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mainfields-my.sharepoint.com/personal/thijs_hooiveld_mainfields_nl/Documents/Bureaublad/Klanten/Katwijk - Projectmanager Aanbesteding/Bijlagen VTH applicatie/"/>
    </mc:Choice>
  </mc:AlternateContent>
  <xr:revisionPtr revIDLastSave="0" documentId="8_{CECAC3BD-6463-4D05-B343-EABBDE102EFB}" xr6:coauthVersionLast="47" xr6:coauthVersionMax="47" xr10:uidLastSave="{00000000-0000-0000-0000-000000000000}"/>
  <bookViews>
    <workbookView xWindow="6840" yWindow="2340" windowWidth="30705" windowHeight="17295" xr2:uid="{00000000-000D-0000-FFFF-FFFF00000000}"/>
  </bookViews>
  <sheets>
    <sheet name="Functionele Eisen" sheetId="1" r:id="rId1"/>
    <sheet name="Non-Functionele Eisen" sheetId="2" r:id="rId2"/>
    <sheet name="Scor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2" l="1"/>
  <c r="M10" i="2"/>
  <c r="L11" i="2"/>
  <c r="M11" i="2"/>
  <c r="A11" i="2" s="1"/>
  <c r="L12" i="2"/>
  <c r="M12" i="2"/>
  <c r="L13" i="2"/>
  <c r="M13" i="2"/>
  <c r="A13" i="2" s="1"/>
  <c r="L14" i="2"/>
  <c r="M14" i="2"/>
  <c r="L15" i="2"/>
  <c r="M15" i="2"/>
  <c r="L16" i="2"/>
  <c r="M16" i="2"/>
  <c r="L17" i="2"/>
  <c r="M17" i="2"/>
  <c r="A17" i="2" s="1"/>
  <c r="L18" i="2"/>
  <c r="M18" i="2"/>
  <c r="L19" i="2"/>
  <c r="M19" i="2"/>
  <c r="A19" i="2" s="1"/>
  <c r="L20" i="2"/>
  <c r="M20" i="2"/>
  <c r="L21" i="2"/>
  <c r="M21" i="2"/>
  <c r="A21" i="2" s="1"/>
  <c r="L22" i="2"/>
  <c r="M22" i="2"/>
  <c r="L23" i="2"/>
  <c r="M23" i="2"/>
  <c r="A23" i="2" s="1"/>
  <c r="L24" i="2"/>
  <c r="M24" i="2"/>
  <c r="L25" i="2"/>
  <c r="M25" i="2"/>
  <c r="A25" i="2" s="1"/>
  <c r="L26" i="2"/>
  <c r="M26" i="2"/>
  <c r="L27" i="2"/>
  <c r="M27" i="2"/>
  <c r="A27" i="2" s="1"/>
  <c r="L28" i="2"/>
  <c r="M28" i="2"/>
  <c r="L29" i="2"/>
  <c r="M29" i="2"/>
  <c r="A29" i="2" s="1"/>
  <c r="L30" i="2"/>
  <c r="M30" i="2"/>
  <c r="L31" i="2"/>
  <c r="M31" i="2"/>
  <c r="A31" i="2" s="1"/>
  <c r="L32" i="2"/>
  <c r="M32" i="2"/>
  <c r="L33" i="2"/>
  <c r="M33" i="2"/>
  <c r="A33" i="2" s="1"/>
  <c r="L34" i="2"/>
  <c r="M34" i="2"/>
  <c r="L35" i="2"/>
  <c r="M35" i="2"/>
  <c r="A35" i="2" s="1"/>
  <c r="L36" i="2"/>
  <c r="M36" i="2"/>
  <c r="L37" i="2"/>
  <c r="M37" i="2"/>
  <c r="A37" i="2" s="1"/>
  <c r="L38" i="2"/>
  <c r="M38" i="2"/>
  <c r="L39" i="2"/>
  <c r="M39" i="2"/>
  <c r="A39" i="2" s="1"/>
  <c r="L40" i="2"/>
  <c r="M40" i="2"/>
  <c r="L41" i="2"/>
  <c r="M41" i="2"/>
  <c r="A41" i="2" s="1"/>
  <c r="L42" i="2"/>
  <c r="M42" i="2"/>
  <c r="L43" i="2"/>
  <c r="M43" i="2"/>
  <c r="A43" i="2" s="1"/>
  <c r="L44" i="2"/>
  <c r="M44" i="2"/>
  <c r="L45" i="2"/>
  <c r="M45" i="2"/>
  <c r="A45" i="2" s="1"/>
  <c r="L46" i="2"/>
  <c r="M46" i="2"/>
  <c r="L47" i="2"/>
  <c r="M47" i="2"/>
  <c r="A47" i="2" s="1"/>
  <c r="L48" i="2"/>
  <c r="M48" i="2"/>
  <c r="L49" i="2"/>
  <c r="M49" i="2"/>
  <c r="A49" i="2" s="1"/>
  <c r="L50" i="2"/>
  <c r="M50" i="2"/>
  <c r="L51" i="2"/>
  <c r="M51" i="2"/>
  <c r="A51" i="2" s="1"/>
  <c r="L52" i="2"/>
  <c r="M52" i="2"/>
  <c r="L53" i="2"/>
  <c r="M53" i="2"/>
  <c r="A53" i="2" s="1"/>
  <c r="L54" i="2"/>
  <c r="M54" i="2"/>
  <c r="L55" i="2"/>
  <c r="M55" i="2"/>
  <c r="A55" i="2" s="1"/>
  <c r="L56" i="2"/>
  <c r="M56" i="2"/>
  <c r="L57" i="2"/>
  <c r="M57" i="2"/>
  <c r="A57" i="2" s="1"/>
  <c r="L58" i="2"/>
  <c r="M58" i="2"/>
  <c r="L59" i="2"/>
  <c r="M59" i="2"/>
  <c r="A59" i="2" s="1"/>
  <c r="L60" i="2"/>
  <c r="M60" i="2"/>
  <c r="L61" i="2"/>
  <c r="M61" i="2"/>
  <c r="A61" i="2" s="1"/>
  <c r="L62" i="2"/>
  <c r="M62" i="2"/>
  <c r="L63" i="2"/>
  <c r="M63" i="2"/>
  <c r="A63" i="2" s="1"/>
  <c r="L64" i="2"/>
  <c r="M64" i="2"/>
  <c r="L65" i="2"/>
  <c r="M65" i="2"/>
  <c r="A65" i="2" s="1"/>
  <c r="L66" i="2"/>
  <c r="M66" i="2"/>
  <c r="L67" i="2"/>
  <c r="M67" i="2"/>
  <c r="A67" i="2" s="1"/>
  <c r="L68" i="2"/>
  <c r="M68" i="2"/>
  <c r="L69" i="2"/>
  <c r="M69" i="2"/>
  <c r="A69" i="2" s="1"/>
  <c r="L70" i="2"/>
  <c r="M70" i="2"/>
  <c r="L71" i="2"/>
  <c r="M71" i="2"/>
  <c r="A71" i="2" s="1"/>
  <c r="L72" i="2"/>
  <c r="M72" i="2"/>
  <c r="L73" i="2"/>
  <c r="M73" i="2"/>
  <c r="A73" i="2" s="1"/>
  <c r="L74" i="2"/>
  <c r="M74" i="2"/>
  <c r="L75" i="2"/>
  <c r="M75" i="2"/>
  <c r="A75" i="2" s="1"/>
  <c r="L76" i="2"/>
  <c r="M76" i="2"/>
  <c r="L77" i="2"/>
  <c r="M77" i="2"/>
  <c r="A77" i="2" s="1"/>
  <c r="L78" i="2"/>
  <c r="M78" i="2"/>
  <c r="L79" i="2"/>
  <c r="M79" i="2"/>
  <c r="L80" i="2"/>
  <c r="M80" i="2"/>
  <c r="L81" i="2"/>
  <c r="M81" i="2"/>
  <c r="A81" i="2" s="1"/>
  <c r="L82" i="2"/>
  <c r="M82" i="2"/>
  <c r="L83" i="2"/>
  <c r="M83" i="2"/>
  <c r="A83" i="2" s="1"/>
  <c r="L84" i="2"/>
  <c r="M84" i="2"/>
  <c r="L85" i="2"/>
  <c r="M85" i="2"/>
  <c r="A85" i="2" s="1"/>
  <c r="L86" i="2"/>
  <c r="M86" i="2"/>
  <c r="L87" i="2"/>
  <c r="M87" i="2"/>
  <c r="A87" i="2" s="1"/>
  <c r="L88" i="2"/>
  <c r="M88" i="2"/>
  <c r="L89" i="2"/>
  <c r="M89" i="2"/>
  <c r="A89" i="2" s="1"/>
  <c r="L90" i="2"/>
  <c r="M90" i="2"/>
  <c r="L91" i="2"/>
  <c r="M91" i="2"/>
  <c r="A91" i="2" s="1"/>
  <c r="L92" i="2"/>
  <c r="M92" i="2"/>
  <c r="L93" i="2"/>
  <c r="M93" i="2"/>
  <c r="A93" i="2" s="1"/>
  <c r="L94" i="2"/>
  <c r="M94" i="2"/>
  <c r="L95" i="2"/>
  <c r="M95" i="2"/>
  <c r="A95" i="2" s="1"/>
  <c r="L96" i="2"/>
  <c r="M96" i="2"/>
  <c r="L97" i="2"/>
  <c r="M97" i="2"/>
  <c r="A97" i="2" s="1"/>
  <c r="L98" i="2"/>
  <c r="M98" i="2"/>
  <c r="L99" i="2"/>
  <c r="M99" i="2"/>
  <c r="A99" i="2" s="1"/>
  <c r="L100" i="2"/>
  <c r="M100" i="2"/>
  <c r="L101" i="2"/>
  <c r="M101" i="2"/>
  <c r="A101" i="2" s="1"/>
  <c r="L102" i="2"/>
  <c r="M102" i="2"/>
  <c r="L103" i="2"/>
  <c r="M103" i="2"/>
  <c r="A103" i="2" s="1"/>
  <c r="L104" i="2"/>
  <c r="M104" i="2"/>
  <c r="L105" i="2"/>
  <c r="M105" i="2"/>
  <c r="A105" i="2" s="1"/>
  <c r="L106" i="2"/>
  <c r="M106" i="2"/>
  <c r="L107" i="2"/>
  <c r="M107" i="2"/>
  <c r="A107" i="2" s="1"/>
  <c r="L108" i="2"/>
  <c r="M108" i="2"/>
  <c r="L109" i="2"/>
  <c r="M109" i="2"/>
  <c r="A109" i="2" s="1"/>
  <c r="L110" i="2"/>
  <c r="M110" i="2"/>
  <c r="L111" i="2"/>
  <c r="M111" i="2"/>
  <c r="A111" i="2" s="1"/>
  <c r="L112" i="2"/>
  <c r="M112" i="2"/>
  <c r="L113" i="2"/>
  <c r="M113" i="2"/>
  <c r="A113" i="2" s="1"/>
  <c r="L114" i="2"/>
  <c r="M114" i="2"/>
  <c r="L115" i="2"/>
  <c r="M115" i="2"/>
  <c r="A115" i="2" s="1"/>
  <c r="L116" i="2"/>
  <c r="M116" i="2"/>
  <c r="L117" i="2"/>
  <c r="M117" i="2"/>
  <c r="A117" i="2" s="1"/>
  <c r="L118" i="2"/>
  <c r="M118" i="2"/>
  <c r="L119" i="2"/>
  <c r="M119" i="2"/>
  <c r="A119" i="2" s="1"/>
  <c r="L120" i="2"/>
  <c r="M120" i="2"/>
  <c r="L121" i="2"/>
  <c r="M121" i="2"/>
  <c r="A121" i="2" s="1"/>
  <c r="L122" i="2"/>
  <c r="M122" i="2"/>
  <c r="L123" i="2"/>
  <c r="M123" i="2"/>
  <c r="A123" i="2" s="1"/>
  <c r="L124" i="2"/>
  <c r="M124" i="2"/>
  <c r="L125" i="2"/>
  <c r="M125" i="2"/>
  <c r="A125" i="2" s="1"/>
  <c r="L126" i="2"/>
  <c r="M126" i="2"/>
  <c r="A126" i="2" s="1"/>
  <c r="L127" i="2"/>
  <c r="M127" i="2"/>
  <c r="A127" i="2" s="1"/>
  <c r="L128" i="2"/>
  <c r="M128" i="2"/>
  <c r="L129" i="2"/>
  <c r="M129" i="2"/>
  <c r="A129" i="2" s="1"/>
  <c r="L130" i="2"/>
  <c r="M130" i="2"/>
  <c r="L131" i="2"/>
  <c r="M131" i="2"/>
  <c r="A131" i="2" s="1"/>
  <c r="L132" i="2"/>
  <c r="M132" i="2"/>
  <c r="L133" i="2"/>
  <c r="M133" i="2"/>
  <c r="A133" i="2" s="1"/>
  <c r="L134" i="2"/>
  <c r="M134"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L11" i="1"/>
  <c r="M11" i="1"/>
  <c r="A11" i="1" s="1"/>
  <c r="L12" i="1"/>
  <c r="M12" i="1"/>
  <c r="A12" i="1" s="1"/>
  <c r="L13" i="1"/>
  <c r="M13" i="1"/>
  <c r="A13" i="1" s="1"/>
  <c r="L14" i="1"/>
  <c r="M14" i="1"/>
  <c r="A14" i="1" s="1"/>
  <c r="L15" i="1"/>
  <c r="M15" i="1"/>
  <c r="A15" i="1" s="1"/>
  <c r="L16" i="1"/>
  <c r="M16" i="1"/>
  <c r="A16" i="1" s="1"/>
  <c r="L17" i="1"/>
  <c r="M17" i="1"/>
  <c r="A17" i="1" s="1"/>
  <c r="L18" i="1"/>
  <c r="M18" i="1"/>
  <c r="A18" i="1" s="1"/>
  <c r="L19" i="1"/>
  <c r="M19" i="1"/>
  <c r="A19" i="1" s="1"/>
  <c r="L20" i="1"/>
  <c r="M20" i="1"/>
  <c r="A20" i="1" s="1"/>
  <c r="L21" i="1"/>
  <c r="M21" i="1"/>
  <c r="A21" i="1" s="1"/>
  <c r="L22" i="1"/>
  <c r="M22" i="1"/>
  <c r="A22" i="1" s="1"/>
  <c r="L23" i="1"/>
  <c r="M23" i="1"/>
  <c r="A23" i="1" s="1"/>
  <c r="L24" i="1"/>
  <c r="M24" i="1"/>
  <c r="L25" i="1"/>
  <c r="M25" i="1"/>
  <c r="A25" i="1" s="1"/>
  <c r="L26" i="1"/>
  <c r="M26" i="1"/>
  <c r="A26" i="1" s="1"/>
  <c r="L27" i="1"/>
  <c r="M27" i="1"/>
  <c r="A27" i="1" s="1"/>
  <c r="L28" i="1"/>
  <c r="M28" i="1"/>
  <c r="A28" i="1" s="1"/>
  <c r="L29" i="1"/>
  <c r="M29" i="1"/>
  <c r="A29" i="1" s="1"/>
  <c r="L30" i="1"/>
  <c r="M30" i="1"/>
  <c r="L31" i="1"/>
  <c r="M31" i="1"/>
  <c r="A31" i="1" s="1"/>
  <c r="L32" i="1"/>
  <c r="M32" i="1"/>
  <c r="A32" i="1" s="1"/>
  <c r="L33" i="1"/>
  <c r="M33" i="1"/>
  <c r="A33" i="1" s="1"/>
  <c r="L34" i="1"/>
  <c r="M34" i="1"/>
  <c r="A34" i="1" s="1"/>
  <c r="L35" i="1"/>
  <c r="M35" i="1"/>
  <c r="A35" i="1" s="1"/>
  <c r="L36" i="1"/>
  <c r="M36" i="1"/>
  <c r="A36" i="1" s="1"/>
  <c r="L37" i="1"/>
  <c r="M37" i="1"/>
  <c r="A37" i="1" s="1"/>
  <c r="L38" i="1"/>
  <c r="M38" i="1"/>
  <c r="A38" i="1" s="1"/>
  <c r="L39" i="1"/>
  <c r="M39" i="1"/>
  <c r="A39" i="1" s="1"/>
  <c r="L40" i="1"/>
  <c r="M40" i="1"/>
  <c r="L41" i="1"/>
  <c r="M41" i="1"/>
  <c r="A41" i="1" s="1"/>
  <c r="L42" i="1"/>
  <c r="M42" i="1"/>
  <c r="A42" i="1" s="1"/>
  <c r="L43" i="1"/>
  <c r="M43" i="1"/>
  <c r="A43" i="1" s="1"/>
  <c r="L44" i="1"/>
  <c r="M44" i="1"/>
  <c r="A44" i="1" s="1"/>
  <c r="L45" i="1"/>
  <c r="M45" i="1"/>
  <c r="A45" i="1" s="1"/>
  <c r="L46" i="1"/>
  <c r="M46" i="1"/>
  <c r="L47" i="1"/>
  <c r="M47" i="1"/>
  <c r="L48" i="1"/>
  <c r="M48" i="1"/>
  <c r="A48" i="1" s="1"/>
  <c r="L49" i="1"/>
  <c r="M49" i="1"/>
  <c r="A49" i="1" s="1"/>
  <c r="L50" i="1"/>
  <c r="M50" i="1"/>
  <c r="A50" i="1" s="1"/>
  <c r="L51" i="1"/>
  <c r="M51" i="1"/>
  <c r="A51" i="1" s="1"/>
  <c r="L52" i="1"/>
  <c r="M52" i="1"/>
  <c r="L53" i="1"/>
  <c r="M53" i="1"/>
  <c r="A53" i="1" s="1"/>
  <c r="L54" i="1"/>
  <c r="M54" i="1"/>
  <c r="A54" i="1" s="1"/>
  <c r="L55" i="1"/>
  <c r="M55" i="1"/>
  <c r="A55" i="1" s="1"/>
  <c r="L56" i="1"/>
  <c r="M56" i="1"/>
  <c r="A56" i="1" s="1"/>
  <c r="L57" i="1"/>
  <c r="M57" i="1"/>
  <c r="A57" i="1" s="1"/>
  <c r="L58" i="1"/>
  <c r="M58" i="1"/>
  <c r="L59" i="1"/>
  <c r="M59" i="1"/>
  <c r="A59" i="1" s="1"/>
  <c r="L60" i="1"/>
  <c r="M60" i="1"/>
  <c r="A60" i="1" s="1"/>
  <c r="L61" i="1"/>
  <c r="M61" i="1"/>
  <c r="A61" i="1" s="1"/>
  <c r="L62" i="1"/>
  <c r="M62" i="1"/>
  <c r="A62" i="1" s="1"/>
  <c r="L63" i="1"/>
  <c r="M63" i="1"/>
  <c r="A63" i="1" s="1"/>
  <c r="L64" i="1"/>
  <c r="M64" i="1"/>
  <c r="A64" i="1" s="1"/>
  <c r="L65" i="1"/>
  <c r="M65" i="1"/>
  <c r="A65" i="1" s="1"/>
  <c r="L66" i="1"/>
  <c r="M66" i="1"/>
  <c r="A66" i="1" s="1"/>
  <c r="L67" i="1"/>
  <c r="M67" i="1"/>
  <c r="A67" i="1" s="1"/>
  <c r="L68" i="1"/>
  <c r="M68" i="1"/>
  <c r="L69" i="1"/>
  <c r="M69" i="1"/>
  <c r="A69" i="1" s="1"/>
  <c r="L70" i="1"/>
  <c r="M70" i="1"/>
  <c r="A70" i="1" s="1"/>
  <c r="L71" i="1"/>
  <c r="M71" i="1"/>
  <c r="A71" i="1" s="1"/>
  <c r="L72" i="1"/>
  <c r="M72" i="1"/>
  <c r="A72" i="1" s="1"/>
  <c r="L73" i="1"/>
  <c r="M73" i="1"/>
  <c r="A73" i="1" s="1"/>
  <c r="L74" i="1"/>
  <c r="M74" i="1"/>
  <c r="L75" i="1"/>
  <c r="M75" i="1"/>
  <c r="A75" i="1" s="1"/>
  <c r="L76" i="1"/>
  <c r="M76" i="1"/>
  <c r="A76" i="1" s="1"/>
  <c r="L77" i="1"/>
  <c r="M77" i="1"/>
  <c r="A77" i="1" s="1"/>
  <c r="L78" i="1"/>
  <c r="M78" i="1"/>
  <c r="A78" i="1" s="1"/>
  <c r="L79" i="1"/>
  <c r="M79" i="1"/>
  <c r="A79" i="1" s="1"/>
  <c r="L80" i="1"/>
  <c r="M80" i="1"/>
  <c r="A80" i="1" s="1"/>
  <c r="L81" i="1"/>
  <c r="M81" i="1"/>
  <c r="A81" i="1" s="1"/>
  <c r="L82" i="1"/>
  <c r="M82" i="1"/>
  <c r="L83" i="1"/>
  <c r="M83" i="1"/>
  <c r="A83" i="1" s="1"/>
  <c r="L84" i="1"/>
  <c r="M84" i="1"/>
  <c r="A84" i="1" s="1"/>
  <c r="L85" i="1"/>
  <c r="M85" i="1"/>
  <c r="A85" i="1" s="1"/>
  <c r="L86" i="1"/>
  <c r="M86" i="1"/>
  <c r="A86" i="1" s="1"/>
  <c r="L87" i="1"/>
  <c r="M87" i="1"/>
  <c r="A87" i="1" s="1"/>
  <c r="L88" i="1"/>
  <c r="M88" i="1"/>
  <c r="A88" i="1" s="1"/>
  <c r="L89" i="1"/>
  <c r="M89" i="1"/>
  <c r="A89" i="1" s="1"/>
  <c r="L90" i="1"/>
  <c r="M90" i="1"/>
  <c r="A90" i="1" s="1"/>
  <c r="L91" i="1"/>
  <c r="M91" i="1"/>
  <c r="A91" i="1" s="1"/>
  <c r="L92" i="1"/>
  <c r="M92" i="1"/>
  <c r="A92" i="1" s="1"/>
  <c r="L93" i="1"/>
  <c r="M93" i="1"/>
  <c r="A93" i="1" s="1"/>
  <c r="L94" i="1"/>
  <c r="M94" i="1"/>
  <c r="A94" i="1" s="1"/>
  <c r="L95" i="1"/>
  <c r="M95" i="1"/>
  <c r="A95" i="1" s="1"/>
  <c r="L96" i="1"/>
  <c r="M96" i="1"/>
  <c r="A96" i="1" s="1"/>
  <c r="L97" i="1"/>
  <c r="M97" i="1"/>
  <c r="A97" i="1" s="1"/>
  <c r="L98" i="1"/>
  <c r="M98" i="1"/>
  <c r="A98" i="1" s="1"/>
  <c r="L99" i="1"/>
  <c r="M99" i="1"/>
  <c r="A99" i="1" s="1"/>
  <c r="L100" i="1"/>
  <c r="M100" i="1"/>
  <c r="A100" i="1" s="1"/>
  <c r="L101" i="1"/>
  <c r="M101" i="1"/>
  <c r="A101" i="1" s="1"/>
  <c r="L102" i="1"/>
  <c r="M102" i="1"/>
  <c r="A102" i="1" s="1"/>
  <c r="L103" i="1"/>
  <c r="M103" i="1"/>
  <c r="A103" i="1" s="1"/>
  <c r="L104" i="1"/>
  <c r="M104" i="1"/>
  <c r="A104" i="1" s="1"/>
  <c r="L105" i="1"/>
  <c r="M105" i="1"/>
  <c r="A105" i="1" s="1"/>
  <c r="L106" i="1"/>
  <c r="M106" i="1"/>
  <c r="A106" i="1" s="1"/>
  <c r="L107" i="1"/>
  <c r="M107" i="1"/>
  <c r="A107" i="1" s="1"/>
  <c r="L108" i="1"/>
  <c r="M108" i="1"/>
  <c r="A108" i="1" s="1"/>
  <c r="L109" i="1"/>
  <c r="M109" i="1"/>
  <c r="A109" i="1" s="1"/>
  <c r="L110" i="1"/>
  <c r="M110" i="1"/>
  <c r="A110" i="1" s="1"/>
  <c r="L111" i="1"/>
  <c r="M111" i="1"/>
  <c r="A111" i="1" s="1"/>
  <c r="L112" i="1"/>
  <c r="M112" i="1"/>
  <c r="A112" i="1" s="1"/>
  <c r="L113" i="1"/>
  <c r="M113" i="1"/>
  <c r="A113" i="1" s="1"/>
  <c r="L114" i="1"/>
  <c r="M114" i="1"/>
  <c r="A114" i="1" s="1"/>
  <c r="L115" i="1"/>
  <c r="M115" i="1"/>
  <c r="A115" i="1" s="1"/>
  <c r="L116" i="1"/>
  <c r="M116" i="1"/>
  <c r="A116" i="1" s="1"/>
  <c r="L117" i="1"/>
  <c r="M117" i="1"/>
  <c r="A117" i="1" s="1"/>
  <c r="L118" i="1"/>
  <c r="M118" i="1"/>
  <c r="A118" i="1" s="1"/>
  <c r="L10" i="1"/>
  <c r="M10" i="1"/>
  <c r="I12" i="1"/>
  <c r="I13" i="1"/>
  <c r="I14" i="1"/>
  <c r="I15" i="1"/>
  <c r="I16" i="1"/>
  <c r="I17" i="1"/>
  <c r="I18" i="1"/>
  <c r="I19" i="1"/>
  <c r="I117" i="1"/>
  <c r="I118" i="1"/>
  <c r="M9" i="2"/>
  <c r="A9" i="2" s="1"/>
  <c r="A10" i="2"/>
  <c r="A12" i="2"/>
  <c r="A16" i="2"/>
  <c r="A20" i="2"/>
  <c r="A24" i="2"/>
  <c r="A28" i="2"/>
  <c r="A36" i="2"/>
  <c r="A40" i="2"/>
  <c r="A44" i="2"/>
  <c r="A48" i="2"/>
  <c r="A52" i="2"/>
  <c r="A56" i="2"/>
  <c r="M8" i="2"/>
  <c r="A8" i="2" s="1"/>
  <c r="M9" i="1"/>
  <c r="A9" i="1" s="1"/>
  <c r="A24" i="1"/>
  <c r="A40" i="1"/>
  <c r="A47" i="1"/>
  <c r="A52" i="1"/>
  <c r="A68" i="1"/>
  <c r="M8" i="1"/>
  <c r="A8" i="1" s="1"/>
  <c r="A58" i="2"/>
  <c r="A32" i="2"/>
  <c r="I82" i="1"/>
  <c r="A14" i="2"/>
  <c r="A15" i="2"/>
  <c r="A18" i="2"/>
  <c r="A22" i="2"/>
  <c r="A26" i="2"/>
  <c r="A30" i="2"/>
  <c r="A34" i="2"/>
  <c r="A38" i="2"/>
  <c r="A42" i="2"/>
  <c r="A46" i="2"/>
  <c r="A50" i="2"/>
  <c r="A54" i="2"/>
  <c r="A60" i="2"/>
  <c r="A62" i="2"/>
  <c r="A64" i="2"/>
  <c r="A66" i="2"/>
  <c r="A68" i="2"/>
  <c r="A70" i="2"/>
  <c r="A72" i="2"/>
  <c r="A74" i="2"/>
  <c r="A76" i="2"/>
  <c r="A78" i="2"/>
  <c r="A79" i="2"/>
  <c r="A80" i="2"/>
  <c r="A82" i="2"/>
  <c r="A84" i="2"/>
  <c r="A86" i="2"/>
  <c r="A88" i="2"/>
  <c r="A90" i="2"/>
  <c r="A92" i="2"/>
  <c r="A94" i="2"/>
  <c r="A96" i="2"/>
  <c r="A98" i="2"/>
  <c r="A100" i="2"/>
  <c r="A102" i="2"/>
  <c r="A104" i="2"/>
  <c r="A106" i="2"/>
  <c r="A108" i="2"/>
  <c r="A110" i="2"/>
  <c r="A112" i="2"/>
  <c r="A114" i="2"/>
  <c r="A116" i="2"/>
  <c r="A118" i="2"/>
  <c r="A120" i="2"/>
  <c r="A122" i="2"/>
  <c r="A124" i="2"/>
  <c r="A128" i="2"/>
  <c r="A130" i="2"/>
  <c r="A132" i="2"/>
  <c r="A134" i="2"/>
  <c r="L9" i="2"/>
  <c r="I9" i="2"/>
  <c r="I10" i="2"/>
  <c r="I8" i="2"/>
  <c r="L8" i="2" s="1"/>
  <c r="A30" i="1"/>
  <c r="A46" i="1"/>
  <c r="A58" i="1"/>
  <c r="A74" i="1"/>
  <c r="L9" i="1"/>
  <c r="I9" i="1"/>
  <c r="I10" i="1"/>
  <c r="I11"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L8" i="1"/>
  <c r="I8" i="1"/>
  <c r="L2" i="1" l="1"/>
  <c r="C7" i="3" s="1"/>
  <c r="L2" i="2"/>
  <c r="C8" i="3" s="1"/>
  <c r="A10" i="1"/>
  <c r="C10" i="3" l="1"/>
  <c r="C11" i="3" s="1"/>
</calcChain>
</file>

<file path=xl/sharedStrings.xml><?xml version="1.0" encoding="utf-8"?>
<sst xmlns="http://schemas.openxmlformats.org/spreadsheetml/2006/main" count="1405" uniqueCount="1000">
  <si>
    <r>
      <t xml:space="preserve">Betreft: </t>
    </r>
    <r>
      <rPr>
        <b/>
        <sz val="12"/>
        <color rgb="FF595959"/>
        <rFont val="Calibri"/>
        <family val="2"/>
        <scheme val="minor"/>
      </rPr>
      <t>Aanbesteding VTH Systeem</t>
    </r>
  </si>
  <si>
    <r>
      <t xml:space="preserve">Opdrachtgever: </t>
    </r>
    <r>
      <rPr>
        <b/>
        <sz val="12"/>
        <color rgb="FF595959"/>
        <rFont val="Calibri"/>
        <family val="2"/>
        <scheme val="minor"/>
      </rPr>
      <t>Gemeente Katwijk</t>
    </r>
  </si>
  <si>
    <t>Eis ID</t>
  </si>
  <si>
    <t>Hoofdstuk</t>
  </si>
  <si>
    <t>Categorie</t>
  </si>
  <si>
    <t>Titel</t>
  </si>
  <si>
    <t>Omschrijving</t>
  </si>
  <si>
    <t>Toelichting</t>
  </si>
  <si>
    <t>Weging</t>
  </si>
  <si>
    <t>Weging in punten voor berekening</t>
  </si>
  <si>
    <t>Beknopte toelichting / bewijslast / motivering (max. 100 woorden of anders toegelicht)</t>
  </si>
  <si>
    <t>Score Inschrijver</t>
  </si>
  <si>
    <t>Gewogen Score</t>
  </si>
  <si>
    <t xml:space="preserve"> ///    PROCES- EN ZAAKAFHANDELING</t>
  </si>
  <si>
    <t>FE-PRZ-01</t>
  </si>
  <si>
    <t>Proces- en zaakafhandeling</t>
  </si>
  <si>
    <t>Actiebeheer</t>
  </si>
  <si>
    <t>Taken en actiepunten binnen zaken</t>
  </si>
  <si>
    <t>De oplossing ondersteunt het vastleggen en beheren van taken en actiepunten binnen een zaak, inclusief het registreren van deadlines, status en een verantwoordelijke.</t>
  </si>
  <si>
    <t>Deze eis borgt dat de oplossing zaakgericht werken ondersteunt door het structureel vastleggen en volgen van taken en actiepunten binnen een zaak. Dit is essentieel voor de beheersing van werkzaamheden, voortgang en dossiervorming binnen VTH-processen en vormt een minimale randvoorwaarde voor het kunnen uitvoeren van complexe zaken.</t>
  </si>
  <si>
    <t>Knock Out</t>
  </si>
  <si>
    <t xml:space="preserve"> </t>
  </si>
  <si>
    <t>FE-PRZ-02</t>
  </si>
  <si>
    <t>Escalatie</t>
  </si>
  <si>
    <t>Escalatie op termijnoverschrijding</t>
  </si>
  <si>
    <t>De oplossing ondersteunt automatische signalering en escalatie wanneer wettelijke, bestuurlijke of interne termijnen dreigen te worden overschreden.</t>
  </si>
  <si>
    <t>Deze eis is nodig om tijdig bij te sturen, managementaandacht te organiseren en overschrijding van behandeltermijnen aantoonbaar te beheersen.</t>
  </si>
  <si>
    <t>FE-PRZ-03</t>
  </si>
  <si>
    <t>Heropenen</t>
  </si>
  <si>
    <t>Heropenen gesloten zaken</t>
  </si>
  <si>
    <t>Gesloten zaken kunnen door de gemeente zelfstandig worden heropend met logging en autorisatie.</t>
  </si>
  <si>
    <t>Praktijkbehoefte bij vervolgacties. Dit ondersteunt toezicht op het gebruik van De oplossing, incidentanalyse en aantoonbare naleving.</t>
  </si>
  <si>
    <t>Should</t>
  </si>
  <si>
    <t>FE-PRZ-04</t>
  </si>
  <si>
    <t>Procesherstel</t>
  </si>
  <si>
    <t>Herstellen van zaken</t>
  </si>
  <si>
    <t>Geautoriseerde gebruikers kunnen zaken of processtappen herstellen of terugzetten.</t>
  </si>
  <si>
    <t>Voorkomt afhankelijkheid leverancier. Dit helpt om risico’s te beperken, processen uniform uit te voeren en de oplossing beheersbaar en uitlegbaar te houden.</t>
  </si>
  <si>
    <t>FE-PRZ-05</t>
  </si>
  <si>
    <t>Procesketen</t>
  </si>
  <si>
    <t>End-to-end processen</t>
  </si>
  <si>
    <t>De oplossing ondersteunt end-to-end de processen Vergunningverlening, Toezicht en Handhaving binnen één samenhangende zaakgerichte keten.</t>
  </si>
  <si>
    <t>Voorkomt fragmentatie en schaduwprocessen. Dit ondersteunt een uniforme werkwijze in het veld en een betere opvolging van bevindingen en maatregelen.</t>
  </si>
  <si>
    <t>FE-PRZ-06</t>
  </si>
  <si>
    <t>Procesvisualisatie</t>
  </si>
  <si>
    <t>Grafisch procesoverzicht</t>
  </si>
  <si>
    <t>De oplossing biedt een grafische weergave van de processtatus (bijv. tijdlijn of flow).</t>
  </si>
  <si>
    <t>Verbetert overzicht en sturing. Dit helpt om risico’s te beperken, processen uniform uit te voeren en de oplossing beheersbaar en uitlegbaar te houden.</t>
  </si>
  <si>
    <t>FE-PRZ-07</t>
  </si>
  <si>
    <t>Werkverdeling &amp; routering</t>
  </si>
  <si>
    <t>Taaktoewijzing en herverdeling</t>
  </si>
  <si>
    <t>De oplossing ondersteunt het handmatig en geautomatiseerd toewijzen en herverdelen van taken en zaken aan individuele gebruikers, teams of behandelaarsgroepen op basis van configureerbare regels.</t>
  </si>
  <si>
    <t>Deze eis ondersteunt een efficiënte en beheersbare werkverdeling binnen de organisatie door het mogelijk te maken taken en zaken gericht toe te wijzen en te herverdelen. Door inzet van handmatige en regelgebaseerde toewijzing wordt capaciteit beter benut, wordt afhankelijkheid van handmatig werk buiten de oplossing verminderd en wordt een consistente uitvoering van processen bevorderd.</t>
  </si>
  <si>
    <t>Must</t>
  </si>
  <si>
    <t>FE-PRZ-08</t>
  </si>
  <si>
    <t>Vervanging</t>
  </si>
  <si>
    <t>Waarneming en vervanging</t>
  </si>
  <si>
    <t>De oplossing ondersteunt waarneming bij afwezigheid, zodat taken, signaleringen en werkbakken tijdelijk kunnen worden overgenomen door een vervanger.</t>
  </si>
  <si>
    <t>Deze eis is nodig om continuïteit in de behandeling te borgen bij verlof, ziekte of functiewisselingen.</t>
  </si>
  <si>
    <t>FE-PRZ-09</t>
  </si>
  <si>
    <t>Werkverdeling</t>
  </si>
  <si>
    <t>Werkbakken en takenlijsten</t>
  </si>
  <si>
    <t>De oplossing ondersteunt persoonlijke werkbakken, teamwerkbakken en takenlijsten op basis van rol, team, zaaktype en organisatorische eenheid.</t>
  </si>
  <si>
    <t>Deze eis is van belang om werk gestructureerd te verdelen, piekbelasting op te vangen en medewerkers gericht te laten sturen op hun eigen werkvoorraad.</t>
  </si>
  <si>
    <t>FE-PRZ-10</t>
  </si>
  <si>
    <t>Zaakrelaties</t>
  </si>
  <si>
    <t>Relaties tussen zaken</t>
  </si>
  <si>
    <t>De oplossing ondersteunt het leggen, beheren en inzichtelijk maken van relaties tussen samenhangende zaken, inclusief hiërarchische en gelijkwaardige relaties.</t>
  </si>
  <si>
    <t>De oplossing borgt dat deze relaties herleidbaar zijn binnen het zaakdossier en bijdragen aan een consistente en integrale zaakbehandeling</t>
  </si>
  <si>
    <t>FE-PRZ-11</t>
  </si>
  <si>
    <t>Relaties tussen DSO-gerelateerde zaken</t>
  </si>
  <si>
    <t>De oplossing ondersteunt het automatisch herkennen en/of voorstellen van relaties tussen zaken die voortkomen uit het DSO (zoals aanvragen, meldingen en vooroverleggen), en maakt deze relaties inzichtelijk voor de gebruiker.</t>
  </si>
  <si>
    <t>Dit draagt bij aan efficiënte behandeling van samenhangende initiatieven en vermindert handmatige handelingen en fouten.</t>
  </si>
  <si>
    <t>FE-PRZ-12</t>
  </si>
  <si>
    <t>Visuele weergave van zaakrelaties</t>
  </si>
  <si>
    <t>De oplossing ondersteunt het visueel inzichtelijk maken van samenhangende zaken, bijvoorbeeld via een kaart- en/of grafische weergave op basis van locatie en/of onderlinge relaties.</t>
  </si>
  <si>
    <t>Dit ondersteunt gebruikers bij het herkennen van samenhang, ruimtelijke impact en context binnen de fysieke leefomgeving.</t>
  </si>
  <si>
    <t>Could</t>
  </si>
  <si>
    <t xml:space="preserve"> ///    VERGUNNINGVERLENING</t>
  </si>
  <si>
    <t>FE-VEV-01</t>
  </si>
  <si>
    <t>Vergunningverlening</t>
  </si>
  <si>
    <t>APV</t>
  </si>
  <si>
    <t>APV-zaakafhandeling</t>
  </si>
  <si>
    <t>De oplossing ondersteunt APV-processen volledig binnen hetzelfde zaak- en dossierconcept.</t>
  </si>
  <si>
    <t>APV wordt nu deels buiten de oplossing afgehandeld. Dit helpt om risico’s te beperken, processen uniform uit te voeren en de oplossing beheersbaar en uitlegbaar te houden.</t>
  </si>
  <si>
    <t>FE-VEV-02</t>
  </si>
  <si>
    <t>Besluitvorming</t>
  </si>
  <si>
    <t>Mandaatcontrole en interne accordering</t>
  </si>
  <si>
    <t>De oplossing ondersteunt mandaatcontrole, interne accordering, parafen en besluitvorming op basis van rol en bevoegdheid.</t>
  </si>
  <si>
    <t>Deze eis is nodig om te voorkomen dat besluiten door onbevoegde functionarissen worden genomen en om besluitvorming aantoonbaar te maken.</t>
  </si>
  <si>
    <t>FE-VEV-03</t>
  </si>
  <si>
    <t>Vergunningsvoorschriften en voorwaarden</t>
  </si>
  <si>
    <t>Aan besluiten kunnen voorschriften, voorwaarden, geldigheidskenmerken en bijbehorende controles gestructureerd worden gekoppeld.</t>
  </si>
  <si>
    <t>Deze eis ondersteunt herleidbare besluitvorming en zorgt ervoor dat voorschriften later ook bruikbaar zijn in toezicht en handhaving.</t>
  </si>
  <si>
    <t>FE-VEV-04</t>
  </si>
  <si>
    <t>Intake</t>
  </si>
  <si>
    <t>Ontvankelijkheids- en volledigheidstoets</t>
  </si>
  <si>
    <t>De oplossing ondersteunt registratie en uitvoering van de ontvankelijkheids- en volledigheidstoets van aanvragen en meldingen.</t>
  </si>
  <si>
    <t>Deze eis borgt een juridisch correcte start van de behandeling en voorkomt dat aanvragen ongestructureerd of onvolledig in behandeling worden genomen.</t>
  </si>
  <si>
    <t>FE-VEV-05</t>
  </si>
  <si>
    <t>Ondersteuning Awb-procedurele vereisten (aanvulverzoek)</t>
  </si>
  <si>
    <t>De oplossing ondersteunt de uitvoering van vergunningverleningsprocessen conform de vereisten van de Algemene wet bestuursrecht (Awb), waaronder het opvragen van aanvullende gegevens bij een onvolledige aanvraag, inclusief het stellen en bewaken van termijnen, het vastleggen van communicatie en het verwerken van ontvangen aanvullingen.</t>
  </si>
  <si>
    <t>Deze eis borgt dat de oplossing voldoet aan de procedurele vereisten uit de Awb (o.a. artikel 4:5 Awb). Functionaliteit rondom aanvulverzoeken dient integraal onderdeel te zijn van het proces van vergunningverlening, inclusief dossiervorming, termijnbewaking en rechtsgeldige communicatie.</t>
  </si>
  <si>
    <t>FE-VEV-06</t>
  </si>
  <si>
    <t>Nazorg</t>
  </si>
  <si>
    <t>Wijzigen, verlengen en intrekken van vergunningen</t>
  </si>
  <si>
    <t>De oplossing ondersteunt vervolgprocessen zoals wijziging, verlenging, intrekking en revisie van reeds verleende vergunningen.</t>
  </si>
  <si>
    <t>Deze eis is nodig omdat vergunningverlening niet stopt bij het primaire besluit en vervolgacties onderdeel zijn van het reguliere proces.</t>
  </si>
  <si>
    <t>FE-VEV-07</t>
  </si>
  <si>
    <t>Vooroverleg</t>
  </si>
  <si>
    <t>Ondersteuning vooroverleg</t>
  </si>
  <si>
    <t>De oplossing ondersteunt registratie en afhandeling van vooroverleg via een openbaar webformulier.</t>
  </si>
  <si>
    <t>Vooroverleg expliciet als must benoemd.</t>
  </si>
  <si>
    <t>FE-VEV-08</t>
  </si>
  <si>
    <t>Workflow</t>
  </si>
  <si>
    <t>Configureerbare behandelstappen per zaaktype</t>
  </si>
  <si>
    <t>Behandelstappen, controlemomenten, beslismomenten en vereiste documenten kunnen per zaaktype configureerbaar worden ingericht.</t>
  </si>
  <si>
    <t>Dit verkleint de afhankelijkheid van maatwerk en maakt het mogelijk om processen sneller aan te passen aan lokale beleidskeuzes en wetgeving.</t>
  </si>
  <si>
    <t xml:space="preserve"> ///    TOEZICHT &amp; HANDHAVING</t>
  </si>
  <si>
    <t>FE-TOH-01</t>
  </si>
  <si>
    <t>Toezicht &amp; handhaving</t>
  </si>
  <si>
    <t>Bevindingen</t>
  </si>
  <si>
    <t>Registratie van bevindingen en overtredingen</t>
  </si>
  <si>
    <t>Bevindingen, overtredingen, ernst, hersteltermijnen en bewijsstukken kunnen gestructureerd worden geregistreerd.</t>
  </si>
  <si>
    <t>Deze eis vormt de basis voor een navolgbaar toezicht- en handhavingstraject en voorkomt dat cruciale informatie in vrije tekst verdwijnt.</t>
  </si>
  <si>
    <t>FE-TOH-02</t>
  </si>
  <si>
    <t>Capaciteitsplanning</t>
  </si>
  <si>
    <t>Realistische plandata</t>
  </si>
  <si>
    <t>De oplossing ondersteunt het plannen van realistische controlemomenten op basis van capaciteit, risico en wettelijke termijnen.</t>
  </si>
  <si>
    <t>Huidige frustratie gebruikers. Dit ondersteunt tijdige behandeling, voorspelbaarheid voor de organisatie en een betere beheersing van doorlooptijden.</t>
  </si>
  <si>
    <t>FE-TOH-03</t>
  </si>
  <si>
    <t>Hercontrole</t>
  </si>
  <si>
    <t>Hercontroles en vervolginspecties</t>
  </si>
  <si>
    <t>De oplossing ondersteunt planning, uitvoering en verslaglegging van hercontroles en vervolginspecties inclusief relatie met eerdere bevindingen.</t>
  </si>
  <si>
    <t>Deze eis is nodig om opvolging aantoonbaar te organiseren en de ontwikkeling van een overtreding in de tijd te kunnen volgen.</t>
  </si>
  <si>
    <t>FE-TOH-04</t>
  </si>
  <si>
    <t>Inspectie</t>
  </si>
  <si>
    <t>Inspectie- en controleverslagen</t>
  </si>
  <si>
    <t>De oplossing ondersteunt het vastleggen van inspectie- en controleverslagen op basis van configureerbare sjablonen en vragenlijsten.</t>
  </si>
  <si>
    <t>Deze eis ondersteunt uniforme verslaglegging, betere vergelijkbaarheid van controles en een betere juridische bruikbaarheid van verslagen.</t>
  </si>
  <si>
    <t>FE-TOH-05</t>
  </si>
  <si>
    <t>LHS</t>
  </si>
  <si>
    <t>Ondersteuning landelijke handhavingsstrategie</t>
  </si>
  <si>
    <t>De oplossing ondersteunt het registreren en behandelen van overtredingen conform de landelijke handhavingsstrategie, inclusief categorisering en prioritering.</t>
  </si>
  <si>
    <t>Noodzakelijk voor BIG-8-cyclus en risicogestuurd toezicht. Dit ondersteunt een uniforme werkwijze in het veld en een betere opvolging van bevindingen en maatregelen.</t>
  </si>
  <si>
    <t>FE-TOH-06</t>
  </si>
  <si>
    <t>Meldingen</t>
  </si>
  <si>
    <t>Meldingen, klachten en handhavingsverzoeken</t>
  </si>
  <si>
    <t>De oplossing ondersteunt registratie, triage en behandeling van meldingen, klachten en verzoeken om handhaving.</t>
  </si>
  <si>
    <t>Deze eis is nodig omdat dergelijke signalen vaak de start vormen van toezicht- en handhavingsprocessen.</t>
  </si>
  <si>
    <t>FE-TOH-07</t>
  </si>
  <si>
    <t>Mobiel werken</t>
  </si>
  <si>
    <t>Mobiele ondersteuning toezicht</t>
  </si>
  <si>
    <t>Toezicht kan mobiel worden uitgevoerd inclusief vastlegging van bevindingen, foto’s, notities en verslaglegging.</t>
  </si>
  <si>
    <t>Efficiënter veldwerk. Dit ondersteunt een uniforme werkwijze in het veld en een betere opvolging van bevindingen en maatregelen.</t>
  </si>
  <si>
    <t>FE-TOH-08</t>
  </si>
  <si>
    <t>Procedure</t>
  </si>
  <si>
    <t>Legalisatieonderzoek</t>
  </si>
  <si>
    <t>De oplossing ondersteunt de registratie en beoordeling of een geconstateerde overtreding legaliseerbaar is.</t>
  </si>
  <si>
    <t>Deze eis ondersteunt een zorgvuldige handhavingsafweging en voorkomt dat ten onrechte direct een sanctietraject wordt ingezet.</t>
  </si>
  <si>
    <t>FE-TOH-09</t>
  </si>
  <si>
    <t>Zienswijzeprocedure en vooraankondiging</t>
  </si>
  <si>
    <t>De oplossing ondersteunt het proces van voornemen, zienswijze, beoordeling en vervolgactie binnen handhaving.</t>
  </si>
  <si>
    <t>Deze eis is nodig om juridische tussenstappen zorgvuldig te registreren en herleidbaar te verbinden aan het uiteindelijke besluit.</t>
  </si>
  <si>
    <t>FE-TOH-10</t>
  </si>
  <si>
    <t>Toezichtplanning</t>
  </si>
  <si>
    <t>Geïntegreerde toezichtplanning</t>
  </si>
  <si>
    <t>De oplossing bevat een geïntegreerde planning voor toezicht en hercontroles.</t>
  </si>
  <si>
    <t>Excel-planning is foutgevoelig. Dit ondersteunt een uniforme werkwijze in het veld en een betere opvolging van bevindingen en maatregelen.</t>
  </si>
  <si>
    <t xml:space="preserve"> ///    PLANNING &amp; TERMIJNEN</t>
  </si>
  <si>
    <t>FE-PLT-01</t>
  </si>
  <si>
    <t>Planning &amp; termijnen</t>
  </si>
  <si>
    <t>Einddatum</t>
  </si>
  <si>
    <t>Einddatum tijdelijke vergunningen</t>
  </si>
  <si>
    <t>De oplossing signaleert tijdig het aflopen van tijdelijke vergunningen.</t>
  </si>
  <si>
    <t>Dit helpt om risico’s te beperken, processen uniform uit te voeren en de oplossing beheersbaar en uitlegbaar te houden.</t>
  </si>
  <si>
    <t>FE-PLT-02</t>
  </si>
  <si>
    <t>Opschorting</t>
  </si>
  <si>
    <t>Ondersteuning Awb-termijnbewaking en -opschorting</t>
  </si>
  <si>
    <t>De oplossing ondersteunt de bewaking en toepassing van wettelijke termijnen conform de Algemene wet bestuursrecht (Awb), waaronder begrepen het opschorten, verlengen en hervatten van termijnen, met vastlegging van de juridische grondslag en bijbehorende processtappen.</t>
  </si>
  <si>
    <t>Deze eis borgt dat de oplossing correcte toepassing van wettelijke termijnen ondersteunt, inclusief situaties van opschorting (bijvoorbeeld bij een verzoek om aanvulling) en andere Awb-gerelateerde termijnmechanismen (o.a. artikel 4:15 Awb). Vastlegging van grondslag, besluitvorming en communicatie dient integraal onderdeel te zijn van het dossier.</t>
  </si>
  <si>
    <t>FE-PLT-03</t>
  </si>
  <si>
    <t>Signalering</t>
  </si>
  <si>
    <t>Proactieve waarschuwingen</t>
  </si>
  <si>
    <t>De oplossing signaleert naderende deadlines, overschrijdingen en eventuele escalaties.</t>
  </si>
  <si>
    <t>Voorkomt termijnoverschrijding. Dit ondersteunt tijdige behandeling, voorspelbaarheid voor de organisatie en een betere beheersing van doorlooptijden.</t>
  </si>
  <si>
    <t>FE-PLT-04</t>
  </si>
  <si>
    <t>Termijnbeheer</t>
  </si>
  <si>
    <t>Inzicht in termijnen</t>
  </si>
  <si>
    <t>De oplossing toont per zaak de geldende wettelijke, bestuurlijke en interne termijnen.</t>
  </si>
  <si>
    <t>Risico op overschrijding verminderen. Dit ondersteunt tijdige behandeling, voorspelbaarheid voor de organisatie en een betere beheersing van doorlooptijden.</t>
  </si>
  <si>
    <t xml:space="preserve"> ///    DIENSTVERLENING &amp; COMMUNICATIE</t>
  </si>
  <si>
    <t>FE-DIC-01</t>
  </si>
  <si>
    <t>Dienstverlening &amp; communicatie</t>
  </si>
  <si>
    <t>Agenda</t>
  </si>
  <si>
    <t>Afsprakenbeheer en locatiebezoeken</t>
  </si>
  <si>
    <t>De oplossing ondersteunt het plannen, bevestigen en registreren van afspraken, controles en locatiebezoeken.</t>
  </si>
  <si>
    <t>Deze eis ondersteunt een beheersbare uitvoering van veldwerk en maakt afspraken en bezoeken onderdeel van het zaakdossier.</t>
  </si>
  <si>
    <t>FE-DIC-02</t>
  </si>
  <si>
    <t>Communicatie</t>
  </si>
  <si>
    <t>Volledige communicatiehistorie per zaak</t>
  </si>
  <si>
    <t>De oplossing ondersteunt het vastleggen en raadpleegbaar maken van alle relevante inkomende en uitgaande communicatie die via de oplossing of gekoppelde kanalen verloopt, waarbij deze communicatie automatisch kan worden gekoppeld aan de betreffende zaak.</t>
  </si>
  <si>
    <t>Deze eis is van belang voor een volledige en consistente dossiervorming, het borgen van context bij zaakbehandeling en het eenvoudig kunnen terugvinden van contactmomenten.</t>
  </si>
  <si>
    <t>FE-DIC-03</t>
  </si>
  <si>
    <t>Contactregistratie</t>
  </si>
  <si>
    <t>Registratie van contactmomenten</t>
  </si>
  <si>
    <t>De oplossing ondersteunt de registratie van contactmomenten via telefoon, balie, e-mail, portaal en andere relevante kanalen.</t>
  </si>
  <si>
    <t>Deze eis is van belang voor een compleet klantbeeld, goede overdraagbaarheid en consistente beantwoording van vragen.</t>
  </si>
  <si>
    <t>FE-DIC-04</t>
  </si>
  <si>
    <t>Portaal</t>
  </si>
  <si>
    <t>Klantportaal met dossierinzage</t>
  </si>
  <si>
    <t>De oplossing biedt een beveiligd portaal waarin aanvragers en andere bevoegde externe gebruikers status, documenten en correspondentie kunnen raadplegen.</t>
  </si>
  <si>
    <t>Sluit aan bij Wmebv en digitale dienstverlening. Dit helpt om risico’s te beperken, processen uniform uit te voeren en de oplossing beheersbaar en uitlegbaar te houden.</t>
  </si>
  <si>
    <t>FE-DIC-05</t>
  </si>
  <si>
    <t>Relatiebeheer</t>
  </si>
  <si>
    <t>Gemachtigden en meerdere betrokken partijen</t>
  </si>
  <si>
    <t>De oplossing ondersteunt gemachtigden, correspondentieadressen en meerdere betrokken partijen per zaak, inclusief hun rol en relatie tot de zaak.</t>
  </si>
  <si>
    <t>Deze eis is nodig om zaken juridisch correct te behandelen wanneer meerdere belanghebbenden of vertegenwoordigers betrokken zijn.</t>
  </si>
  <si>
    <t>FE-DIC-06</t>
  </si>
  <si>
    <t>Statuscommunicatie</t>
  </si>
  <si>
    <t>Automatische statusupdates naar aanvragers</t>
  </si>
  <si>
    <t>De oplossing ondersteunt automatische statusupdates en procesberichten richting aanvragers, melders en andere betrokkenen.</t>
  </si>
  <si>
    <t>Deze eis verbetert dienstverlening, vermindert onnodige contactmomenten en maakt de voortgang van zaken beter uitlegbaar.</t>
  </si>
  <si>
    <t xml:space="preserve"> ///    DOSSIERVORMING, DOCUMENTEN &amp; PUBLICATIE</t>
  </si>
  <si>
    <t>FE-DDP-01</t>
  </si>
  <si>
    <t>Dossiervorming, documenten &amp; publicatie</t>
  </si>
  <si>
    <t>Archiefmigratie</t>
  </si>
  <si>
    <t>Migratie van archiefbescheiden</t>
  </si>
  <si>
    <t>De oplossing ondersteunt de beheerste migratie van archiefbescheiden, metadata en dossierstructuren naar archiefvoorzieningen van opdrachtgever.</t>
  </si>
  <si>
    <t>Archiveringsbepalingen GIBIT. Dit ondersteunt duurzame toegankelijkheid, overdraagbaarheid en naleving van wet- en regelgeving rond archivering.</t>
  </si>
  <si>
    <t>FE-DDP-02</t>
  </si>
  <si>
    <t>Documentbeheer</t>
  </si>
  <si>
    <t>Documentbeheer en versiebeheer</t>
  </si>
  <si>
    <t>De oplossing ondersteunt documentbeheer met actuele versiestatus, check-in/check-out en eenduidige vastlegging van concept- en definitieve documenten.</t>
  </si>
  <si>
    <t>Voorkomt verwarring en dataverlies. Dit verkleint de afhankelijkheid van de leverancier en maakt beheer voorspelbaar en uitvoerbaar.</t>
  </si>
  <si>
    <t>FE-DDP-03</t>
  </si>
  <si>
    <t>Documentgeneratie</t>
  </si>
  <si>
    <t>Documentgenerator</t>
  </si>
  <si>
    <t>De oplossing ondersteunt het genereren van documenten vanuit sjablonen op basis van zaakgegevens.</t>
  </si>
  <si>
    <t>Vermindert Word-workarounds. Dit helpt om risico’s te beperken, processen uniform uit te voeren en de oplossing beheersbaar en uitlegbaar te houden.</t>
  </si>
  <si>
    <t>FE-DDP-04</t>
  </si>
  <si>
    <t>Documentstructuur</t>
  </si>
  <si>
    <t>Documentcategorieën</t>
  </si>
  <si>
    <t>De oplossing biedt configureerbare documentcategorieën.</t>
  </si>
  <si>
    <t>Voorkomt fouten bij upload. Dit helpt om risico’s te beperken, processen uniform uit te voeren en de oplossing beheersbaar en uitlegbaar te houden.</t>
  </si>
  <si>
    <t>FE-DDP-05</t>
  </si>
  <si>
    <t>Metadata</t>
  </si>
  <si>
    <t>Metadata en kenmerken</t>
  </si>
  <si>
    <t>Documenten en zaken worden voorzien van metadata voor zoek- en filterdoeleinden.</t>
  </si>
  <si>
    <t>Voorwaarde datagedreven werken. Dit helpt om risico’s te beperken, processen uniform uit te voeren en de oplossing beheersbaar en uitlegbaar te houden.</t>
  </si>
  <si>
    <t>FE-DDP-06</t>
  </si>
  <si>
    <t>Publicatie</t>
  </si>
  <si>
    <t>Ondersteuning publicaties</t>
  </si>
  <si>
    <t>De oplossing ondersteunt (semi-)automatische voorbereiding van publicaties van vergunningen.</t>
  </si>
  <si>
    <t>Nu grotendeels handmatig. Dit helpt om risico’s te beperken, processen uniform uit te voeren en de oplossing beheersbaar en uitlegbaar te houden.</t>
  </si>
  <si>
    <t>FE-DDP-07</t>
  </si>
  <si>
    <t>Versiehistorie</t>
  </si>
  <si>
    <t>Versiehistorie en documentvergelijking</t>
  </si>
  <si>
    <t>De oplossing bewaart per document en zaakstuk een volledige versiehistorie en maakt verschillen tussen opeenvolgende versies inzichtelijk.</t>
  </si>
  <si>
    <t>Wenselijk voor juridische herleidbaarheid en audittrail. Dit ondersteunt duurzame toegankelijkheid, overdraagbaarheid en naleving van wet- en regelgeving rond archivering.</t>
  </si>
  <si>
    <t>FE-DDP-08</t>
  </si>
  <si>
    <t>Zaakdossier</t>
  </si>
  <si>
    <t>Integraal zaakdossier</t>
  </si>
  <si>
    <t>Alle zaakgerelateerde informatie en documenten worden integraal binnen één dossier beheerd.</t>
  </si>
  <si>
    <t>Voorkomt schaduwarchieven. Dit verkleint de afhankelijkheid van de leverancier en maakt beheer voorspelbaar en uitvoerbaar.</t>
  </si>
  <si>
    <t xml:space="preserve"> ///    DSO &amp; OMGEVINGSWET</t>
  </si>
  <si>
    <t>FE-DSO-01</t>
  </si>
  <si>
    <t>DSO &amp; Omgevingswet</t>
  </si>
  <si>
    <t>DSO-aanvullingen</t>
  </si>
  <si>
    <t>Automatische verwerking van aanvullingen uit DSO</t>
  </si>
  <si>
    <t>De oplossing verwerkt aanvullingen, latere bijlagen en relevante mutaties uit het DSO automatisch in de juiste zaak.</t>
  </si>
  <si>
    <t>Deze eis voorkomt handmatige verwerking en ondersteunt een complete en actuele zaakopbouw binnen het Omgevingswetproces.</t>
  </si>
  <si>
    <t>FE-DSO-02</t>
  </si>
  <si>
    <t>Routering</t>
  </si>
  <si>
    <t>Doorzenden naar bevoegd gezag of behandeldienst</t>
  </si>
  <si>
    <t>De oplossing ondersteunt routering en doorzending van zaken naar het juiste bevoegd gezag of de juiste behandeldienst wanneer dat nodig is.</t>
  </si>
  <si>
    <t>Deze eis ondersteunt correcte ketenafhandeling en voorkomt dat zaken onjuist of te laat bij de juiste partij terechtkomen.</t>
  </si>
  <si>
    <t>FE-DSO-03</t>
  </si>
  <si>
    <t>STAM</t>
  </si>
  <si>
    <t>Volledige STAM-ondersteuning</t>
  </si>
  <si>
    <t>De oplossing ondersteunt de volledige verwerking van STAM-berichten, waaronder initiëren, aanvullen, wijzigen en intrekken, inclusief versiebeheer van DSO-verzoeken.</t>
  </si>
  <si>
    <t>Cruciaal voor correcte verwerking van Omgevingswet-aanvragen. Dit verkleint handmatig werk, vermindert fouten en ondersteunt een samenhangend gemeentelijk applicatielandschap.</t>
  </si>
  <si>
    <t>FE-DSO-04</t>
  </si>
  <si>
    <t>Samenwerking</t>
  </si>
  <si>
    <t>Ondersteuning DSO Samenwerkingsfunctionaliteit (SWF)</t>
  </si>
  <si>
    <t>De oplossing ondersteunt het starten, beheren, wijzigen en beëindigen van samenwerkingen via de DSO-samenwerkingsfunctionaliteit, inclusief actieverzoeken en statusoverdracht.</t>
  </si>
  <si>
    <t>Noodzakelijk voor ketensamenwerking met behandeldiensten en ketenpartners. Dit verkleint handmatig werk, vermindert fouten en ondersteunt een samenhangend gemeentelijk applicatielandschap.</t>
  </si>
  <si>
    <t>FE-DSO-05</t>
  </si>
  <si>
    <t>Samenwerking met ketenpartners binnen één zaak</t>
  </si>
  <si>
    <t>De oplossing ondersteunt samenwerking met ketenpartners binnen één zaak, inclusief afstemming over documenten, status en acties.</t>
  </si>
  <si>
    <t>Deze eis is nodig om ketensamenwerking niet te laten verzanden in e-mail en losse registraties.</t>
  </si>
  <si>
    <t xml:space="preserve"> ///    KOPPELINGEN, STANDAARDEN &amp; MONITORING</t>
  </si>
  <si>
    <t>FE-KSM-01</t>
  </si>
  <si>
    <t>Koppelingen, standaarden &amp; monitoring</t>
  </si>
  <si>
    <t>Basisregistraties</t>
  </si>
  <si>
    <t>Gebruik basisregistraties</t>
  </si>
  <si>
    <t>De oplossing ondersteunt het raadplegen en gebruiken van relevante basisregistraties binnen de zaakbehandeling.</t>
  </si>
  <si>
    <t>Datakwaliteit. Dit helpt om risico’s te beperken, processen uniform uit te voeren en de oplossing beheersbaar en uitlegbaar te houden.</t>
  </si>
  <si>
    <t>FE-KSM-02</t>
  </si>
  <si>
    <t>DSO-koppeling</t>
  </si>
  <si>
    <t>Aansluiting DSO</t>
  </si>
  <si>
    <t>De oplossing ondersteunt een stabiele en beheerbare aansluiting op het Omgevingsloket en de relevante DSO-koppelvlakken, inclusief het automatisch ontvangen, registreren en verwerken van aanvragen, meldingen en vooroverleggen (zoals concept- en principeverzoeken) in de VTH-oplossing.</t>
  </si>
  <si>
    <t>Deze eis is van belang voor een correcte en volledige ondersteuning van de Omgevingswet, het minimaliseren van handmatige handelingen en het borgen van een consistente en integrale zaakafhandeling.</t>
  </si>
  <si>
    <t>FE-KSM-03</t>
  </si>
  <si>
    <t>Hulpdiensten</t>
  </si>
  <si>
    <t>Bevraging hulpdiensten</t>
  </si>
  <si>
    <t>Ondersteuning voor het initiëren en vastleggen van bevragingen bij bijv. Politie, GHOR of Veiligheidsregio's.</t>
  </si>
  <si>
    <t>E-mailafhankelijkheid verminderen. Dit helpt om risico’s te beperken, processen uniform uit te voeren en de oplossing beheersbaar en uitlegbaar te houden.</t>
  </si>
  <si>
    <t>FE-KSM-04</t>
  </si>
  <si>
    <t>Ketenintegratie</t>
  </si>
  <si>
    <t>Gegevensdeling ketenpartners</t>
  </si>
  <si>
    <t>De oplossing ondersteunt veilige gegevensdeling met ketenpartners.</t>
  </si>
  <si>
    <t>FE-KSM-05</t>
  </si>
  <si>
    <t>Monitoring</t>
  </si>
  <si>
    <t>Near-real-time logexport voor SIEM</t>
  </si>
  <si>
    <t>De oplossing stelt logging near-real-time beschikbaar via API of export ten behoeve van integratie met het SIEM/SOC van opdrachtgever.</t>
  </si>
  <si>
    <t>BIO en moderne security-eis. Dit verkleint handmatig werk, vermindert fouten en ondersteunt een samenhangend gemeentelijk applicatielandschap.</t>
  </si>
  <si>
    <t>FE-KSM-06</t>
  </si>
  <si>
    <t>ZGW-standaard</t>
  </si>
  <si>
    <t>Ondersteuning ZGW API-standaard</t>
  </si>
  <si>
    <t>De oplossing ondersteunt de landelijke standaard voor zaakgericht werken (ZGW API’s) conform de actuele, door VNG beheerde specificaties.</t>
  </si>
  <si>
    <t>Waarborgt Common Ground-compatibiliteit en toekomstvastheid binnen het gemeentelijk applicatielandschap.</t>
  </si>
  <si>
    <t>FE-KSM-07</t>
  </si>
  <si>
    <t>Zaaksysteem</t>
  </si>
  <si>
    <t>Tweeweg-koppeling zaaksysteem</t>
  </si>
  <si>
    <t>De oplossing ondersteunt een betrouwbare tweeweg koppeling met het zaaksysteem.</t>
  </si>
  <si>
    <t>Huidige koppeling tekortschietend. Dit verkleint handmatig werk, vermindert fouten en ondersteunt een samenhangend gemeentelijk applicatielandschap.</t>
  </si>
  <si>
    <t>FE-KSM-08</t>
  </si>
  <si>
    <t>API &amp; gegevensuitwisseling</t>
  </si>
  <si>
    <t>Ondersteuning HaalCentraal</t>
  </si>
  <si>
    <t>De oplossing ondersteunt HaalCentraal API’s (o.a. BRP en BAG) conform landelijke standaarden en maakt gebruik van gestandaardiseerde, beheersbare en veilige API-koppelingen.</t>
  </si>
  <si>
    <t>Gemeente Katwijk gebruikt HaalCentraal actief en acht aansluiting hierop essentieel voor een toekomstbestendige en uniforme gegevensuitwisseling.</t>
  </si>
  <si>
    <t xml:space="preserve"> ///    DATA, ZOEKEN &amp; STURING</t>
  </si>
  <si>
    <t>FE-DZS-01</t>
  </si>
  <si>
    <t>Data, zoeken &amp; sturing</t>
  </si>
  <si>
    <t>Adviezen</t>
  </si>
  <si>
    <t>Adviesafhandeling</t>
  </si>
  <si>
    <t>De oplossing ondersteunt het uitvragen, volgen, rappelleren en verwerken van interne en externe adviezen.</t>
  </si>
  <si>
    <t>Ketenafstemming verbeteren. Dit helpt om risico’s te beperken, processen uniform uit te voeren en de oplossing beheersbaar en uitlegbaar te houden.</t>
  </si>
  <si>
    <t>FE-DZS-02</t>
  </si>
  <si>
    <t>Dashboards</t>
  </si>
  <si>
    <t>Dashboarding</t>
  </si>
  <si>
    <t>De oplossing ondersteunt dashboarding en managementinformatie via API-koppelingen en/of gestructureerde export, bijvoorbeeld naar Power BI.</t>
  </si>
  <si>
    <t>Managementinformatie. Dit verkleint handmatig werk, vermindert fouten en ondersteunt een samenhangend gemeentelijk applicatielandschap.</t>
  </si>
  <si>
    <t>FE-DZS-03</t>
  </si>
  <si>
    <t>Gestructureerde registratie</t>
  </si>
  <si>
    <t>De oplossing ondersteunt gestructureerde, eenduidige en herbruikbare vastlegging van gegevens.</t>
  </si>
  <si>
    <t>Vrije tekst beperkt sturing. Dit helpt om risico’s te beperken, processen uniform uit te voeren en de oplossing beheersbaar en uitlegbaar te houden.</t>
  </si>
  <si>
    <t>FE-DZS-04</t>
  </si>
  <si>
    <t>Werkvoorraad</t>
  </si>
  <si>
    <t>Werkvoorraad en workload</t>
  </si>
  <si>
    <t>De oplossing biedt actueel inzicht in werkvoorraad, doorlooptijden en workload per team en/of behandelaar.</t>
  </si>
  <si>
    <t>Sturing capaciteit. Dit helpt om risico’s te beperken, processen uniform uit te voeren en de oplossing beheersbaar en uitlegbaar te houden.</t>
  </si>
  <si>
    <t>FE-DZS-05</t>
  </si>
  <si>
    <t>Zoeken</t>
  </si>
  <si>
    <t>Uitgebreid zoeken</t>
  </si>
  <si>
    <t>Gebruikers kunnen zoeken en filteren op meerdere zaak-, document-, relatie- en locatiekenmerken.</t>
  </si>
  <si>
    <t>Zoeken op alleen adres is onvoldoende. Dit helpt om risico’s te beperken, processen uniform uit te voeren en de oplossing beheersbaar en uitlegbaar te houden.</t>
  </si>
  <si>
    <t>FE-DZS-06</t>
  </si>
  <si>
    <t>Dataminimalisatie</t>
  </si>
  <si>
    <t>Sobere gegevensuitvraag</t>
  </si>
  <si>
    <t>De oplossing ondersteunt een sobere inrichting waarbij alleen noodzakelijke gegevens worden uitgevraagd, vastgelegd en getoond.</t>
  </si>
  <si>
    <t>Deze eis is van belang om de oplossing beheersbaar, uitlegbaar en goed uitvoerbaar te maken binnen het VTH-proces.</t>
  </si>
  <si>
    <t xml:space="preserve"> ///    LOCATIE, GEO &amp; OBJECTEN</t>
  </si>
  <si>
    <t>FE-LGO-01</t>
  </si>
  <si>
    <t>Locatie, GEO &amp; objecten</t>
  </si>
  <si>
    <t>Geo-objecten</t>
  </si>
  <si>
    <t>Ondersteuning geo-objecten</t>
  </si>
  <si>
    <t>De oplossing ondersteunt het vastleggen en raadplegen van objecten op basis van puntlocaties, polygonen en kadastrale percelen.</t>
  </si>
  <si>
    <t>Onmisbaar binnen VTH-context en Omgevingswet. Dit helpt om risico’s te beperken, processen uniform uit te voeren en de oplossing beheersbaar en uitlegbaar te houden.</t>
  </si>
  <si>
    <t>FE-LGO-02</t>
  </si>
  <si>
    <t>Relaties</t>
  </si>
  <si>
    <t>Koppeling met objecten, adressen en percelen</t>
  </si>
  <si>
    <t>Zaken kunnen worden gekoppeld aan objecten, adressen, BAG-gegevens, percelen en andere relevante locatieregistraties.</t>
  </si>
  <si>
    <t>Deze eis is van belang omdat VTH-zaken veelal object- en locatiegebonden zijn en locatiecontext essentieel is voor toezicht, vergunningverlening en dossiervorming.</t>
  </si>
  <si>
    <t xml:space="preserve"> ///    FINANCIEEL &amp; LEGES</t>
  </si>
  <si>
    <t>FE-FIL-01</t>
  </si>
  <si>
    <t>Financieel &amp; leges</t>
  </si>
  <si>
    <t>Financiële gegevens</t>
  </si>
  <si>
    <t>Aanlevering legesgegevens</t>
  </si>
  <si>
    <t>De oplossing levert gestructureerde en herleidbare legesgegevens aan de financiële administratie.</t>
  </si>
  <si>
    <t>Handmatige Excel-uitwisseling voorkomen. Dit ondersteunt financiële beheersing, herleidbaarheid en een betere aansluiting tussen VTH en financiële administratie.</t>
  </si>
  <si>
    <t>FE-FIL-02</t>
  </si>
  <si>
    <t>Financiële koppeling</t>
  </si>
  <si>
    <t>Koppeling financiële administratie</t>
  </si>
  <si>
    <t>De oplossing ondersteunt een betrouwbare koppeling met het financiële systeem (Centric Financiën) voor uitwisseling van leges- en betalingsgegevens.</t>
  </si>
  <si>
    <t>Efficiënt en foutarm. Dit verkleint handmatig werk, vermindert fouten en ondersteunt een samenhangend gemeentelijk applicatielandschap.</t>
  </si>
  <si>
    <t>FE-FIL-03</t>
  </si>
  <si>
    <t>Financiële rapportage</t>
  </si>
  <si>
    <t>Legesrapportages</t>
  </si>
  <si>
    <t>De oplossing ondersteunt rapportages en controles voor legesberekening, facturatie en aansluiting met de financiële administratie.</t>
  </si>
  <si>
    <t>Interne controle. Dit ondersteunt financiële beheersing, herleidbaarheid en een betere aansluiting tussen VTH en financiële administratie.</t>
  </si>
  <si>
    <t>FE-FIL-04</t>
  </si>
  <si>
    <t>Legesstatus</t>
  </si>
  <si>
    <t>Legesstatus per zaak</t>
  </si>
  <si>
    <t>De oplossing biedt per zaak inzicht in de berekening, status en afhandeling van leges.</t>
  </si>
  <si>
    <t>Volledigheid legesbewaking. Dit ondersteunt financiële beheersing, herleidbaarheid en een betere aansluiting tussen VTH en financiële administratie.</t>
  </si>
  <si>
    <t>FE-FIL-05</t>
  </si>
  <si>
    <t>Legesverordening</t>
  </si>
  <si>
    <t>Configuratie legesverordening door functioneel beheer</t>
  </si>
  <si>
    <t>Legesverordeningen kunnen zelfstandig door functioneel beheer worden ingericht en gewijzigd, inclusief staffels, percentages, minima, maxima en uitzonderingen.</t>
  </si>
  <si>
    <t>Voorkomt afhankelijkheid leverancier bij jaarlijkse wijziging verordening. Dit ondersteunt financiële beheersing, herleidbaarheid en een betere aansluiting tussen VTH en financiële administratie.</t>
  </si>
  <si>
    <t>FE-FIL-06</t>
  </si>
  <si>
    <t>Staffelbeheer</t>
  </si>
  <si>
    <t>Bulkbeheer staffels</t>
  </si>
  <si>
    <t>De oplossing ondersteunt bulkmatig beheren en actualiseren van staffelartikelen binnen de legesinrichting.</t>
  </si>
  <si>
    <t>Gebruikersfrustratie. Dit ondersteunt financiële beheersing, herleidbaarheid en een betere aansluiting tussen VTH en financiële administratie.</t>
  </si>
  <si>
    <t xml:space="preserve"> ///    OPENBAARHEID &amp; WOO</t>
  </si>
  <si>
    <t>FE-OPW-01</t>
  </si>
  <si>
    <t>Openbaarheid &amp; Woo</t>
  </si>
  <si>
    <t>Classificatie</t>
  </si>
  <si>
    <t>Classificatie openbaar, beperkt openbaar of vertrouwelijk</t>
  </si>
  <si>
    <t>Documenten en dossieronderdelen kunnen worden geclassificeerd als openbaar, beperkt openbaar of geheim.</t>
  </si>
  <si>
    <t>Deze eis ondersteunt een uniforme omgang met openbaarheid, privacy en informatiebeveiliging binnen het dossier.</t>
  </si>
  <si>
    <t>FE-OPW-02</t>
  </si>
  <si>
    <t>Privacy</t>
  </si>
  <si>
    <t>Anonimiseren en lakken van documenten</t>
  </si>
  <si>
    <t>De oplossing ondersteunt het anonimiseren of lakken van documenten voorafgaand aan publicatie of verstrekking.</t>
  </si>
  <si>
    <t>Deze eis is van belang om openbaarheid en privacy zorgvuldig te combineren en publicatieprocessen uitvoerbaar te houden.</t>
  </si>
  <si>
    <t>FE-OPW-03</t>
  </si>
  <si>
    <t>Publicatie van besluiten en bekendmakingen</t>
  </si>
  <si>
    <t>De oplossing ondersteunt het voorbereiden, publiceren en administratief vastleggen van besluiten en bekendmakingen via de daarvoor bestemde kanalen.</t>
  </si>
  <si>
    <t>Deze eis is nodig om publicatieverplichtingen beheerst, herleidbaar en reproduceerbaar uit te voeren.</t>
  </si>
  <si>
    <t>FE-OPW-04</t>
  </si>
  <si>
    <t>Woo</t>
  </si>
  <si>
    <t>Markering voor actieve openbaarmaking</t>
  </si>
  <si>
    <t>Documenten en besluiten kunnen worden gemarkeerd voor actieve openbaarmaking of andere publicatieverplichtingen.</t>
  </si>
  <si>
    <t>Deze eis helpt om openbaarmaking niet achteraf handmatig te moeten beoordelen, maar al tijdens het proces expliciet mee te nemen.</t>
  </si>
  <si>
    <t xml:space="preserve"> ///    CONFIGURATIE &amp; BEHEER</t>
  </si>
  <si>
    <t>FE-COB-01</t>
  </si>
  <si>
    <t>Configuratie &amp; beheer</t>
  </si>
  <si>
    <t>Checklists</t>
  </si>
  <si>
    <t>Configureerbare checklistfunctionaliteit</t>
  </si>
  <si>
    <t>De oplossing biedt configureerbare checklists met vrije tekstvelden, meerkeuzevragen en verplichte velden, te koppelen aan workflowstappen.</t>
  </si>
  <si>
    <t>Essentieel voor uniforme toetsing en toezicht. Dit ondersteunt een uniforme werkwijze in het veld en een betere opvolging van bevindingen en maatregelen.</t>
  </si>
  <si>
    <t>FE-COB-02</t>
  </si>
  <si>
    <t>Sjablonen</t>
  </si>
  <si>
    <t>Configureerbare brieven, besluiten en sjablonen</t>
  </si>
  <si>
    <t>Functioneel beheer kan zelfstandig brieven, besluiten, e-mailsjablonen en documenttemplates beheren en wijzigen.</t>
  </si>
  <si>
    <t>Deze eis ondersteunt snellere aanpassingen, lagere beheerlast en een consistentere communicatie vanuit De oplossing.</t>
  </si>
  <si>
    <t>FE-COB-03</t>
  </si>
  <si>
    <t>Zaaktypen</t>
  </si>
  <si>
    <t>Configureerbare zaaktypen en workflows</t>
  </si>
  <si>
    <t>Functioneel beheer kan zelfstandig zaaktypen, statusovergangen, workflowstappen en relevante velden configureren zonder leveranciersmaatwerk.</t>
  </si>
  <si>
    <t>Deze eis verkleint de afhankelijkheid van de leverancier en maakt De oplossing beter aanpasbaar aan veranderende wet- en regelgeving.</t>
  </si>
  <si>
    <t xml:space="preserve"> ///    JURIDISCHE PROCEDURES</t>
  </si>
  <si>
    <t>FE-JUP-01</t>
  </si>
  <si>
    <t>Juridische procedures</t>
  </si>
  <si>
    <t>Beroep</t>
  </si>
  <si>
    <t>Ondersteuning beroepsprocedures</t>
  </si>
  <si>
    <t>De oplossing ondersteunt registratie en opvolging van beroepsprocedures en aanverwante processtappen.</t>
  </si>
  <si>
    <t>Deze eis voorkomt dat vervolgprocedures buiten de oplossing worden afgehandeld en ondersteunt volledig dossierbeheer.</t>
  </si>
  <si>
    <t>FE-JUP-02</t>
  </si>
  <si>
    <t>Bezwaar</t>
  </si>
  <si>
    <t>Ondersteuning bezwaarprocedures</t>
  </si>
  <si>
    <t>De oplossing ondersteunt registratie, behandeling en besluitvorming rondom bezwaarprocedures met relatie naar de primaire zaak.</t>
  </si>
  <si>
    <t>Deze eis is nodig om de volledige juridische levenscyclus van besluiten in samenhang te kunnen beheren.</t>
  </si>
  <si>
    <t>FE-JUP-03</t>
  </si>
  <si>
    <t>Sancties</t>
  </si>
  <si>
    <t>Ondersteuning handhaving sanctie</t>
  </si>
  <si>
    <t>De oplossing ondersteunt sanctiemiddelen zoals waarschuwingsbrief, last onder dwangsom, last onder bestuursdwang en invordering.</t>
  </si>
  <si>
    <t>Deze eis is nodig om handhaving volledig binnen één dossier en procesketen te kunnen uitvoeren.</t>
  </si>
  <si>
    <t xml:space="preserve"> ///    BEVEILIGING &amp; PRIVACY</t>
  </si>
  <si>
    <t>NF-BEP-01</t>
  </si>
  <si>
    <t>Beveiliging &amp; privacy</t>
  </si>
  <si>
    <t>API-beveiliging</t>
  </si>
  <si>
    <t>Beveiligde API-toegang</t>
  </si>
  <si>
    <t>API-toegang vereist aantoonbaar passende authenticatie, autorisatie, logging en beheer van sleutels of tokens.</t>
  </si>
  <si>
    <t>Deze eis is nodig om integraties veilig in te richten en misbruik van koppelvlakken te voorkomen.</t>
  </si>
  <si>
    <t>NF-BEP-02</t>
  </si>
  <si>
    <t>AVG-rechten</t>
  </si>
  <si>
    <t>Ondersteuning AVG-verzoeken</t>
  </si>
  <si>
    <t>De oplossing ondersteunt het selecteren, exporteren en verwijderen van persoonsgegevens ten behoeve van AVG-verzoeken.</t>
  </si>
  <si>
    <t>Wettelijke verplichting (AVG). Dit helpt om persoonsgegevens rechtmatig, terughoudend en aantoonbaar beheerst te verwerken.</t>
  </si>
  <si>
    <t>NF-BEP-03</t>
  </si>
  <si>
    <t>Authenticatie</t>
  </si>
  <si>
    <t>Centrale authenticatie</t>
  </si>
  <si>
    <t>De oplossing ondersteunt authenticatie via de gemeentelijke identity provider (bijv. Entra ID/Azure AD).</t>
  </si>
  <si>
    <t>Aansluiting op gemeentelijk IAM- en cloudbeleid. Dit helpt om risico’s te beperken, processen uniform uit te voeren en de oplossing beheersbaar en uitlegbaar te houden.</t>
  </si>
  <si>
    <t>NF-BEP-04</t>
  </si>
  <si>
    <t>MFA voor beheeraccounts en verhoogde rollen</t>
  </si>
  <si>
    <t>Voor beheeraccounts en andere verhoogde rollen is multifactorauthenticatie verplicht.</t>
  </si>
  <si>
    <t>Deze eis verlaagt het risico op misbruik van accounts met vergaande rechten.</t>
  </si>
  <si>
    <t>NF-BEP-05</t>
  </si>
  <si>
    <t>Autorisatie</t>
  </si>
  <si>
    <t>Fijnmazig autorisatiebeheer</t>
  </si>
  <si>
    <t>De oplossing ondersteunt fijnmazig rol- en autorisatiebeheer passend bij taken, verantwoordelijkheden en functies.</t>
  </si>
  <si>
    <t>NF-BEP-06</t>
  </si>
  <si>
    <t>De oplossing ondersteunt het principe van dataminimalisatie door alleen noodzakelijke persoonsgegevens vast te leggen.</t>
  </si>
  <si>
    <t>Privacy-by-design principe. Dit helpt om persoonsgegevens rechtmatig, terughoudend en aantoonbaar beheerst te verwerken.</t>
  </si>
  <si>
    <t>NF-BEP-07</t>
  </si>
  <si>
    <t>Doelbinding</t>
  </si>
  <si>
    <t>Doelbinding conform AVG</t>
  </si>
  <si>
    <t>De oplossing ondersteunt doelbinding, zodat persoonsgegevens alleen worden verwerkt voor duidelijk vastgelegde en gerechtvaardigde doelen.</t>
  </si>
  <si>
    <t>AVG-verplichting. Dit helpt om persoonsgegevens rechtmatig, terughoudend en aantoonbaar beheerst te verwerken.</t>
  </si>
  <si>
    <t>NF-BEP-08</t>
  </si>
  <si>
    <t>Encryptie</t>
  </si>
  <si>
    <t>Encryptie van gegevens tijdens transport</t>
  </si>
  <si>
    <t>Alle gegevensuitwisseling vindt plaats via aantoonbaar versleutelde verbindingen met gangbare en actuele beveiligingsprotocollen.</t>
  </si>
  <si>
    <t>Deze eis is nodig om onderschepping en manipulatie van gegevensverkeer te voorkomen.</t>
  </si>
  <si>
    <t>NF-BEP-09</t>
  </si>
  <si>
    <t>Encryptie van gegevens in opslag</t>
  </si>
  <si>
    <t>Gegevens, back-ups en andere relevante opslagvormen worden versleuteld opgeslagen met aantoonbaar beheerde sleutels.</t>
  </si>
  <si>
    <t>Deze eis beperkt de impact van onbevoegde toegang tot opgeslagen gegevens. Dit verkleint de afhankelijkheid van de leverancier en maakt beheer voorspelbaar en uitvoerbaar.</t>
  </si>
  <si>
    <t>NF-BEP-10</t>
  </si>
  <si>
    <t>Hosting</t>
  </si>
  <si>
    <t>Datalocatie binnen EU/EER</t>
  </si>
  <si>
    <t>Gegevens en back-ups worden opgeslagen en verwerkt binnen de EU/EER, tenzij opdrachtgever expliciet anders instemt.</t>
  </si>
  <si>
    <t>Deze eis ondersteunt juridische beheersbaarheid en transparantie over gegevensverwerking.</t>
  </si>
  <si>
    <t>NF-BEP-11</t>
  </si>
  <si>
    <t>Incidentmanagement</t>
  </si>
  <si>
    <t>Beveiligings- en privacy-incidenten</t>
  </si>
  <si>
    <t>De leverancier beschikt over een vast proces voor het melden en afhandelen van beveiligings- en privacy-incidenten.</t>
  </si>
  <si>
    <t>Vereist vanuit AVG en BIO. Dit helpt om persoonsgegevens rechtmatig, terughoudend en aantoonbaar beheerst te verwerken.</t>
  </si>
  <si>
    <t>NF-BEP-12</t>
  </si>
  <si>
    <t>Informatiebeveiliging</t>
  </si>
  <si>
    <t>Beveiligingsnormen</t>
  </si>
  <si>
    <t>Leverancier garandeert dat de oplossing voldoet aan overeengekomen informatiebeveiligingsnormen.</t>
  </si>
  <si>
    <t>GIBIT artikel informatiebeveiliging. Dit helpt om risico’s te beperken, processen uniform uit te voeren en de oplossing beheersbaar en uitlegbaar te houden.</t>
  </si>
  <si>
    <t>NF-BEP-13</t>
  </si>
  <si>
    <t>Actieve security monitoring</t>
  </si>
  <si>
    <t>Security-events en afwijkingen worden actief gemonitord, geanalyseerd en opgevolgd binnen een ingericht proces.</t>
  </si>
  <si>
    <t>Deze eis is nodig om incidenten tijdig te detecteren en de impact ervan te beperken.</t>
  </si>
  <si>
    <t>NF-BEP-14</t>
  </si>
  <si>
    <t>Patchmanagement</t>
  </si>
  <si>
    <t>Patchbeleid met doorlooptijden</t>
  </si>
  <si>
    <t>Kritieke beveiligingspatches (CVSS score ≥ 8.0) worden binnen 2 werkdagen geïmplementeerd, tenzij anders overeengekomen.</t>
  </si>
  <si>
    <t>Verhoogt weerbaarheid. Dit helpt om risico’s te beperken, processen uniform uit te voeren en de oplossing beheersbaar en uitlegbaar te houden.</t>
  </si>
  <si>
    <t>NF-BEP-15</t>
  </si>
  <si>
    <t>Persoonsgegevens</t>
  </si>
  <si>
    <t>Inzicht in persoonsgegevens</t>
  </si>
  <si>
    <t>De oplossing biedt inzicht in welke persoonsgegevens per zaak worden verwerkt.</t>
  </si>
  <si>
    <t>Ondersteuning wettelijke AVG-verplichtingen. Dit helpt om persoonsgegevens rechtmatig, terughoudend en aantoonbaar beheerst te verwerken.</t>
  </si>
  <si>
    <t>NF-BEP-16</t>
  </si>
  <si>
    <t>Privacy by design</t>
  </si>
  <si>
    <t>Privacy by design en by default</t>
  </si>
  <si>
    <t>Privacybescherming is aantoonbaar onderdeel van ontwerpkeuzes, standaardinstellingen en beheerprocessen van de oplossing.</t>
  </si>
  <si>
    <t>Deze eis borgt dat privacy niet alleen procedureel maar ook technisch en organisatorisch is ingericht.</t>
  </si>
  <si>
    <t>NF-BEP-17</t>
  </si>
  <si>
    <t>SaaS-beveiliging</t>
  </si>
  <si>
    <t>Tenantisolatie in multi-tenant SaaS</t>
  </si>
  <si>
    <t>Bij een multi-tenant oplossing zijn gegevens, configuratie en beheer logisch en aantoonbaar gescheiden per organisatie.</t>
  </si>
  <si>
    <t>Deze eis voorkomt dat data of configuraties tussen tenants uitlekken of elkaar beïnvloeden.</t>
  </si>
  <si>
    <t>NF-BEP-18</t>
  </si>
  <si>
    <t>Sleutelbeheer</t>
  </si>
  <si>
    <t>Gecontroleerd sleutelbeheer</t>
  </si>
  <si>
    <t>De leverancier hanteert een aantoonbaar gecontroleerd proces voor sleutelbeheer, sleutelrotatie en toegangsbeheer tot cryptografische sleutels.</t>
  </si>
  <si>
    <t>Deze eis is nodig om encryptie niet alleen technisch, maar ook organisatorisch beheerst toe te passen.</t>
  </si>
  <si>
    <t>NF-BEP-19</t>
  </si>
  <si>
    <t>Subverwerkers</t>
  </si>
  <si>
    <t>Transparantie over subverwerkers</t>
  </si>
  <si>
    <t>De leverancier maakt inzichtelijk welke subverwerkers worden ingezet, voor welk doel en in welke regio zij gegevens verwerken.</t>
  </si>
  <si>
    <t>Deze eis ondersteunt privacy governance en contractueel toezicht op de keten van leveranciers.</t>
  </si>
  <si>
    <t>NF-BEP-20</t>
  </si>
  <si>
    <t>Testdata</t>
  </si>
  <si>
    <t>Geen productiegegevens in test zonder anonimisering</t>
  </si>
  <si>
    <t>Productiegegevens worden niet in test- of acceptatieomgevingen gebruikt zonder aantoonbare anonimisering of andere passende waarborgen.</t>
  </si>
  <si>
    <t>Deze eis beperkt privacyrisico’s in niet-productieomgevingen. Dit helpt om persoonsgegevens rechtmatig, terughoudend en aantoonbaar beheerst te verwerken.</t>
  </si>
  <si>
    <t>NF-BEP-21</t>
  </si>
  <si>
    <t>Testen</t>
  </si>
  <si>
    <t>Periodieke penetratietesten</t>
  </si>
  <si>
    <t>De leverancier laat periodiek onafhankelijke penetratietesten uitvoeren op de relevante componenten van de oplossing en deelt de opvolging van bevindingen.</t>
  </si>
  <si>
    <t>Deze eis ondersteunt aantoonbare toetsing van de weerbaarheid van de oplossing.</t>
  </si>
  <si>
    <t>NF-BEP-22</t>
  </si>
  <si>
    <t>Verwerkersovereenkomst</t>
  </si>
  <si>
    <t>Verwerkersovereenkomst conform gemeentelijk model</t>
  </si>
  <si>
    <t>Leverancier sluit een verwerkersovereenkomst conform het VNG-model.</t>
  </si>
  <si>
    <t>Standaard GIBIT privacykader. Dit helpt om persoonsgegevens rechtmatig, terughoudend en aantoonbaar beheerst te verwerken.</t>
  </si>
  <si>
    <t>NF-BEP-23</t>
  </si>
  <si>
    <t>Verwijdering</t>
  </si>
  <si>
    <t>Aantoonbare gegevensverwijdering</t>
  </si>
  <si>
    <t>De oplossing ondersteunt aantoonbare verwijdering of anonimisering van gegevens wanneer daarvoor een rechtsgeldige grondslag bestaat.</t>
  </si>
  <si>
    <t>Deze eis is nodig om AVG-verzoeken en bewaartermijnen uitvoerbaar te maken.</t>
  </si>
  <si>
    <t>NF-BEP-24</t>
  </si>
  <si>
    <t>Vulnerability management</t>
  </si>
  <si>
    <t>Ingericht vulnerabilitymanagementproces</t>
  </si>
  <si>
    <t>Leverancier beschikt over een aantoonbaar ingericht vulnerabilitymanagementproces inclusief periodieke scans en tijdige patching.</t>
  </si>
  <si>
    <t>BIO-eis. Dit helpt om risico’s te beperken, processen uniform uit te voeren en de oplossing beheersbaar en uitlegbaar te houden.</t>
  </si>
  <si>
    <t>NF-BEP-25</t>
  </si>
  <si>
    <t>ISO 27001 certificering (BIO2)</t>
  </si>
  <si>
    <t>De leverancier is aantoonbaar gecertificeerd conform ISO/IEC 27001, of beschikt over aantoonbaar gelijkwaardige maatregelen en processen voor informatiebeveiliging.</t>
  </si>
  <si>
    <t>Wij stellen hoge eisen aan informatiebeveiliging vanwege de verwerking van gevoelige gegevens binnen het VTH-domein en wij willen dit aantoonbaar geborgd zien bij de leverancier.</t>
  </si>
  <si>
    <t xml:space="preserve"> ///    AUDIT, LOGGING &amp; COMPLIANCE</t>
  </si>
  <si>
    <t>NF-ALC-01</t>
  </si>
  <si>
    <t>Audit, logging &amp; compliance</t>
  </si>
  <si>
    <t>Audittrail</t>
  </si>
  <si>
    <t>Herleidbare audittrail</t>
  </si>
  <si>
    <t>Loggegevens zijn onlosmakelijk gekoppeld aan zaken, dossiers en relevante objecten.</t>
  </si>
  <si>
    <t>Aantoonbaarheid besluitvorming. Dit ondersteunt toezicht op het gebruik van De oplossing, incidentanalyse en aantoonbare naleving.</t>
  </si>
  <si>
    <t>NF-ALC-02</t>
  </si>
  <si>
    <t>Compliance-rapportages</t>
  </si>
  <si>
    <t>De oplossing ondersteunt rapportages over naleving van termijnen en besluitvorming.</t>
  </si>
  <si>
    <t>Aantoonbaarheid rechtmatigheid. Dit ondersteunt tijdige behandeling, voorspelbaarheid voor de organisatie en een betere beheersing van doorlooptijden.</t>
  </si>
  <si>
    <t>NF-ALC-03</t>
  </si>
  <si>
    <t>Export auditgegevens</t>
  </si>
  <si>
    <t>Audit- en loggegevens zijn exporteerbaar voor BIO2 en accountantscontroles.</t>
  </si>
  <si>
    <t>Vereist voor externe audits. Dit ondersteunt toezicht op het gebruik van De oplossing, incidentanalyse en aantoonbare naleving.</t>
  </si>
  <si>
    <t>NF-ALC-04</t>
  </si>
  <si>
    <t>Inzage auditgegevens</t>
  </si>
  <si>
    <t>Inzage loggegevens</t>
  </si>
  <si>
    <t>De oplossing biedt inzage in log- en auditgegevens voor bevoegde rollen.</t>
  </si>
  <si>
    <t>Ondersteuning interne controle. Dit ondersteunt toezicht op het gebruik van De oplossing, incidentanalyse en aantoonbare naleving.</t>
  </si>
  <si>
    <t>NF-ALC-05</t>
  </si>
  <si>
    <t>Logging</t>
  </si>
  <si>
    <t>Volledige logging</t>
  </si>
  <si>
    <t>De oplossing registreert alle relevante handelingen inclusief wie, wat en wanneer.</t>
  </si>
  <si>
    <t>Noodzakelijk voor audittrail. Dit ondersteunt toezicht op het gebruik van De oplossing, incidentanalyse en aantoonbare naleving.</t>
  </si>
  <si>
    <t xml:space="preserve"> ///    ARCHITECTUUR, INTEGRATIE &amp; STANDAARDEN</t>
  </si>
  <si>
    <t>NF-AIS-01</t>
  </si>
  <si>
    <t>Architectuur, integratie &amp; standaarden</t>
  </si>
  <si>
    <t>API-documentatie</t>
  </si>
  <si>
    <t>Volledige OpenAPI-documentatie</t>
  </si>
  <si>
    <t>Alle relevante API’s zijn volledig, actueel en publiek of gecontroleerd beschikbaar gedocumenteerd, inclusief voorbeeldberichten en foutafhandeling.</t>
  </si>
  <si>
    <t>Dit maakt koppelingen beheersbaar, testbaar en overdraagbaar. Dit verkleint handmatig werk, vermindert fouten en ondersteunt een samenhangend gemeentelijk applicatielandschap.</t>
  </si>
  <si>
    <t>NF-AIS-02</t>
  </si>
  <si>
    <t>API-first</t>
  </si>
  <si>
    <t>API-first architectuur</t>
  </si>
  <si>
    <t>De oplossing biedt gedocumenteerde API’s conform Common Ground-principes.</t>
  </si>
  <si>
    <t>Datagericht en toekomstbestendig. Dit verkleint handmatig werk, vermindert fouten en ondersteunt een samenhangend gemeentelijk applicatielandschap.</t>
  </si>
  <si>
    <t>NF-AIS-03</t>
  </si>
  <si>
    <t>API-versiebeheer</t>
  </si>
  <si>
    <t>Versiebeheer en backward compatibility van API’s</t>
  </si>
  <si>
    <t>Wijzigingen in API’s kennen versiebeheer, impactcommunicatie en een redelijke overgangstermijn voor afnemers.</t>
  </si>
  <si>
    <t>Deze eis voorkomt onnodige verstoringen in het integratielandschap. Dit verkleint handmatig werk, vermindert fouten en ondersteunt een samenhangend gemeentelijk applicatielandschap.</t>
  </si>
  <si>
    <t>NF-AIS-04</t>
  </si>
  <si>
    <t>Belastbaarheid</t>
  </si>
  <si>
    <t>Performance onder piekbelasting</t>
  </si>
  <si>
    <t>De oplossing blijft aantoonbaar voldoen aan afgesproken performance-eisen onder piekbelasting en representatieve gebruikersvolumes.</t>
  </si>
  <si>
    <t>Deze eis voorkomt dat de oplossing alleen onder ideale omstandigheden goed functioneert.</t>
  </si>
  <si>
    <t>NF-AIS-05</t>
  </si>
  <si>
    <t>Cloud-first</t>
  </si>
  <si>
    <t>SaaS cloud-oplossing</t>
  </si>
  <si>
    <t>De oplossing wordt geleverd als SaaS en past binnen het cloud-first beleid van de gemeente.</t>
  </si>
  <si>
    <t>Architectuuruitgangspunt Katwijk. Dit helpt om risico’s te beperken, processen uniform uit te voeren en de oplossing beheersbaar en uitlegbaar te houden.</t>
  </si>
  <si>
    <t>NF-AIS-06</t>
  </si>
  <si>
    <t>Common Ground</t>
  </si>
  <si>
    <t>Common Ground-principes</t>
  </si>
  <si>
    <t>De oplossing is architectonisch in lijn met de Common Ground-principes: scheiding van data en applicatielogica, API-first en herbruikbare services.</t>
  </si>
  <si>
    <t>Toekomstbestendigheid en uitwisselbaarheid. Dit verkleint handmatig werk, vermindert fouten en ondersteunt een samenhangend gemeentelijk applicatielandschap.</t>
  </si>
  <si>
    <t>NF-AIS-07</t>
  </si>
  <si>
    <t>Continuïteit</t>
  </si>
  <si>
    <t>Beschikbaarheid en continuiteit</t>
  </si>
  <si>
    <t>De oplossing moet ingericht zijn dat storingen tot een minimum worden beperkt en dat herstel voorspelbaar en controleerbaar is.</t>
  </si>
  <si>
    <t>Continuïteit van bedrijfskritische processen. Dit helpt om risico’s te beperken, processen uniform uit te voeren en de oplossing beheersbaar en uitlegbaar te houden.</t>
  </si>
  <si>
    <t>NF-AIS-08</t>
  </si>
  <si>
    <t>Events</t>
  </si>
  <si>
    <t>Ondersteuning eventnotificaties</t>
  </si>
  <si>
    <t>De oplossing ondersteunt event-gebaseerde notificaties of een vergelijkbaar mechanisme om mutaties gecontroleerd aan afnemers beschikbaar te stellen.</t>
  </si>
  <si>
    <t>Deze eis ondersteunt moderne integratiepatronen en vermindert polling of maatwerk.</t>
  </si>
  <si>
    <t>NF-AIS-09</t>
  </si>
  <si>
    <t>Externe identificatie</t>
  </si>
  <si>
    <t>Ondersteuning DigiD, eHerkenning, EDI-wallet en vergelijkbare middelen</t>
  </si>
  <si>
    <t>De oplossing ondersteunt DigiD, eHerkenning en EDI-Wallet voor authenticatie van externe gebruikers.</t>
  </si>
  <si>
    <t>Wettelijke eis bij digitale dienstverlening. Dit helpt om risico’s te beperken, processen uniform uit te voeren en de oplossing beheersbaar en uitlegbaar te houden.</t>
  </si>
  <si>
    <t>NF-AIS-10</t>
  </si>
  <si>
    <t>OTAP</t>
  </si>
  <si>
    <t>Gescheiden omgevingen</t>
  </si>
  <si>
    <t>De oplossing beschikt over gescheiden OTAP-omgevingen (minimaal Acceptatie en Productie).</t>
  </si>
  <si>
    <t>Beheersing wijzigingen en releases. Dit verkleint de afhankelijkheid van de leverancier en maakt beheer voorspelbaar en uitvoerbaar.</t>
  </si>
  <si>
    <t>NF-AIS-11</t>
  </si>
  <si>
    <t>Open standaarden</t>
  </si>
  <si>
    <t>Pas-toe-of-leg-uit lijst</t>
  </si>
  <si>
    <t>De oplossing voldoet aan de open standaarden zoals opgenomen op de 'Pas toe of leg uit'-lijst van Forum Standaardisatie.</t>
  </si>
  <si>
    <t>Verplicht voor overheidsorganisaties. Dit verkleint handmatig werk, vermindert fouten en ondersteunt een samenhangend gemeentelijk applicatielandschap.</t>
  </si>
  <si>
    <t>NF-AIS-12</t>
  </si>
  <si>
    <t>Performance</t>
  </si>
  <si>
    <t>Performance en schaalbaarheid</t>
  </si>
  <si>
    <t>De oplossing biedt ruimte voor toekomstige groei zonder onaanvaardbaar verlies aan prestaties of beheerbaarheid.</t>
  </si>
  <si>
    <t>Voorkomt frustraties en workarounds. Dit verkleint de afhankelijkheid van de leverancier en maakt beheer voorspelbaar en uitvoerbaar.</t>
  </si>
  <si>
    <t>NF-AIS-13</t>
  </si>
  <si>
    <t>Concrete responstijden voor kritieke handelingen</t>
  </si>
  <si>
    <t>Voor kritieke handelingen zoals zoeken, openen van zaken, opslaan van documenten en genereren van output zijn concrete responstijden afgesproken.</t>
  </si>
  <si>
    <t>Deze eis maakt performance toetsbaar vanuit het perspectief van de eindgebruiker.</t>
  </si>
  <si>
    <t>NF-AIS-14</t>
  </si>
  <si>
    <t>Platformintegratie</t>
  </si>
  <si>
    <t>Microsoft-compatibiliteit</t>
  </si>
  <si>
    <t>De oplossing sluit aantoonbaar aan op een Microsoft-omgeving (Azure/M365).</t>
  </si>
  <si>
    <t>Aansluiting huidige IT-omgeving. Dit helpt om risico’s te beperken, processen uniform uit te voeren en de oplossing beheersbaar en uitlegbaar te houden.</t>
  </si>
  <si>
    <t>NF-AIS-15</t>
  </si>
  <si>
    <t>Standaarden</t>
  </si>
  <si>
    <t>Toepassing van relevante open standaarden per koppelvlak</t>
  </si>
  <si>
    <t>De leverancier maakt per relevant koppelvlak inzichtelijk welke open standaarden worden toegepast en hoe hieraan wordt voldaan.</t>
  </si>
  <si>
    <t>Deze eis maakt interoperabiliteit toetsbaar en voorkomt generieke, moeilijk verifieerbare claims.</t>
  </si>
  <si>
    <t>NF-AIS-16</t>
  </si>
  <si>
    <t>Certificaatbeheer</t>
  </si>
  <si>
    <t>Ondersteuning ACME protocol</t>
  </si>
  <si>
    <t>De oplossing ondersteunt het ACME-protocol voor automatisch certificaatbeheer en integreert hiervoor naadloos met derde (Katwijk gebruikt hiervoor DigiCert).</t>
  </si>
  <si>
    <t>Sluit aan op de door gemeente Katwijk gehanteerde standaard voor geautomatiseerd certificaatbeheer via ACME protocol.</t>
  </si>
  <si>
    <t>NF-AIS-17</t>
  </si>
  <si>
    <t>Integratie met identity broker</t>
  </si>
  <si>
    <t>De oplossing integreert met een identity broker voor authenticatieprocessen (in het bijzonder Signicat).</t>
  </si>
  <si>
    <t>Gemeente Katwijk centraliseert authenticatie via een broker (signicat) en vereist aansluiting hierop voor beheerbaarheid en uniformiteit.</t>
  </si>
  <si>
    <t xml:space="preserve"> ///    DATA, EIGENAARSCHAP &amp; INTEROPERABILITEIT</t>
  </si>
  <si>
    <t>NF-DEI-01</t>
  </si>
  <si>
    <t>Data, eigenaarschap &amp; interoperabiliteit</t>
  </si>
  <si>
    <t>Datagebruik</t>
  </si>
  <si>
    <t>Gebruik data door leverancier</t>
  </si>
  <si>
    <t>Leverancier gebruikt data uitsluitend voor uitvoering van de overeenkomst en niet voor eigen doeleinden.</t>
  </si>
  <si>
    <t>GIBIT beperkingen op datagebruik. Dit helpt om risico’s te beperken, processen uniform uit te voeren en de oplossing beheersbaar en uitlegbaar te houden.</t>
  </si>
  <si>
    <t>NF-DEI-02</t>
  </si>
  <si>
    <t>Datakwaliteit</t>
  </si>
  <si>
    <t>De oplossing ondersteunt consistente datadefinities en voorkomt duplicatie.</t>
  </si>
  <si>
    <t>Betrouwbare rapportages. Dit helpt om risico’s te beperken, processen uniform uit te voeren en de oplossing beheersbaar en uitlegbaar te houden.</t>
  </si>
  <si>
    <t>NF-DEI-03</t>
  </si>
  <si>
    <t>Datalake</t>
  </si>
  <si>
    <t>Koppeling datalake</t>
  </si>
  <si>
    <t>De oplossing ondersteunt data-uitwisseling met het gemeentelijk datalake.</t>
  </si>
  <si>
    <t>Datagedreven werken. Dit verkleint handmatig werk, vermindert fouten en ondersteunt een samenhangend gemeentelijk applicatielandschap.</t>
  </si>
  <si>
    <t>NF-DEI-04</t>
  </si>
  <si>
    <t>Eigenaarschap</t>
  </si>
  <si>
    <t>Data-eigenaarschap en beschikkingsrecht</t>
  </si>
  <si>
    <t>Alle gegevens die in de oplossing worden vastgelegd blijven eigendom van de opdrachtgever.</t>
  </si>
  <si>
    <t>Exitstrategie en governance. Dit helpt om risico’s te beperken, processen uniform uit te voeren en de oplossing beheersbaar en uitlegbaar te houden.</t>
  </si>
  <si>
    <t>NF-DEI-05</t>
  </si>
  <si>
    <t>Eigendom data</t>
  </si>
  <si>
    <t>Juridisch eigendom van data blijft bij opdrachtgever</t>
  </si>
  <si>
    <t>Alle data blijven eigendom van opdrachtgever en worden op verzoek volledig beschikbaar gesteld.</t>
  </si>
  <si>
    <t>GIBIT benadrukt data-eigenaarschap opdrachtgever. Dit helpt om risico’s te beperken, processen uniform uit te voeren en de oplossing beheersbaar en uitlegbaar te houden.</t>
  </si>
  <si>
    <t>NF-DEI-06</t>
  </si>
  <si>
    <t>Export</t>
  </si>
  <si>
    <t>Volledige data-export tijdens de contractduur</t>
  </si>
  <si>
    <t>Gegevens zijn volledig, gestructureerd en zonder restricties exporteerbaar.</t>
  </si>
  <si>
    <t>Voorkomen vendor lock-in. Dit helpt om risico’s te beperken, processen uniform uit te voeren en de oplossing beheersbaar en uitlegbaar te houden.</t>
  </si>
  <si>
    <t>NF-DEI-07</t>
  </si>
  <si>
    <t>Vendor-onafhankelijkheid</t>
  </si>
  <si>
    <t>Voorkomen van vendor lock-in</t>
  </si>
  <si>
    <t>De oplossing biedt mogelijkheden om gegevens zelfstandig te raadplegen, te exporteren en te hergebruiken, om vendor lock-in te voorkomen.</t>
  </si>
  <si>
    <t>Voorkomen van vendor afhankelijkheid voor data toegang. Dit helpt om risico’s te beperken, processen uniform uit te voeren en de oplossing beheersbaar en uitlegbaar te houden.</t>
  </si>
  <si>
    <t xml:space="preserve"> ///    BESCHIKBAARHEID, BEHEER &amp; CONTINUÏTEIT</t>
  </si>
  <si>
    <t>NF-BBC-01</t>
  </si>
  <si>
    <t>Beschikbaarheid, beheer &amp; continuïteit</t>
  </si>
  <si>
    <t>Autonoom beheer</t>
  </si>
  <si>
    <t>Gemeentelijke beheerders kunnen configuraties uitvoeren zonder leveranciersinzet.</t>
  </si>
  <si>
    <t>Beperken afhankelijkheid leverancier. Dit verkleint de afhankelijkheid van de leverancier en maakt beheer voorspelbaar en uitvoerbaar.</t>
  </si>
  <si>
    <t>NF-BBC-02</t>
  </si>
  <si>
    <t>Back-up &amp; herstel</t>
  </si>
  <si>
    <t>Back-up en herstel</t>
  </si>
  <si>
    <t>De leverancier beschikt over aantoonbare back-up- en herstelprocedures.</t>
  </si>
  <si>
    <t>Bedrijfskritisch systeem. Dit helpt om risico’s te beperken, processen uniform uit te voeren en de oplossing beheersbaar en uitlegbaar te houden.</t>
  </si>
  <si>
    <t>NF-BBC-03</t>
  </si>
  <si>
    <t>Beschikbaarheid</t>
  </si>
  <si>
    <t>Beschikbaarheidsnorm</t>
  </si>
  <si>
    <t>De leverancier committeert zich aan een expliciete minimale beschikbaarheid van de productieomgeving per kalendermaand, exclusief overeengekomen onderhoudsvensters.</t>
  </si>
  <si>
    <t>Deze eis maakt continuïteit toetsbaar en onderhandelbaar in plaats van impliciet.</t>
  </si>
  <si>
    <t>NF-BBC-04</t>
  </si>
  <si>
    <t>Cloudcontinuïteit</t>
  </si>
  <si>
    <t>Continuïteitsmaatregelen</t>
  </si>
  <si>
    <t>Leverancier treft en beschrijft maatregelen om continuïteit van cloud- of SaaS-diensten te waarborgen.</t>
  </si>
  <si>
    <t>Cloudcontinuïteit in GIBIT. Dit helpt om risico’s te beperken, processen uniform uit te voeren en de oplossing beheersbaar en uitlegbaar te houden.</t>
  </si>
  <si>
    <t>NF-BBC-05</t>
  </si>
  <si>
    <t>Disaster Recovery</t>
  </si>
  <si>
    <t>Periodieke disaster-recoverytesten</t>
  </si>
  <si>
    <t>Herstelprocedures voor calamiteiten worden periodiek (jaarlijks) getest en de uitkomsten worden beschikbaar gesteld aan opdrachtgever.</t>
  </si>
  <si>
    <t>Deze eis borgt dat herstel niet alleen op papier bestaat maar aantoonbaar werkt. (Restore-procedure)</t>
  </si>
  <si>
    <t>NF-BBC-06</t>
  </si>
  <si>
    <t>Derdensoftware</t>
  </si>
  <si>
    <t>Onderhoud derdenprogrammatuur</t>
  </si>
  <si>
    <t>Leverancier maakt vooraf inzichtelijk welke onderdelen afhankelijk zijn van derdenprogrammatuur.</t>
  </si>
  <si>
    <t>Transparantie afhankelijkheden. Dit verkleint de afhankelijkheid van de leverancier en maakt beheer voorspelbaar en uitvoerbaar.</t>
  </si>
  <si>
    <t>NF-BBC-07</t>
  </si>
  <si>
    <t>Failover</t>
  </si>
  <si>
    <t>Failover en redundantie</t>
  </si>
  <si>
    <t>De oplossing beschikt over passende failover- en redundantiemechanismen voor kritieke componenten.</t>
  </si>
  <si>
    <t>Deze eis vermindert het risico op volledige uitval bij storingen in afzonderlijke componenten.</t>
  </si>
  <si>
    <t>NF-BBC-08</t>
  </si>
  <si>
    <t>Herstel</t>
  </si>
  <si>
    <t>RTO</t>
  </si>
  <si>
    <t>De maximale hersteltijd na een ernstige storing of calamiteit is expliciet vastgelegd en aantoonbaar beheerst.</t>
  </si>
  <si>
    <t>Deze eis maakt duidelijk hoe snel de dienstverlening hersteld moet zijn bij uitval.</t>
  </si>
  <si>
    <t>NF-BBC-09</t>
  </si>
  <si>
    <t>RPO</t>
  </si>
  <si>
    <t>De maximaal toelaatbare periode van dataverlies is expliciet vastgelegd en aantoonbaar beheerst.</t>
  </si>
  <si>
    <t>Deze eis maakt inzichtelijk hoeveel gegevensverlies in een calamiteit maximaal acceptabel is.</t>
  </si>
  <si>
    <t>NF-BBC-10</t>
  </si>
  <si>
    <t>Onderhoud</t>
  </si>
  <si>
    <t>Structureel onderhoud</t>
  </si>
  <si>
    <t>Leverancier verzorgt onderhoud van de oplossing na acceptatie, inclusief correctief en preventief onderhoud.</t>
  </si>
  <si>
    <t>GIBIT gaat uit van standaard onderhoud na acceptatie. Dit verkleint de afhankelijkheid van de leverancier en maakt beheer voorspelbaar en uitvoerbaar.</t>
  </si>
  <si>
    <t>NF-BBC-11</t>
  </si>
  <si>
    <t>Onderhoudsvensters en onderhoudsregels</t>
  </si>
  <si>
    <t>Gepland onderhoud vindt uitsluitend plaats binnen vooraf afgesproken onderhoudsvensters en met tijdige communicatie over impact.</t>
  </si>
  <si>
    <t>Deze eis helpt om de verstoring van primaire processen beheersbaar te houden.</t>
  </si>
  <si>
    <t>NF-BBC-12</t>
  </si>
  <si>
    <t>Ondersteuning</t>
  </si>
  <si>
    <t>Gebruikersondersteuning</t>
  </si>
  <si>
    <t>Leverancier biedt nederlandstalige ondersteuning bij gebruik van de oplossing.</t>
  </si>
  <si>
    <t>Helpdesk / gebruikersondersteuning. Dit helpt om risico’s te beperken, processen uniform uit te voeren en de oplossing beheersbaar en uitlegbaar te houden.</t>
  </si>
  <si>
    <t>NF-BBC-13</t>
  </si>
  <si>
    <t>Releasebeheer</t>
  </si>
  <si>
    <t>Releasecommunicatie en impactmelding</t>
  </si>
  <si>
    <t>De leverancier communiceert tijdig over releases, impact en planning.</t>
  </si>
  <si>
    <t>Voorkomen verstoringen. Dit verkleint de afhankelijkheid van de leverancier en maakt beheer voorspelbaar en uitvoerbaar.</t>
  </si>
  <si>
    <t>NF-BBC-14</t>
  </si>
  <si>
    <t>SBOM</t>
  </si>
  <si>
    <t>Software Bill of Materials</t>
  </si>
  <si>
    <t>Leverancier kan een overzicht leveren van gebruikte softwarecomponenten en afhankelijkheden.</t>
  </si>
  <si>
    <t>Nieuwe SBOM-bepaling. Dit helpt om risico’s te beperken, processen uniform uit te voeren en de oplossing beheersbaar en uitlegbaar te houden.</t>
  </si>
  <si>
    <t>NF-BBC-15</t>
  </si>
  <si>
    <t>Servicelevels</t>
  </si>
  <si>
    <t>Rapportage servicelevels</t>
  </si>
  <si>
    <t>Leverancier rapporteert periodiek over de naleving van overeengekomen servicelevels.</t>
  </si>
  <si>
    <t>Rapportageverplichting onderhoudsfase. Dit verkleint de afhankelijkheid van de leverancier en maakt beheer voorspelbaar en uitvoerbaar.</t>
  </si>
  <si>
    <t>NF-BBC-16</t>
  </si>
  <si>
    <t>Updates</t>
  </si>
  <si>
    <t>Updates en upgrades</t>
  </si>
  <si>
    <t>Leverancier levert periodiek updates en upgrades en informeert opdrachtgever vooraf over impact en eventuele downtime.</t>
  </si>
  <si>
    <t>Onderhoudsbepalingen GIBIT. Dit verkleint de afhankelijkheid van de leverancier en maakt beheer voorspelbaar en uitvoerbaar.</t>
  </si>
  <si>
    <t xml:space="preserve"> ///    ARCHIVERING &amp; INFORMATIEBEHEER</t>
  </si>
  <si>
    <t>NF-ARI-01</t>
  </si>
  <si>
    <t>Archivering &amp; informatiebeheer</t>
  </si>
  <si>
    <t>Archiefwet</t>
  </si>
  <si>
    <t>Archivering conform Archiefwet</t>
  </si>
  <si>
    <t>De oplossing ondersteunt archivering inclusief bewaartermijnen conform Archiefwet.</t>
  </si>
  <si>
    <t>Wettelijke verplichting. Dit ondersteunt duurzame toegankelijkheid, overdraagbaarheid en naleving van wet- en regelgeving rond archivering.</t>
  </si>
  <si>
    <t>NF-ARI-02</t>
  </si>
  <si>
    <t>Bewaartermijnen</t>
  </si>
  <si>
    <t>Bewaartermijnen en selectielijsten</t>
  </si>
  <si>
    <t>De oplossing baseert bewaartermijnen op vastgestelde regels en categorieën.</t>
  </si>
  <si>
    <t>Informatiebeheer conform wet- en regelgeving. Dit ondersteunt duurzame toegankelijkheid, overdraagbaarheid en naleving van wet- en regelgeving rond archivering.</t>
  </si>
  <si>
    <t>NF-ARI-03</t>
  </si>
  <si>
    <t>Duurzame toegankelijkheid</t>
  </si>
  <si>
    <t>Duurzame toegankelijkheid (MDTO)</t>
  </si>
  <si>
    <t>Informatie blijft leesbaar en toegankelijk gedurende de bewaartermijn. Het ondersteunt aansluiting op MDTO-richtlijnen.</t>
  </si>
  <si>
    <t>Langetermijnborging informatie en voorbereiding e-depot. Dit ondersteunt duurzame toegankelijkheid, overdraagbaarheid en naleving van wet- en regelgeving rond archivering.</t>
  </si>
  <si>
    <t>NF-ARI-04</t>
  </si>
  <si>
    <t>Integriteit</t>
  </si>
  <si>
    <t>Onveranderbaarheid van definitieve archiefdocumenten</t>
  </si>
  <si>
    <t>Definitieve archiefdocumenten zijn beschermd tegen ongeautoriseerde wijziging en kennen een aantoonbare status van vaststelling.</t>
  </si>
  <si>
    <t>Deze eis borgt integriteit, rechtszekerheid en betrouwbaarheid van vastgestelde stukken.</t>
  </si>
  <si>
    <t>NF-ARI-05</t>
  </si>
  <si>
    <t>Archiefmetadata conform actuele standaarden</t>
  </si>
  <si>
    <t>De oplossing ondersteunt archiefmetadata conform actuele overheidsstandaarden en maakt deze metadata volledig exporteerbaar.</t>
  </si>
  <si>
    <t>Deze eis is nodig om duurzame toegankelijkheid en overdraagbaarheid van informatie te borgen.</t>
  </si>
  <si>
    <t>NF-ARI-06</t>
  </si>
  <si>
    <t>NEN-ISO 30301</t>
  </si>
  <si>
    <t>NEN-ISO 30301 (of aantoonbaar gelijkwaardig)</t>
  </si>
  <si>
    <t>De leverancier beschikt over een aantoonbare certificering conform NEN-ISO 30301 of een aantoonbaar gelijkwaardig kwaliteitsmanagementsysteem voor informatie- en archiefbeheer.</t>
  </si>
  <si>
    <t>Dit borgt dat processen aantoonbaar voldoen aan de Nederlandse norm. Ondersteunt duurzame toegankelijkheid, betrouwbaarheid en beheer van digitale archiefbescheiden binnen het VTH-domein.</t>
  </si>
  <si>
    <t>NF-ARI-07</t>
  </si>
  <si>
    <t>Overdracht archief</t>
  </si>
  <si>
    <t>Overdracht naar archiefvoorzieningen</t>
  </si>
  <si>
    <t>De oplossing moet voorkomen dat overdracht naar e-depot of ander zaaksysteem (bv. Djuma) uitsluitend handmatig of ad hoc plaatsvindt.</t>
  </si>
  <si>
    <t>Hogere betrouwbaarheid van archivering. Dit ondersteunt duurzame toegankelijkheid, overdraagbaarheid en naleving van wet- en regelgeving rond archivering.</t>
  </si>
  <si>
    <t>NF-ARI-08</t>
  </si>
  <si>
    <t>e-Depot</t>
  </si>
  <si>
    <t>Export naar e-depot</t>
  </si>
  <si>
    <t>De oplossing ondersteunt export naar een e-depot of vergelijkbare archiefvoorziening, inclusief dossierstructuur, metadata en bestandsrelaties.</t>
  </si>
  <si>
    <t>Deze eis ondersteunt duurzame overdracht en voorkomt handmatige reconstructie van dossiers bij overbrenging.</t>
  </si>
  <si>
    <t xml:space="preserve"> ///    IMPLEMENTATIE &amp; ADOPTIE</t>
  </si>
  <si>
    <t>NF-IMA-01</t>
  </si>
  <si>
    <t>Implementatie &amp; adoptie</t>
  </si>
  <si>
    <t>Acceptatie</t>
  </si>
  <si>
    <t>Acceptatieprocedure</t>
  </si>
  <si>
    <t>De oplossing wordt formeel geaccepteerd via een vooraf overeengekomen acceptatieprocedure inclusief testverslag en herstelprocedure.</t>
  </si>
  <si>
    <t>Gebaseert op GIBIT artikel Acceptatieprocedure. Dit helpt om risico’s te beperken, processen uniform uit te voeren en de oplossing beheersbaar en uitlegbaar te houden.</t>
  </si>
  <si>
    <t>NF-IMA-02</t>
  </si>
  <si>
    <t>Adoptie</t>
  </si>
  <si>
    <t>Adoptieondersteuning</t>
  </si>
  <si>
    <t>De leverancier ondersteunt adoptie en verandermanagement.</t>
  </si>
  <si>
    <t>Gebruikersacceptatie. Dit helpt om risico’s te beperken, processen uniform uit te voeren en de oplossing beheersbaar en uitlegbaar te houden.</t>
  </si>
  <si>
    <t>NF-IMA-03</t>
  </si>
  <si>
    <t>Herstelplanning</t>
  </si>
  <si>
    <t>Leverancier stelt een planning op voor herstel van geconstateerde gebreken binnen de projectplanning.</t>
  </si>
  <si>
    <t>Onderdeel van acceptatieproces. Dit helpt om risico’s te beperken, processen uniform uit te voeren en de oplossing beheersbaar en uitlegbaar te houden.</t>
  </si>
  <si>
    <t>NF-IMA-04</t>
  </si>
  <si>
    <t>Implementatie</t>
  </si>
  <si>
    <t>Implementatiebegeleiding</t>
  </si>
  <si>
    <t>De leverancier verzorgt implementatiebegeleiding inclusief inrichting en testondersteuning.</t>
  </si>
  <si>
    <t>Onderdeel scope aanbesteding. Dit helpt om risico’s te beperken, processen uniform uit te voeren en de oplossing beheersbaar en uitlegbaar te houden.</t>
  </si>
  <si>
    <t>NF-IMA-05</t>
  </si>
  <si>
    <t>Integratietest</t>
  </si>
  <si>
    <t>Integrale acceptatie</t>
  </si>
  <si>
    <t>Bij gefaseerde oplevering wordt een integrale acceptatie uitgevoerd na de laatste deellevering.</t>
  </si>
  <si>
    <t>Voorkomt dat afzonderlijke onderdelen wel werken maar het geheel niet. Dit helpt om risico’s te beperken, processen uniform uit te voeren en de oplossing beheersbaar en uitlegbaar te houden.</t>
  </si>
  <si>
    <t>NF-IMA-06</t>
  </si>
  <si>
    <t>Migratie</t>
  </si>
  <si>
    <t>Migratiestrategie</t>
  </si>
  <si>
    <t>De leverancier levert een migratieplan inclusief datakwaliteitscontroles.</t>
  </si>
  <si>
    <t>Risico op dataverlies beheersen. Dit verkleint de afhankelijkheid van de leverancier en maakt beheer voorspelbaar en uitvoerbaar.</t>
  </si>
  <si>
    <t>NF-IMA-07</t>
  </si>
  <si>
    <t>Testverslag</t>
  </si>
  <si>
    <t>Resultaten van testen worden vastgelegd in een schriftelijk testverslag dat door beide partijen wordt vastgesteld.</t>
  </si>
  <si>
    <t>GIBIT vereist formele documentatie van acceptatie. Dit helpt om risico’s te beperken, processen uniform uit te voeren en de oplossing beheersbaar en uitlegbaar te houden.</t>
  </si>
  <si>
    <t xml:space="preserve"> ///    CONTRACT, SERVICE &amp; GOVERNANCE</t>
  </si>
  <si>
    <t>NF-CSG-01</t>
  </si>
  <si>
    <t>Contract, service &amp; governance</t>
  </si>
  <si>
    <t>Assurance</t>
  </si>
  <si>
    <t>Derdenverklaring</t>
  </si>
  <si>
    <t>Leverancier verstrekt periodiek een onafhankelijke assurance-verklaring (bijv. TPM of SOC 2 type II).</t>
  </si>
  <si>
    <t>GIBIT artikel over periodieke derdenverklaring. Dit helpt om risico’s te beperken, processen uniform uit te voeren en de oplossing beheersbaar en uitlegbaar te houden.</t>
  </si>
  <si>
    <t>NF-CSG-02</t>
  </si>
  <si>
    <t>Auditrecht</t>
  </si>
  <si>
    <t>Leverancier verleent volledige medewerking aan audits door opdrachtgever of een aangewezen derde partij.</t>
  </si>
  <si>
    <t>Controlerecht van opdrachtgever. Dit ondersteunt toezicht op het gebruik van De oplossing, incidentanalyse en aantoonbare naleving.</t>
  </si>
  <si>
    <t>NF-CSG-03</t>
  </si>
  <si>
    <t>Incidentafhandeling</t>
  </si>
  <si>
    <t>Incidentafhandeling sluit aan op gemeentelijk meldproces (TopDesk of gelijkwaardig).</t>
  </si>
  <si>
    <t>Operationele continuïteit. Dit helpt om risico’s te beperken, processen uniform uit te voeren en de oplossing beheersbaar en uitlegbaar te houden.</t>
  </si>
  <si>
    <t>NF-CSG-04</t>
  </si>
  <si>
    <t>Licentiemodel</t>
  </si>
  <si>
    <t>Schaalbaar licentiemodel</t>
  </si>
  <si>
    <t>Het licentiemodel groeit voorspelbaar mee met het gebruikersaantal.</t>
  </si>
  <si>
    <t>Kostenbeheersing. Dit verkleint de afhankelijkheid van de leverancier en maakt beheer voorspelbaar en uitvoerbaar.</t>
  </si>
  <si>
    <t>NF-CSG-05</t>
  </si>
  <si>
    <t>Meerwerk</t>
  </si>
  <si>
    <t>Meerwerk en optionele modules</t>
  </si>
  <si>
    <t>Meerwerk en optionele modules zijn transparant afgebakend ten opzichte van standaardfunctionaliteit en worden helder geprijsd.</t>
  </si>
  <si>
    <t>Transparantie geeft duidelijkheid. Dit helpt om risico’s te beperken, processen uniform uit te voeren en de oplossing beheersbaar en uitlegbaar te houden.</t>
  </si>
  <si>
    <t>NF-CSG-06</t>
  </si>
  <si>
    <t>Overleg</t>
  </si>
  <si>
    <t>Structureel service- en governance overleg</t>
  </si>
  <si>
    <t>Er is een structurele overlegcyclus voor dienstverlening, prestaties, risico’s, wijzigingen en verbetering van de oplossing.</t>
  </si>
  <si>
    <t>Deze eis ondersteunt actief leveranciersmanagement en tijdige bijsturing. Dit helpt om risico’s te beperken, processen uniform uit te voeren en de oplossing beheersbaar en uitlegbaar te houden.</t>
  </si>
  <si>
    <t>NF-CSG-07</t>
  </si>
  <si>
    <t>Releasekalender en vooruitblik</t>
  </si>
  <si>
    <t>De leverancier deelt periodiek een releasekalender of roadmap met geplande wijzigingen, indicatieve impact en relevante afhankelijkheden.</t>
  </si>
  <si>
    <t>Deze eis ondersteunt voorspelbaar verandermanagement en betere afstemming met beheer en gebruikers.</t>
  </si>
  <si>
    <t>NF-CSG-08</t>
  </si>
  <si>
    <t>Servicemanagement</t>
  </si>
  <si>
    <t>Servicemanagementafspraken</t>
  </si>
  <si>
    <t>Er zijn vaste service reviews en prestatieafspraken.</t>
  </si>
  <si>
    <t>Proactieve service verbetering. Dit helpt om risico’s te beperken, processen uniform uit te voeren en de oplossing beheersbaar en uitlegbaar te houden.</t>
  </si>
  <si>
    <t>NF-CSG-09</t>
  </si>
  <si>
    <t>Wijzigingsbeheer</t>
  </si>
  <si>
    <t>Tijdige aankondiging van breaking changes</t>
  </si>
  <si>
    <t>Wijzigingen met materiële impact op gebruik, beheer, data of koppelingen worden tijdig aangekondigd inclusief mitigerende maatregelen en overgangstermijnen.</t>
  </si>
  <si>
    <t>Deze eis voorkomt dat opdrachtgever onverwacht moet reageren op ingrijpende wijzigingen.</t>
  </si>
  <si>
    <t xml:space="preserve"> ///    EXIT &amp; CONTRACTCONTINUÏTEIT</t>
  </si>
  <si>
    <t>NF-EXC-01</t>
  </si>
  <si>
    <t>Exit &amp; contractcontinuïteit</t>
  </si>
  <si>
    <t>Beperkte voortzetting</t>
  </si>
  <si>
    <t>Na beëindiging van het contract kan de oplossing tijdelijk in beperkte vorm beschikbaar blijven (bijv. alleen inzage).</t>
  </si>
  <si>
    <t>GIBIT exitbepalingen. Dit helpt om risico’s te beperken, processen uniform uit te voeren en de oplossing beheersbaar en uitlegbaar te houden.</t>
  </si>
  <si>
    <t>NF-EXC-02</t>
  </si>
  <si>
    <t>Data-export</t>
  </si>
  <si>
    <t>Volledige export in bruikbaar formaat</t>
  </si>
  <si>
    <t>Bij contracteinde kan opdrachtgever kosteloos alle data, metadata, dossiers, relaties en relevante documentatie volledig exporteren in een bruikbaar en machineleesbaar formaat.</t>
  </si>
  <si>
    <t>Deze eis voorkomt vendor lock-in en ondersteunt een realistische overstap naar een andere oplossing.</t>
  </si>
  <si>
    <t>NF-EXC-03</t>
  </si>
  <si>
    <t>Certificaat van vernietiging restdata</t>
  </si>
  <si>
    <t>De leverancier kan na beëindiging van de overeenkomst en na afronding van de overeengekomen exit- en overdrachtswerkzaamheden een certificaat van vernietiging overleggen, waaruit blijkt dat de op de systemen van de leverancier achtergebleven gegevens aantoonbaar en onomkeerbaar zijn verwijderd.</t>
  </si>
  <si>
    <t>Borgt dat resterende data na afloop aantoonbaar en controleerbaar wordt vernietigd, ter ondersteuning van privacy, informatiebeveiliging en een zorgvuldige contractafsluiting.</t>
  </si>
  <si>
    <t>NF-EXC-04</t>
  </si>
  <si>
    <t>Exitstrategie</t>
  </si>
  <si>
    <t>Exitstrategie en overdracht dienstverlening</t>
  </si>
  <si>
    <t>Leverancier beschikt over een uitgewerkt exit-plan voor contractbeëindiging, waarbij rekening wordt gehouden dat leverancier volledige medewerking verleent aan overdracht van de oplossing aan een opvolgende leverancier.</t>
  </si>
  <si>
    <t>GIBIT lifecycle benadering en voorkomt vendor lock-in. Dit helpt om risico’s te beperken, processen uniform uit te voeren en de oplossing beheersbaar en uitlegbaar te houden.</t>
  </si>
  <si>
    <t>NF-EXC-05</t>
  </si>
  <si>
    <t>Ondersteuning bij exit en migratie</t>
  </si>
  <si>
    <t>De leverancier verleent aantoonbaar medewerking aan migratie, kennisoverdracht en overdracht van de dienstverlening bij contractbeëindiging.</t>
  </si>
  <si>
    <t>Deze eis is nodig om continuïteit te waarborgen bij leverancierswisseling of heraanbesteding.</t>
  </si>
  <si>
    <t xml:space="preserve"> ///    KWALITEIT, TOEGANGELIJKHEID &amp; OPEN SOURCE</t>
  </si>
  <si>
    <t>NF-KTO-01</t>
  </si>
  <si>
    <t>Kwaliteit, toegankelijkheid &amp; open source</t>
  </si>
  <si>
    <t>Digitoegankelijkheid</t>
  </si>
  <si>
    <t>Digitoegankelijkheid conform EN 301 549 / WCAG 2.1 AA</t>
  </si>
  <si>
    <t>De oplossing voldoet aantoonbaar aan EN 301 549 en WCAG 2.1 niveau AA voor de relevante gebruikersinterfaces en digitale documenten.</t>
  </si>
  <si>
    <t>Wettelijke verplichting overheid. Dit helpt om risico’s te beperken, processen uniform uit te voeren en de oplossing beheersbaar en uitlegbaar te houden.</t>
  </si>
  <si>
    <t>NF-KTO-02</t>
  </si>
  <si>
    <t>Roadmap naar WCAG 2.2</t>
  </si>
  <si>
    <t>Naast de wettelijke basis toont leverancier een realistische roadmap en aanpak om door te ontwikkelen richting WCAG 2.2 waar relevant.</t>
  </si>
  <si>
    <t>Deze eis maakt de oplossing beter toekomstbestendig op het gebied van toegankelijkheid.</t>
  </si>
  <si>
    <t>NF-KTO-03</t>
  </si>
  <si>
    <t>Gebruiksvriendelijkheid</t>
  </si>
  <si>
    <t>Aantoonbare gebruiksvriendelijkheid</t>
  </si>
  <si>
    <t>De gebruikersinterface ondersteunt intuïtief gebruik, beperkt onnodige kliks en sluit aan op de taken van vergunningverleners, toezichthouders en handhavers.</t>
  </si>
  <si>
    <t>Deze eis is nodig om adoptie te versnellen en de uitvoerbaarheid van processen in de praktijk te ondersteunen.</t>
  </si>
  <si>
    <t>NF-KTO-04</t>
  </si>
  <si>
    <t>ISO 9001</t>
  </si>
  <si>
    <t>ISO 9001 (of aantoonbaar gelijkwaardig)</t>
  </si>
  <si>
    <t>Leverancier beschikt over een gecertificeerd kwaliteitsmanagementsysteem conform ISO 9001 of gelijkwaardig.</t>
  </si>
  <si>
    <t>Waarborg proceskwaliteit. Dit helpt om risico’s te beperken, processen uniform uit te voeren en de oplossing beheersbaar en uitlegbaar te houden.</t>
  </si>
  <si>
    <t>NF-KTO-05</t>
  </si>
  <si>
    <t>Open source</t>
  </si>
  <si>
    <t>Open source tenzij</t>
  </si>
  <si>
    <t>Maatwerksoftware wordt bij voorkeur als open source beschikbaar gesteld tenzij gemotiveerd anders.</t>
  </si>
  <si>
    <t>Nieuw uitgangspunt GIBIT. Dit helpt om risico’s te beperken, processen uniform uit te voeren en de oplossing beheersbaar en uitlegbaar te houden.</t>
  </si>
  <si>
    <t xml:space="preserve"> ///    KUNSTMATIGE INTELLIGENTIE (AI) &amp; ALGORITMEN</t>
  </si>
  <si>
    <t>NF-KIA-01</t>
  </si>
  <si>
    <t>AI &amp; algoritmen</t>
  </si>
  <si>
    <t>AI-datagebruik</t>
  </si>
  <si>
    <t>Beperking AI-datagebruik</t>
  </si>
  <si>
    <t>Data mogen niet worden gebruikt voor training of andere doeleinden zonder toestemming van opdrachtgever.</t>
  </si>
  <si>
    <t>Algoritmische toepassing bepalingen. Dit helpt om risico’s te beperken, processen uniform uit te voeren en de oplossing beheersbaar en uitlegbaar te houden.</t>
  </si>
  <si>
    <t>NF-KIA-02</t>
  </si>
  <si>
    <t>Algoritmen</t>
  </si>
  <si>
    <t>Verantwoorde algoritmen</t>
  </si>
  <si>
    <t>Algoritmische toepassingen verwerken data rechtmatig, neutraal en nauwkeurig.</t>
  </si>
  <si>
    <t>Nieuwe bepalingen rond algoritmen. Dit helpt om risico’s te beperken, processen uniform uit te voeren en de oplossing beheersbaar en uitlegbaar te houden.</t>
  </si>
  <si>
    <t>NF-KIA-03</t>
  </si>
  <si>
    <t>Transparantie</t>
  </si>
  <si>
    <t>Transparantie over algoritmisch gebruik</t>
  </si>
  <si>
    <t>Indien de oplossing gebruik maakt van algoritmen of AI, levert leverancier de benodigde informatie aan ten behoeve van het gemeentelijk algoritmeregister.</t>
  </si>
  <si>
    <t>In lijn met Wet open overheid en AI-verordening. Dit helpt om risico’s te beperken, processen uniform uit te voeren en de oplossing beheersbaar en uitlegbaar te houden.</t>
  </si>
  <si>
    <t>Gewogen score Functionele Eisen:</t>
  </si>
  <si>
    <t>Gewogen score Non-Functionele Eisen:</t>
  </si>
  <si>
    <t>Totaal gewogen score:</t>
  </si>
  <si>
    <t>Totaal behaalde kwaliteitspunten:</t>
  </si>
  <si>
    <t xml:space="preserve">Subtotaal gewogen score Functionele Eisen:  </t>
  </si>
  <si>
    <t xml:space="preserve">Subtotaal gewogen score Non-Functionele Eisen: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</si>
</sst>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 ;[Red]\-0.0\ "/>
    <numFmt numFmtId="165" formatCode="0.0"/>
  </numFmts>
  <fonts count="14" x14ac:knownFonts="1">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1"/>
      <name val="Calibri"/>
      <family val="2"/>
      <scheme val="minor"/>
    </font>
    <font>
      <b/>
      <sz val="12"/>
      <color theme="0"/>
      <name val="Calibri"/>
      <family val="2"/>
      <scheme val="minor"/>
    </font>
    <font>
      <sz val="12"/>
      <color rgb="FF595959"/>
      <name val="Calibri"/>
      <family val="2"/>
      <scheme val="minor"/>
    </font>
    <font>
      <b/>
      <sz val="12"/>
      <color rgb="FF595959"/>
      <name val="Calibri"/>
      <family val="2"/>
      <scheme val="minor"/>
    </font>
    <font>
      <b/>
      <sz val="18"/>
      <color theme="3"/>
      <name val="Calibri Light"/>
      <family val="2"/>
      <scheme val="major"/>
    </font>
    <font>
      <sz val="8"/>
      <name val="Calibri"/>
      <family val="2"/>
      <scheme val="minor"/>
    </font>
    <font>
      <b/>
      <sz val="14"/>
      <color theme="0"/>
      <name val="Calibri"/>
      <family val="2"/>
      <scheme val="minor"/>
    </font>
    <font>
      <sz val="14"/>
      <color theme="1"/>
      <name val="Calibri"/>
      <family val="2"/>
      <scheme val="minor"/>
    </font>
    <font>
      <i/>
      <sz val="11"/>
      <color theme="1"/>
      <name val="Calibri"/>
      <family val="2"/>
      <scheme val="minor"/>
    </font>
    <font>
      <b/>
      <sz val="9"/>
      <color theme="0"/>
      <name val="Calibri"/>
      <family val="2"/>
      <scheme val="minor"/>
    </font>
  </fonts>
  <fills count="5">
    <fill>
      <patternFill patternType="none"/>
    </fill>
    <fill>
      <patternFill patternType="gray125"/>
    </fill>
    <fill>
      <patternFill patternType="solid">
        <fgColor rgb="FF203667"/>
        <bgColor indexed="64"/>
      </patternFill>
    </fill>
    <fill>
      <patternFill patternType="solid">
        <fgColor rgb="FF0187CE"/>
        <bgColor indexed="64"/>
      </patternFill>
    </fill>
    <fill>
      <patternFill patternType="solid">
        <fgColor theme="0"/>
        <bgColor indexed="64"/>
      </patternFill>
    </fill>
  </fills>
  <borders count="3">
    <border>
      <left/>
      <right/>
      <top/>
      <bottom/>
      <diagonal/>
    </border>
    <border>
      <left/>
      <right/>
      <top/>
      <bottom style="thick">
        <color theme="4"/>
      </bottom>
      <diagonal/>
    </border>
    <border>
      <left/>
      <right/>
      <top/>
      <bottom style="thick">
        <color theme="4" tint="0.499984740745262"/>
      </bottom>
      <diagonal/>
    </border>
  </borders>
  <cellStyleXfs count="4">
    <xf numFmtId="0" fontId="0" fillId="0" borderId="0"/>
    <xf numFmtId="0" fontId="1"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cellStyleXfs>
  <cellXfs count="44">
    <xf numFmtId="0" fontId="0" fillId="0" borderId="0" xfId="0"/>
    <xf numFmtId="0" fontId="0" fillId="0" borderId="0" xfId="0" applyAlignment="1">
      <alignment vertical="top" wrapText="1"/>
    </xf>
    <xf numFmtId="0" fontId="4" fillId="0" borderId="0" xfId="0" applyFont="1" applyAlignment="1">
      <alignment vertical="top" wrapText="1"/>
    </xf>
    <xf numFmtId="164" fontId="4" fillId="0" borderId="0" xfId="0" applyNumberFormat="1" applyFont="1" applyAlignment="1">
      <alignment vertical="top" wrapText="1"/>
    </xf>
    <xf numFmtId="165" fontId="4" fillId="0" borderId="0" xfId="0" applyNumberFormat="1" applyFont="1" applyAlignment="1">
      <alignment vertical="top" wrapText="1"/>
    </xf>
    <xf numFmtId="0" fontId="8" fillId="4" borderId="0" xfId="1" applyFont="1" applyFill="1" applyAlignment="1">
      <alignment horizontal="left" vertical="top" wrapText="1"/>
    </xf>
    <xf numFmtId="0" fontId="0" fillId="4" borderId="0" xfId="0" applyFill="1" applyAlignment="1">
      <alignment vertical="top" wrapText="1"/>
    </xf>
    <xf numFmtId="0" fontId="6" fillId="4" borderId="0" xfId="3" applyFont="1" applyFill="1" applyBorder="1" applyAlignment="1">
      <alignment horizontal="left" vertical="top"/>
    </xf>
    <xf numFmtId="0" fontId="4" fillId="4" borderId="0" xfId="0" applyFont="1" applyFill="1" applyAlignment="1">
      <alignment vertical="top" wrapText="1"/>
    </xf>
    <xf numFmtId="164" fontId="4" fillId="4" borderId="0" xfId="0" applyNumberFormat="1" applyFont="1" applyFill="1" applyAlignment="1">
      <alignment vertical="top" wrapText="1"/>
    </xf>
    <xf numFmtId="0" fontId="6" fillId="4" borderId="0" xfId="2" applyFont="1" applyFill="1" applyBorder="1" applyAlignment="1">
      <alignment horizontal="left" vertical="top"/>
    </xf>
    <xf numFmtId="0" fontId="6" fillId="4" borderId="0" xfId="3" applyFont="1" applyFill="1" applyBorder="1" applyAlignment="1">
      <alignment horizontal="left" vertical="top"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0" fontId="0" fillId="0" borderId="0" xfId="0" applyAlignment="1">
      <alignment vertical="center" wrapText="1"/>
    </xf>
    <xf numFmtId="0" fontId="5" fillId="2" borderId="0" xfId="0" applyFont="1" applyFill="1" applyAlignment="1">
      <alignment horizontal="left" vertical="center"/>
    </xf>
    <xf numFmtId="0" fontId="5" fillId="2" borderId="0" xfId="0" applyFont="1" applyFill="1" applyAlignment="1">
      <alignment horizontal="left" vertical="center" wrapText="1"/>
    </xf>
    <xf numFmtId="164" fontId="5" fillId="2" borderId="0" xfId="0" applyNumberFormat="1" applyFont="1" applyFill="1" applyAlignment="1">
      <alignment horizontal="left" vertical="center" wrapText="1"/>
    </xf>
    <xf numFmtId="0" fontId="10" fillId="3" borderId="0" xfId="0" applyFont="1" applyFill="1" applyAlignment="1">
      <alignment horizontal="center" vertical="center" wrapText="1"/>
    </xf>
    <xf numFmtId="0" fontId="10" fillId="2" borderId="0" xfId="0" applyFont="1" applyFill="1" applyAlignment="1">
      <alignment horizontal="center" vertical="center" wrapText="1"/>
    </xf>
    <xf numFmtId="0" fontId="11" fillId="0" borderId="0" xfId="0" applyFont="1" applyAlignment="1">
      <alignment vertical="center" wrapText="1"/>
    </xf>
    <xf numFmtId="0" fontId="0" fillId="4" borderId="0" xfId="0" applyFill="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8" fillId="4" borderId="0" xfId="1" applyFont="1" applyFill="1" applyBorder="1" applyAlignment="1">
      <alignment horizontal="left" vertical="top" wrapText="1"/>
    </xf>
    <xf numFmtId="0" fontId="0" fillId="4" borderId="0" xfId="0" applyFill="1"/>
    <xf numFmtId="0" fontId="0" fillId="4" borderId="0" xfId="0" applyFill="1" applyAlignment="1">
      <alignment horizontal="center"/>
    </xf>
    <xf numFmtId="2" fontId="0" fillId="4" borderId="0" xfId="0" applyNumberFormat="1" applyFill="1" applyAlignment="1">
      <alignment vertical="top" wrapText="1"/>
    </xf>
    <xf numFmtId="2" fontId="10" fillId="3" borderId="0" xfId="0" applyNumberFormat="1" applyFont="1" applyFill="1" applyAlignment="1">
      <alignment horizontal="center" vertical="center" wrapText="1"/>
    </xf>
    <xf numFmtId="2" fontId="5" fillId="0" borderId="0" xfId="0" applyNumberFormat="1" applyFont="1" applyAlignment="1">
      <alignment horizontal="center" vertical="center" wrapText="1"/>
    </xf>
    <xf numFmtId="2" fontId="0" fillId="0" borderId="0" xfId="0" applyNumberFormat="1" applyAlignment="1">
      <alignment vertical="top" wrapText="1"/>
    </xf>
    <xf numFmtId="164" fontId="13" fillId="3" borderId="0" xfId="0" applyNumberFormat="1" applyFont="1" applyFill="1" applyAlignment="1">
      <alignment horizontal="center" vertical="center" wrapText="1"/>
    </xf>
    <xf numFmtId="2" fontId="4" fillId="0" borderId="0" xfId="0" applyNumberFormat="1" applyFont="1" applyAlignment="1">
      <alignment vertical="top" wrapText="1"/>
    </xf>
    <xf numFmtId="165" fontId="0" fillId="4" borderId="0" xfId="0" applyNumberFormat="1" applyFill="1" applyAlignment="1">
      <alignment vertical="top" wrapText="1"/>
    </xf>
    <xf numFmtId="165" fontId="12" fillId="4" borderId="0" xfId="0" applyNumberFormat="1" applyFont="1" applyFill="1" applyAlignment="1">
      <alignment horizontal="right" vertical="center"/>
    </xf>
    <xf numFmtId="165" fontId="10" fillId="3" borderId="0" xfId="0" applyNumberFormat="1" applyFont="1" applyFill="1" applyAlignment="1">
      <alignment horizontal="center" vertical="center" wrapText="1"/>
    </xf>
    <xf numFmtId="165" fontId="5" fillId="0" borderId="0" xfId="0" applyNumberFormat="1" applyFont="1" applyAlignment="1">
      <alignment horizontal="center" vertical="center" wrapText="1"/>
    </xf>
    <xf numFmtId="165" fontId="0" fillId="0" borderId="0" xfId="0" applyNumberFormat="1" applyAlignment="1">
      <alignment vertical="top" wrapText="1"/>
    </xf>
    <xf numFmtId="165" fontId="12" fillId="4" borderId="0" xfId="0" applyNumberFormat="1" applyFont="1" applyFill="1" applyAlignment="1">
      <alignment horizontal="right" vertical="top"/>
    </xf>
    <xf numFmtId="2" fontId="4" fillId="4" borderId="0" xfId="0" applyNumberFormat="1" applyFont="1" applyFill="1" applyAlignment="1">
      <alignment horizontal="center" vertical="center"/>
    </xf>
    <xf numFmtId="2" fontId="4" fillId="4" borderId="0" xfId="0" applyNumberFormat="1" applyFont="1" applyFill="1" applyAlignment="1">
      <alignment horizontal="center" vertical="center" wrapText="1"/>
    </xf>
    <xf numFmtId="2" fontId="0" fillId="4" borderId="0" xfId="0" applyNumberFormat="1" applyFill="1" applyAlignment="1">
      <alignment horizontal="center"/>
    </xf>
    <xf numFmtId="0" fontId="4" fillId="4" borderId="0" xfId="0" applyFont="1" applyFill="1" applyAlignment="1">
      <alignment horizontal="center"/>
    </xf>
  </cellXfs>
  <cellStyles count="4">
    <cellStyle name="Kop 1" xfId="2" builtinId="16"/>
    <cellStyle name="Kop 2" xfId="3" builtinId="17"/>
    <cellStyle name="Standaard" xfId="0" builtinId="0"/>
    <cellStyle name="Titel" xfId="1" builtinId="15"/>
  </cellStyles>
  <dxfs count="7">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color rgb="FFC00000"/>
      </font>
      <fill>
        <patternFill>
          <bgColor rgb="FFC00000"/>
        </patternFill>
      </fill>
    </dxf>
    <dxf>
      <font>
        <b/>
        <i val="0"/>
        <color theme="0"/>
      </font>
      <fill>
        <patternFill>
          <bgColor rgb="FFC00000"/>
        </patternFill>
      </fill>
    </dxf>
    <dxf>
      <font>
        <color theme="0"/>
      </font>
      <fill>
        <patternFill>
          <bgColor rgb="FFC00000"/>
        </patternFill>
      </fill>
    </dxf>
    <dxf>
      <font>
        <color rgb="FFC00000"/>
      </font>
      <fill>
        <patternFill>
          <bgColor rgb="FFC00000"/>
        </patternFill>
      </fill>
    </dxf>
  </dxfs>
  <tableStyles count="0" defaultTableStyle="TableStyleMedium2" defaultPivotStyle="PivotStyleLight16"/>
  <colors>
    <mruColors>
      <color rgb="FF203667"/>
      <color rgb="FF0187CE"/>
      <color rgb="FF109FC9"/>
      <color rgb="FF029E94"/>
      <color rgb="FFFC21D4"/>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799352</xdr:colOff>
      <xdr:row>0</xdr:row>
      <xdr:rowOff>59766</xdr:rowOff>
    </xdr:from>
    <xdr:to>
      <xdr:col>2</xdr:col>
      <xdr:colOff>1292411</xdr:colOff>
      <xdr:row>3</xdr:row>
      <xdr:rowOff>144495</xdr:rowOff>
    </xdr:to>
    <xdr:pic>
      <xdr:nvPicPr>
        <xdr:cNvPr id="3" name="Afbeelding 2">
          <a:extLst>
            <a:ext uri="{FF2B5EF4-FFF2-40B4-BE49-F238E27FC236}">
              <a16:creationId xmlns:a16="http://schemas.microsoft.com/office/drawing/2014/main" id="{20C54B8F-096D-C88D-A3D1-099C178394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8999" y="59766"/>
          <a:ext cx="1710765" cy="7507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799352</xdr:colOff>
      <xdr:row>0</xdr:row>
      <xdr:rowOff>59766</xdr:rowOff>
    </xdr:from>
    <xdr:to>
      <xdr:col>2</xdr:col>
      <xdr:colOff>1306978</xdr:colOff>
      <xdr:row>3</xdr:row>
      <xdr:rowOff>144495</xdr:rowOff>
    </xdr:to>
    <xdr:pic>
      <xdr:nvPicPr>
        <xdr:cNvPr id="4" name="Afbeelding 3">
          <a:extLst>
            <a:ext uri="{FF2B5EF4-FFF2-40B4-BE49-F238E27FC236}">
              <a16:creationId xmlns:a16="http://schemas.microsoft.com/office/drawing/2014/main" id="{435BDD6B-E089-4D35-9A39-28259E7D0A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8252" y="59766"/>
          <a:ext cx="1712259" cy="7451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220232</xdr:colOff>
      <xdr:row>0</xdr:row>
      <xdr:rowOff>120726</xdr:rowOff>
    </xdr:from>
    <xdr:to>
      <xdr:col>1</xdr:col>
      <xdr:colOff>2464435</xdr:colOff>
      <xdr:row>4</xdr:row>
      <xdr:rowOff>133700</xdr:rowOff>
    </xdr:to>
    <xdr:pic>
      <xdr:nvPicPr>
        <xdr:cNvPr id="2" name="Afbeelding 1">
          <a:extLst>
            <a:ext uri="{FF2B5EF4-FFF2-40B4-BE49-F238E27FC236}">
              <a16:creationId xmlns:a16="http://schemas.microsoft.com/office/drawing/2014/main" id="{285225D6-1FD5-47D7-9ED7-7B84FB8C28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5012" y="120726"/>
          <a:ext cx="2241028" cy="988334"/>
        </a:xfrm>
        <a:prstGeom prst="rect">
          <a:avLst/>
        </a:prstGeom>
      </xdr:spPr>
    </xdr:pic>
    <xdr:clientData/>
  </xdr:twoCellAnchor>
  <xdr:twoCellAnchor>
    <xdr:from>
      <xdr:col>1</xdr:col>
      <xdr:colOff>31198</xdr:colOff>
      <xdr:row>12</xdr:row>
      <xdr:rowOff>107675</xdr:rowOff>
    </xdr:from>
    <xdr:to>
      <xdr:col>8</xdr:col>
      <xdr:colOff>542925</xdr:colOff>
      <xdr:row>43</xdr:row>
      <xdr:rowOff>171450</xdr:rowOff>
    </xdr:to>
    <xdr:sp macro="" textlink="">
      <xdr:nvSpPr>
        <xdr:cNvPr id="3" name="Tekstvak 2">
          <a:extLst>
            <a:ext uri="{FF2B5EF4-FFF2-40B4-BE49-F238E27FC236}">
              <a16:creationId xmlns:a16="http://schemas.microsoft.com/office/drawing/2014/main" id="{C8487693-90BB-7859-742E-8D2B3838A6EE}"/>
            </a:ext>
          </a:extLst>
        </xdr:cNvPr>
        <xdr:cNvSpPr txBox="1"/>
      </xdr:nvSpPr>
      <xdr:spPr>
        <a:xfrm>
          <a:off x="183598" y="2527025"/>
          <a:ext cx="9027077" cy="5674000"/>
        </a:xfrm>
        <a:prstGeom prst="rect">
          <a:avLst/>
        </a:prstGeom>
        <a:noFill/>
        <a:ln>
          <a:solidFill>
            <a:srgbClr val="20366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a:t>Uitleg scoringsmethodiek</a:t>
          </a:r>
          <a:r>
            <a:rPr lang="nl-NL" baseline="0"/>
            <a:t>;</a:t>
          </a:r>
          <a:endParaRPr lang="nl-NL"/>
        </a:p>
        <a:p>
          <a:endParaRPr lang="nl-NL"/>
        </a:p>
        <a:p>
          <a:pPr marL="0" marR="0" lvl="0" indent="0" defTabSz="914400" eaLnBrk="1" fontAlgn="auto" latinLnBrk="0" hangingPunct="1">
            <a:lnSpc>
              <a:spcPct val="100000"/>
            </a:lnSpc>
            <a:spcBef>
              <a:spcPts val="0"/>
            </a:spcBef>
            <a:spcAft>
              <a:spcPts val="0"/>
            </a:spcAft>
            <a:buClrTx/>
            <a:buSzTx/>
            <a:buFontTx/>
            <a:buNone/>
            <a:tabLst/>
            <a:defRPr/>
          </a:pPr>
          <a:r>
            <a:rPr lang="nl-NL"/>
            <a:t>Aan elke eis/wens is een (MoSCoW-)classificatie toegekend. Hierbij wordt onderscheid gemaakt tussen </a:t>
          </a:r>
          <a:r>
            <a:rPr lang="nl-NL" b="1"/>
            <a:t>Must</a:t>
          </a:r>
          <a:r>
            <a:rPr lang="nl-NL"/>
            <a:t>, </a:t>
          </a:r>
          <a:r>
            <a:rPr lang="nl-NL" b="1"/>
            <a:t>Should</a:t>
          </a:r>
          <a:r>
            <a:rPr lang="nl-NL"/>
            <a:t> en </a:t>
          </a:r>
          <a:r>
            <a:rPr lang="nl-NL" b="1"/>
            <a:t>Could; </a:t>
          </a:r>
          <a:r>
            <a:rPr lang="nl-NL" b="0" i="0"/>
            <a:t>de </a:t>
          </a:r>
          <a:r>
            <a:rPr lang="nl-NL" b="0" i="1"/>
            <a:t>Won't</a:t>
          </a:r>
          <a:r>
            <a:rPr lang="nl-NL" b="0" i="0" baseline="0"/>
            <a:t> classificatie zal in deze aanbesteding niet voorkomen</a:t>
          </a:r>
          <a:r>
            <a:rPr lang="nl-NL"/>
            <a:t>.</a:t>
          </a:r>
          <a:r>
            <a:rPr lang="nl-NL" baseline="0"/>
            <a:t> De classificatie is uitgebreid met een </a:t>
          </a:r>
          <a:r>
            <a:rPr lang="nl-NL" sz="1100" b="1">
              <a:solidFill>
                <a:schemeClr val="dk1"/>
              </a:solidFill>
              <a:effectLst/>
              <a:latin typeface="+mn-lt"/>
              <a:ea typeface="+mn-ea"/>
              <a:cs typeface="+mn-cs"/>
            </a:rPr>
            <a:t>Knock Out</a:t>
          </a:r>
          <a:r>
            <a:rPr lang="nl-NL" sz="1100" b="0">
              <a:solidFill>
                <a:schemeClr val="dk1"/>
              </a:solidFill>
              <a:effectLst/>
              <a:latin typeface="+mn-lt"/>
              <a:ea typeface="+mn-ea"/>
              <a:cs typeface="+mn-cs"/>
            </a:rPr>
            <a:t>.</a:t>
          </a:r>
          <a:r>
            <a:rPr lang="nl-NL" sz="1100" b="0" baseline="0">
              <a:solidFill>
                <a:schemeClr val="dk1"/>
              </a:solidFill>
              <a:effectLst/>
              <a:latin typeface="+mn-lt"/>
              <a:ea typeface="+mn-ea"/>
              <a:cs typeface="+mn-cs"/>
            </a:rPr>
            <a:t> </a:t>
          </a:r>
          <a:r>
            <a:rPr lang="nl-NL" sz="1100" b="0">
              <a:solidFill>
                <a:schemeClr val="dk1"/>
              </a:solidFill>
              <a:effectLst/>
              <a:latin typeface="+mn-lt"/>
              <a:ea typeface="+mn-ea"/>
              <a:cs typeface="+mn-cs"/>
            </a:rPr>
            <a:t>Knock Out-eisen </a:t>
          </a:r>
          <a:r>
            <a:rPr lang="nl-NL" sz="1100">
              <a:solidFill>
                <a:schemeClr val="dk1"/>
              </a:solidFill>
              <a:effectLst/>
              <a:latin typeface="+mn-lt"/>
              <a:ea typeface="+mn-ea"/>
              <a:cs typeface="+mn-cs"/>
            </a:rPr>
            <a:t>maken geen onderdeel uit van de puntenscore, maar worden afzonderlijk beoordeeld als uitsluitingscriterium.</a:t>
          </a:r>
          <a:r>
            <a:rPr lang="nl-NL" sz="1100" baseline="0">
              <a:solidFill>
                <a:schemeClr val="dk1"/>
              </a:solidFill>
              <a:effectLst/>
              <a:latin typeface="+mn-lt"/>
              <a:ea typeface="+mn-ea"/>
              <a:cs typeface="+mn-cs"/>
            </a:rPr>
            <a:t> </a:t>
          </a:r>
          <a:r>
            <a:rPr lang="nl-NL" sz="1100" b="1" baseline="0">
              <a:solidFill>
                <a:schemeClr val="dk1"/>
              </a:solidFill>
              <a:effectLst/>
              <a:latin typeface="+mn-lt"/>
              <a:ea typeface="+mn-ea"/>
              <a:cs typeface="+mn-cs"/>
            </a:rPr>
            <a:t>Let op;</a:t>
          </a:r>
          <a:r>
            <a:rPr lang="nl-NL" sz="1100" baseline="0">
              <a:solidFill>
                <a:schemeClr val="dk1"/>
              </a:solidFill>
              <a:effectLst/>
              <a:latin typeface="+mn-lt"/>
              <a:ea typeface="+mn-ea"/>
              <a:cs typeface="+mn-cs"/>
            </a:rPr>
            <a:t> De classificaties Must, Should en Could betreffen uitsluitend de relatieve weging van kwalitatie onderdelen. Alleen onderdelen die expliciet als 'Knock Out' zijn aangemerkt, hebben daadwerkelijk een knock-out karakter. </a:t>
          </a:r>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Eisen die als </a:t>
          </a:r>
          <a:r>
            <a:rPr lang="nl-NL" sz="1100" b="1">
              <a:solidFill>
                <a:schemeClr val="dk1"/>
              </a:solidFill>
              <a:effectLst/>
              <a:latin typeface="+mn-lt"/>
              <a:ea typeface="+mn-ea"/>
              <a:cs typeface="+mn-cs"/>
            </a:rPr>
            <a:t>Knock Out (K.O.)</a:t>
          </a:r>
          <a:r>
            <a:rPr lang="nl-NL" sz="1100">
              <a:solidFill>
                <a:schemeClr val="dk1"/>
              </a:solidFill>
              <a:effectLst/>
              <a:latin typeface="+mn-lt"/>
              <a:ea typeface="+mn-ea"/>
              <a:cs typeface="+mn-cs"/>
            </a:rPr>
            <a:t> zijn aangemerkt, dienen met een score </a:t>
          </a:r>
          <a:r>
            <a:rPr lang="nl-NL" sz="1100" b="1">
              <a:solidFill>
                <a:schemeClr val="dk1"/>
              </a:solidFill>
              <a:effectLst/>
              <a:latin typeface="+mn-lt"/>
              <a:ea typeface="+mn-ea"/>
              <a:cs typeface="+mn-cs"/>
            </a:rPr>
            <a:t>1</a:t>
          </a:r>
          <a:r>
            <a:rPr lang="nl-NL" sz="1100">
              <a:solidFill>
                <a:schemeClr val="dk1"/>
              </a:solidFill>
              <a:effectLst/>
              <a:latin typeface="+mn-lt"/>
              <a:ea typeface="+mn-ea"/>
              <a:cs typeface="+mn-cs"/>
            </a:rPr>
            <a:t> te worden beoordeeld. Indien een inschrijver op een K.O.-eis géén </a:t>
          </a:r>
          <a:r>
            <a:rPr lang="nl-NL" sz="1100" b="1">
              <a:solidFill>
                <a:schemeClr val="dk1"/>
              </a:solidFill>
              <a:effectLst/>
              <a:latin typeface="+mn-lt"/>
              <a:ea typeface="+mn-ea"/>
              <a:cs typeface="+mn-cs"/>
            </a:rPr>
            <a:t>1</a:t>
          </a:r>
          <a:r>
            <a:rPr lang="nl-NL" sz="1100">
              <a:solidFill>
                <a:schemeClr val="dk1"/>
              </a:solidFill>
              <a:effectLst/>
              <a:latin typeface="+mn-lt"/>
              <a:ea typeface="+mn-ea"/>
              <a:cs typeface="+mn-cs"/>
            </a:rPr>
            <a:t> scoort, wordt de inschrijving afgewezen en niet verder inhoudelijk beoordeeld.</a:t>
          </a:r>
          <a:endParaRPr lang="nl-N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a:t>Aan de classificaties </a:t>
          </a:r>
          <a:r>
            <a:rPr lang="nl-NL" b="1"/>
            <a:t>Must</a:t>
          </a:r>
          <a:r>
            <a:rPr lang="nl-NL"/>
            <a:t>, </a:t>
          </a:r>
          <a:r>
            <a:rPr lang="nl-NL" b="1"/>
            <a:t>Should</a:t>
          </a:r>
          <a:r>
            <a:rPr lang="nl-NL"/>
            <a:t> en </a:t>
          </a:r>
          <a:r>
            <a:rPr lang="nl-NL" b="1"/>
            <a:t>Could</a:t>
          </a:r>
          <a:r>
            <a:rPr lang="nl-NL"/>
            <a:t> is een vaste wegingsfactor gekoppeld </a:t>
          </a:r>
          <a:r>
            <a:rPr lang="nl-NL" sz="1100">
              <a:solidFill>
                <a:schemeClr val="dk1"/>
              </a:solidFill>
              <a:effectLst/>
              <a:latin typeface="+mn-lt"/>
              <a:ea typeface="+mn-ea"/>
              <a:cs typeface="+mn-cs"/>
            </a:rPr>
            <a:t>(respectievelijk ‘1’, ‘0,7’ en ‘0,3’)</a:t>
          </a:r>
          <a:r>
            <a:rPr lang="nl-NL"/>
            <a:t>.</a:t>
          </a:r>
          <a:r>
            <a:rPr lang="nl-NL" baseline="0"/>
            <a:t> </a:t>
          </a:r>
          <a:r>
            <a:rPr lang="nl-NL"/>
            <a:t>Inschrijvers beschrijven per eis/wens in hoeverre hun oplossing hieraan voldoet. De aanbestedende dienst beoordeelt vervolgens per eis/wens de mate van voldoening en kent een score toe op een driepuntenschaal:</a:t>
          </a:r>
        </a:p>
        <a:p>
          <a:endParaRPr lang="nl-NL"/>
        </a:p>
        <a:p>
          <a:r>
            <a:rPr lang="nl-NL" b="1"/>
            <a:t>0</a:t>
          </a:r>
          <a:r>
            <a:rPr lang="nl-NL"/>
            <a:t>    = voldoet niet 	Geeft geen correct invulling aan het gevraagde.</a:t>
          </a:r>
        </a:p>
        <a:p>
          <a:r>
            <a:rPr lang="nl-NL" b="1"/>
            <a:t>0,5</a:t>
          </a:r>
          <a:r>
            <a:rPr lang="nl-NL"/>
            <a:t> = voldoet onvoldoende	Geeft een onvoldoende, slechts deels passende invulling en bevat tekortkomingen.</a:t>
          </a:r>
        </a:p>
        <a:p>
          <a:r>
            <a:rPr lang="nl-NL" b="1"/>
            <a:t>1</a:t>
          </a:r>
          <a:r>
            <a:rPr lang="nl-NL"/>
            <a:t>    = voldoet volledig	Geeft een volledig, concreet en passende invulling van het gevraagde.</a:t>
          </a:r>
        </a:p>
        <a:p>
          <a:endParaRPr lang="nl-NL"/>
        </a:p>
        <a:p>
          <a:r>
            <a:rPr lang="nl-NL"/>
            <a:t>De gewogen score per eis/wens wordt berekend door de toegekende score te vermenigvuldigen met de bijbehorende wegingsfactor:</a:t>
          </a:r>
          <a:r>
            <a:rPr lang="nl-NL" baseline="0"/>
            <a:t> </a:t>
          </a:r>
          <a:br>
            <a:rPr lang="nl-NL" baseline="0"/>
          </a:br>
          <a:r>
            <a:rPr lang="nl-NL" b="1"/>
            <a:t>Gewogen score = score × weging</a:t>
          </a:r>
          <a:r>
            <a:rPr lang="nl-NL" b="0" baseline="0"/>
            <a:t> .</a:t>
          </a:r>
        </a:p>
        <a:p>
          <a:r>
            <a:rPr lang="nl-NL" b="0" baseline="0"/>
            <a:t> </a:t>
          </a:r>
        </a:p>
        <a:p>
          <a:r>
            <a:rPr lang="nl-NL"/>
            <a:t>De totale gewogen score van een inschrijver wordt bepaald door alle gewogen scores van alle beoordeelde eisen en wensen bij elkaar op te tellen, </a:t>
          </a:r>
          <a:r>
            <a:rPr lang="nl-NL" sz="1100">
              <a:solidFill>
                <a:schemeClr val="dk1"/>
              </a:solidFill>
              <a:effectLst/>
              <a:latin typeface="+mn-lt"/>
              <a:ea typeface="+mn-ea"/>
              <a:cs typeface="+mn-cs"/>
            </a:rPr>
            <a:t>maximaal te behalen is 154,2</a:t>
          </a:r>
          <a:r>
            <a:rPr lang="nl-NL"/>
            <a:t>. Er wordt daarbij geen afzonderlijke verdeling of correctie toegepast tussen functionele en non-functionele eisen. De indeling in functionele en non-functionele eisen dient uitsluitend ter structurering van het Programma van Eisen. Voor de puntentoekenning is de individuele weging per eis/wens bepalend.</a:t>
          </a:r>
        </a:p>
        <a:p>
          <a:r>
            <a:rPr lang="nl-NL"/>
            <a:t>De aldus berekende totale gewogen score wordt vervolgens omgerekend naar het maximaal te behalen aantal punten voor kwaliteit binnen de prijs-kwaliteitverhouding. Aangezien kwaliteit voor 70% meeweegt, kan voor kwaliteit maximaal 70 punten worden behaald. De omrekening vindt plaats volgens de volgende formule:</a:t>
          </a:r>
        </a:p>
        <a:p>
          <a:r>
            <a:rPr lang="nl-NL" b="1"/>
            <a:t>Kwaliteitspunten inschrijver = (behaalde totale gewogen score / maximaal haalbare totale gewogen score) x 70.</a:t>
          </a:r>
        </a:p>
        <a:p>
          <a:pPr marL="0" marR="0" lvl="0" indent="0" defTabSz="914400" eaLnBrk="1" fontAlgn="auto" latinLnBrk="0" hangingPunct="1">
            <a:lnSpc>
              <a:spcPct val="100000"/>
            </a:lnSpc>
            <a:spcBef>
              <a:spcPts val="0"/>
            </a:spcBef>
            <a:spcAft>
              <a:spcPts val="0"/>
            </a:spcAft>
            <a:buClrTx/>
            <a:buSzTx/>
            <a:buFontTx/>
            <a:buNone/>
            <a:tabLst/>
            <a:defRPr/>
          </a:pPr>
          <a:endParaRPr lang="nl-NL"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dk1"/>
              </a:solidFill>
              <a:effectLst/>
              <a:latin typeface="+mn-lt"/>
              <a:ea typeface="+mn-ea"/>
              <a:cs typeface="+mn-cs"/>
            </a:rPr>
            <a:t>Prijsscore</a:t>
          </a:r>
          <a:r>
            <a:rPr lang="nl-NL" sz="1100">
              <a:solidFill>
                <a:schemeClr val="dk1"/>
              </a:solidFill>
              <a:effectLst/>
              <a:latin typeface="+mn-lt"/>
              <a:ea typeface="+mn-ea"/>
              <a:cs typeface="+mn-cs"/>
            </a:rPr>
            <a:t>: 		maximaal </a:t>
          </a:r>
          <a:r>
            <a:rPr lang="nl-NL" sz="1100" b="1">
              <a:solidFill>
                <a:schemeClr val="dk1"/>
              </a:solidFill>
              <a:effectLst/>
              <a:latin typeface="+mn-lt"/>
              <a:ea typeface="+mn-ea"/>
              <a:cs typeface="+mn-cs"/>
            </a:rPr>
            <a:t>30</a:t>
          </a:r>
          <a:r>
            <a:rPr lang="nl-NL" sz="1100">
              <a:solidFill>
                <a:schemeClr val="dk1"/>
              </a:solidFill>
              <a:effectLst/>
              <a:latin typeface="+mn-lt"/>
              <a:ea typeface="+mn-ea"/>
              <a:cs typeface="+mn-cs"/>
            </a:rPr>
            <a:t> punten</a:t>
          </a:r>
          <a:br>
            <a:rPr lang="nl-NL" sz="1100">
              <a:solidFill>
                <a:schemeClr val="dk1"/>
              </a:solidFill>
              <a:effectLst/>
              <a:latin typeface="+mn-lt"/>
              <a:ea typeface="+mn-ea"/>
              <a:cs typeface="+mn-cs"/>
            </a:rPr>
          </a:br>
          <a:r>
            <a:rPr lang="nl-NL" sz="1100" b="1">
              <a:solidFill>
                <a:schemeClr val="dk1"/>
              </a:solidFill>
              <a:effectLst/>
              <a:latin typeface="+mn-lt"/>
              <a:ea typeface="+mn-ea"/>
              <a:cs typeface="+mn-cs"/>
            </a:rPr>
            <a:t>Kwaliteitsscore</a:t>
          </a:r>
          <a:r>
            <a:rPr lang="nl-NL" sz="1100">
              <a:solidFill>
                <a:schemeClr val="dk1"/>
              </a:solidFill>
              <a:effectLst/>
              <a:latin typeface="+mn-lt"/>
              <a:ea typeface="+mn-ea"/>
              <a:cs typeface="+mn-cs"/>
            </a:rPr>
            <a:t>: 	maximaal </a:t>
          </a:r>
          <a:r>
            <a:rPr lang="nl-NL" sz="1100" b="1">
              <a:solidFill>
                <a:schemeClr val="dk1"/>
              </a:solidFill>
              <a:effectLst/>
              <a:latin typeface="+mn-lt"/>
              <a:ea typeface="+mn-ea"/>
              <a:cs typeface="+mn-cs"/>
            </a:rPr>
            <a:t>70</a:t>
          </a:r>
          <a:r>
            <a:rPr lang="nl-NL" sz="1100">
              <a:solidFill>
                <a:schemeClr val="dk1"/>
              </a:solidFill>
              <a:effectLst/>
              <a:latin typeface="+mn-lt"/>
              <a:ea typeface="+mn-ea"/>
              <a:cs typeface="+mn-cs"/>
            </a:rPr>
            <a:t> punten</a:t>
          </a:r>
          <a:br>
            <a:rPr lang="nl-NL" sz="1100">
              <a:solidFill>
                <a:schemeClr val="dk1"/>
              </a:solidFill>
              <a:effectLst/>
              <a:latin typeface="+mn-lt"/>
              <a:ea typeface="+mn-ea"/>
              <a:cs typeface="+mn-cs"/>
            </a:rPr>
          </a:br>
          <a:r>
            <a:rPr lang="nl-NL" sz="1100" b="1">
              <a:solidFill>
                <a:schemeClr val="dk1"/>
              </a:solidFill>
              <a:effectLst/>
              <a:latin typeface="+mn-lt"/>
              <a:ea typeface="+mn-ea"/>
              <a:cs typeface="+mn-cs"/>
            </a:rPr>
            <a:t>Totale score</a:t>
          </a:r>
          <a:r>
            <a:rPr lang="nl-NL" sz="1100">
              <a:solidFill>
                <a:schemeClr val="dk1"/>
              </a:solidFill>
              <a:effectLst/>
              <a:latin typeface="+mn-lt"/>
              <a:ea typeface="+mn-ea"/>
              <a:cs typeface="+mn-cs"/>
            </a:rPr>
            <a:t>: 		maximaal </a:t>
          </a:r>
          <a:r>
            <a:rPr lang="nl-NL" sz="1100" b="1">
              <a:solidFill>
                <a:schemeClr val="dk1"/>
              </a:solidFill>
              <a:effectLst/>
              <a:latin typeface="+mn-lt"/>
              <a:ea typeface="+mn-ea"/>
              <a:cs typeface="+mn-cs"/>
            </a:rPr>
            <a:t>100</a:t>
          </a:r>
          <a:r>
            <a:rPr lang="nl-NL" sz="1100">
              <a:solidFill>
                <a:schemeClr val="dk1"/>
              </a:solidFill>
              <a:effectLst/>
              <a:latin typeface="+mn-lt"/>
              <a:ea typeface="+mn-ea"/>
              <a:cs typeface="+mn-cs"/>
            </a:rPr>
            <a:t> punten</a:t>
          </a:r>
        </a:p>
        <a:p>
          <a:pPr marL="0" marR="0" lvl="0" indent="0" defTabSz="914400" eaLnBrk="1" fontAlgn="auto" latinLnBrk="0" hangingPunct="1">
            <a:lnSpc>
              <a:spcPct val="100000"/>
            </a:lnSpc>
            <a:spcBef>
              <a:spcPts val="0"/>
            </a:spcBef>
            <a:spcAft>
              <a:spcPts val="0"/>
            </a:spcAft>
            <a:buClrTx/>
            <a:buSzTx/>
            <a:buFontTx/>
            <a:buNone/>
            <a:tabLst/>
            <a:defRPr/>
          </a:pPr>
          <a:endParaRPr lang="nl-NL"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03667"/>
  </sheetPr>
  <dimension ref="A1:M120"/>
  <sheetViews>
    <sheetView tabSelected="1" zoomScaleNormal="100" workbookViewId="0">
      <pane ySplit="5" topLeftCell="A6" activePane="bottomLeft" state="frozen"/>
      <selection pane="bottomLeft"/>
    </sheetView>
  </sheetViews>
  <sheetFormatPr defaultColWidth="8.85546875" defaultRowHeight="15" x14ac:dyDescent="0.25"/>
  <cols>
    <col min="1" max="1" width="1.140625" style="1" customWidth="1"/>
    <col min="2" max="2" width="17.42578125" style="2" customWidth="1"/>
    <col min="3" max="3" width="30.5703125" style="2" customWidth="1"/>
    <col min="4" max="4" width="25.85546875" style="1" customWidth="1"/>
    <col min="5" max="5" width="43.140625" style="1" customWidth="1"/>
    <col min="6" max="6" width="54.5703125" style="1" customWidth="1"/>
    <col min="7" max="7" width="51.140625" style="1" customWidth="1"/>
    <col min="8" max="8" width="12.85546875" style="2" customWidth="1"/>
    <col min="9" max="9" width="12.85546875" style="3" hidden="1" customWidth="1"/>
    <col min="10" max="10" width="100" style="1" customWidth="1"/>
    <col min="11" max="11" width="14" style="38" customWidth="1"/>
    <col min="12" max="12" width="14.140625" style="31" customWidth="1"/>
    <col min="13" max="13" width="13.42578125" style="23" customWidth="1"/>
    <col min="14" max="16384" width="8.85546875" style="1"/>
  </cols>
  <sheetData>
    <row r="1" spans="1:13" s="6" customFormat="1" ht="17.45" customHeight="1" x14ac:dyDescent="0.25">
      <c r="B1" s="5"/>
      <c r="C1" s="5"/>
      <c r="E1" s="7"/>
      <c r="H1" s="8"/>
      <c r="I1" s="9"/>
      <c r="K1" s="34"/>
      <c r="L1" s="28"/>
      <c r="M1" s="21"/>
    </row>
    <row r="2" spans="1:13" s="6" customFormat="1" ht="17.45" customHeight="1" x14ac:dyDescent="0.25">
      <c r="B2" s="5"/>
      <c r="C2" s="5"/>
      <c r="D2" s="7" t="s">
        <v>0</v>
      </c>
      <c r="E2" s="10"/>
      <c r="H2" s="8"/>
      <c r="I2" s="9"/>
      <c r="K2" s="35" t="s">
        <v>998</v>
      </c>
      <c r="L2" s="40">
        <f>IF(COUNTIF(M8:M202,"AFGEWEZEN")&gt;0,"KNOCKED OUT",SUM(L8:L202))</f>
        <v>0</v>
      </c>
      <c r="M2" s="21"/>
    </row>
    <row r="3" spans="1:13" s="6" customFormat="1" ht="17.45" customHeight="1" x14ac:dyDescent="0.25">
      <c r="B3" s="8"/>
      <c r="C3" s="8"/>
      <c r="D3" s="7" t="s">
        <v>1</v>
      </c>
      <c r="E3" s="11"/>
      <c r="H3" s="8"/>
      <c r="I3" s="9"/>
      <c r="K3" s="34"/>
      <c r="L3" s="28"/>
      <c r="M3" s="21"/>
    </row>
    <row r="4" spans="1:13" s="6" customFormat="1" x14ac:dyDescent="0.25">
      <c r="B4" s="8"/>
      <c r="C4" s="8"/>
      <c r="H4" s="8"/>
      <c r="I4" s="9"/>
      <c r="K4" s="34"/>
      <c r="L4" s="28"/>
      <c r="M4" s="21"/>
    </row>
    <row r="5" spans="1:13" s="20" customFormat="1" ht="47.45" customHeight="1" x14ac:dyDescent="0.25">
      <c r="B5" s="18" t="s">
        <v>2</v>
      </c>
      <c r="C5" s="18" t="s">
        <v>3</v>
      </c>
      <c r="D5" s="18" t="s">
        <v>4</v>
      </c>
      <c r="E5" s="18" t="s">
        <v>5</v>
      </c>
      <c r="F5" s="18" t="s">
        <v>6</v>
      </c>
      <c r="G5" s="18" t="s">
        <v>7</v>
      </c>
      <c r="H5" s="18" t="s">
        <v>8</v>
      </c>
      <c r="I5" s="32" t="s">
        <v>9</v>
      </c>
      <c r="J5" s="19" t="s">
        <v>10</v>
      </c>
      <c r="K5" s="36" t="s">
        <v>11</v>
      </c>
      <c r="L5" s="29" t="s">
        <v>12</v>
      </c>
      <c r="M5" s="22"/>
    </row>
    <row r="6" spans="1:13" s="14" customFormat="1" ht="7.35" customHeight="1" x14ac:dyDescent="0.25">
      <c r="B6" s="12"/>
      <c r="C6" s="12"/>
      <c r="D6" s="12"/>
      <c r="E6" s="12"/>
      <c r="F6" s="12"/>
      <c r="G6" s="12"/>
      <c r="H6" s="12"/>
      <c r="I6" s="13"/>
      <c r="J6" s="12"/>
      <c r="K6" s="37"/>
      <c r="L6" s="30"/>
      <c r="M6" s="23"/>
    </row>
    <row r="7" spans="1:13" s="14" customFormat="1" ht="24" customHeight="1" x14ac:dyDescent="0.25">
      <c r="B7" s="15" t="s">
        <v>13</v>
      </c>
      <c r="C7" s="16"/>
      <c r="D7" s="16"/>
      <c r="E7" s="16"/>
      <c r="F7" s="16"/>
      <c r="G7" s="16"/>
      <c r="H7" s="16"/>
      <c r="I7" s="17"/>
      <c r="J7" s="12"/>
      <c r="K7" s="37"/>
      <c r="L7" s="30"/>
      <c r="M7" s="23"/>
    </row>
    <row r="8" spans="1:13" ht="105" x14ac:dyDescent="0.25">
      <c r="A8" s="1" t="str">
        <f>IF(M8="Afgewezen","A","")</f>
        <v/>
      </c>
      <c r="B8" s="2" t="s">
        <v>14</v>
      </c>
      <c r="C8" s="2" t="s">
        <v>15</v>
      </c>
      <c r="D8" s="1" t="s">
        <v>16</v>
      </c>
      <c r="E8" s="1" t="s">
        <v>17</v>
      </c>
      <c r="F8" s="1" t="s">
        <v>18</v>
      </c>
      <c r="G8" s="1" t="s">
        <v>19</v>
      </c>
      <c r="H8" s="2" t="s">
        <v>20</v>
      </c>
      <c r="I8" s="3" t="str">
        <f>IF(H8="Knock Out","",IF(H8="Must",1,IF(H8="Should",0.7,IF(H8="Could",0.3,""))))</f>
        <v/>
      </c>
      <c r="L8" s="31" t="str">
        <f>IF(H8="Knock Out","",IF(AND(ISNUMBER(I8),ISNUMBER(K8)),K8*I8,""))</f>
        <v/>
      </c>
      <c r="M8" s="24" t="str">
        <f>IF(K8="","",IF(AND(H8="Knock Out",K8&lt;1),"AFGEWEZEN",""))</f>
        <v/>
      </c>
    </row>
    <row r="9" spans="1:13" ht="63.6" customHeight="1" x14ac:dyDescent="0.25">
      <c r="A9" s="1" t="str">
        <f t="shared" ref="A9:A72" si="0">IF(M9="Afgewezen","A","")</f>
        <v/>
      </c>
      <c r="B9" s="2" t="s">
        <v>22</v>
      </c>
      <c r="C9" s="2" t="s">
        <v>15</v>
      </c>
      <c r="D9" s="1" t="s">
        <v>23</v>
      </c>
      <c r="E9" s="1" t="s">
        <v>24</v>
      </c>
      <c r="F9" s="1" t="s">
        <v>25</v>
      </c>
      <c r="G9" s="1" t="s">
        <v>26</v>
      </c>
      <c r="H9" s="2" t="s">
        <v>20</v>
      </c>
      <c r="I9" s="3" t="str">
        <f t="shared" ref="I9:I72" si="1">IF(H9="Knock Out","",IF(H9="Must",1,IF(H9="Should",0.7,IF(H9="Could",0.3,""))))</f>
        <v/>
      </c>
      <c r="L9" s="31" t="str">
        <f t="shared" ref="L9" si="2">IF(H9="Knock Out","",IF(AND(ISNUMBER(I9),ISNUMBER(K9)),K9*I9,""))</f>
        <v/>
      </c>
      <c r="M9" s="24" t="str">
        <f t="shared" ref="M9" si="3">IF(K9="","",IF(AND(H9="Knock Out",K9&lt;1),"AFGEWEZEN",""))</f>
        <v/>
      </c>
    </row>
    <row r="10" spans="1:13" ht="63.6" customHeight="1" x14ac:dyDescent="0.25">
      <c r="A10" s="1" t="str">
        <f t="shared" si="0"/>
        <v/>
      </c>
      <c r="B10" s="2" t="s">
        <v>27</v>
      </c>
      <c r="C10" s="2" t="s">
        <v>15</v>
      </c>
      <c r="D10" s="1" t="s">
        <v>28</v>
      </c>
      <c r="E10" s="1" t="s">
        <v>29</v>
      </c>
      <c r="F10" s="1" t="s">
        <v>30</v>
      </c>
      <c r="G10" s="1" t="s">
        <v>31</v>
      </c>
      <c r="H10" s="2" t="s">
        <v>32</v>
      </c>
      <c r="I10" s="3">
        <f t="shared" si="1"/>
        <v>0.7</v>
      </c>
      <c r="L10" s="31" t="str">
        <f>IF(H10="Knock Out","",IF(AND(ISNUMBER(I10),ISNUMBER(K10)),K10*I10,""))</f>
        <v/>
      </c>
      <c r="M10" s="24" t="str">
        <f>IF(K10="","",IF(AND(H10="Knock Out",K10&lt;1),"AFGEWEZEN",""))</f>
        <v/>
      </c>
    </row>
    <row r="11" spans="1:13" ht="63.6" customHeight="1" x14ac:dyDescent="0.25">
      <c r="A11" s="1" t="str">
        <f t="shared" si="0"/>
        <v/>
      </c>
      <c r="B11" s="2" t="s">
        <v>33</v>
      </c>
      <c r="C11" s="2" t="s">
        <v>15</v>
      </c>
      <c r="D11" s="1" t="s">
        <v>34</v>
      </c>
      <c r="E11" s="1" t="s">
        <v>35</v>
      </c>
      <c r="F11" s="1" t="s">
        <v>36</v>
      </c>
      <c r="G11" s="1" t="s">
        <v>37</v>
      </c>
      <c r="H11" s="2" t="s">
        <v>32</v>
      </c>
      <c r="I11" s="3">
        <f t="shared" si="1"/>
        <v>0.7</v>
      </c>
      <c r="L11" s="31" t="str">
        <f t="shared" ref="L11:L74" si="4">IF(H11="Knock Out","",IF(AND(ISNUMBER(I11),ISNUMBER(K11)),K11*I11,""))</f>
        <v/>
      </c>
      <c r="M11" s="24" t="str">
        <f t="shared" ref="M11:M74" si="5">IF(K11="","",IF(AND(H11="Knock Out",K11&lt;1),"AFGEWEZEN",""))</f>
        <v/>
      </c>
    </row>
    <row r="12" spans="1:13" ht="63.6" customHeight="1" x14ac:dyDescent="0.25">
      <c r="A12" s="1" t="str">
        <f t="shared" si="0"/>
        <v/>
      </c>
      <c r="B12" s="2" t="s">
        <v>38</v>
      </c>
      <c r="C12" s="2" t="s">
        <v>15</v>
      </c>
      <c r="D12" s="1" t="s">
        <v>39</v>
      </c>
      <c r="E12" s="1" t="s">
        <v>40</v>
      </c>
      <c r="F12" s="1" t="s">
        <v>41</v>
      </c>
      <c r="G12" s="1" t="s">
        <v>42</v>
      </c>
      <c r="H12" s="2" t="s">
        <v>20</v>
      </c>
      <c r="I12" s="3" t="str">
        <f t="shared" si="1"/>
        <v/>
      </c>
      <c r="L12" s="31" t="str">
        <f t="shared" si="4"/>
        <v/>
      </c>
      <c r="M12" s="24" t="str">
        <f t="shared" si="5"/>
        <v/>
      </c>
    </row>
    <row r="13" spans="1:13" ht="63.6" customHeight="1" x14ac:dyDescent="0.25">
      <c r="A13" s="1" t="str">
        <f t="shared" si="0"/>
        <v/>
      </c>
      <c r="B13" s="2" t="s">
        <v>43</v>
      </c>
      <c r="C13" s="2" t="s">
        <v>15</v>
      </c>
      <c r="D13" s="1" t="s">
        <v>44</v>
      </c>
      <c r="E13" s="1" t="s">
        <v>45</v>
      </c>
      <c r="F13" s="1" t="s">
        <v>46</v>
      </c>
      <c r="G13" s="1" t="s">
        <v>47</v>
      </c>
      <c r="H13" s="2" t="s">
        <v>32</v>
      </c>
      <c r="I13" s="3">
        <f t="shared" si="1"/>
        <v>0.7</v>
      </c>
      <c r="L13" s="31" t="str">
        <f t="shared" si="4"/>
        <v/>
      </c>
      <c r="M13" s="24" t="str">
        <f t="shared" si="5"/>
        <v/>
      </c>
    </row>
    <row r="14" spans="1:13" ht="119.45" customHeight="1" x14ac:dyDescent="0.25">
      <c r="A14" s="1" t="str">
        <f t="shared" si="0"/>
        <v/>
      </c>
      <c r="B14" s="2" t="s">
        <v>48</v>
      </c>
      <c r="C14" s="2" t="s">
        <v>15</v>
      </c>
      <c r="D14" s="1" t="s">
        <v>49</v>
      </c>
      <c r="E14" s="1" t="s">
        <v>50</v>
      </c>
      <c r="F14" s="1" t="s">
        <v>51</v>
      </c>
      <c r="G14" s="1" t="s">
        <v>52</v>
      </c>
      <c r="H14" s="2" t="s">
        <v>53</v>
      </c>
      <c r="I14" s="3">
        <f t="shared" si="1"/>
        <v>1</v>
      </c>
      <c r="L14" s="31" t="str">
        <f t="shared" si="4"/>
        <v/>
      </c>
      <c r="M14" s="24" t="str">
        <f t="shared" si="5"/>
        <v/>
      </c>
    </row>
    <row r="15" spans="1:13" ht="63.6" customHeight="1" x14ac:dyDescent="0.25">
      <c r="A15" s="1" t="str">
        <f t="shared" si="0"/>
        <v/>
      </c>
      <c r="B15" s="2" t="s">
        <v>54</v>
      </c>
      <c r="C15" s="2" t="s">
        <v>15</v>
      </c>
      <c r="D15" s="1" t="s">
        <v>55</v>
      </c>
      <c r="E15" s="1" t="s">
        <v>56</v>
      </c>
      <c r="F15" s="1" t="s">
        <v>57</v>
      </c>
      <c r="G15" s="1" t="s">
        <v>58</v>
      </c>
      <c r="H15" s="2" t="s">
        <v>32</v>
      </c>
      <c r="I15" s="3">
        <f t="shared" si="1"/>
        <v>0.7</v>
      </c>
      <c r="L15" s="31" t="str">
        <f t="shared" si="4"/>
        <v/>
      </c>
      <c r="M15" s="24" t="str">
        <f t="shared" si="5"/>
        <v/>
      </c>
    </row>
    <row r="16" spans="1:13" ht="63.6" customHeight="1" x14ac:dyDescent="0.25">
      <c r="A16" s="1" t="str">
        <f t="shared" si="0"/>
        <v/>
      </c>
      <c r="B16" s="2" t="s">
        <v>59</v>
      </c>
      <c r="C16" s="2" t="s">
        <v>15</v>
      </c>
      <c r="D16" s="1" t="s">
        <v>60</v>
      </c>
      <c r="E16" s="1" t="s">
        <v>61</v>
      </c>
      <c r="F16" s="1" t="s">
        <v>62</v>
      </c>
      <c r="G16" s="1" t="s">
        <v>63</v>
      </c>
      <c r="H16" s="2" t="s">
        <v>53</v>
      </c>
      <c r="I16" s="3">
        <f t="shared" si="1"/>
        <v>1</v>
      </c>
      <c r="L16" s="31" t="str">
        <f t="shared" si="4"/>
        <v/>
      </c>
      <c r="M16" s="24" t="str">
        <f t="shared" si="5"/>
        <v/>
      </c>
    </row>
    <row r="17" spans="1:13" ht="63.6" customHeight="1" x14ac:dyDescent="0.25">
      <c r="A17" s="1" t="str">
        <f t="shared" si="0"/>
        <v/>
      </c>
      <c r="B17" s="2" t="s">
        <v>64</v>
      </c>
      <c r="C17" s="2" t="s">
        <v>15</v>
      </c>
      <c r="D17" s="1" t="s">
        <v>65</v>
      </c>
      <c r="E17" s="1" t="s">
        <v>66</v>
      </c>
      <c r="F17" s="1" t="s">
        <v>67</v>
      </c>
      <c r="G17" s="1" t="s">
        <v>68</v>
      </c>
      <c r="H17" s="2" t="s">
        <v>53</v>
      </c>
      <c r="I17" s="3">
        <f t="shared" si="1"/>
        <v>1</v>
      </c>
      <c r="L17" s="31" t="str">
        <f t="shared" si="4"/>
        <v/>
      </c>
      <c r="M17" s="24" t="str">
        <f t="shared" si="5"/>
        <v/>
      </c>
    </row>
    <row r="18" spans="1:13" ht="63.6" customHeight="1" x14ac:dyDescent="0.25">
      <c r="A18" s="1" t="str">
        <f t="shared" si="0"/>
        <v/>
      </c>
      <c r="B18" s="2" t="s">
        <v>69</v>
      </c>
      <c r="C18" s="2" t="s">
        <v>15</v>
      </c>
      <c r="D18" s="1" t="s">
        <v>65</v>
      </c>
      <c r="E18" s="1" t="s">
        <v>70</v>
      </c>
      <c r="F18" s="1" t="s">
        <v>71</v>
      </c>
      <c r="G18" s="1" t="s">
        <v>72</v>
      </c>
      <c r="H18" s="2" t="s">
        <v>32</v>
      </c>
      <c r="I18" s="3">
        <f t="shared" si="1"/>
        <v>0.7</v>
      </c>
      <c r="L18" s="31" t="str">
        <f t="shared" si="4"/>
        <v/>
      </c>
      <c r="M18" s="24" t="str">
        <f t="shared" si="5"/>
        <v/>
      </c>
    </row>
    <row r="19" spans="1:13" ht="63.6" customHeight="1" x14ac:dyDescent="0.25">
      <c r="A19" s="1" t="str">
        <f t="shared" si="0"/>
        <v/>
      </c>
      <c r="B19" s="2" t="s">
        <v>73</v>
      </c>
      <c r="C19" s="2" t="s">
        <v>15</v>
      </c>
      <c r="D19" s="1" t="s">
        <v>65</v>
      </c>
      <c r="E19" s="1" t="s">
        <v>74</v>
      </c>
      <c r="F19" s="1" t="s">
        <v>75</v>
      </c>
      <c r="G19" s="1" t="s">
        <v>76</v>
      </c>
      <c r="H19" s="2" t="s">
        <v>77</v>
      </c>
      <c r="I19" s="3">
        <f t="shared" si="1"/>
        <v>0.3</v>
      </c>
      <c r="L19" s="31" t="str">
        <f t="shared" si="4"/>
        <v/>
      </c>
      <c r="M19" s="24" t="str">
        <f t="shared" si="5"/>
        <v/>
      </c>
    </row>
    <row r="20" spans="1:13" x14ac:dyDescent="0.25">
      <c r="A20" s="1" t="str">
        <f t="shared" si="0"/>
        <v/>
      </c>
      <c r="I20" s="3" t="str">
        <f t="shared" si="1"/>
        <v/>
      </c>
      <c r="L20" s="31" t="str">
        <f t="shared" si="4"/>
        <v/>
      </c>
      <c r="M20" s="24" t="str">
        <f t="shared" si="5"/>
        <v/>
      </c>
    </row>
    <row r="21" spans="1:13" s="14" customFormat="1" ht="24" customHeight="1" x14ac:dyDescent="0.25">
      <c r="A21" s="1" t="str">
        <f t="shared" si="0"/>
        <v/>
      </c>
      <c r="B21" s="15" t="s">
        <v>78</v>
      </c>
      <c r="C21" s="16"/>
      <c r="D21" s="16"/>
      <c r="E21" s="16"/>
      <c r="F21" s="16"/>
      <c r="G21" s="16"/>
      <c r="H21" s="16"/>
      <c r="I21" s="3" t="str">
        <f t="shared" si="1"/>
        <v/>
      </c>
      <c r="J21" s="12"/>
      <c r="K21" s="38"/>
      <c r="L21" s="31" t="str">
        <f t="shared" si="4"/>
        <v/>
      </c>
      <c r="M21" s="24" t="str">
        <f t="shared" si="5"/>
        <v/>
      </c>
    </row>
    <row r="22" spans="1:13" ht="63.95" customHeight="1" x14ac:dyDescent="0.25">
      <c r="A22" s="1" t="str">
        <f t="shared" si="0"/>
        <v/>
      </c>
      <c r="B22" s="2" t="s">
        <v>79</v>
      </c>
      <c r="C22" s="2" t="s">
        <v>80</v>
      </c>
      <c r="D22" s="1" t="s">
        <v>81</v>
      </c>
      <c r="E22" s="1" t="s">
        <v>82</v>
      </c>
      <c r="F22" s="1" t="s">
        <v>83</v>
      </c>
      <c r="G22" s="1" t="s">
        <v>84</v>
      </c>
      <c r="H22" s="2" t="s">
        <v>53</v>
      </c>
      <c r="I22" s="3">
        <f t="shared" si="1"/>
        <v>1</v>
      </c>
      <c r="L22" s="31" t="str">
        <f t="shared" si="4"/>
        <v/>
      </c>
      <c r="M22" s="24" t="str">
        <f t="shared" si="5"/>
        <v/>
      </c>
    </row>
    <row r="23" spans="1:13" ht="63.95" customHeight="1" x14ac:dyDescent="0.25">
      <c r="A23" s="1" t="str">
        <f t="shared" si="0"/>
        <v/>
      </c>
      <c r="B23" s="2" t="s">
        <v>85</v>
      </c>
      <c r="C23" s="2" t="s">
        <v>80</v>
      </c>
      <c r="D23" s="1" t="s">
        <v>86</v>
      </c>
      <c r="E23" s="1" t="s">
        <v>87</v>
      </c>
      <c r="F23" s="1" t="s">
        <v>88</v>
      </c>
      <c r="G23" s="1" t="s">
        <v>89</v>
      </c>
      <c r="H23" s="2" t="s">
        <v>32</v>
      </c>
      <c r="I23" s="3">
        <f t="shared" si="1"/>
        <v>0.7</v>
      </c>
      <c r="L23" s="31" t="str">
        <f t="shared" si="4"/>
        <v/>
      </c>
      <c r="M23" s="24" t="str">
        <f t="shared" si="5"/>
        <v/>
      </c>
    </row>
    <row r="24" spans="1:13" ht="63.95" customHeight="1" x14ac:dyDescent="0.25">
      <c r="A24" s="1" t="str">
        <f t="shared" si="0"/>
        <v/>
      </c>
      <c r="B24" s="2" t="s">
        <v>90</v>
      </c>
      <c r="C24" s="2" t="s">
        <v>80</v>
      </c>
      <c r="D24" s="1" t="s">
        <v>86</v>
      </c>
      <c r="E24" s="1" t="s">
        <v>91</v>
      </c>
      <c r="F24" s="1" t="s">
        <v>92</v>
      </c>
      <c r="G24" s="1" t="s">
        <v>93</v>
      </c>
      <c r="H24" s="2" t="s">
        <v>53</v>
      </c>
      <c r="I24" s="3">
        <f t="shared" si="1"/>
        <v>1</v>
      </c>
      <c r="L24" s="31" t="str">
        <f t="shared" si="4"/>
        <v/>
      </c>
      <c r="M24" s="24" t="str">
        <f t="shared" si="5"/>
        <v/>
      </c>
    </row>
    <row r="25" spans="1:13" ht="63.95" customHeight="1" x14ac:dyDescent="0.25">
      <c r="A25" s="1" t="str">
        <f t="shared" si="0"/>
        <v/>
      </c>
      <c r="B25" s="2" t="s">
        <v>94</v>
      </c>
      <c r="C25" s="2" t="s">
        <v>80</v>
      </c>
      <c r="D25" s="1" t="s">
        <v>95</v>
      </c>
      <c r="E25" s="1" t="s">
        <v>96</v>
      </c>
      <c r="F25" s="1" t="s">
        <v>97</v>
      </c>
      <c r="G25" s="1" t="s">
        <v>98</v>
      </c>
      <c r="H25" s="2" t="s">
        <v>32</v>
      </c>
      <c r="I25" s="3">
        <f t="shared" si="1"/>
        <v>0.7</v>
      </c>
      <c r="L25" s="31" t="str">
        <f t="shared" si="4"/>
        <v/>
      </c>
      <c r="M25" s="24" t="str">
        <f t="shared" si="5"/>
        <v/>
      </c>
    </row>
    <row r="26" spans="1:13" ht="105" x14ac:dyDescent="0.25">
      <c r="A26" s="1" t="str">
        <f t="shared" si="0"/>
        <v/>
      </c>
      <c r="B26" s="2" t="s">
        <v>99</v>
      </c>
      <c r="C26" s="2" t="s">
        <v>80</v>
      </c>
      <c r="D26" s="1" t="s">
        <v>95</v>
      </c>
      <c r="E26" s="1" t="s">
        <v>100</v>
      </c>
      <c r="F26" s="1" t="s">
        <v>101</v>
      </c>
      <c r="G26" s="1" t="s">
        <v>102</v>
      </c>
      <c r="H26" s="2" t="s">
        <v>53</v>
      </c>
      <c r="I26" s="3">
        <f t="shared" si="1"/>
        <v>1</v>
      </c>
      <c r="L26" s="31" t="str">
        <f t="shared" si="4"/>
        <v/>
      </c>
      <c r="M26" s="24" t="str">
        <f t="shared" si="5"/>
        <v/>
      </c>
    </row>
    <row r="27" spans="1:13" ht="63.95" customHeight="1" x14ac:dyDescent="0.25">
      <c r="A27" s="1" t="str">
        <f t="shared" si="0"/>
        <v/>
      </c>
      <c r="B27" s="2" t="s">
        <v>103</v>
      </c>
      <c r="C27" s="2" t="s">
        <v>80</v>
      </c>
      <c r="D27" s="1" t="s">
        <v>104</v>
      </c>
      <c r="E27" s="1" t="s">
        <v>105</v>
      </c>
      <c r="F27" s="1" t="s">
        <v>106</v>
      </c>
      <c r="G27" s="1" t="s">
        <v>107</v>
      </c>
      <c r="H27" s="2" t="s">
        <v>53</v>
      </c>
      <c r="I27" s="3">
        <f t="shared" si="1"/>
        <v>1</v>
      </c>
      <c r="L27" s="31" t="str">
        <f t="shared" si="4"/>
        <v/>
      </c>
      <c r="M27" s="24" t="str">
        <f t="shared" si="5"/>
        <v/>
      </c>
    </row>
    <row r="28" spans="1:13" ht="63.95" customHeight="1" x14ac:dyDescent="0.25">
      <c r="A28" s="1" t="str">
        <f t="shared" si="0"/>
        <v/>
      </c>
      <c r="B28" s="2" t="s">
        <v>108</v>
      </c>
      <c r="C28" s="2" t="s">
        <v>80</v>
      </c>
      <c r="D28" s="1" t="s">
        <v>109</v>
      </c>
      <c r="E28" s="1" t="s">
        <v>110</v>
      </c>
      <c r="F28" s="1" t="s">
        <v>111</v>
      </c>
      <c r="G28" s="1" t="s">
        <v>112</v>
      </c>
      <c r="H28" s="2" t="s">
        <v>53</v>
      </c>
      <c r="I28" s="3">
        <f t="shared" si="1"/>
        <v>1</v>
      </c>
      <c r="L28" s="31" t="str">
        <f t="shared" si="4"/>
        <v/>
      </c>
      <c r="M28" s="24" t="str">
        <f t="shared" si="5"/>
        <v/>
      </c>
    </row>
    <row r="29" spans="1:13" ht="63.95" customHeight="1" x14ac:dyDescent="0.25">
      <c r="A29" s="1" t="str">
        <f t="shared" si="0"/>
        <v/>
      </c>
      <c r="B29" s="2" t="s">
        <v>113</v>
      </c>
      <c r="C29" s="2" t="s">
        <v>80</v>
      </c>
      <c r="D29" s="1" t="s">
        <v>114</v>
      </c>
      <c r="E29" s="1" t="s">
        <v>115</v>
      </c>
      <c r="F29" s="1" t="s">
        <v>116</v>
      </c>
      <c r="G29" s="1" t="s">
        <v>117</v>
      </c>
      <c r="H29" s="2" t="s">
        <v>53</v>
      </c>
      <c r="I29" s="3">
        <f t="shared" si="1"/>
        <v>1</v>
      </c>
      <c r="L29" s="31" t="str">
        <f t="shared" si="4"/>
        <v/>
      </c>
      <c r="M29" s="24" t="str">
        <f t="shared" si="5"/>
        <v/>
      </c>
    </row>
    <row r="30" spans="1:13" x14ac:dyDescent="0.25">
      <c r="A30" s="1" t="str">
        <f t="shared" si="0"/>
        <v/>
      </c>
      <c r="I30" s="3" t="str">
        <f t="shared" si="1"/>
        <v/>
      </c>
      <c r="L30" s="31" t="str">
        <f t="shared" si="4"/>
        <v/>
      </c>
      <c r="M30" s="24" t="str">
        <f t="shared" si="5"/>
        <v/>
      </c>
    </row>
    <row r="31" spans="1:13" s="14" customFormat="1" ht="24" customHeight="1" x14ac:dyDescent="0.25">
      <c r="A31" s="1" t="str">
        <f t="shared" si="0"/>
        <v/>
      </c>
      <c r="B31" s="15" t="s">
        <v>118</v>
      </c>
      <c r="C31" s="16"/>
      <c r="D31" s="16"/>
      <c r="E31" s="16"/>
      <c r="F31" s="16"/>
      <c r="G31" s="16"/>
      <c r="H31" s="16"/>
      <c r="I31" s="3" t="str">
        <f t="shared" si="1"/>
        <v/>
      </c>
      <c r="J31" s="12"/>
      <c r="K31" s="38"/>
      <c r="L31" s="31" t="str">
        <f t="shared" si="4"/>
        <v/>
      </c>
      <c r="M31" s="24" t="str">
        <f t="shared" si="5"/>
        <v/>
      </c>
    </row>
    <row r="32" spans="1:13" ht="63.95" customHeight="1" x14ac:dyDescent="0.25">
      <c r="A32" s="1" t="str">
        <f t="shared" si="0"/>
        <v/>
      </c>
      <c r="B32" s="2" t="s">
        <v>119</v>
      </c>
      <c r="C32" s="2" t="s">
        <v>120</v>
      </c>
      <c r="D32" s="1" t="s">
        <v>121</v>
      </c>
      <c r="E32" s="1" t="s">
        <v>122</v>
      </c>
      <c r="F32" s="1" t="s">
        <v>123</v>
      </c>
      <c r="G32" s="1" t="s">
        <v>124</v>
      </c>
      <c r="H32" s="2" t="s">
        <v>20</v>
      </c>
      <c r="I32" s="3" t="str">
        <f t="shared" si="1"/>
        <v/>
      </c>
      <c r="L32" s="31" t="str">
        <f t="shared" si="4"/>
        <v/>
      </c>
      <c r="M32" s="24" t="str">
        <f t="shared" si="5"/>
        <v/>
      </c>
    </row>
    <row r="33" spans="1:13" ht="63.95" customHeight="1" x14ac:dyDescent="0.25">
      <c r="A33" s="1" t="str">
        <f t="shared" si="0"/>
        <v/>
      </c>
      <c r="B33" s="2" t="s">
        <v>125</v>
      </c>
      <c r="C33" s="2" t="s">
        <v>120</v>
      </c>
      <c r="D33" s="1" t="s">
        <v>126</v>
      </c>
      <c r="E33" s="1" t="s">
        <v>127</v>
      </c>
      <c r="F33" s="1" t="s">
        <v>128</v>
      </c>
      <c r="G33" s="1" t="s">
        <v>129</v>
      </c>
      <c r="H33" s="2" t="s">
        <v>53</v>
      </c>
      <c r="I33" s="3">
        <f t="shared" si="1"/>
        <v>1</v>
      </c>
      <c r="L33" s="31" t="str">
        <f t="shared" si="4"/>
        <v/>
      </c>
      <c r="M33" s="24" t="str">
        <f t="shared" si="5"/>
        <v/>
      </c>
    </row>
    <row r="34" spans="1:13" ht="63.95" customHeight="1" x14ac:dyDescent="0.25">
      <c r="A34" s="1" t="str">
        <f t="shared" si="0"/>
        <v/>
      </c>
      <c r="B34" s="2" t="s">
        <v>130</v>
      </c>
      <c r="C34" s="2" t="s">
        <v>120</v>
      </c>
      <c r="D34" s="1" t="s">
        <v>131</v>
      </c>
      <c r="E34" s="1" t="s">
        <v>132</v>
      </c>
      <c r="F34" s="1" t="s">
        <v>133</v>
      </c>
      <c r="G34" s="1" t="s">
        <v>134</v>
      </c>
      <c r="H34" s="2" t="s">
        <v>53</v>
      </c>
      <c r="I34" s="3">
        <f t="shared" si="1"/>
        <v>1</v>
      </c>
      <c r="L34" s="31" t="str">
        <f t="shared" si="4"/>
        <v/>
      </c>
      <c r="M34" s="24" t="str">
        <f t="shared" si="5"/>
        <v/>
      </c>
    </row>
    <row r="35" spans="1:13" ht="63.95" customHeight="1" x14ac:dyDescent="0.25">
      <c r="A35" s="1" t="str">
        <f t="shared" si="0"/>
        <v/>
      </c>
      <c r="B35" s="2" t="s">
        <v>135</v>
      </c>
      <c r="C35" s="2" t="s">
        <v>120</v>
      </c>
      <c r="D35" s="1" t="s">
        <v>136</v>
      </c>
      <c r="E35" s="1" t="s">
        <v>137</v>
      </c>
      <c r="F35" s="1" t="s">
        <v>138</v>
      </c>
      <c r="G35" s="1" t="s">
        <v>139</v>
      </c>
      <c r="H35" s="2" t="s">
        <v>53</v>
      </c>
      <c r="I35" s="3">
        <f t="shared" si="1"/>
        <v>1</v>
      </c>
      <c r="L35" s="31" t="str">
        <f t="shared" si="4"/>
        <v/>
      </c>
      <c r="M35" s="24" t="str">
        <f t="shared" si="5"/>
        <v/>
      </c>
    </row>
    <row r="36" spans="1:13" ht="63.95" customHeight="1" x14ac:dyDescent="0.25">
      <c r="A36" s="1" t="str">
        <f t="shared" si="0"/>
        <v/>
      </c>
      <c r="B36" s="2" t="s">
        <v>140</v>
      </c>
      <c r="C36" s="2" t="s">
        <v>120</v>
      </c>
      <c r="D36" s="1" t="s">
        <v>141</v>
      </c>
      <c r="E36" s="1" t="s">
        <v>142</v>
      </c>
      <c r="F36" s="1" t="s">
        <v>143</v>
      </c>
      <c r="G36" s="1" t="s">
        <v>144</v>
      </c>
      <c r="H36" s="2" t="s">
        <v>32</v>
      </c>
      <c r="I36" s="3">
        <f t="shared" si="1"/>
        <v>0.7</v>
      </c>
      <c r="L36" s="31" t="str">
        <f t="shared" si="4"/>
        <v/>
      </c>
      <c r="M36" s="24" t="str">
        <f t="shared" si="5"/>
        <v/>
      </c>
    </row>
    <row r="37" spans="1:13" ht="63.95" customHeight="1" x14ac:dyDescent="0.25">
      <c r="A37" s="1" t="str">
        <f t="shared" si="0"/>
        <v/>
      </c>
      <c r="B37" s="2" t="s">
        <v>145</v>
      </c>
      <c r="C37" s="2" t="s">
        <v>120</v>
      </c>
      <c r="D37" s="1" t="s">
        <v>146</v>
      </c>
      <c r="E37" s="1" t="s">
        <v>147</v>
      </c>
      <c r="F37" s="1" t="s">
        <v>148</v>
      </c>
      <c r="G37" s="1" t="s">
        <v>149</v>
      </c>
      <c r="H37" s="2" t="s">
        <v>32</v>
      </c>
      <c r="I37" s="3">
        <f t="shared" si="1"/>
        <v>0.7</v>
      </c>
      <c r="L37" s="31" t="str">
        <f t="shared" si="4"/>
        <v/>
      </c>
      <c r="M37" s="24" t="str">
        <f t="shared" si="5"/>
        <v/>
      </c>
    </row>
    <row r="38" spans="1:13" ht="63.95" customHeight="1" x14ac:dyDescent="0.25">
      <c r="A38" s="1" t="str">
        <f t="shared" si="0"/>
        <v/>
      </c>
      <c r="B38" s="2" t="s">
        <v>150</v>
      </c>
      <c r="C38" s="2" t="s">
        <v>120</v>
      </c>
      <c r="D38" s="1" t="s">
        <v>151</v>
      </c>
      <c r="E38" s="1" t="s">
        <v>152</v>
      </c>
      <c r="F38" s="1" t="s">
        <v>153</v>
      </c>
      <c r="G38" s="1" t="s">
        <v>154</v>
      </c>
      <c r="H38" s="2" t="s">
        <v>53</v>
      </c>
      <c r="I38" s="3">
        <f t="shared" si="1"/>
        <v>1</v>
      </c>
      <c r="L38" s="31" t="str">
        <f t="shared" si="4"/>
        <v/>
      </c>
      <c r="M38" s="24" t="str">
        <f t="shared" si="5"/>
        <v/>
      </c>
    </row>
    <row r="39" spans="1:13" ht="63.95" customHeight="1" x14ac:dyDescent="0.25">
      <c r="A39" s="1" t="str">
        <f t="shared" si="0"/>
        <v/>
      </c>
      <c r="B39" s="2" t="s">
        <v>155</v>
      </c>
      <c r="C39" s="2" t="s">
        <v>120</v>
      </c>
      <c r="D39" s="1" t="s">
        <v>156</v>
      </c>
      <c r="E39" s="1" t="s">
        <v>157</v>
      </c>
      <c r="F39" s="1" t="s">
        <v>158</v>
      </c>
      <c r="G39" s="1" t="s">
        <v>159</v>
      </c>
      <c r="H39" s="2" t="s">
        <v>77</v>
      </c>
      <c r="I39" s="3">
        <f t="shared" si="1"/>
        <v>0.3</v>
      </c>
      <c r="L39" s="31" t="str">
        <f t="shared" si="4"/>
        <v/>
      </c>
      <c r="M39" s="24" t="str">
        <f t="shared" si="5"/>
        <v/>
      </c>
    </row>
    <row r="40" spans="1:13" ht="63.95" customHeight="1" x14ac:dyDescent="0.25">
      <c r="A40" s="1" t="str">
        <f t="shared" si="0"/>
        <v/>
      </c>
      <c r="B40" s="2" t="s">
        <v>160</v>
      </c>
      <c r="C40" s="2" t="s">
        <v>120</v>
      </c>
      <c r="D40" s="1" t="s">
        <v>156</v>
      </c>
      <c r="E40" s="1" t="s">
        <v>161</v>
      </c>
      <c r="F40" s="1" t="s">
        <v>162</v>
      </c>
      <c r="G40" s="1" t="s">
        <v>163</v>
      </c>
      <c r="H40" s="2" t="s">
        <v>53</v>
      </c>
      <c r="I40" s="3">
        <f t="shared" si="1"/>
        <v>1</v>
      </c>
      <c r="L40" s="31" t="str">
        <f t="shared" si="4"/>
        <v/>
      </c>
      <c r="M40" s="24" t="str">
        <f t="shared" si="5"/>
        <v/>
      </c>
    </row>
    <row r="41" spans="1:13" ht="63.95" customHeight="1" x14ac:dyDescent="0.25">
      <c r="A41" s="1" t="str">
        <f t="shared" si="0"/>
        <v/>
      </c>
      <c r="B41" s="2" t="s">
        <v>164</v>
      </c>
      <c r="C41" s="2" t="s">
        <v>120</v>
      </c>
      <c r="D41" s="1" t="s">
        <v>165</v>
      </c>
      <c r="E41" s="1" t="s">
        <v>166</v>
      </c>
      <c r="F41" s="1" t="s">
        <v>167</v>
      </c>
      <c r="G41" s="1" t="s">
        <v>168</v>
      </c>
      <c r="H41" s="2" t="s">
        <v>53</v>
      </c>
      <c r="I41" s="3">
        <f t="shared" si="1"/>
        <v>1</v>
      </c>
      <c r="L41" s="31" t="str">
        <f t="shared" si="4"/>
        <v/>
      </c>
      <c r="M41" s="24" t="str">
        <f t="shared" si="5"/>
        <v/>
      </c>
    </row>
    <row r="42" spans="1:13" x14ac:dyDescent="0.25">
      <c r="A42" s="1" t="str">
        <f t="shared" si="0"/>
        <v/>
      </c>
      <c r="I42" s="3" t="str">
        <f t="shared" si="1"/>
        <v/>
      </c>
      <c r="L42" s="31" t="str">
        <f t="shared" si="4"/>
        <v/>
      </c>
      <c r="M42" s="24" t="str">
        <f t="shared" si="5"/>
        <v/>
      </c>
    </row>
    <row r="43" spans="1:13" s="14" customFormat="1" ht="24" customHeight="1" x14ac:dyDescent="0.25">
      <c r="A43" s="1" t="str">
        <f t="shared" si="0"/>
        <v/>
      </c>
      <c r="B43" s="15" t="s">
        <v>169</v>
      </c>
      <c r="C43" s="16"/>
      <c r="D43" s="16"/>
      <c r="E43" s="16"/>
      <c r="F43" s="16"/>
      <c r="G43" s="16"/>
      <c r="H43" s="16"/>
      <c r="I43" s="3" t="str">
        <f t="shared" si="1"/>
        <v/>
      </c>
      <c r="J43" s="12"/>
      <c r="K43" s="38"/>
      <c r="L43" s="31" t="str">
        <f t="shared" si="4"/>
        <v/>
      </c>
      <c r="M43" s="24" t="str">
        <f t="shared" si="5"/>
        <v/>
      </c>
    </row>
    <row r="44" spans="1:13" ht="63.95" customHeight="1" x14ac:dyDescent="0.25">
      <c r="A44" s="1" t="str">
        <f t="shared" si="0"/>
        <v/>
      </c>
      <c r="B44" s="2" t="s">
        <v>170</v>
      </c>
      <c r="C44" s="2" t="s">
        <v>171</v>
      </c>
      <c r="D44" s="1" t="s">
        <v>172</v>
      </c>
      <c r="E44" s="1" t="s">
        <v>173</v>
      </c>
      <c r="F44" s="1" t="s">
        <v>174</v>
      </c>
      <c r="G44" s="1" t="s">
        <v>175</v>
      </c>
      <c r="H44" s="2" t="s">
        <v>53</v>
      </c>
      <c r="I44" s="3">
        <f t="shared" si="1"/>
        <v>1</v>
      </c>
      <c r="L44" s="31" t="str">
        <f t="shared" si="4"/>
        <v/>
      </c>
      <c r="M44" s="24" t="str">
        <f t="shared" si="5"/>
        <v/>
      </c>
    </row>
    <row r="45" spans="1:13" ht="110.45" customHeight="1" x14ac:dyDescent="0.25">
      <c r="A45" s="1" t="str">
        <f t="shared" si="0"/>
        <v/>
      </c>
      <c r="B45" s="2" t="s">
        <v>176</v>
      </c>
      <c r="C45" s="2" t="s">
        <v>171</v>
      </c>
      <c r="D45" s="1" t="s">
        <v>177</v>
      </c>
      <c r="E45" s="1" t="s">
        <v>178</v>
      </c>
      <c r="F45" s="1" t="s">
        <v>179</v>
      </c>
      <c r="G45" s="1" t="s">
        <v>180</v>
      </c>
      <c r="H45" s="2" t="s">
        <v>53</v>
      </c>
      <c r="I45" s="3">
        <f t="shared" si="1"/>
        <v>1</v>
      </c>
      <c r="L45" s="31" t="str">
        <f t="shared" si="4"/>
        <v/>
      </c>
      <c r="M45" s="24" t="str">
        <f t="shared" si="5"/>
        <v/>
      </c>
    </row>
    <row r="46" spans="1:13" ht="63.95" customHeight="1" x14ac:dyDescent="0.25">
      <c r="A46" s="1" t="str">
        <f t="shared" si="0"/>
        <v/>
      </c>
      <c r="B46" s="2" t="s">
        <v>181</v>
      </c>
      <c r="C46" s="2" t="s">
        <v>171</v>
      </c>
      <c r="D46" s="1" t="s">
        <v>182</v>
      </c>
      <c r="E46" s="1" t="s">
        <v>183</v>
      </c>
      <c r="F46" s="1" t="s">
        <v>184</v>
      </c>
      <c r="G46" s="1" t="s">
        <v>185</v>
      </c>
      <c r="H46" s="2" t="s">
        <v>53</v>
      </c>
      <c r="I46" s="3">
        <f t="shared" si="1"/>
        <v>1</v>
      </c>
      <c r="L46" s="31" t="str">
        <f t="shared" si="4"/>
        <v/>
      </c>
      <c r="M46" s="24" t="str">
        <f t="shared" si="5"/>
        <v/>
      </c>
    </row>
    <row r="47" spans="1:13" ht="63.95" customHeight="1" x14ac:dyDescent="0.25">
      <c r="A47" s="1" t="str">
        <f t="shared" si="0"/>
        <v/>
      </c>
      <c r="B47" s="2" t="s">
        <v>186</v>
      </c>
      <c r="C47" s="2" t="s">
        <v>171</v>
      </c>
      <c r="D47" s="1" t="s">
        <v>187</v>
      </c>
      <c r="E47" s="1" t="s">
        <v>188</v>
      </c>
      <c r="F47" s="1" t="s">
        <v>189</v>
      </c>
      <c r="G47" s="1" t="s">
        <v>190</v>
      </c>
      <c r="H47" s="2" t="s">
        <v>32</v>
      </c>
      <c r="I47" s="3">
        <f t="shared" si="1"/>
        <v>0.7</v>
      </c>
      <c r="L47" s="31" t="str">
        <f t="shared" si="4"/>
        <v/>
      </c>
      <c r="M47" s="24" t="str">
        <f t="shared" si="5"/>
        <v/>
      </c>
    </row>
    <row r="48" spans="1:13" x14ac:dyDescent="0.25">
      <c r="A48" s="1" t="str">
        <f t="shared" si="0"/>
        <v/>
      </c>
      <c r="I48" s="3" t="str">
        <f t="shared" si="1"/>
        <v/>
      </c>
      <c r="L48" s="31" t="str">
        <f t="shared" si="4"/>
        <v/>
      </c>
      <c r="M48" s="24" t="str">
        <f t="shared" si="5"/>
        <v/>
      </c>
    </row>
    <row r="49" spans="1:13" s="14" customFormat="1" ht="24" customHeight="1" x14ac:dyDescent="0.25">
      <c r="A49" s="1" t="str">
        <f t="shared" si="0"/>
        <v/>
      </c>
      <c r="B49" s="15" t="s">
        <v>191</v>
      </c>
      <c r="C49" s="16"/>
      <c r="D49" s="16"/>
      <c r="E49" s="16"/>
      <c r="F49" s="16"/>
      <c r="G49" s="16"/>
      <c r="H49" s="16"/>
      <c r="I49" s="3" t="str">
        <f t="shared" si="1"/>
        <v/>
      </c>
      <c r="J49" s="12"/>
      <c r="K49" s="38"/>
      <c r="L49" s="31" t="str">
        <f t="shared" si="4"/>
        <v/>
      </c>
      <c r="M49" s="24" t="str">
        <f t="shared" si="5"/>
        <v/>
      </c>
    </row>
    <row r="50" spans="1:13" ht="63.95" customHeight="1" x14ac:dyDescent="0.25">
      <c r="A50" s="1" t="str">
        <f t="shared" si="0"/>
        <v/>
      </c>
      <c r="B50" s="2" t="s">
        <v>192</v>
      </c>
      <c r="C50" s="2" t="s">
        <v>193</v>
      </c>
      <c r="D50" s="1" t="s">
        <v>194</v>
      </c>
      <c r="E50" s="1" t="s">
        <v>195</v>
      </c>
      <c r="F50" s="1" t="s">
        <v>196</v>
      </c>
      <c r="G50" s="1" t="s">
        <v>197</v>
      </c>
      <c r="H50" s="2" t="s">
        <v>32</v>
      </c>
      <c r="I50" s="3">
        <f t="shared" si="1"/>
        <v>0.7</v>
      </c>
      <c r="L50" s="31" t="str">
        <f t="shared" si="4"/>
        <v/>
      </c>
      <c r="M50" s="24" t="str">
        <f t="shared" si="5"/>
        <v/>
      </c>
    </row>
    <row r="51" spans="1:13" ht="75" x14ac:dyDescent="0.25">
      <c r="A51" s="1" t="str">
        <f t="shared" si="0"/>
        <v/>
      </c>
      <c r="B51" s="2" t="s">
        <v>198</v>
      </c>
      <c r="C51" s="2" t="s">
        <v>193</v>
      </c>
      <c r="D51" s="1" t="s">
        <v>199</v>
      </c>
      <c r="E51" s="1" t="s">
        <v>200</v>
      </c>
      <c r="F51" s="1" t="s">
        <v>201</v>
      </c>
      <c r="G51" s="1" t="s">
        <v>202</v>
      </c>
      <c r="H51" s="2" t="s">
        <v>53</v>
      </c>
      <c r="I51" s="3">
        <f t="shared" si="1"/>
        <v>1</v>
      </c>
      <c r="L51" s="31" t="str">
        <f t="shared" si="4"/>
        <v/>
      </c>
      <c r="M51" s="24" t="str">
        <f t="shared" si="5"/>
        <v/>
      </c>
    </row>
    <row r="52" spans="1:13" ht="63.95" customHeight="1" x14ac:dyDescent="0.25">
      <c r="A52" s="1" t="str">
        <f t="shared" si="0"/>
        <v/>
      </c>
      <c r="B52" s="2" t="s">
        <v>203</v>
      </c>
      <c r="C52" s="2" t="s">
        <v>193</v>
      </c>
      <c r="D52" s="1" t="s">
        <v>204</v>
      </c>
      <c r="E52" s="1" t="s">
        <v>205</v>
      </c>
      <c r="F52" s="1" t="s">
        <v>206</v>
      </c>
      <c r="G52" s="1" t="s">
        <v>207</v>
      </c>
      <c r="H52" s="2" t="s">
        <v>32</v>
      </c>
      <c r="I52" s="3">
        <f t="shared" si="1"/>
        <v>0.7</v>
      </c>
      <c r="L52" s="31" t="str">
        <f t="shared" si="4"/>
        <v/>
      </c>
      <c r="M52" s="24" t="str">
        <f t="shared" si="5"/>
        <v/>
      </c>
    </row>
    <row r="53" spans="1:13" ht="63.95" customHeight="1" x14ac:dyDescent="0.25">
      <c r="A53" s="1" t="str">
        <f t="shared" si="0"/>
        <v/>
      </c>
      <c r="B53" s="2" t="s">
        <v>208</v>
      </c>
      <c r="C53" s="2" t="s">
        <v>193</v>
      </c>
      <c r="D53" s="1" t="s">
        <v>209</v>
      </c>
      <c r="E53" s="1" t="s">
        <v>210</v>
      </c>
      <c r="F53" s="1" t="s">
        <v>211</v>
      </c>
      <c r="G53" s="1" t="s">
        <v>212</v>
      </c>
      <c r="H53" s="2" t="s">
        <v>77</v>
      </c>
      <c r="I53" s="3">
        <f t="shared" si="1"/>
        <v>0.3</v>
      </c>
      <c r="L53" s="31" t="str">
        <f t="shared" si="4"/>
        <v/>
      </c>
      <c r="M53" s="24" t="str">
        <f t="shared" si="5"/>
        <v/>
      </c>
    </row>
    <row r="54" spans="1:13" ht="63.95" customHeight="1" x14ac:dyDescent="0.25">
      <c r="A54" s="1" t="str">
        <f t="shared" si="0"/>
        <v/>
      </c>
      <c r="B54" s="2" t="s">
        <v>213</v>
      </c>
      <c r="C54" s="2" t="s">
        <v>193</v>
      </c>
      <c r="D54" s="1" t="s">
        <v>214</v>
      </c>
      <c r="E54" s="1" t="s">
        <v>215</v>
      </c>
      <c r="F54" s="1" t="s">
        <v>216</v>
      </c>
      <c r="G54" s="1" t="s">
        <v>217</v>
      </c>
      <c r="H54" s="2" t="s">
        <v>53</v>
      </c>
      <c r="I54" s="3">
        <f t="shared" si="1"/>
        <v>1</v>
      </c>
      <c r="L54" s="31" t="str">
        <f t="shared" si="4"/>
        <v/>
      </c>
      <c r="M54" s="24" t="str">
        <f t="shared" si="5"/>
        <v/>
      </c>
    </row>
    <row r="55" spans="1:13" ht="63.95" customHeight="1" x14ac:dyDescent="0.25">
      <c r="A55" s="1" t="str">
        <f t="shared" si="0"/>
        <v/>
      </c>
      <c r="B55" s="2" t="s">
        <v>218</v>
      </c>
      <c r="C55" s="2" t="s">
        <v>193</v>
      </c>
      <c r="D55" s="1" t="s">
        <v>219</v>
      </c>
      <c r="E55" s="1" t="s">
        <v>220</v>
      </c>
      <c r="F55" s="1" t="s">
        <v>221</v>
      </c>
      <c r="G55" s="1" t="s">
        <v>222</v>
      </c>
      <c r="H55" s="2" t="s">
        <v>32</v>
      </c>
      <c r="I55" s="3">
        <f t="shared" si="1"/>
        <v>0.7</v>
      </c>
      <c r="L55" s="31" t="str">
        <f t="shared" si="4"/>
        <v/>
      </c>
      <c r="M55" s="24" t="str">
        <f t="shared" si="5"/>
        <v/>
      </c>
    </row>
    <row r="56" spans="1:13" x14ac:dyDescent="0.25">
      <c r="A56" s="1" t="str">
        <f t="shared" si="0"/>
        <v/>
      </c>
      <c r="I56" s="3" t="str">
        <f t="shared" si="1"/>
        <v/>
      </c>
      <c r="L56" s="31" t="str">
        <f t="shared" si="4"/>
        <v/>
      </c>
      <c r="M56" s="24" t="str">
        <f t="shared" si="5"/>
        <v/>
      </c>
    </row>
    <row r="57" spans="1:13" s="14" customFormat="1" ht="24" customHeight="1" x14ac:dyDescent="0.25">
      <c r="A57" s="1" t="str">
        <f t="shared" si="0"/>
        <v/>
      </c>
      <c r="B57" s="15" t="s">
        <v>223</v>
      </c>
      <c r="C57" s="16"/>
      <c r="D57" s="16"/>
      <c r="E57" s="16"/>
      <c r="F57" s="16"/>
      <c r="G57" s="16"/>
      <c r="H57" s="16"/>
      <c r="I57" s="3" t="str">
        <f t="shared" si="1"/>
        <v/>
      </c>
      <c r="J57" s="12"/>
      <c r="K57" s="38"/>
      <c r="L57" s="31" t="str">
        <f t="shared" si="4"/>
        <v/>
      </c>
      <c r="M57" s="24" t="str">
        <f t="shared" si="5"/>
        <v/>
      </c>
    </row>
    <row r="58" spans="1:13" ht="63.95" customHeight="1" x14ac:dyDescent="0.25">
      <c r="A58" s="1" t="str">
        <f t="shared" si="0"/>
        <v/>
      </c>
      <c r="B58" s="2" t="s">
        <v>224</v>
      </c>
      <c r="C58" s="2" t="s">
        <v>225</v>
      </c>
      <c r="D58" s="1" t="s">
        <v>226</v>
      </c>
      <c r="E58" s="1" t="s">
        <v>227</v>
      </c>
      <c r="F58" s="1" t="s">
        <v>228</v>
      </c>
      <c r="G58" s="1" t="s">
        <v>229</v>
      </c>
      <c r="H58" s="2" t="s">
        <v>53</v>
      </c>
      <c r="I58" s="3">
        <f t="shared" si="1"/>
        <v>1</v>
      </c>
      <c r="L58" s="31" t="str">
        <f t="shared" si="4"/>
        <v/>
      </c>
      <c r="M58" s="24" t="str">
        <f t="shared" si="5"/>
        <v/>
      </c>
    </row>
    <row r="59" spans="1:13" ht="63.95" customHeight="1" x14ac:dyDescent="0.25">
      <c r="A59" s="1" t="str">
        <f t="shared" si="0"/>
        <v/>
      </c>
      <c r="B59" s="2" t="s">
        <v>230</v>
      </c>
      <c r="C59" s="2" t="s">
        <v>225</v>
      </c>
      <c r="D59" s="1" t="s">
        <v>231</v>
      </c>
      <c r="E59" s="1" t="s">
        <v>232</v>
      </c>
      <c r="F59" s="1" t="s">
        <v>233</v>
      </c>
      <c r="G59" s="1" t="s">
        <v>234</v>
      </c>
      <c r="H59" s="2" t="s">
        <v>53</v>
      </c>
      <c r="I59" s="3">
        <f t="shared" si="1"/>
        <v>1</v>
      </c>
      <c r="L59" s="31" t="str">
        <f t="shared" si="4"/>
        <v/>
      </c>
      <c r="M59" s="24" t="str">
        <f t="shared" si="5"/>
        <v/>
      </c>
    </row>
    <row r="60" spans="1:13" ht="63.95" customHeight="1" x14ac:dyDescent="0.25">
      <c r="A60" s="1" t="str">
        <f t="shared" si="0"/>
        <v/>
      </c>
      <c r="B60" s="2" t="s">
        <v>235</v>
      </c>
      <c r="C60" s="2" t="s">
        <v>225</v>
      </c>
      <c r="D60" s="1" t="s">
        <v>236</v>
      </c>
      <c r="E60" s="1" t="s">
        <v>237</v>
      </c>
      <c r="F60" s="1" t="s">
        <v>238</v>
      </c>
      <c r="G60" s="1" t="s">
        <v>239</v>
      </c>
      <c r="H60" s="2" t="s">
        <v>53</v>
      </c>
      <c r="I60" s="3">
        <f t="shared" si="1"/>
        <v>1</v>
      </c>
      <c r="L60" s="31" t="str">
        <f t="shared" si="4"/>
        <v/>
      </c>
      <c r="M60" s="24" t="str">
        <f t="shared" si="5"/>
        <v/>
      </c>
    </row>
    <row r="61" spans="1:13" ht="63.95" customHeight="1" x14ac:dyDescent="0.25">
      <c r="A61" s="1" t="str">
        <f t="shared" si="0"/>
        <v/>
      </c>
      <c r="B61" s="2" t="s">
        <v>240</v>
      </c>
      <c r="C61" s="2" t="s">
        <v>225</v>
      </c>
      <c r="D61" s="1" t="s">
        <v>241</v>
      </c>
      <c r="E61" s="1" t="s">
        <v>242</v>
      </c>
      <c r="F61" s="1" t="s">
        <v>243</v>
      </c>
      <c r="G61" s="1" t="s">
        <v>244</v>
      </c>
      <c r="H61" s="2" t="s">
        <v>32</v>
      </c>
      <c r="I61" s="3">
        <f t="shared" si="1"/>
        <v>0.7</v>
      </c>
      <c r="L61" s="31" t="str">
        <f t="shared" si="4"/>
        <v/>
      </c>
      <c r="M61" s="24" t="str">
        <f t="shared" si="5"/>
        <v/>
      </c>
    </row>
    <row r="62" spans="1:13" ht="63.95" customHeight="1" x14ac:dyDescent="0.25">
      <c r="A62" s="1" t="str">
        <f t="shared" si="0"/>
        <v/>
      </c>
      <c r="B62" s="2" t="s">
        <v>245</v>
      </c>
      <c r="C62" s="2" t="s">
        <v>225</v>
      </c>
      <c r="D62" s="1" t="s">
        <v>246</v>
      </c>
      <c r="E62" s="1" t="s">
        <v>247</v>
      </c>
      <c r="F62" s="1" t="s">
        <v>248</v>
      </c>
      <c r="G62" s="1" t="s">
        <v>249</v>
      </c>
      <c r="H62" s="2" t="s">
        <v>53</v>
      </c>
      <c r="I62" s="3">
        <f t="shared" si="1"/>
        <v>1</v>
      </c>
      <c r="L62" s="31" t="str">
        <f t="shared" si="4"/>
        <v/>
      </c>
      <c r="M62" s="24" t="str">
        <f t="shared" si="5"/>
        <v/>
      </c>
    </row>
    <row r="63" spans="1:13" ht="63.95" customHeight="1" x14ac:dyDescent="0.25">
      <c r="A63" s="1" t="str">
        <f t="shared" si="0"/>
        <v/>
      </c>
      <c r="B63" s="2" t="s">
        <v>250</v>
      </c>
      <c r="C63" s="2" t="s">
        <v>225</v>
      </c>
      <c r="D63" s="1" t="s">
        <v>251</v>
      </c>
      <c r="E63" s="1" t="s">
        <v>252</v>
      </c>
      <c r="F63" s="1" t="s">
        <v>253</v>
      </c>
      <c r="G63" s="1" t="s">
        <v>254</v>
      </c>
      <c r="H63" s="2" t="s">
        <v>32</v>
      </c>
      <c r="I63" s="3">
        <f t="shared" si="1"/>
        <v>0.7</v>
      </c>
      <c r="L63" s="31" t="str">
        <f t="shared" si="4"/>
        <v/>
      </c>
      <c r="M63" s="24" t="str">
        <f t="shared" si="5"/>
        <v/>
      </c>
    </row>
    <row r="64" spans="1:13" ht="63.95" customHeight="1" x14ac:dyDescent="0.25">
      <c r="A64" s="1" t="str">
        <f t="shared" si="0"/>
        <v/>
      </c>
      <c r="B64" s="2" t="s">
        <v>255</v>
      </c>
      <c r="C64" s="2" t="s">
        <v>225</v>
      </c>
      <c r="D64" s="1" t="s">
        <v>256</v>
      </c>
      <c r="E64" s="1" t="s">
        <v>257</v>
      </c>
      <c r="F64" s="1" t="s">
        <v>258</v>
      </c>
      <c r="G64" s="1" t="s">
        <v>259</v>
      </c>
      <c r="H64" s="2" t="s">
        <v>32</v>
      </c>
      <c r="I64" s="3">
        <f t="shared" si="1"/>
        <v>0.7</v>
      </c>
      <c r="L64" s="31" t="str">
        <f t="shared" si="4"/>
        <v/>
      </c>
      <c r="M64" s="24" t="str">
        <f t="shared" si="5"/>
        <v/>
      </c>
    </row>
    <row r="65" spans="1:13" ht="63.95" customHeight="1" x14ac:dyDescent="0.25">
      <c r="A65" s="1" t="str">
        <f t="shared" si="0"/>
        <v/>
      </c>
      <c r="B65" s="2" t="s">
        <v>260</v>
      </c>
      <c r="C65" s="2" t="s">
        <v>225</v>
      </c>
      <c r="D65" s="1" t="s">
        <v>261</v>
      </c>
      <c r="E65" s="1" t="s">
        <v>262</v>
      </c>
      <c r="F65" s="1" t="s">
        <v>263</v>
      </c>
      <c r="G65" s="1" t="s">
        <v>264</v>
      </c>
      <c r="H65" s="2" t="s">
        <v>53</v>
      </c>
      <c r="I65" s="3">
        <f t="shared" si="1"/>
        <v>1</v>
      </c>
      <c r="L65" s="31" t="str">
        <f t="shared" si="4"/>
        <v/>
      </c>
      <c r="M65" s="24" t="str">
        <f t="shared" si="5"/>
        <v/>
      </c>
    </row>
    <row r="66" spans="1:13" x14ac:dyDescent="0.25">
      <c r="A66" s="1" t="str">
        <f t="shared" si="0"/>
        <v/>
      </c>
      <c r="I66" s="3" t="str">
        <f t="shared" si="1"/>
        <v/>
      </c>
      <c r="L66" s="31" t="str">
        <f t="shared" si="4"/>
        <v/>
      </c>
      <c r="M66" s="24" t="str">
        <f t="shared" si="5"/>
        <v/>
      </c>
    </row>
    <row r="67" spans="1:13" s="14" customFormat="1" ht="24" customHeight="1" x14ac:dyDescent="0.25">
      <c r="A67" s="1" t="str">
        <f t="shared" si="0"/>
        <v/>
      </c>
      <c r="B67" s="15" t="s">
        <v>265</v>
      </c>
      <c r="C67" s="16"/>
      <c r="D67" s="16"/>
      <c r="E67" s="16"/>
      <c r="F67" s="16"/>
      <c r="G67" s="16"/>
      <c r="H67" s="16"/>
      <c r="I67" s="3" t="str">
        <f t="shared" si="1"/>
        <v/>
      </c>
      <c r="J67" s="12"/>
      <c r="K67" s="38"/>
      <c r="L67" s="31" t="str">
        <f t="shared" si="4"/>
        <v/>
      </c>
      <c r="M67" s="24" t="str">
        <f t="shared" si="5"/>
        <v/>
      </c>
    </row>
    <row r="68" spans="1:13" ht="63.95" customHeight="1" x14ac:dyDescent="0.25">
      <c r="A68" s="1" t="str">
        <f t="shared" si="0"/>
        <v/>
      </c>
      <c r="B68" s="2" t="s">
        <v>266</v>
      </c>
      <c r="C68" s="2" t="s">
        <v>267</v>
      </c>
      <c r="D68" s="1" t="s">
        <v>268</v>
      </c>
      <c r="E68" s="1" t="s">
        <v>269</v>
      </c>
      <c r="F68" s="1" t="s">
        <v>270</v>
      </c>
      <c r="G68" s="1" t="s">
        <v>271</v>
      </c>
      <c r="H68" s="2" t="s">
        <v>53</v>
      </c>
      <c r="I68" s="3">
        <f t="shared" si="1"/>
        <v>1</v>
      </c>
      <c r="L68" s="31" t="str">
        <f t="shared" si="4"/>
        <v/>
      </c>
      <c r="M68" s="24" t="str">
        <f t="shared" si="5"/>
        <v/>
      </c>
    </row>
    <row r="69" spans="1:13" ht="63.95" customHeight="1" x14ac:dyDescent="0.25">
      <c r="A69" s="1" t="str">
        <f t="shared" si="0"/>
        <v/>
      </c>
      <c r="B69" s="2" t="s">
        <v>272</v>
      </c>
      <c r="C69" s="2" t="s">
        <v>267</v>
      </c>
      <c r="D69" s="1" t="s">
        <v>273</v>
      </c>
      <c r="E69" s="1" t="s">
        <v>274</v>
      </c>
      <c r="F69" s="1" t="s">
        <v>275</v>
      </c>
      <c r="G69" s="1" t="s">
        <v>276</v>
      </c>
      <c r="H69" s="2" t="s">
        <v>53</v>
      </c>
      <c r="I69" s="3">
        <f t="shared" si="1"/>
        <v>1</v>
      </c>
      <c r="L69" s="31" t="str">
        <f t="shared" si="4"/>
        <v/>
      </c>
      <c r="M69" s="24" t="str">
        <f t="shared" si="5"/>
        <v/>
      </c>
    </row>
    <row r="70" spans="1:13" ht="63.95" customHeight="1" x14ac:dyDescent="0.25">
      <c r="A70" s="1" t="str">
        <f t="shared" si="0"/>
        <v/>
      </c>
      <c r="B70" s="2" t="s">
        <v>277</v>
      </c>
      <c r="C70" s="2" t="s">
        <v>267</v>
      </c>
      <c r="D70" s="1" t="s">
        <v>278</v>
      </c>
      <c r="E70" s="1" t="s">
        <v>279</v>
      </c>
      <c r="F70" s="1" t="s">
        <v>280</v>
      </c>
      <c r="G70" s="1" t="s">
        <v>281</v>
      </c>
      <c r="H70" s="2" t="s">
        <v>20</v>
      </c>
      <c r="I70" s="3" t="str">
        <f t="shared" si="1"/>
        <v/>
      </c>
      <c r="L70" s="31" t="str">
        <f t="shared" si="4"/>
        <v/>
      </c>
      <c r="M70" s="24" t="str">
        <f t="shared" si="5"/>
        <v/>
      </c>
    </row>
    <row r="71" spans="1:13" ht="63.95" customHeight="1" x14ac:dyDescent="0.25">
      <c r="A71" s="1" t="str">
        <f t="shared" si="0"/>
        <v/>
      </c>
      <c r="B71" s="2" t="s">
        <v>282</v>
      </c>
      <c r="C71" s="2" t="s">
        <v>267</v>
      </c>
      <c r="D71" s="1" t="s">
        <v>283</v>
      </c>
      <c r="E71" s="1" t="s">
        <v>284</v>
      </c>
      <c r="F71" s="1" t="s">
        <v>285</v>
      </c>
      <c r="G71" s="1" t="s">
        <v>286</v>
      </c>
      <c r="H71" s="2" t="s">
        <v>53</v>
      </c>
      <c r="I71" s="3">
        <f t="shared" si="1"/>
        <v>1</v>
      </c>
      <c r="L71" s="31" t="str">
        <f t="shared" si="4"/>
        <v/>
      </c>
      <c r="M71" s="24" t="str">
        <f t="shared" si="5"/>
        <v/>
      </c>
    </row>
    <row r="72" spans="1:13" ht="63.95" customHeight="1" x14ac:dyDescent="0.25">
      <c r="A72" s="1" t="str">
        <f t="shared" si="0"/>
        <v/>
      </c>
      <c r="B72" s="2" t="s">
        <v>287</v>
      </c>
      <c r="C72" s="2" t="s">
        <v>267</v>
      </c>
      <c r="D72" s="1" t="s">
        <v>283</v>
      </c>
      <c r="E72" s="1" t="s">
        <v>288</v>
      </c>
      <c r="F72" s="1" t="s">
        <v>289</v>
      </c>
      <c r="G72" s="1" t="s">
        <v>290</v>
      </c>
      <c r="H72" s="2" t="s">
        <v>32</v>
      </c>
      <c r="I72" s="3">
        <f t="shared" si="1"/>
        <v>0.7</v>
      </c>
      <c r="L72" s="31" t="str">
        <f t="shared" si="4"/>
        <v/>
      </c>
      <c r="M72" s="24" t="str">
        <f t="shared" si="5"/>
        <v/>
      </c>
    </row>
    <row r="73" spans="1:13" x14ac:dyDescent="0.25">
      <c r="A73" s="1" t="str">
        <f t="shared" ref="A73:A117" si="6">IF(M73="Afgewezen","A","")</f>
        <v/>
      </c>
      <c r="I73" s="3" t="str">
        <f t="shared" ref="I73:I118" si="7">IF(H73="Knock Out","",IF(H73="Must",1,IF(H73="Should",0.7,IF(H73="Could",0.3,""))))</f>
        <v/>
      </c>
      <c r="L73" s="31" t="str">
        <f t="shared" si="4"/>
        <v/>
      </c>
      <c r="M73" s="24" t="str">
        <f t="shared" si="5"/>
        <v/>
      </c>
    </row>
    <row r="74" spans="1:13" s="14" customFormat="1" ht="24" customHeight="1" x14ac:dyDescent="0.25">
      <c r="A74" s="1" t="str">
        <f t="shared" si="6"/>
        <v/>
      </c>
      <c r="B74" s="15" t="s">
        <v>291</v>
      </c>
      <c r="C74" s="16"/>
      <c r="D74" s="16"/>
      <c r="E74" s="16"/>
      <c r="F74" s="16"/>
      <c r="G74" s="16"/>
      <c r="H74" s="16"/>
      <c r="I74" s="3" t="str">
        <f t="shared" si="7"/>
        <v/>
      </c>
      <c r="J74" s="12"/>
      <c r="K74" s="38"/>
      <c r="L74" s="31" t="str">
        <f t="shared" si="4"/>
        <v/>
      </c>
      <c r="M74" s="24" t="str">
        <f t="shared" si="5"/>
        <v/>
      </c>
    </row>
    <row r="75" spans="1:13" ht="63.95" customHeight="1" x14ac:dyDescent="0.25">
      <c r="A75" s="1" t="str">
        <f t="shared" si="6"/>
        <v/>
      </c>
      <c r="B75" s="2" t="s">
        <v>292</v>
      </c>
      <c r="C75" s="2" t="s">
        <v>293</v>
      </c>
      <c r="D75" s="1" t="s">
        <v>294</v>
      </c>
      <c r="E75" s="1" t="s">
        <v>295</v>
      </c>
      <c r="F75" s="1" t="s">
        <v>296</v>
      </c>
      <c r="G75" s="1" t="s">
        <v>297</v>
      </c>
      <c r="H75" s="2" t="s">
        <v>53</v>
      </c>
      <c r="I75" s="3">
        <f t="shared" si="7"/>
        <v>1</v>
      </c>
      <c r="L75" s="31" t="str">
        <f t="shared" ref="L75:L118" si="8">IF(H75="Knock Out","",IF(AND(ISNUMBER(I75),ISNUMBER(K75)),K75*I75,""))</f>
        <v/>
      </c>
      <c r="M75" s="24" t="str">
        <f t="shared" ref="M75:M118" si="9">IF(K75="","",IF(AND(H75="Knock Out",K75&lt;1),"AFGEWEZEN",""))</f>
        <v/>
      </c>
    </row>
    <row r="76" spans="1:13" ht="90" x14ac:dyDescent="0.25">
      <c r="A76" s="1" t="str">
        <f t="shared" si="6"/>
        <v/>
      </c>
      <c r="B76" s="2" t="s">
        <v>298</v>
      </c>
      <c r="C76" s="2" t="s">
        <v>293</v>
      </c>
      <c r="D76" s="1" t="s">
        <v>299</v>
      </c>
      <c r="E76" s="1" t="s">
        <v>300</v>
      </c>
      <c r="F76" s="1" t="s">
        <v>301</v>
      </c>
      <c r="G76" s="1" t="s">
        <v>302</v>
      </c>
      <c r="H76" s="2" t="s">
        <v>53</v>
      </c>
      <c r="I76" s="3">
        <f t="shared" si="7"/>
        <v>1</v>
      </c>
      <c r="L76" s="31" t="str">
        <f t="shared" si="8"/>
        <v/>
      </c>
      <c r="M76" s="24" t="str">
        <f t="shared" si="9"/>
        <v/>
      </c>
    </row>
    <row r="77" spans="1:13" ht="63.95" customHeight="1" x14ac:dyDescent="0.25">
      <c r="A77" s="1" t="str">
        <f t="shared" si="6"/>
        <v/>
      </c>
      <c r="B77" s="2" t="s">
        <v>303</v>
      </c>
      <c r="C77" s="2" t="s">
        <v>293</v>
      </c>
      <c r="D77" s="1" t="s">
        <v>304</v>
      </c>
      <c r="E77" s="1" t="s">
        <v>305</v>
      </c>
      <c r="F77" s="1" t="s">
        <v>306</v>
      </c>
      <c r="G77" s="1" t="s">
        <v>307</v>
      </c>
      <c r="H77" s="2" t="s">
        <v>77</v>
      </c>
      <c r="I77" s="3">
        <f t="shared" si="7"/>
        <v>0.3</v>
      </c>
      <c r="L77" s="31" t="str">
        <f t="shared" si="8"/>
        <v/>
      </c>
      <c r="M77" s="24" t="str">
        <f t="shared" si="9"/>
        <v/>
      </c>
    </row>
    <row r="78" spans="1:13" ht="63.95" customHeight="1" x14ac:dyDescent="0.25">
      <c r="A78" s="1" t="str">
        <f t="shared" si="6"/>
        <v/>
      </c>
      <c r="B78" s="2" t="s">
        <v>308</v>
      </c>
      <c r="C78" s="2" t="s">
        <v>293</v>
      </c>
      <c r="D78" s="1" t="s">
        <v>309</v>
      </c>
      <c r="E78" s="1" t="s">
        <v>310</v>
      </c>
      <c r="F78" s="1" t="s">
        <v>311</v>
      </c>
      <c r="G78" s="1" t="s">
        <v>307</v>
      </c>
      <c r="H78" s="2" t="s">
        <v>32</v>
      </c>
      <c r="I78" s="3">
        <f t="shared" si="7"/>
        <v>0.7</v>
      </c>
      <c r="L78" s="31" t="str">
        <f t="shared" si="8"/>
        <v/>
      </c>
      <c r="M78" s="24" t="str">
        <f t="shared" si="9"/>
        <v/>
      </c>
    </row>
    <row r="79" spans="1:13" ht="63.95" customHeight="1" x14ac:dyDescent="0.25">
      <c r="A79" s="1" t="str">
        <f t="shared" si="6"/>
        <v/>
      </c>
      <c r="B79" s="2" t="s">
        <v>312</v>
      </c>
      <c r="C79" s="2" t="s">
        <v>293</v>
      </c>
      <c r="D79" s="1" t="s">
        <v>313</v>
      </c>
      <c r="E79" s="1" t="s">
        <v>314</v>
      </c>
      <c r="F79" s="1" t="s">
        <v>315</v>
      </c>
      <c r="G79" s="1" t="s">
        <v>316</v>
      </c>
      <c r="H79" s="2" t="s">
        <v>77</v>
      </c>
      <c r="I79" s="3">
        <f t="shared" si="7"/>
        <v>0.3</v>
      </c>
      <c r="L79" s="31" t="str">
        <f t="shared" si="8"/>
        <v/>
      </c>
      <c r="M79" s="24" t="str">
        <f t="shared" si="9"/>
        <v/>
      </c>
    </row>
    <row r="80" spans="1:13" ht="63.95" customHeight="1" x14ac:dyDescent="0.25">
      <c r="A80" s="1" t="str">
        <f t="shared" si="6"/>
        <v/>
      </c>
      <c r="B80" s="2" t="s">
        <v>317</v>
      </c>
      <c r="C80" s="2" t="s">
        <v>293</v>
      </c>
      <c r="D80" s="1" t="s">
        <v>318</v>
      </c>
      <c r="E80" s="1" t="s">
        <v>319</v>
      </c>
      <c r="F80" s="1" t="s">
        <v>320</v>
      </c>
      <c r="G80" s="1" t="s">
        <v>321</v>
      </c>
      <c r="H80" s="2" t="s">
        <v>20</v>
      </c>
      <c r="I80" s="3" t="str">
        <f t="shared" si="7"/>
        <v/>
      </c>
      <c r="L80" s="31" t="str">
        <f t="shared" si="8"/>
        <v/>
      </c>
      <c r="M80" s="24" t="str">
        <f t="shared" si="9"/>
        <v/>
      </c>
    </row>
    <row r="81" spans="1:13" ht="63.95" customHeight="1" x14ac:dyDescent="0.25">
      <c r="A81" s="1" t="str">
        <f t="shared" si="6"/>
        <v/>
      </c>
      <c r="B81" s="2" t="s">
        <v>322</v>
      </c>
      <c r="C81" s="2" t="s">
        <v>293</v>
      </c>
      <c r="D81" s="1" t="s">
        <v>323</v>
      </c>
      <c r="E81" s="1" t="s">
        <v>324</v>
      </c>
      <c r="F81" s="1" t="s">
        <v>325</v>
      </c>
      <c r="G81" s="1" t="s">
        <v>326</v>
      </c>
      <c r="H81" s="2" t="s">
        <v>53</v>
      </c>
      <c r="I81" s="3">
        <f t="shared" si="7"/>
        <v>1</v>
      </c>
      <c r="L81" s="31" t="str">
        <f t="shared" si="8"/>
        <v/>
      </c>
      <c r="M81" s="24" t="str">
        <f t="shared" si="9"/>
        <v/>
      </c>
    </row>
    <row r="82" spans="1:13" ht="63.95" customHeight="1" x14ac:dyDescent="0.25">
      <c r="B82" s="2" t="s">
        <v>327</v>
      </c>
      <c r="C82" s="2" t="s">
        <v>293</v>
      </c>
      <c r="D82" s="1" t="s">
        <v>328</v>
      </c>
      <c r="E82" s="1" t="s">
        <v>329</v>
      </c>
      <c r="F82" s="1" t="s">
        <v>330</v>
      </c>
      <c r="G82" s="1" t="s">
        <v>331</v>
      </c>
      <c r="H82" s="2" t="s">
        <v>53</v>
      </c>
      <c r="I82" s="3">
        <f t="shared" si="7"/>
        <v>1</v>
      </c>
      <c r="L82" s="31" t="str">
        <f t="shared" si="8"/>
        <v/>
      </c>
      <c r="M82" s="24" t="str">
        <f t="shared" si="9"/>
        <v/>
      </c>
    </row>
    <row r="83" spans="1:13" x14ac:dyDescent="0.25">
      <c r="A83" s="1" t="str">
        <f t="shared" si="6"/>
        <v/>
      </c>
      <c r="I83" s="3" t="str">
        <f t="shared" si="7"/>
        <v/>
      </c>
      <c r="L83" s="31" t="str">
        <f t="shared" si="8"/>
        <v/>
      </c>
      <c r="M83" s="24" t="str">
        <f t="shared" si="9"/>
        <v/>
      </c>
    </row>
    <row r="84" spans="1:13" s="14" customFormat="1" ht="24" customHeight="1" x14ac:dyDescent="0.25">
      <c r="A84" s="1" t="str">
        <f t="shared" si="6"/>
        <v/>
      </c>
      <c r="B84" s="15" t="s">
        <v>332</v>
      </c>
      <c r="C84" s="16"/>
      <c r="D84" s="16"/>
      <c r="E84" s="16"/>
      <c r="F84" s="16"/>
      <c r="G84" s="16"/>
      <c r="H84" s="16"/>
      <c r="I84" s="3" t="str">
        <f t="shared" si="7"/>
        <v/>
      </c>
      <c r="J84" s="12"/>
      <c r="K84" s="38"/>
      <c r="L84" s="31" t="str">
        <f t="shared" si="8"/>
        <v/>
      </c>
      <c r="M84" s="24" t="str">
        <f t="shared" si="9"/>
        <v/>
      </c>
    </row>
    <row r="85" spans="1:13" ht="63.95" customHeight="1" x14ac:dyDescent="0.25">
      <c r="A85" s="1" t="str">
        <f t="shared" si="6"/>
        <v/>
      </c>
      <c r="B85" s="2" t="s">
        <v>333</v>
      </c>
      <c r="C85" s="2" t="s">
        <v>334</v>
      </c>
      <c r="D85" s="1" t="s">
        <v>335</v>
      </c>
      <c r="E85" s="1" t="s">
        <v>336</v>
      </c>
      <c r="F85" s="1" t="s">
        <v>337</v>
      </c>
      <c r="G85" s="1" t="s">
        <v>338</v>
      </c>
      <c r="H85" s="2" t="s">
        <v>53</v>
      </c>
      <c r="I85" s="3">
        <f t="shared" si="7"/>
        <v>1</v>
      </c>
      <c r="L85" s="31" t="str">
        <f t="shared" si="8"/>
        <v/>
      </c>
      <c r="M85" s="24" t="str">
        <f t="shared" si="9"/>
        <v/>
      </c>
    </row>
    <row r="86" spans="1:13" ht="63.95" customHeight="1" x14ac:dyDescent="0.25">
      <c r="A86" s="1" t="str">
        <f t="shared" si="6"/>
        <v/>
      </c>
      <c r="B86" s="2" t="s">
        <v>339</v>
      </c>
      <c r="C86" s="2" t="s">
        <v>334</v>
      </c>
      <c r="D86" s="1" t="s">
        <v>340</v>
      </c>
      <c r="E86" s="1" t="s">
        <v>341</v>
      </c>
      <c r="F86" s="1" t="s">
        <v>342</v>
      </c>
      <c r="G86" s="1" t="s">
        <v>343</v>
      </c>
      <c r="H86" s="2" t="s">
        <v>53</v>
      </c>
      <c r="I86" s="3">
        <f t="shared" si="7"/>
        <v>1</v>
      </c>
      <c r="L86" s="31" t="str">
        <f t="shared" si="8"/>
        <v/>
      </c>
      <c r="M86" s="24" t="str">
        <f t="shared" si="9"/>
        <v/>
      </c>
    </row>
    <row r="87" spans="1:13" ht="63.95" customHeight="1" x14ac:dyDescent="0.25">
      <c r="A87" s="1" t="str">
        <f t="shared" si="6"/>
        <v/>
      </c>
      <c r="B87" s="2" t="s">
        <v>344</v>
      </c>
      <c r="C87" s="2" t="s">
        <v>334</v>
      </c>
      <c r="D87" s="1" t="s">
        <v>345</v>
      </c>
      <c r="E87" s="1" t="s">
        <v>345</v>
      </c>
      <c r="F87" s="1" t="s">
        <v>346</v>
      </c>
      <c r="G87" s="1" t="s">
        <v>347</v>
      </c>
      <c r="H87" s="2" t="s">
        <v>53</v>
      </c>
      <c r="I87" s="3">
        <f t="shared" si="7"/>
        <v>1</v>
      </c>
      <c r="L87" s="31" t="str">
        <f t="shared" si="8"/>
        <v/>
      </c>
      <c r="M87" s="24" t="str">
        <f t="shared" si="9"/>
        <v/>
      </c>
    </row>
    <row r="88" spans="1:13" ht="63.95" customHeight="1" x14ac:dyDescent="0.25">
      <c r="A88" s="1" t="str">
        <f t="shared" si="6"/>
        <v/>
      </c>
      <c r="B88" s="2" t="s">
        <v>348</v>
      </c>
      <c r="C88" s="2" t="s">
        <v>334</v>
      </c>
      <c r="D88" s="1" t="s">
        <v>349</v>
      </c>
      <c r="E88" s="1" t="s">
        <v>350</v>
      </c>
      <c r="F88" s="1" t="s">
        <v>351</v>
      </c>
      <c r="G88" s="1" t="s">
        <v>352</v>
      </c>
      <c r="H88" s="2" t="s">
        <v>77</v>
      </c>
      <c r="I88" s="3">
        <f t="shared" si="7"/>
        <v>0.3</v>
      </c>
      <c r="L88" s="31" t="str">
        <f t="shared" si="8"/>
        <v/>
      </c>
      <c r="M88" s="24" t="str">
        <f t="shared" si="9"/>
        <v/>
      </c>
    </row>
    <row r="89" spans="1:13" ht="63.95" customHeight="1" x14ac:dyDescent="0.25">
      <c r="A89" s="1" t="str">
        <f t="shared" si="6"/>
        <v/>
      </c>
      <c r="B89" s="2" t="s">
        <v>353</v>
      </c>
      <c r="C89" s="2" t="s">
        <v>334</v>
      </c>
      <c r="D89" s="1" t="s">
        <v>354</v>
      </c>
      <c r="E89" s="1" t="s">
        <v>355</v>
      </c>
      <c r="F89" s="1" t="s">
        <v>356</v>
      </c>
      <c r="G89" s="1" t="s">
        <v>357</v>
      </c>
      <c r="H89" s="2" t="s">
        <v>53</v>
      </c>
      <c r="I89" s="3">
        <f t="shared" si="7"/>
        <v>1</v>
      </c>
      <c r="L89" s="31" t="str">
        <f t="shared" si="8"/>
        <v/>
      </c>
      <c r="M89" s="24" t="str">
        <f t="shared" si="9"/>
        <v/>
      </c>
    </row>
    <row r="90" spans="1:13" ht="63.95" customHeight="1" x14ac:dyDescent="0.25">
      <c r="A90" s="1" t="str">
        <f t="shared" si="6"/>
        <v/>
      </c>
      <c r="B90" s="2" t="s">
        <v>358</v>
      </c>
      <c r="C90" s="2" t="s">
        <v>334</v>
      </c>
      <c r="D90" s="1" t="s">
        <v>359</v>
      </c>
      <c r="E90" s="1" t="s">
        <v>360</v>
      </c>
      <c r="F90" s="1" t="s">
        <v>361</v>
      </c>
      <c r="G90" s="1" t="s">
        <v>362</v>
      </c>
      <c r="H90" s="2" t="s">
        <v>32</v>
      </c>
      <c r="I90" s="3">
        <f t="shared" si="7"/>
        <v>0.7</v>
      </c>
      <c r="L90" s="31" t="str">
        <f t="shared" si="8"/>
        <v/>
      </c>
      <c r="M90" s="24" t="str">
        <f t="shared" si="9"/>
        <v/>
      </c>
    </row>
    <row r="91" spans="1:13" x14ac:dyDescent="0.25">
      <c r="A91" s="1" t="str">
        <f t="shared" si="6"/>
        <v/>
      </c>
      <c r="I91" s="3" t="str">
        <f t="shared" si="7"/>
        <v/>
      </c>
      <c r="L91" s="31" t="str">
        <f t="shared" si="8"/>
        <v/>
      </c>
      <c r="M91" s="24" t="str">
        <f t="shared" si="9"/>
        <v/>
      </c>
    </row>
    <row r="92" spans="1:13" s="14" customFormat="1" ht="24" customHeight="1" x14ac:dyDescent="0.25">
      <c r="A92" s="1" t="str">
        <f t="shared" si="6"/>
        <v/>
      </c>
      <c r="B92" s="15" t="s">
        <v>363</v>
      </c>
      <c r="C92" s="16"/>
      <c r="D92" s="16"/>
      <c r="E92" s="16"/>
      <c r="F92" s="16"/>
      <c r="G92" s="16"/>
      <c r="H92" s="16"/>
      <c r="I92" s="3" t="str">
        <f t="shared" si="7"/>
        <v/>
      </c>
      <c r="J92" s="12"/>
      <c r="K92" s="38"/>
      <c r="L92" s="31" t="str">
        <f t="shared" si="8"/>
        <v/>
      </c>
      <c r="M92" s="24" t="str">
        <f t="shared" si="9"/>
        <v/>
      </c>
    </row>
    <row r="93" spans="1:13" ht="63.95" customHeight="1" x14ac:dyDescent="0.25">
      <c r="A93" s="1" t="str">
        <f t="shared" si="6"/>
        <v/>
      </c>
      <c r="B93" s="2" t="s">
        <v>364</v>
      </c>
      <c r="C93" s="2" t="s">
        <v>365</v>
      </c>
      <c r="D93" s="1" t="s">
        <v>366</v>
      </c>
      <c r="E93" s="1" t="s">
        <v>367</v>
      </c>
      <c r="F93" s="1" t="s">
        <v>368</v>
      </c>
      <c r="G93" s="1" t="s">
        <v>369</v>
      </c>
      <c r="H93" s="2" t="s">
        <v>53</v>
      </c>
      <c r="I93" s="3">
        <f t="shared" si="7"/>
        <v>1</v>
      </c>
      <c r="L93" s="31" t="str">
        <f t="shared" si="8"/>
        <v/>
      </c>
      <c r="M93" s="24" t="str">
        <f t="shared" si="9"/>
        <v/>
      </c>
    </row>
    <row r="94" spans="1:13" ht="63.95" customHeight="1" x14ac:dyDescent="0.25">
      <c r="A94" s="1" t="str">
        <f t="shared" si="6"/>
        <v/>
      </c>
      <c r="B94" s="2" t="s">
        <v>370</v>
      </c>
      <c r="C94" s="2" t="s">
        <v>365</v>
      </c>
      <c r="D94" s="1" t="s">
        <v>371</v>
      </c>
      <c r="E94" s="1" t="s">
        <v>372</v>
      </c>
      <c r="F94" s="1" t="s">
        <v>373</v>
      </c>
      <c r="G94" s="1" t="s">
        <v>374</v>
      </c>
      <c r="H94" s="2" t="s">
        <v>53</v>
      </c>
      <c r="I94" s="3">
        <f t="shared" si="7"/>
        <v>1</v>
      </c>
      <c r="L94" s="31" t="str">
        <f t="shared" si="8"/>
        <v/>
      </c>
      <c r="M94" s="24" t="str">
        <f t="shared" si="9"/>
        <v/>
      </c>
    </row>
    <row r="95" spans="1:13" x14ac:dyDescent="0.25">
      <c r="A95" s="1" t="str">
        <f t="shared" si="6"/>
        <v/>
      </c>
      <c r="I95" s="3" t="str">
        <f t="shared" si="7"/>
        <v/>
      </c>
      <c r="L95" s="31" t="str">
        <f t="shared" si="8"/>
        <v/>
      </c>
      <c r="M95" s="24" t="str">
        <f t="shared" si="9"/>
        <v/>
      </c>
    </row>
    <row r="96" spans="1:13" s="14" customFormat="1" ht="24" customHeight="1" x14ac:dyDescent="0.25">
      <c r="A96" s="1" t="str">
        <f t="shared" si="6"/>
        <v/>
      </c>
      <c r="B96" s="15" t="s">
        <v>375</v>
      </c>
      <c r="C96" s="16"/>
      <c r="D96" s="16"/>
      <c r="E96" s="16"/>
      <c r="F96" s="16"/>
      <c r="G96" s="16"/>
      <c r="H96" s="16"/>
      <c r="I96" s="3" t="str">
        <f t="shared" si="7"/>
        <v/>
      </c>
      <c r="J96" s="12"/>
      <c r="K96" s="38"/>
      <c r="L96" s="31" t="str">
        <f t="shared" si="8"/>
        <v/>
      </c>
      <c r="M96" s="24" t="str">
        <f t="shared" si="9"/>
        <v/>
      </c>
    </row>
    <row r="97" spans="1:13" ht="63.95" customHeight="1" x14ac:dyDescent="0.25">
      <c r="A97" s="1" t="str">
        <f t="shared" si="6"/>
        <v/>
      </c>
      <c r="B97" s="2" t="s">
        <v>376</v>
      </c>
      <c r="C97" s="2" t="s">
        <v>377</v>
      </c>
      <c r="D97" s="1" t="s">
        <v>378</v>
      </c>
      <c r="E97" s="1" t="s">
        <v>379</v>
      </c>
      <c r="F97" s="1" t="s">
        <v>380</v>
      </c>
      <c r="G97" s="1" t="s">
        <v>381</v>
      </c>
      <c r="H97" s="2" t="s">
        <v>53</v>
      </c>
      <c r="I97" s="3">
        <f t="shared" si="7"/>
        <v>1</v>
      </c>
      <c r="L97" s="31" t="str">
        <f t="shared" si="8"/>
        <v/>
      </c>
      <c r="M97" s="24" t="str">
        <f t="shared" si="9"/>
        <v/>
      </c>
    </row>
    <row r="98" spans="1:13" ht="63.95" customHeight="1" x14ac:dyDescent="0.25">
      <c r="A98" s="1" t="str">
        <f t="shared" si="6"/>
        <v/>
      </c>
      <c r="B98" s="2" t="s">
        <v>382</v>
      </c>
      <c r="C98" s="2" t="s">
        <v>377</v>
      </c>
      <c r="D98" s="1" t="s">
        <v>383</v>
      </c>
      <c r="E98" s="1" t="s">
        <v>384</v>
      </c>
      <c r="F98" s="1" t="s">
        <v>385</v>
      </c>
      <c r="G98" s="1" t="s">
        <v>386</v>
      </c>
      <c r="H98" s="2" t="s">
        <v>53</v>
      </c>
      <c r="I98" s="3">
        <f t="shared" si="7"/>
        <v>1</v>
      </c>
      <c r="L98" s="31" t="str">
        <f t="shared" si="8"/>
        <v/>
      </c>
      <c r="M98" s="24" t="str">
        <f t="shared" si="9"/>
        <v/>
      </c>
    </row>
    <row r="99" spans="1:13" ht="63.95" customHeight="1" x14ac:dyDescent="0.25">
      <c r="A99" s="1" t="str">
        <f t="shared" si="6"/>
        <v/>
      </c>
      <c r="B99" s="2" t="s">
        <v>387</v>
      </c>
      <c r="C99" s="2" t="s">
        <v>377</v>
      </c>
      <c r="D99" s="1" t="s">
        <v>388</v>
      </c>
      <c r="E99" s="1" t="s">
        <v>389</v>
      </c>
      <c r="F99" s="1" t="s">
        <v>390</v>
      </c>
      <c r="G99" s="1" t="s">
        <v>391</v>
      </c>
      <c r="H99" s="2" t="s">
        <v>32</v>
      </c>
      <c r="I99" s="3">
        <f t="shared" si="7"/>
        <v>0.7</v>
      </c>
      <c r="L99" s="31" t="str">
        <f t="shared" si="8"/>
        <v/>
      </c>
      <c r="M99" s="24" t="str">
        <f t="shared" si="9"/>
        <v/>
      </c>
    </row>
    <row r="100" spans="1:13" ht="63.95" customHeight="1" x14ac:dyDescent="0.25">
      <c r="A100" s="1" t="str">
        <f t="shared" si="6"/>
        <v/>
      </c>
      <c r="B100" s="2" t="s">
        <v>392</v>
      </c>
      <c r="C100" s="2" t="s">
        <v>377</v>
      </c>
      <c r="D100" s="1" t="s">
        <v>393</v>
      </c>
      <c r="E100" s="1" t="s">
        <v>394</v>
      </c>
      <c r="F100" s="1" t="s">
        <v>395</v>
      </c>
      <c r="G100" s="1" t="s">
        <v>396</v>
      </c>
      <c r="H100" s="2" t="s">
        <v>53</v>
      </c>
      <c r="I100" s="3">
        <f t="shared" si="7"/>
        <v>1</v>
      </c>
      <c r="L100" s="31" t="str">
        <f t="shared" si="8"/>
        <v/>
      </c>
      <c r="M100" s="24" t="str">
        <f t="shared" si="9"/>
        <v/>
      </c>
    </row>
    <row r="101" spans="1:13" ht="63.95" customHeight="1" x14ac:dyDescent="0.25">
      <c r="A101" s="1" t="str">
        <f t="shared" si="6"/>
        <v/>
      </c>
      <c r="B101" s="2" t="s">
        <v>397</v>
      </c>
      <c r="C101" s="2" t="s">
        <v>377</v>
      </c>
      <c r="D101" s="1" t="s">
        <v>398</v>
      </c>
      <c r="E101" s="1" t="s">
        <v>399</v>
      </c>
      <c r="F101" s="1" t="s">
        <v>400</v>
      </c>
      <c r="G101" s="1" t="s">
        <v>401</v>
      </c>
      <c r="H101" s="2" t="s">
        <v>32</v>
      </c>
      <c r="I101" s="3">
        <f t="shared" si="7"/>
        <v>0.7</v>
      </c>
      <c r="L101" s="31" t="str">
        <f t="shared" si="8"/>
        <v/>
      </c>
      <c r="M101" s="24" t="str">
        <f t="shared" si="9"/>
        <v/>
      </c>
    </row>
    <row r="102" spans="1:13" ht="63.95" customHeight="1" x14ac:dyDescent="0.25">
      <c r="A102" s="1" t="str">
        <f t="shared" si="6"/>
        <v/>
      </c>
      <c r="B102" s="2" t="s">
        <v>402</v>
      </c>
      <c r="C102" s="2" t="s">
        <v>377</v>
      </c>
      <c r="D102" s="1" t="s">
        <v>403</v>
      </c>
      <c r="E102" s="1" t="s">
        <v>404</v>
      </c>
      <c r="F102" s="1" t="s">
        <v>405</v>
      </c>
      <c r="G102" s="1" t="s">
        <v>406</v>
      </c>
      <c r="H102" s="2" t="s">
        <v>77</v>
      </c>
      <c r="I102" s="3">
        <f t="shared" si="7"/>
        <v>0.3</v>
      </c>
      <c r="L102" s="31" t="str">
        <f t="shared" si="8"/>
        <v/>
      </c>
      <c r="M102" s="24" t="str">
        <f t="shared" si="9"/>
        <v/>
      </c>
    </row>
    <row r="103" spans="1:13" x14ac:dyDescent="0.25">
      <c r="A103" s="1" t="str">
        <f t="shared" si="6"/>
        <v/>
      </c>
      <c r="I103" s="3" t="str">
        <f t="shared" si="7"/>
        <v/>
      </c>
      <c r="L103" s="31" t="str">
        <f t="shared" si="8"/>
        <v/>
      </c>
      <c r="M103" s="24" t="str">
        <f t="shared" si="9"/>
        <v/>
      </c>
    </row>
    <row r="104" spans="1:13" s="14" customFormat="1" ht="24" customHeight="1" x14ac:dyDescent="0.25">
      <c r="A104" s="1" t="str">
        <f t="shared" si="6"/>
        <v/>
      </c>
      <c r="B104" s="15" t="s">
        <v>407</v>
      </c>
      <c r="C104" s="16"/>
      <c r="D104" s="16"/>
      <c r="E104" s="16"/>
      <c r="F104" s="16"/>
      <c r="G104" s="16"/>
      <c r="H104" s="16"/>
      <c r="I104" s="3" t="str">
        <f t="shared" si="7"/>
        <v/>
      </c>
      <c r="J104" s="12"/>
      <c r="K104" s="38"/>
      <c r="L104" s="31" t="str">
        <f t="shared" si="8"/>
        <v/>
      </c>
      <c r="M104" s="24" t="str">
        <f t="shared" si="9"/>
        <v/>
      </c>
    </row>
    <row r="105" spans="1:13" ht="63.95" customHeight="1" x14ac:dyDescent="0.25">
      <c r="A105" s="1" t="str">
        <f t="shared" si="6"/>
        <v/>
      </c>
      <c r="B105" s="2" t="s">
        <v>408</v>
      </c>
      <c r="C105" s="2" t="s">
        <v>409</v>
      </c>
      <c r="D105" s="1" t="s">
        <v>410</v>
      </c>
      <c r="E105" s="1" t="s">
        <v>411</v>
      </c>
      <c r="F105" s="1" t="s">
        <v>412</v>
      </c>
      <c r="G105" s="1" t="s">
        <v>413</v>
      </c>
      <c r="H105" s="2" t="s">
        <v>53</v>
      </c>
      <c r="I105" s="3">
        <f t="shared" si="7"/>
        <v>1</v>
      </c>
      <c r="L105" s="31" t="str">
        <f t="shared" si="8"/>
        <v/>
      </c>
      <c r="M105" s="24" t="str">
        <f t="shared" si="9"/>
        <v/>
      </c>
    </row>
    <row r="106" spans="1:13" ht="63.95" customHeight="1" x14ac:dyDescent="0.25">
      <c r="A106" s="1" t="str">
        <f t="shared" si="6"/>
        <v/>
      </c>
      <c r="B106" s="2" t="s">
        <v>414</v>
      </c>
      <c r="C106" s="2" t="s">
        <v>409</v>
      </c>
      <c r="D106" s="1" t="s">
        <v>415</v>
      </c>
      <c r="E106" s="1" t="s">
        <v>416</v>
      </c>
      <c r="F106" s="1" t="s">
        <v>417</v>
      </c>
      <c r="G106" s="1" t="s">
        <v>418</v>
      </c>
      <c r="H106" s="2" t="s">
        <v>32</v>
      </c>
      <c r="I106" s="3">
        <f t="shared" si="7"/>
        <v>0.7</v>
      </c>
      <c r="L106" s="31" t="str">
        <f t="shared" si="8"/>
        <v/>
      </c>
      <c r="M106" s="24" t="str">
        <f t="shared" si="9"/>
        <v/>
      </c>
    </row>
    <row r="107" spans="1:13" ht="63.95" customHeight="1" x14ac:dyDescent="0.25">
      <c r="A107" s="1" t="str">
        <f t="shared" si="6"/>
        <v/>
      </c>
      <c r="B107" s="2" t="s">
        <v>419</v>
      </c>
      <c r="C107" s="2" t="s">
        <v>409</v>
      </c>
      <c r="D107" s="1" t="s">
        <v>251</v>
      </c>
      <c r="E107" s="1" t="s">
        <v>420</v>
      </c>
      <c r="F107" s="1" t="s">
        <v>421</v>
      </c>
      <c r="G107" s="1" t="s">
        <v>422</v>
      </c>
      <c r="H107" s="2" t="s">
        <v>53</v>
      </c>
      <c r="I107" s="3">
        <f t="shared" si="7"/>
        <v>1</v>
      </c>
      <c r="L107" s="31" t="str">
        <f t="shared" si="8"/>
        <v/>
      </c>
      <c r="M107" s="24" t="str">
        <f t="shared" si="9"/>
        <v/>
      </c>
    </row>
    <row r="108" spans="1:13" ht="63.95" customHeight="1" x14ac:dyDescent="0.25">
      <c r="A108" s="1" t="str">
        <f t="shared" si="6"/>
        <v/>
      </c>
      <c r="B108" s="2" t="s">
        <v>423</v>
      </c>
      <c r="C108" s="2" t="s">
        <v>409</v>
      </c>
      <c r="D108" s="1" t="s">
        <v>424</v>
      </c>
      <c r="E108" s="1" t="s">
        <v>425</v>
      </c>
      <c r="F108" s="1" t="s">
        <v>426</v>
      </c>
      <c r="G108" s="1" t="s">
        <v>427</v>
      </c>
      <c r="H108" s="2" t="s">
        <v>32</v>
      </c>
      <c r="I108" s="3">
        <f t="shared" si="7"/>
        <v>0.7</v>
      </c>
      <c r="L108" s="31" t="str">
        <f t="shared" si="8"/>
        <v/>
      </c>
      <c r="M108" s="24" t="str">
        <f t="shared" si="9"/>
        <v/>
      </c>
    </row>
    <row r="109" spans="1:13" x14ac:dyDescent="0.25">
      <c r="A109" s="1" t="str">
        <f t="shared" si="6"/>
        <v/>
      </c>
      <c r="I109" s="3" t="str">
        <f t="shared" si="7"/>
        <v/>
      </c>
      <c r="L109" s="31" t="str">
        <f t="shared" si="8"/>
        <v/>
      </c>
      <c r="M109" s="24" t="str">
        <f t="shared" si="9"/>
        <v/>
      </c>
    </row>
    <row r="110" spans="1:13" s="14" customFormat="1" ht="24" customHeight="1" x14ac:dyDescent="0.25">
      <c r="A110" s="1" t="str">
        <f t="shared" si="6"/>
        <v/>
      </c>
      <c r="B110" s="15" t="s">
        <v>428</v>
      </c>
      <c r="C110" s="16"/>
      <c r="D110" s="16"/>
      <c r="E110" s="16"/>
      <c r="F110" s="16"/>
      <c r="G110" s="16"/>
      <c r="H110" s="16"/>
      <c r="I110" s="3" t="str">
        <f t="shared" si="7"/>
        <v/>
      </c>
      <c r="J110" s="12"/>
      <c r="K110" s="38"/>
      <c r="L110" s="31" t="str">
        <f t="shared" si="8"/>
        <v/>
      </c>
      <c r="M110" s="24" t="str">
        <f t="shared" si="9"/>
        <v/>
      </c>
    </row>
    <row r="111" spans="1:13" ht="63.95" customHeight="1" x14ac:dyDescent="0.25">
      <c r="A111" s="1" t="str">
        <f t="shared" si="6"/>
        <v/>
      </c>
      <c r="B111" s="2" t="s">
        <v>429</v>
      </c>
      <c r="C111" s="2" t="s">
        <v>430</v>
      </c>
      <c r="D111" s="1" t="s">
        <v>431</v>
      </c>
      <c r="E111" s="1" t="s">
        <v>432</v>
      </c>
      <c r="F111" s="1" t="s">
        <v>433</v>
      </c>
      <c r="G111" s="1" t="s">
        <v>434</v>
      </c>
      <c r="H111" s="2" t="s">
        <v>32</v>
      </c>
      <c r="I111" s="3">
        <f t="shared" si="7"/>
        <v>0.7</v>
      </c>
      <c r="L111" s="31" t="str">
        <f t="shared" si="8"/>
        <v/>
      </c>
      <c r="M111" s="24" t="str">
        <f t="shared" si="9"/>
        <v/>
      </c>
    </row>
    <row r="112" spans="1:13" ht="63.95" customHeight="1" x14ac:dyDescent="0.25">
      <c r="A112" s="1" t="str">
        <f t="shared" si="6"/>
        <v/>
      </c>
      <c r="B112" s="2" t="s">
        <v>435</v>
      </c>
      <c r="C112" s="2" t="s">
        <v>430</v>
      </c>
      <c r="D112" s="1" t="s">
        <v>436</v>
      </c>
      <c r="E112" s="1" t="s">
        <v>437</v>
      </c>
      <c r="F112" s="1" t="s">
        <v>438</v>
      </c>
      <c r="G112" s="1" t="s">
        <v>439</v>
      </c>
      <c r="H112" s="2" t="s">
        <v>53</v>
      </c>
      <c r="I112" s="3">
        <f t="shared" si="7"/>
        <v>1</v>
      </c>
      <c r="L112" s="31" t="str">
        <f t="shared" si="8"/>
        <v/>
      </c>
      <c r="M112" s="24" t="str">
        <f t="shared" si="9"/>
        <v/>
      </c>
    </row>
    <row r="113" spans="1:13" ht="63.95" customHeight="1" x14ac:dyDescent="0.25">
      <c r="A113" s="1" t="str">
        <f t="shared" si="6"/>
        <v/>
      </c>
      <c r="B113" s="2" t="s">
        <v>440</v>
      </c>
      <c r="C113" s="2" t="s">
        <v>430</v>
      </c>
      <c r="D113" s="1" t="s">
        <v>441</v>
      </c>
      <c r="E113" s="1" t="s">
        <v>442</v>
      </c>
      <c r="F113" s="1" t="s">
        <v>443</v>
      </c>
      <c r="G113" s="1" t="s">
        <v>444</v>
      </c>
      <c r="H113" s="2" t="s">
        <v>53</v>
      </c>
      <c r="I113" s="3">
        <f t="shared" si="7"/>
        <v>1</v>
      </c>
      <c r="L113" s="31" t="str">
        <f t="shared" si="8"/>
        <v/>
      </c>
      <c r="M113" s="24" t="str">
        <f t="shared" si="9"/>
        <v/>
      </c>
    </row>
    <row r="114" spans="1:13" x14ac:dyDescent="0.25">
      <c r="A114" s="1" t="str">
        <f t="shared" si="6"/>
        <v/>
      </c>
      <c r="I114" s="3" t="str">
        <f t="shared" si="7"/>
        <v/>
      </c>
      <c r="L114" s="31" t="str">
        <f t="shared" si="8"/>
        <v/>
      </c>
      <c r="M114" s="24" t="str">
        <f t="shared" si="9"/>
        <v/>
      </c>
    </row>
    <row r="115" spans="1:13" s="14" customFormat="1" ht="24" customHeight="1" x14ac:dyDescent="0.25">
      <c r="A115" s="1" t="str">
        <f t="shared" si="6"/>
        <v/>
      </c>
      <c r="B115" s="15" t="s">
        <v>445</v>
      </c>
      <c r="C115" s="16"/>
      <c r="D115" s="16"/>
      <c r="E115" s="16"/>
      <c r="F115" s="16"/>
      <c r="G115" s="16"/>
      <c r="H115" s="16"/>
      <c r="I115" s="3" t="str">
        <f t="shared" si="7"/>
        <v/>
      </c>
      <c r="J115" s="12"/>
      <c r="K115" s="38"/>
      <c r="L115" s="31" t="str">
        <f t="shared" si="8"/>
        <v/>
      </c>
      <c r="M115" s="24" t="str">
        <f t="shared" si="9"/>
        <v/>
      </c>
    </row>
    <row r="116" spans="1:13" ht="63.95" customHeight="1" x14ac:dyDescent="0.25">
      <c r="A116" s="1" t="str">
        <f t="shared" si="6"/>
        <v/>
      </c>
      <c r="B116" s="2" t="s">
        <v>446</v>
      </c>
      <c r="C116" s="2" t="s">
        <v>447</v>
      </c>
      <c r="D116" s="1" t="s">
        <v>448</v>
      </c>
      <c r="E116" s="1" t="s">
        <v>449</v>
      </c>
      <c r="F116" s="1" t="s">
        <v>450</v>
      </c>
      <c r="G116" s="1" t="s">
        <v>451</v>
      </c>
      <c r="H116" s="2" t="s">
        <v>53</v>
      </c>
      <c r="I116" s="3">
        <f t="shared" si="7"/>
        <v>1</v>
      </c>
      <c r="L116" s="31" t="str">
        <f t="shared" si="8"/>
        <v/>
      </c>
      <c r="M116" s="24" t="str">
        <f t="shared" si="9"/>
        <v/>
      </c>
    </row>
    <row r="117" spans="1:13" ht="63.95" customHeight="1" x14ac:dyDescent="0.25">
      <c r="A117" s="1" t="str">
        <f t="shared" si="6"/>
        <v/>
      </c>
      <c r="B117" s="2" t="s">
        <v>452</v>
      </c>
      <c r="C117" s="2" t="s">
        <v>447</v>
      </c>
      <c r="D117" s="1" t="s">
        <v>453</v>
      </c>
      <c r="E117" s="1" t="s">
        <v>454</v>
      </c>
      <c r="F117" s="1" t="s">
        <v>455</v>
      </c>
      <c r="G117" s="1" t="s">
        <v>456</v>
      </c>
      <c r="H117" s="2" t="s">
        <v>53</v>
      </c>
      <c r="I117" s="3">
        <f t="shared" si="7"/>
        <v>1</v>
      </c>
      <c r="L117" s="31" t="str">
        <f t="shared" si="8"/>
        <v/>
      </c>
      <c r="M117" s="24" t="str">
        <f t="shared" si="9"/>
        <v/>
      </c>
    </row>
    <row r="118" spans="1:13" ht="63.95" customHeight="1" x14ac:dyDescent="0.25">
      <c r="A118" s="1" t="str">
        <f>IF(M118="Afgewezen","A","")</f>
        <v/>
      </c>
      <c r="B118" s="2" t="s">
        <v>457</v>
      </c>
      <c r="C118" s="2" t="s">
        <v>447</v>
      </c>
      <c r="D118" s="1" t="s">
        <v>458</v>
      </c>
      <c r="E118" s="1" t="s">
        <v>459</v>
      </c>
      <c r="F118" s="1" t="s">
        <v>460</v>
      </c>
      <c r="G118" s="1" t="s">
        <v>461</v>
      </c>
      <c r="H118" s="2" t="s">
        <v>53</v>
      </c>
      <c r="I118" s="3">
        <f t="shared" si="7"/>
        <v>1</v>
      </c>
      <c r="L118" s="31" t="str">
        <f t="shared" si="8"/>
        <v/>
      </c>
      <c r="M118" s="24" t="str">
        <f t="shared" si="9"/>
        <v/>
      </c>
    </row>
    <row r="119" spans="1:13" x14ac:dyDescent="0.25">
      <c r="K119" s="38" t="s">
        <v>21</v>
      </c>
    </row>
    <row r="120" spans="1:13" x14ac:dyDescent="0.25">
      <c r="K120" s="38" t="s">
        <v>21</v>
      </c>
    </row>
  </sheetData>
  <phoneticPr fontId="9" type="noConversion"/>
  <conditionalFormatting sqref="A1:A1048576">
    <cfRule type="containsText" dxfId="6" priority="1" operator="containsText" text="A">
      <formula>NOT(ISERROR(SEARCH("A",A1)))</formula>
    </cfRule>
  </conditionalFormatting>
  <conditionalFormatting sqref="L2">
    <cfRule type="containsText" dxfId="5" priority="2" operator="containsText" text="KNOCKED">
      <formula>NOT(ISERROR(SEARCH("KNOCKED",L2)))</formula>
    </cfRule>
  </conditionalFormatting>
  <conditionalFormatting sqref="M1:M1048576">
    <cfRule type="containsText" dxfId="4" priority="3" operator="containsText" text="AFGEWEZEN">
      <formula>NOT(ISERROR(SEARCH("AFGEWEZEN",M1)))</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E4A62-2A0C-4EFC-AF5B-0769FC95A5E5}">
  <sheetPr>
    <tabColor rgb="FF109FC9"/>
  </sheetPr>
  <dimension ref="A1:M134"/>
  <sheetViews>
    <sheetView zoomScaleNormal="100" workbookViewId="0">
      <pane ySplit="5" topLeftCell="A6" activePane="bottomLeft" state="frozen"/>
      <selection pane="bottomLeft"/>
    </sheetView>
  </sheetViews>
  <sheetFormatPr defaultColWidth="8.85546875" defaultRowHeight="15" x14ac:dyDescent="0.25"/>
  <cols>
    <col min="1" max="1" width="1.140625" style="1" customWidth="1"/>
    <col min="2" max="2" width="17.140625" style="2" customWidth="1"/>
    <col min="3" max="3" width="31.140625" style="2" customWidth="1"/>
    <col min="4" max="4" width="25.42578125" style="1" customWidth="1"/>
    <col min="5" max="5" width="41.5703125" style="1" customWidth="1"/>
    <col min="6" max="6" width="60.140625" style="1" customWidth="1"/>
    <col min="7" max="7" width="45.42578125" style="1" customWidth="1"/>
    <col min="8" max="8" width="12.85546875" style="2" customWidth="1"/>
    <col min="9" max="9" width="12.85546875" style="4" hidden="1" customWidth="1"/>
    <col min="10" max="10" width="100" style="1" customWidth="1"/>
    <col min="11" max="11" width="14.7109375" style="38" customWidth="1"/>
    <col min="12" max="12" width="14.7109375" style="33" customWidth="1"/>
    <col min="13" max="13" width="14" style="23" customWidth="1"/>
    <col min="14" max="16384" width="8.85546875" style="1"/>
  </cols>
  <sheetData>
    <row r="1" spans="1:13" s="6" customFormat="1" ht="17.45" customHeight="1" x14ac:dyDescent="0.25">
      <c r="B1" s="5"/>
      <c r="C1" s="5"/>
      <c r="E1" s="7"/>
      <c r="H1" s="8"/>
      <c r="I1" s="9"/>
      <c r="K1" s="34"/>
      <c r="L1" s="28"/>
      <c r="M1" s="21"/>
    </row>
    <row r="2" spans="1:13" s="6" customFormat="1" ht="17.45" customHeight="1" x14ac:dyDescent="0.25">
      <c r="B2" s="5"/>
      <c r="C2" s="5"/>
      <c r="D2" s="7" t="s">
        <v>0</v>
      </c>
      <c r="E2" s="10"/>
      <c r="H2" s="8"/>
      <c r="I2" s="9"/>
      <c r="K2" s="39" t="s">
        <v>999</v>
      </c>
      <c r="L2" s="41">
        <f>IF(COUNTIF(M8:M203,"AFGEWEZEN")&gt;0,"KNOCKED OUT",SUM(L8:L203))</f>
        <v>0</v>
      </c>
      <c r="M2" s="21"/>
    </row>
    <row r="3" spans="1:13" s="6" customFormat="1" ht="17.45" customHeight="1" x14ac:dyDescent="0.25">
      <c r="B3" s="8"/>
      <c r="C3" s="8"/>
      <c r="D3" s="7" t="s">
        <v>1</v>
      </c>
      <c r="E3" s="11"/>
      <c r="H3" s="8"/>
      <c r="I3" s="9"/>
      <c r="K3" s="34"/>
      <c r="L3" s="28"/>
      <c r="M3" s="21"/>
    </row>
    <row r="4" spans="1:13" s="6" customFormat="1" x14ac:dyDescent="0.25">
      <c r="B4" s="8"/>
      <c r="C4" s="8"/>
      <c r="H4" s="8"/>
      <c r="I4" s="9"/>
      <c r="K4" s="34"/>
      <c r="L4" s="28"/>
      <c r="M4" s="21"/>
    </row>
    <row r="5" spans="1:13" s="20" customFormat="1" ht="47.45" customHeight="1" x14ac:dyDescent="0.25">
      <c r="B5" s="18" t="s">
        <v>2</v>
      </c>
      <c r="C5" s="18" t="s">
        <v>3</v>
      </c>
      <c r="D5" s="18" t="s">
        <v>4</v>
      </c>
      <c r="E5" s="18" t="s">
        <v>5</v>
      </c>
      <c r="F5" s="18" t="s">
        <v>6</v>
      </c>
      <c r="G5" s="18" t="s">
        <v>7</v>
      </c>
      <c r="H5" s="18" t="s">
        <v>8</v>
      </c>
      <c r="I5" s="32" t="s">
        <v>9</v>
      </c>
      <c r="J5" s="19" t="s">
        <v>10</v>
      </c>
      <c r="K5" s="36" t="s">
        <v>11</v>
      </c>
      <c r="L5" s="29" t="s">
        <v>12</v>
      </c>
      <c r="M5" s="22"/>
    </row>
    <row r="6" spans="1:13" s="14" customFormat="1" ht="7.35" customHeight="1" x14ac:dyDescent="0.25">
      <c r="B6" s="12"/>
      <c r="C6" s="12"/>
      <c r="D6" s="12"/>
      <c r="E6" s="12"/>
      <c r="F6" s="12"/>
      <c r="G6" s="12"/>
      <c r="H6" s="12"/>
      <c r="I6" s="13"/>
      <c r="J6" s="12"/>
      <c r="K6" s="37"/>
      <c r="L6" s="30"/>
      <c r="M6" s="23"/>
    </row>
    <row r="7" spans="1:13" s="14" customFormat="1" ht="24" customHeight="1" x14ac:dyDescent="0.25">
      <c r="B7" s="15" t="s">
        <v>462</v>
      </c>
      <c r="C7" s="16"/>
      <c r="D7" s="16"/>
      <c r="E7" s="16"/>
      <c r="F7" s="16"/>
      <c r="G7" s="16"/>
      <c r="H7" s="16"/>
      <c r="I7" s="17"/>
      <c r="J7" s="12"/>
      <c r="K7" s="37"/>
      <c r="L7" s="30"/>
      <c r="M7" s="23"/>
    </row>
    <row r="8" spans="1:13" ht="63.95" customHeight="1" x14ac:dyDescent="0.25">
      <c r="A8" s="1" t="str">
        <f>IF(M8="AFGEWEZEN","A","")</f>
        <v/>
      </c>
      <c r="B8" s="2" t="s">
        <v>463</v>
      </c>
      <c r="C8" s="2" t="s">
        <v>464</v>
      </c>
      <c r="D8" s="1" t="s">
        <v>465</v>
      </c>
      <c r="E8" s="1" t="s">
        <v>466</v>
      </c>
      <c r="F8" s="1" t="s">
        <v>467</v>
      </c>
      <c r="G8" s="1" t="s">
        <v>468</v>
      </c>
      <c r="H8" s="2" t="s">
        <v>53</v>
      </c>
      <c r="I8" s="4">
        <f>IF(H8="Knock Out","",IF(H8="Must",1,IF(H8="Should",0.7,IF(H8="Could",0.3,""))))</f>
        <v>1</v>
      </c>
      <c r="L8" s="33" t="str">
        <f>IF(H8="Knock Out","",IF(AND(ISNUMBER(I8),ISNUMBER(K8)),K8*I8,""))</f>
        <v/>
      </c>
      <c r="M8" s="23" t="str">
        <f>IF(K8="","",IF(AND(H8="Knock Out",K8&lt;1),"AFGEWEZEN",""))</f>
        <v/>
      </c>
    </row>
    <row r="9" spans="1:13" ht="63.95" customHeight="1" x14ac:dyDescent="0.25">
      <c r="A9" s="1" t="str">
        <f t="shared" ref="A9:A75" si="0">IF(M9="AFGEWEZEN","A","")</f>
        <v/>
      </c>
      <c r="B9" s="2" t="s">
        <v>469</v>
      </c>
      <c r="C9" s="2" t="s">
        <v>464</v>
      </c>
      <c r="D9" s="1" t="s">
        <v>470</v>
      </c>
      <c r="E9" s="1" t="s">
        <v>471</v>
      </c>
      <c r="F9" s="1" t="s">
        <v>472</v>
      </c>
      <c r="G9" s="1" t="s">
        <v>473</v>
      </c>
      <c r="H9" s="2" t="s">
        <v>20</v>
      </c>
      <c r="I9" s="4" t="str">
        <f t="shared" ref="I9:I75" si="1">IF(H9="Knock Out","",IF(H9="Must",1,IF(H9="Should",0.7,IF(H9="Could",0.3,""))))</f>
        <v/>
      </c>
      <c r="L9" s="33" t="str">
        <f t="shared" ref="L9:L10" si="2">IF(H9="Knock Out","",IF(AND(ISNUMBER(I9),ISNUMBER(K9)),K9*I9,""))</f>
        <v/>
      </c>
      <c r="M9" s="23" t="str">
        <f t="shared" ref="M9:M10" si="3">IF(K9="","",IF(AND(H9="Knock Out",K9&lt;1),"AFGEWEZEN",""))</f>
        <v/>
      </c>
    </row>
    <row r="10" spans="1:13" ht="63.95" customHeight="1" x14ac:dyDescent="0.25">
      <c r="A10" s="1" t="str">
        <f t="shared" si="0"/>
        <v/>
      </c>
      <c r="B10" s="2" t="s">
        <v>474</v>
      </c>
      <c r="C10" s="2" t="s">
        <v>464</v>
      </c>
      <c r="D10" s="1" t="s">
        <v>475</v>
      </c>
      <c r="E10" s="1" t="s">
        <v>476</v>
      </c>
      <c r="F10" s="1" t="s">
        <v>477</v>
      </c>
      <c r="G10" s="1" t="s">
        <v>478</v>
      </c>
      <c r="H10" s="2" t="s">
        <v>20</v>
      </c>
      <c r="I10" s="4" t="str">
        <f t="shared" si="1"/>
        <v/>
      </c>
      <c r="L10" s="33" t="str">
        <f t="shared" si="2"/>
        <v/>
      </c>
      <c r="M10" s="23" t="str">
        <f t="shared" si="3"/>
        <v/>
      </c>
    </row>
    <row r="11" spans="1:13" ht="63.95" customHeight="1" x14ac:dyDescent="0.25">
      <c r="A11" s="1" t="str">
        <f t="shared" si="0"/>
        <v/>
      </c>
      <c r="B11" s="2" t="s">
        <v>479</v>
      </c>
      <c r="C11" s="2" t="s">
        <v>464</v>
      </c>
      <c r="D11" s="1" t="s">
        <v>475</v>
      </c>
      <c r="E11" s="1" t="s">
        <v>480</v>
      </c>
      <c r="F11" s="1" t="s">
        <v>481</v>
      </c>
      <c r="G11" s="1" t="s">
        <v>482</v>
      </c>
      <c r="H11" s="2" t="s">
        <v>53</v>
      </c>
      <c r="I11" s="4">
        <f t="shared" si="1"/>
        <v>1</v>
      </c>
      <c r="L11" s="33" t="str">
        <f t="shared" ref="L11:L74" si="4">IF(H11="Knock Out","",IF(AND(ISNUMBER(I11),ISNUMBER(K11)),K11*I11,""))</f>
        <v/>
      </c>
      <c r="M11" s="23" t="str">
        <f t="shared" ref="M11:M74" si="5">IF(K11="","",IF(AND(H11="Knock Out",K11&lt;1),"AFGEWEZEN",""))</f>
        <v/>
      </c>
    </row>
    <row r="12" spans="1:13" ht="63.95" customHeight="1" x14ac:dyDescent="0.25">
      <c r="A12" s="1" t="str">
        <f t="shared" si="0"/>
        <v/>
      </c>
      <c r="B12" s="2" t="s">
        <v>483</v>
      </c>
      <c r="C12" s="2" t="s">
        <v>464</v>
      </c>
      <c r="D12" s="1" t="s">
        <v>484</v>
      </c>
      <c r="E12" s="1" t="s">
        <v>485</v>
      </c>
      <c r="F12" s="1" t="s">
        <v>486</v>
      </c>
      <c r="G12" s="1" t="s">
        <v>482</v>
      </c>
      <c r="H12" s="2" t="s">
        <v>53</v>
      </c>
      <c r="I12" s="4">
        <f t="shared" si="1"/>
        <v>1</v>
      </c>
      <c r="L12" s="33" t="str">
        <f t="shared" si="4"/>
        <v/>
      </c>
      <c r="M12" s="23" t="str">
        <f t="shared" si="5"/>
        <v/>
      </c>
    </row>
    <row r="13" spans="1:13" ht="63.95" customHeight="1" x14ac:dyDescent="0.25">
      <c r="A13" s="1" t="str">
        <f t="shared" si="0"/>
        <v/>
      </c>
      <c r="B13" s="2" t="s">
        <v>487</v>
      </c>
      <c r="C13" s="2" t="s">
        <v>464</v>
      </c>
      <c r="D13" s="1" t="s">
        <v>359</v>
      </c>
      <c r="E13" s="1" t="s">
        <v>359</v>
      </c>
      <c r="F13" s="1" t="s">
        <v>488</v>
      </c>
      <c r="G13" s="1" t="s">
        <v>489</v>
      </c>
      <c r="H13" s="2" t="s">
        <v>32</v>
      </c>
      <c r="I13" s="4">
        <f t="shared" si="1"/>
        <v>0.7</v>
      </c>
      <c r="L13" s="33" t="str">
        <f t="shared" si="4"/>
        <v/>
      </c>
      <c r="M13" s="23" t="str">
        <f t="shared" si="5"/>
        <v/>
      </c>
    </row>
    <row r="14" spans="1:13" ht="63.95" customHeight="1" x14ac:dyDescent="0.25">
      <c r="A14" s="1" t="str">
        <f t="shared" si="0"/>
        <v/>
      </c>
      <c r="B14" s="2" t="s">
        <v>490</v>
      </c>
      <c r="C14" s="2" t="s">
        <v>464</v>
      </c>
      <c r="D14" s="1" t="s">
        <v>491</v>
      </c>
      <c r="E14" s="1" t="s">
        <v>492</v>
      </c>
      <c r="F14" s="1" t="s">
        <v>493</v>
      </c>
      <c r="G14" s="1" t="s">
        <v>494</v>
      </c>
      <c r="H14" s="2" t="s">
        <v>20</v>
      </c>
      <c r="I14" s="4" t="str">
        <f t="shared" si="1"/>
        <v/>
      </c>
      <c r="L14" s="33" t="str">
        <f t="shared" si="4"/>
        <v/>
      </c>
      <c r="M14" s="23" t="str">
        <f t="shared" si="5"/>
        <v/>
      </c>
    </row>
    <row r="15" spans="1:13" ht="63.95" customHeight="1" x14ac:dyDescent="0.25">
      <c r="A15" s="1" t="str">
        <f t="shared" si="0"/>
        <v/>
      </c>
      <c r="B15" s="2" t="s">
        <v>495</v>
      </c>
      <c r="C15" s="2" t="s">
        <v>464</v>
      </c>
      <c r="D15" s="1" t="s">
        <v>496</v>
      </c>
      <c r="E15" s="1" t="s">
        <v>497</v>
      </c>
      <c r="F15" s="1" t="s">
        <v>498</v>
      </c>
      <c r="G15" s="1" t="s">
        <v>499</v>
      </c>
      <c r="H15" s="2" t="s">
        <v>53</v>
      </c>
      <c r="I15" s="4">
        <f t="shared" si="1"/>
        <v>1</v>
      </c>
      <c r="L15" s="33" t="str">
        <f t="shared" si="4"/>
        <v/>
      </c>
      <c r="M15" s="23" t="str">
        <f t="shared" si="5"/>
        <v/>
      </c>
    </row>
    <row r="16" spans="1:13" ht="63.95" customHeight="1" x14ac:dyDescent="0.25">
      <c r="A16" s="1" t="str">
        <f t="shared" si="0"/>
        <v/>
      </c>
      <c r="B16" s="2" t="s">
        <v>500</v>
      </c>
      <c r="C16" s="2" t="s">
        <v>464</v>
      </c>
      <c r="D16" s="1" t="s">
        <v>496</v>
      </c>
      <c r="E16" s="1" t="s">
        <v>501</v>
      </c>
      <c r="F16" s="1" t="s">
        <v>502</v>
      </c>
      <c r="G16" s="1" t="s">
        <v>503</v>
      </c>
      <c r="H16" s="2" t="s">
        <v>53</v>
      </c>
      <c r="I16" s="4">
        <f t="shared" si="1"/>
        <v>1</v>
      </c>
      <c r="L16" s="33" t="str">
        <f t="shared" si="4"/>
        <v/>
      </c>
      <c r="M16" s="23" t="str">
        <f t="shared" si="5"/>
        <v/>
      </c>
    </row>
    <row r="17" spans="1:13" ht="63.95" customHeight="1" x14ac:dyDescent="0.25">
      <c r="A17" s="1" t="str">
        <f t="shared" si="0"/>
        <v/>
      </c>
      <c r="B17" s="2" t="s">
        <v>504</v>
      </c>
      <c r="C17" s="2" t="s">
        <v>464</v>
      </c>
      <c r="D17" s="1" t="s">
        <v>505</v>
      </c>
      <c r="E17" s="1" t="s">
        <v>506</v>
      </c>
      <c r="F17" s="1" t="s">
        <v>507</v>
      </c>
      <c r="G17" s="1" t="s">
        <v>508</v>
      </c>
      <c r="H17" s="2" t="s">
        <v>53</v>
      </c>
      <c r="I17" s="4">
        <f t="shared" si="1"/>
        <v>1</v>
      </c>
      <c r="L17" s="33" t="str">
        <f t="shared" si="4"/>
        <v/>
      </c>
      <c r="M17" s="23" t="str">
        <f t="shared" si="5"/>
        <v/>
      </c>
    </row>
    <row r="18" spans="1:13" ht="63.95" customHeight="1" x14ac:dyDescent="0.25">
      <c r="A18" s="1" t="str">
        <f t="shared" si="0"/>
        <v/>
      </c>
      <c r="B18" s="2" t="s">
        <v>509</v>
      </c>
      <c r="C18" s="2" t="s">
        <v>464</v>
      </c>
      <c r="D18" s="1" t="s">
        <v>510</v>
      </c>
      <c r="E18" s="1" t="s">
        <v>511</v>
      </c>
      <c r="F18" s="1" t="s">
        <v>512</v>
      </c>
      <c r="G18" s="1" t="s">
        <v>513</v>
      </c>
      <c r="H18" s="2" t="s">
        <v>53</v>
      </c>
      <c r="I18" s="4">
        <f t="shared" si="1"/>
        <v>1</v>
      </c>
      <c r="L18" s="33" t="str">
        <f t="shared" si="4"/>
        <v/>
      </c>
      <c r="M18" s="23" t="str">
        <f t="shared" si="5"/>
        <v/>
      </c>
    </row>
    <row r="19" spans="1:13" ht="63.95" customHeight="1" x14ac:dyDescent="0.25">
      <c r="A19" s="1" t="str">
        <f t="shared" si="0"/>
        <v/>
      </c>
      <c r="B19" s="2" t="s">
        <v>514</v>
      </c>
      <c r="C19" s="2" t="s">
        <v>464</v>
      </c>
      <c r="D19" s="1" t="s">
        <v>515</v>
      </c>
      <c r="E19" s="1" t="s">
        <v>516</v>
      </c>
      <c r="F19" s="1" t="s">
        <v>517</v>
      </c>
      <c r="G19" s="1" t="s">
        <v>518</v>
      </c>
      <c r="H19" s="2" t="s">
        <v>53</v>
      </c>
      <c r="I19" s="4">
        <f t="shared" si="1"/>
        <v>1</v>
      </c>
      <c r="L19" s="33" t="str">
        <f t="shared" si="4"/>
        <v/>
      </c>
      <c r="M19" s="23" t="str">
        <f t="shared" si="5"/>
        <v/>
      </c>
    </row>
    <row r="20" spans="1:13" ht="63.95" customHeight="1" x14ac:dyDescent="0.25">
      <c r="A20" s="1" t="str">
        <f t="shared" si="0"/>
        <v/>
      </c>
      <c r="B20" s="2" t="s">
        <v>519</v>
      </c>
      <c r="C20" s="2" t="s">
        <v>464</v>
      </c>
      <c r="D20" s="1" t="s">
        <v>313</v>
      </c>
      <c r="E20" s="1" t="s">
        <v>520</v>
      </c>
      <c r="F20" s="1" t="s">
        <v>521</v>
      </c>
      <c r="G20" s="1" t="s">
        <v>522</v>
      </c>
      <c r="H20" s="2" t="s">
        <v>32</v>
      </c>
      <c r="I20" s="4">
        <f t="shared" si="1"/>
        <v>0.7</v>
      </c>
      <c r="L20" s="33" t="str">
        <f t="shared" si="4"/>
        <v/>
      </c>
      <c r="M20" s="23" t="str">
        <f t="shared" si="5"/>
        <v/>
      </c>
    </row>
    <row r="21" spans="1:13" ht="63.95" customHeight="1" x14ac:dyDescent="0.25">
      <c r="A21" s="1" t="str">
        <f t="shared" si="0"/>
        <v/>
      </c>
      <c r="B21" s="2" t="s">
        <v>523</v>
      </c>
      <c r="C21" s="2" t="s">
        <v>464</v>
      </c>
      <c r="D21" s="1" t="s">
        <v>524</v>
      </c>
      <c r="E21" s="1" t="s">
        <v>525</v>
      </c>
      <c r="F21" s="1" t="s">
        <v>526</v>
      </c>
      <c r="G21" s="1" t="s">
        <v>527</v>
      </c>
      <c r="H21" s="2" t="s">
        <v>32</v>
      </c>
      <c r="I21" s="4">
        <f t="shared" si="1"/>
        <v>0.7</v>
      </c>
      <c r="L21" s="33" t="str">
        <f t="shared" si="4"/>
        <v/>
      </c>
      <c r="M21" s="23" t="str">
        <f t="shared" si="5"/>
        <v/>
      </c>
    </row>
    <row r="22" spans="1:13" ht="63.95" customHeight="1" x14ac:dyDescent="0.25">
      <c r="A22" s="1" t="str">
        <f t="shared" si="0"/>
        <v/>
      </c>
      <c r="B22" s="2" t="s">
        <v>528</v>
      </c>
      <c r="C22" s="2" t="s">
        <v>464</v>
      </c>
      <c r="D22" s="1" t="s">
        <v>529</v>
      </c>
      <c r="E22" s="1" t="s">
        <v>530</v>
      </c>
      <c r="F22" s="1" t="s">
        <v>531</v>
      </c>
      <c r="G22" s="1" t="s">
        <v>532</v>
      </c>
      <c r="H22" s="2" t="s">
        <v>53</v>
      </c>
      <c r="I22" s="4">
        <f t="shared" si="1"/>
        <v>1</v>
      </c>
      <c r="L22" s="33" t="str">
        <f t="shared" si="4"/>
        <v/>
      </c>
      <c r="M22" s="23" t="str">
        <f t="shared" si="5"/>
        <v/>
      </c>
    </row>
    <row r="23" spans="1:13" ht="63.95" customHeight="1" x14ac:dyDescent="0.25">
      <c r="A23" s="1" t="str">
        <f t="shared" si="0"/>
        <v/>
      </c>
      <c r="B23" s="2" t="s">
        <v>533</v>
      </c>
      <c r="C23" s="2" t="s">
        <v>464</v>
      </c>
      <c r="D23" s="1" t="s">
        <v>534</v>
      </c>
      <c r="E23" s="1" t="s">
        <v>535</v>
      </c>
      <c r="F23" s="1" t="s">
        <v>536</v>
      </c>
      <c r="G23" s="1" t="s">
        <v>537</v>
      </c>
      <c r="H23" s="2" t="s">
        <v>53</v>
      </c>
      <c r="I23" s="4">
        <f t="shared" si="1"/>
        <v>1</v>
      </c>
      <c r="L23" s="33" t="str">
        <f t="shared" si="4"/>
        <v/>
      </c>
      <c r="M23" s="23" t="str">
        <f t="shared" si="5"/>
        <v/>
      </c>
    </row>
    <row r="24" spans="1:13" ht="63.95" customHeight="1" x14ac:dyDescent="0.25">
      <c r="A24" s="1" t="str">
        <f t="shared" si="0"/>
        <v/>
      </c>
      <c r="B24" s="2" t="s">
        <v>538</v>
      </c>
      <c r="C24" s="2" t="s">
        <v>464</v>
      </c>
      <c r="D24" s="1" t="s">
        <v>539</v>
      </c>
      <c r="E24" s="1" t="s">
        <v>540</v>
      </c>
      <c r="F24" s="1" t="s">
        <v>541</v>
      </c>
      <c r="G24" s="1" t="s">
        <v>542</v>
      </c>
      <c r="H24" s="2" t="s">
        <v>53</v>
      </c>
      <c r="I24" s="4">
        <f t="shared" si="1"/>
        <v>1</v>
      </c>
      <c r="L24" s="33" t="str">
        <f t="shared" si="4"/>
        <v/>
      </c>
      <c r="M24" s="23" t="str">
        <f t="shared" si="5"/>
        <v/>
      </c>
    </row>
    <row r="25" spans="1:13" ht="63.95" customHeight="1" x14ac:dyDescent="0.25">
      <c r="A25" s="1" t="str">
        <f t="shared" si="0"/>
        <v/>
      </c>
      <c r="B25" s="2" t="s">
        <v>543</v>
      </c>
      <c r="C25" s="2" t="s">
        <v>464</v>
      </c>
      <c r="D25" s="1" t="s">
        <v>544</v>
      </c>
      <c r="E25" s="1" t="s">
        <v>545</v>
      </c>
      <c r="F25" s="1" t="s">
        <v>546</v>
      </c>
      <c r="G25" s="1" t="s">
        <v>547</v>
      </c>
      <c r="H25" s="2" t="s">
        <v>32</v>
      </c>
      <c r="I25" s="4">
        <f t="shared" si="1"/>
        <v>0.7</v>
      </c>
      <c r="L25" s="33" t="str">
        <f t="shared" si="4"/>
        <v/>
      </c>
      <c r="M25" s="23" t="str">
        <f t="shared" si="5"/>
        <v/>
      </c>
    </row>
    <row r="26" spans="1:13" ht="63.95" customHeight="1" x14ac:dyDescent="0.25">
      <c r="A26" s="1" t="str">
        <f t="shared" si="0"/>
        <v/>
      </c>
      <c r="B26" s="2" t="s">
        <v>548</v>
      </c>
      <c r="C26" s="2" t="s">
        <v>464</v>
      </c>
      <c r="D26" s="1" t="s">
        <v>549</v>
      </c>
      <c r="E26" s="1" t="s">
        <v>550</v>
      </c>
      <c r="F26" s="1" t="s">
        <v>551</v>
      </c>
      <c r="G26" s="1" t="s">
        <v>552</v>
      </c>
      <c r="H26" s="2" t="s">
        <v>53</v>
      </c>
      <c r="I26" s="4">
        <f t="shared" si="1"/>
        <v>1</v>
      </c>
      <c r="L26" s="33" t="str">
        <f t="shared" si="4"/>
        <v/>
      </c>
      <c r="M26" s="23" t="str">
        <f t="shared" si="5"/>
        <v/>
      </c>
    </row>
    <row r="27" spans="1:13" ht="63.95" customHeight="1" x14ac:dyDescent="0.25">
      <c r="A27" s="1" t="str">
        <f t="shared" si="0"/>
        <v/>
      </c>
      <c r="B27" s="2" t="s">
        <v>553</v>
      </c>
      <c r="C27" s="2" t="s">
        <v>464</v>
      </c>
      <c r="D27" s="1" t="s">
        <v>554</v>
      </c>
      <c r="E27" s="1" t="s">
        <v>555</v>
      </c>
      <c r="F27" s="1" t="s">
        <v>556</v>
      </c>
      <c r="G27" s="1" t="s">
        <v>557</v>
      </c>
      <c r="H27" s="2" t="s">
        <v>53</v>
      </c>
      <c r="I27" s="4">
        <f t="shared" si="1"/>
        <v>1</v>
      </c>
      <c r="L27" s="33" t="str">
        <f t="shared" si="4"/>
        <v/>
      </c>
      <c r="M27" s="23" t="str">
        <f t="shared" si="5"/>
        <v/>
      </c>
    </row>
    <row r="28" spans="1:13" ht="63.95" customHeight="1" x14ac:dyDescent="0.25">
      <c r="A28" s="1" t="str">
        <f t="shared" si="0"/>
        <v/>
      </c>
      <c r="B28" s="2" t="s">
        <v>558</v>
      </c>
      <c r="C28" s="2" t="s">
        <v>464</v>
      </c>
      <c r="D28" s="1" t="s">
        <v>559</v>
      </c>
      <c r="E28" s="1" t="s">
        <v>560</v>
      </c>
      <c r="F28" s="1" t="s">
        <v>561</v>
      </c>
      <c r="G28" s="1" t="s">
        <v>562</v>
      </c>
      <c r="H28" s="2" t="s">
        <v>32</v>
      </c>
      <c r="I28" s="4">
        <f t="shared" si="1"/>
        <v>0.7</v>
      </c>
      <c r="L28" s="33" t="str">
        <f t="shared" si="4"/>
        <v/>
      </c>
      <c r="M28" s="23" t="str">
        <f t="shared" si="5"/>
        <v/>
      </c>
    </row>
    <row r="29" spans="1:13" ht="63.95" customHeight="1" x14ac:dyDescent="0.25">
      <c r="A29" s="1" t="str">
        <f t="shared" si="0"/>
        <v/>
      </c>
      <c r="B29" s="2" t="s">
        <v>563</v>
      </c>
      <c r="C29" s="2" t="s">
        <v>464</v>
      </c>
      <c r="D29" s="1" t="s">
        <v>564</v>
      </c>
      <c r="E29" s="1" t="s">
        <v>565</v>
      </c>
      <c r="F29" s="1" t="s">
        <v>566</v>
      </c>
      <c r="G29" s="1" t="s">
        <v>567</v>
      </c>
      <c r="H29" s="2" t="s">
        <v>53</v>
      </c>
      <c r="I29" s="4">
        <f t="shared" si="1"/>
        <v>1</v>
      </c>
      <c r="L29" s="33" t="str">
        <f t="shared" si="4"/>
        <v/>
      </c>
      <c r="M29" s="23" t="str">
        <f t="shared" si="5"/>
        <v/>
      </c>
    </row>
    <row r="30" spans="1:13" ht="63.95" customHeight="1" x14ac:dyDescent="0.25">
      <c r="A30" s="1" t="str">
        <f t="shared" si="0"/>
        <v/>
      </c>
      <c r="B30" s="2" t="s">
        <v>568</v>
      </c>
      <c r="C30" s="2" t="s">
        <v>464</v>
      </c>
      <c r="D30" s="1" t="s">
        <v>569</v>
      </c>
      <c r="E30" s="1" t="s">
        <v>570</v>
      </c>
      <c r="F30" s="1" t="s">
        <v>571</v>
      </c>
      <c r="G30" s="1" t="s">
        <v>572</v>
      </c>
      <c r="H30" s="2" t="s">
        <v>53</v>
      </c>
      <c r="I30" s="4">
        <f t="shared" si="1"/>
        <v>1</v>
      </c>
      <c r="L30" s="33" t="str">
        <f t="shared" si="4"/>
        <v/>
      </c>
      <c r="M30" s="23" t="str">
        <f t="shared" si="5"/>
        <v/>
      </c>
    </row>
    <row r="31" spans="1:13" ht="63.95" customHeight="1" x14ac:dyDescent="0.25">
      <c r="A31" s="1" t="str">
        <f t="shared" si="0"/>
        <v/>
      </c>
      <c r="B31" s="2" t="s">
        <v>573</v>
      </c>
      <c r="C31" s="2" t="s">
        <v>464</v>
      </c>
      <c r="D31" s="1" t="s">
        <v>574</v>
      </c>
      <c r="E31" s="1" t="s">
        <v>575</v>
      </c>
      <c r="F31" s="1" t="s">
        <v>576</v>
      </c>
      <c r="G31" s="1" t="s">
        <v>577</v>
      </c>
      <c r="H31" s="2" t="s">
        <v>32</v>
      </c>
      <c r="I31" s="4">
        <f t="shared" si="1"/>
        <v>0.7</v>
      </c>
      <c r="L31" s="33" t="str">
        <f t="shared" si="4"/>
        <v/>
      </c>
      <c r="M31" s="23" t="str">
        <f t="shared" si="5"/>
        <v/>
      </c>
    </row>
    <row r="32" spans="1:13" ht="80.25" customHeight="1" x14ac:dyDescent="0.25">
      <c r="A32" s="1" t="str">
        <f t="shared" si="0"/>
        <v/>
      </c>
      <c r="B32" s="2" t="s">
        <v>578</v>
      </c>
      <c r="C32" s="2" t="s">
        <v>464</v>
      </c>
      <c r="D32" s="1" t="s">
        <v>515</v>
      </c>
      <c r="E32" s="1" t="s">
        <v>579</v>
      </c>
      <c r="F32" s="1" t="s">
        <v>580</v>
      </c>
      <c r="G32" s="1" t="s">
        <v>581</v>
      </c>
      <c r="H32" s="2" t="s">
        <v>53</v>
      </c>
      <c r="I32" s="4">
        <f t="shared" si="1"/>
        <v>1</v>
      </c>
      <c r="L32" s="33" t="str">
        <f t="shared" si="4"/>
        <v/>
      </c>
      <c r="M32" s="23" t="str">
        <f t="shared" si="5"/>
        <v/>
      </c>
    </row>
    <row r="33" spans="1:13" x14ac:dyDescent="0.25">
      <c r="A33" s="1" t="str">
        <f t="shared" si="0"/>
        <v/>
      </c>
      <c r="I33" s="4" t="str">
        <f t="shared" si="1"/>
        <v/>
      </c>
      <c r="L33" s="33" t="str">
        <f t="shared" si="4"/>
        <v/>
      </c>
      <c r="M33" s="23" t="str">
        <f t="shared" si="5"/>
        <v/>
      </c>
    </row>
    <row r="34" spans="1:13" s="14" customFormat="1" ht="24" customHeight="1" x14ac:dyDescent="0.25">
      <c r="A34" s="1" t="str">
        <f t="shared" si="0"/>
        <v/>
      </c>
      <c r="B34" s="15" t="s">
        <v>582</v>
      </c>
      <c r="C34" s="16"/>
      <c r="D34" s="16"/>
      <c r="E34" s="16"/>
      <c r="F34" s="16"/>
      <c r="G34" s="16"/>
      <c r="H34" s="16"/>
      <c r="I34" s="4" t="str">
        <f t="shared" si="1"/>
        <v/>
      </c>
      <c r="J34" s="12"/>
      <c r="K34" s="38"/>
      <c r="L34" s="33" t="str">
        <f t="shared" si="4"/>
        <v/>
      </c>
      <c r="M34" s="23" t="str">
        <f t="shared" si="5"/>
        <v/>
      </c>
    </row>
    <row r="35" spans="1:13" ht="63.95" customHeight="1" x14ac:dyDescent="0.25">
      <c r="A35" s="1" t="str">
        <f t="shared" si="0"/>
        <v/>
      </c>
      <c r="B35" s="2" t="s">
        <v>583</v>
      </c>
      <c r="C35" s="2" t="s">
        <v>584</v>
      </c>
      <c r="D35" s="1" t="s">
        <v>585</v>
      </c>
      <c r="E35" s="1" t="s">
        <v>586</v>
      </c>
      <c r="F35" s="1" t="s">
        <v>587</v>
      </c>
      <c r="G35" s="1" t="s">
        <v>588</v>
      </c>
      <c r="H35" s="2" t="s">
        <v>20</v>
      </c>
      <c r="I35" s="4" t="str">
        <f t="shared" si="1"/>
        <v/>
      </c>
      <c r="L35" s="33" t="str">
        <f t="shared" si="4"/>
        <v/>
      </c>
      <c r="M35" s="23" t="str">
        <f t="shared" si="5"/>
        <v/>
      </c>
    </row>
    <row r="36" spans="1:13" ht="63.95" customHeight="1" x14ac:dyDescent="0.25">
      <c r="A36" s="1" t="str">
        <f t="shared" si="0"/>
        <v/>
      </c>
      <c r="B36" s="2" t="s">
        <v>589</v>
      </c>
      <c r="C36" s="2" t="s">
        <v>584</v>
      </c>
      <c r="D36" s="1" t="s">
        <v>590</v>
      </c>
      <c r="E36" s="1" t="s">
        <v>590</v>
      </c>
      <c r="F36" s="1" t="s">
        <v>591</v>
      </c>
      <c r="G36" s="1" t="s">
        <v>592</v>
      </c>
      <c r="H36" s="2" t="s">
        <v>32</v>
      </c>
      <c r="I36" s="4">
        <f t="shared" si="1"/>
        <v>0.7</v>
      </c>
      <c r="L36" s="33" t="str">
        <f t="shared" si="4"/>
        <v/>
      </c>
      <c r="M36" s="23" t="str">
        <f t="shared" si="5"/>
        <v/>
      </c>
    </row>
    <row r="37" spans="1:13" ht="63.95" customHeight="1" x14ac:dyDescent="0.25">
      <c r="A37" s="1" t="str">
        <f t="shared" si="0"/>
        <v/>
      </c>
      <c r="B37" s="2" t="s">
        <v>593</v>
      </c>
      <c r="C37" s="2" t="s">
        <v>584</v>
      </c>
      <c r="D37" s="1" t="s">
        <v>594</v>
      </c>
      <c r="E37" s="1" t="s">
        <v>594</v>
      </c>
      <c r="F37" s="1" t="s">
        <v>595</v>
      </c>
      <c r="G37" s="1" t="s">
        <v>596</v>
      </c>
      <c r="H37" s="2" t="s">
        <v>32</v>
      </c>
      <c r="I37" s="4">
        <f t="shared" si="1"/>
        <v>0.7</v>
      </c>
      <c r="L37" s="33" t="str">
        <f t="shared" si="4"/>
        <v/>
      </c>
      <c r="M37" s="23" t="str">
        <f t="shared" si="5"/>
        <v/>
      </c>
    </row>
    <row r="38" spans="1:13" ht="63.95" customHeight="1" x14ac:dyDescent="0.25">
      <c r="A38" s="1" t="str">
        <f t="shared" si="0"/>
        <v/>
      </c>
      <c r="B38" s="2" t="s">
        <v>597</v>
      </c>
      <c r="C38" s="2" t="s">
        <v>584</v>
      </c>
      <c r="D38" s="1" t="s">
        <v>598</v>
      </c>
      <c r="E38" s="1" t="s">
        <v>599</v>
      </c>
      <c r="F38" s="1" t="s">
        <v>600</v>
      </c>
      <c r="G38" s="1" t="s">
        <v>601</v>
      </c>
      <c r="H38" s="2" t="s">
        <v>32</v>
      </c>
      <c r="I38" s="4">
        <f t="shared" si="1"/>
        <v>0.7</v>
      </c>
      <c r="L38" s="33" t="str">
        <f t="shared" si="4"/>
        <v/>
      </c>
      <c r="M38" s="23" t="str">
        <f t="shared" si="5"/>
        <v/>
      </c>
    </row>
    <row r="39" spans="1:13" ht="63.95" customHeight="1" x14ac:dyDescent="0.25">
      <c r="A39" s="1" t="str">
        <f t="shared" si="0"/>
        <v/>
      </c>
      <c r="B39" s="2" t="s">
        <v>602</v>
      </c>
      <c r="C39" s="2" t="s">
        <v>584</v>
      </c>
      <c r="D39" s="1" t="s">
        <v>603</v>
      </c>
      <c r="E39" s="1" t="s">
        <v>604</v>
      </c>
      <c r="F39" s="1" t="s">
        <v>605</v>
      </c>
      <c r="G39" s="1" t="s">
        <v>606</v>
      </c>
      <c r="H39" s="2" t="s">
        <v>53</v>
      </c>
      <c r="I39" s="4">
        <f t="shared" si="1"/>
        <v>1</v>
      </c>
      <c r="L39" s="33" t="str">
        <f t="shared" si="4"/>
        <v/>
      </c>
      <c r="M39" s="23" t="str">
        <f t="shared" si="5"/>
        <v/>
      </c>
    </row>
    <row r="40" spans="1:13" x14ac:dyDescent="0.25">
      <c r="A40" s="1" t="str">
        <f t="shared" si="0"/>
        <v/>
      </c>
      <c r="I40" s="4" t="str">
        <f t="shared" si="1"/>
        <v/>
      </c>
      <c r="L40" s="33" t="str">
        <f t="shared" si="4"/>
        <v/>
      </c>
      <c r="M40" s="23" t="str">
        <f t="shared" si="5"/>
        <v/>
      </c>
    </row>
    <row r="41" spans="1:13" s="14" customFormat="1" ht="24" customHeight="1" x14ac:dyDescent="0.25">
      <c r="A41" s="1" t="str">
        <f t="shared" si="0"/>
        <v/>
      </c>
      <c r="B41" s="15" t="s">
        <v>607</v>
      </c>
      <c r="C41" s="16"/>
      <c r="D41" s="16"/>
      <c r="E41" s="16"/>
      <c r="F41" s="16"/>
      <c r="G41" s="16"/>
      <c r="H41" s="16"/>
      <c r="I41" s="4" t="str">
        <f t="shared" si="1"/>
        <v/>
      </c>
      <c r="J41" s="12"/>
      <c r="K41" s="38"/>
      <c r="L41" s="33" t="str">
        <f t="shared" si="4"/>
        <v/>
      </c>
      <c r="M41" s="23" t="str">
        <f t="shared" si="5"/>
        <v/>
      </c>
    </row>
    <row r="42" spans="1:13" ht="63.6" customHeight="1" x14ac:dyDescent="0.25">
      <c r="A42" s="1" t="str">
        <f t="shared" si="0"/>
        <v/>
      </c>
      <c r="B42" s="2" t="s">
        <v>608</v>
      </c>
      <c r="C42" s="2" t="s">
        <v>609</v>
      </c>
      <c r="D42" s="1" t="s">
        <v>610</v>
      </c>
      <c r="E42" s="1" t="s">
        <v>611</v>
      </c>
      <c r="F42" s="1" t="s">
        <v>612</v>
      </c>
      <c r="G42" s="1" t="s">
        <v>613</v>
      </c>
      <c r="H42" s="2" t="s">
        <v>53</v>
      </c>
      <c r="I42" s="4">
        <f t="shared" si="1"/>
        <v>1</v>
      </c>
      <c r="L42" s="33" t="str">
        <f t="shared" si="4"/>
        <v/>
      </c>
      <c r="M42" s="23" t="str">
        <f t="shared" si="5"/>
        <v/>
      </c>
    </row>
    <row r="43" spans="1:13" ht="63.6" customHeight="1" x14ac:dyDescent="0.25">
      <c r="A43" s="1" t="str">
        <f t="shared" si="0"/>
        <v/>
      </c>
      <c r="B43" s="2" t="s">
        <v>614</v>
      </c>
      <c r="C43" s="2" t="s">
        <v>609</v>
      </c>
      <c r="D43" s="1" t="s">
        <v>615</v>
      </c>
      <c r="E43" s="1" t="s">
        <v>616</v>
      </c>
      <c r="F43" s="1" t="s">
        <v>617</v>
      </c>
      <c r="G43" s="1" t="s">
        <v>618</v>
      </c>
      <c r="H43" s="2" t="s">
        <v>53</v>
      </c>
      <c r="I43" s="4">
        <f t="shared" si="1"/>
        <v>1</v>
      </c>
      <c r="L43" s="33" t="str">
        <f t="shared" si="4"/>
        <v/>
      </c>
      <c r="M43" s="23" t="str">
        <f t="shared" si="5"/>
        <v/>
      </c>
    </row>
    <row r="44" spans="1:13" ht="63.6" customHeight="1" x14ac:dyDescent="0.25">
      <c r="A44" s="1" t="str">
        <f t="shared" si="0"/>
        <v/>
      </c>
      <c r="B44" s="2" t="s">
        <v>619</v>
      </c>
      <c r="C44" s="2" t="s">
        <v>609</v>
      </c>
      <c r="D44" s="1" t="s">
        <v>620</v>
      </c>
      <c r="E44" s="1" t="s">
        <v>621</v>
      </c>
      <c r="F44" s="1" t="s">
        <v>622</v>
      </c>
      <c r="G44" s="1" t="s">
        <v>623</v>
      </c>
      <c r="H44" s="2" t="s">
        <v>53</v>
      </c>
      <c r="I44" s="4">
        <f t="shared" si="1"/>
        <v>1</v>
      </c>
      <c r="L44" s="33" t="str">
        <f t="shared" si="4"/>
        <v/>
      </c>
      <c r="M44" s="23" t="str">
        <f t="shared" si="5"/>
        <v/>
      </c>
    </row>
    <row r="45" spans="1:13" ht="63.6" customHeight="1" x14ac:dyDescent="0.25">
      <c r="A45" s="1" t="str">
        <f t="shared" si="0"/>
        <v/>
      </c>
      <c r="B45" s="2" t="s">
        <v>624</v>
      </c>
      <c r="C45" s="2" t="s">
        <v>609</v>
      </c>
      <c r="D45" s="1" t="s">
        <v>625</v>
      </c>
      <c r="E45" s="1" t="s">
        <v>626</v>
      </c>
      <c r="F45" s="1" t="s">
        <v>627</v>
      </c>
      <c r="G45" s="1" t="s">
        <v>628</v>
      </c>
      <c r="H45" s="2" t="s">
        <v>32</v>
      </c>
      <c r="I45" s="4">
        <f t="shared" si="1"/>
        <v>0.7</v>
      </c>
      <c r="L45" s="33" t="str">
        <f t="shared" si="4"/>
        <v/>
      </c>
      <c r="M45" s="23" t="str">
        <f t="shared" si="5"/>
        <v/>
      </c>
    </row>
    <row r="46" spans="1:13" ht="63.6" customHeight="1" x14ac:dyDescent="0.25">
      <c r="A46" s="1" t="str">
        <f t="shared" si="0"/>
        <v/>
      </c>
      <c r="B46" s="2" t="s">
        <v>629</v>
      </c>
      <c r="C46" s="2" t="s">
        <v>609</v>
      </c>
      <c r="D46" s="1" t="s">
        <v>630</v>
      </c>
      <c r="E46" s="1" t="s">
        <v>631</v>
      </c>
      <c r="F46" s="1" t="s">
        <v>632</v>
      </c>
      <c r="G46" s="1" t="s">
        <v>633</v>
      </c>
      <c r="H46" s="2" t="s">
        <v>53</v>
      </c>
      <c r="I46" s="4">
        <f t="shared" si="1"/>
        <v>1</v>
      </c>
      <c r="L46" s="33" t="str">
        <f t="shared" si="4"/>
        <v/>
      </c>
      <c r="M46" s="23" t="str">
        <f t="shared" si="5"/>
        <v/>
      </c>
    </row>
    <row r="47" spans="1:13" ht="63.6" customHeight="1" x14ac:dyDescent="0.25">
      <c r="A47" s="1" t="str">
        <f t="shared" si="0"/>
        <v/>
      </c>
      <c r="B47" s="2" t="s">
        <v>634</v>
      </c>
      <c r="C47" s="2" t="s">
        <v>609</v>
      </c>
      <c r="D47" s="1" t="s">
        <v>635</v>
      </c>
      <c r="E47" s="1" t="s">
        <v>636</v>
      </c>
      <c r="F47" s="1" t="s">
        <v>637</v>
      </c>
      <c r="G47" s="1" t="s">
        <v>638</v>
      </c>
      <c r="H47" s="2" t="s">
        <v>53</v>
      </c>
      <c r="I47" s="4">
        <f t="shared" si="1"/>
        <v>1</v>
      </c>
      <c r="L47" s="33" t="str">
        <f t="shared" si="4"/>
        <v/>
      </c>
      <c r="M47" s="23" t="str">
        <f t="shared" si="5"/>
        <v/>
      </c>
    </row>
    <row r="48" spans="1:13" ht="63.6" customHeight="1" x14ac:dyDescent="0.25">
      <c r="A48" s="1" t="str">
        <f t="shared" si="0"/>
        <v/>
      </c>
      <c r="B48" s="2" t="s">
        <v>639</v>
      </c>
      <c r="C48" s="2" t="s">
        <v>609</v>
      </c>
      <c r="D48" s="1" t="s">
        <v>640</v>
      </c>
      <c r="E48" s="1" t="s">
        <v>641</v>
      </c>
      <c r="F48" s="1" t="s">
        <v>642</v>
      </c>
      <c r="G48" s="1" t="s">
        <v>643</v>
      </c>
      <c r="H48" s="2" t="s">
        <v>53</v>
      </c>
      <c r="I48" s="4">
        <f t="shared" si="1"/>
        <v>1</v>
      </c>
      <c r="L48" s="33" t="str">
        <f t="shared" si="4"/>
        <v/>
      </c>
      <c r="M48" s="23" t="str">
        <f t="shared" si="5"/>
        <v/>
      </c>
    </row>
    <row r="49" spans="1:13" ht="63.6" customHeight="1" x14ac:dyDescent="0.25">
      <c r="A49" s="1" t="str">
        <f t="shared" si="0"/>
        <v/>
      </c>
      <c r="B49" s="2" t="s">
        <v>644</v>
      </c>
      <c r="C49" s="2" t="s">
        <v>609</v>
      </c>
      <c r="D49" s="1" t="s">
        <v>645</v>
      </c>
      <c r="E49" s="1" t="s">
        <v>646</v>
      </c>
      <c r="F49" s="1" t="s">
        <v>647</v>
      </c>
      <c r="G49" s="1" t="s">
        <v>648</v>
      </c>
      <c r="H49" s="2" t="s">
        <v>32</v>
      </c>
      <c r="I49" s="4">
        <f t="shared" si="1"/>
        <v>0.7</v>
      </c>
      <c r="L49" s="33" t="str">
        <f t="shared" si="4"/>
        <v/>
      </c>
      <c r="M49" s="23" t="str">
        <f t="shared" si="5"/>
        <v/>
      </c>
    </row>
    <row r="50" spans="1:13" ht="63.6" customHeight="1" x14ac:dyDescent="0.25">
      <c r="A50" s="1" t="str">
        <f t="shared" si="0"/>
        <v/>
      </c>
      <c r="B50" s="2" t="s">
        <v>649</v>
      </c>
      <c r="C50" s="2" t="s">
        <v>609</v>
      </c>
      <c r="D50" s="1" t="s">
        <v>650</v>
      </c>
      <c r="E50" s="1" t="s">
        <v>651</v>
      </c>
      <c r="F50" s="1" t="s">
        <v>652</v>
      </c>
      <c r="G50" s="1" t="s">
        <v>653</v>
      </c>
      <c r="H50" s="2" t="s">
        <v>53</v>
      </c>
      <c r="I50" s="4">
        <f t="shared" si="1"/>
        <v>1</v>
      </c>
      <c r="L50" s="33" t="str">
        <f t="shared" si="4"/>
        <v/>
      </c>
      <c r="M50" s="23" t="str">
        <f t="shared" si="5"/>
        <v/>
      </c>
    </row>
    <row r="51" spans="1:13" ht="63.6" customHeight="1" x14ac:dyDescent="0.25">
      <c r="A51" s="1" t="str">
        <f t="shared" si="0"/>
        <v/>
      </c>
      <c r="B51" s="2" t="s">
        <v>654</v>
      </c>
      <c r="C51" s="2" t="s">
        <v>609</v>
      </c>
      <c r="D51" s="1" t="s">
        <v>655</v>
      </c>
      <c r="E51" s="1" t="s">
        <v>656</v>
      </c>
      <c r="F51" s="1" t="s">
        <v>657</v>
      </c>
      <c r="G51" s="1" t="s">
        <v>658</v>
      </c>
      <c r="H51" s="2" t="s">
        <v>53</v>
      </c>
      <c r="I51" s="4">
        <f t="shared" si="1"/>
        <v>1</v>
      </c>
      <c r="L51" s="33" t="str">
        <f t="shared" si="4"/>
        <v/>
      </c>
      <c r="M51" s="23" t="str">
        <f t="shared" si="5"/>
        <v/>
      </c>
    </row>
    <row r="52" spans="1:13" ht="63.6" customHeight="1" x14ac:dyDescent="0.25">
      <c r="A52" s="1" t="str">
        <f t="shared" si="0"/>
        <v/>
      </c>
      <c r="B52" s="2" t="s">
        <v>659</v>
      </c>
      <c r="C52" s="2" t="s">
        <v>609</v>
      </c>
      <c r="D52" s="1" t="s">
        <v>660</v>
      </c>
      <c r="E52" s="1" t="s">
        <v>661</v>
      </c>
      <c r="F52" s="1" t="s">
        <v>662</v>
      </c>
      <c r="G52" s="1" t="s">
        <v>663</v>
      </c>
      <c r="H52" s="2" t="s">
        <v>32</v>
      </c>
      <c r="I52" s="4">
        <f t="shared" si="1"/>
        <v>0.7</v>
      </c>
      <c r="L52" s="33" t="str">
        <f t="shared" si="4"/>
        <v/>
      </c>
      <c r="M52" s="23" t="str">
        <f t="shared" si="5"/>
        <v/>
      </c>
    </row>
    <row r="53" spans="1:13" ht="63.6" customHeight="1" x14ac:dyDescent="0.25">
      <c r="A53" s="1" t="str">
        <f t="shared" si="0"/>
        <v/>
      </c>
      <c r="B53" s="2" t="s">
        <v>664</v>
      </c>
      <c r="C53" s="2" t="s">
        <v>609</v>
      </c>
      <c r="D53" s="1" t="s">
        <v>665</v>
      </c>
      <c r="E53" s="1" t="s">
        <v>666</v>
      </c>
      <c r="F53" s="1" t="s">
        <v>667</v>
      </c>
      <c r="G53" s="1" t="s">
        <v>668</v>
      </c>
      <c r="H53" s="2" t="s">
        <v>32</v>
      </c>
      <c r="I53" s="4">
        <f t="shared" si="1"/>
        <v>0.7</v>
      </c>
      <c r="L53" s="33" t="str">
        <f t="shared" si="4"/>
        <v/>
      </c>
      <c r="M53" s="23" t="str">
        <f t="shared" si="5"/>
        <v/>
      </c>
    </row>
    <row r="54" spans="1:13" ht="63.6" customHeight="1" x14ac:dyDescent="0.25">
      <c r="A54" s="1" t="str">
        <f t="shared" si="0"/>
        <v/>
      </c>
      <c r="B54" s="2" t="s">
        <v>669</v>
      </c>
      <c r="C54" s="2" t="s">
        <v>609</v>
      </c>
      <c r="D54" s="1" t="s">
        <v>665</v>
      </c>
      <c r="E54" s="1" t="s">
        <v>670</v>
      </c>
      <c r="F54" s="1" t="s">
        <v>671</v>
      </c>
      <c r="G54" s="1" t="s">
        <v>672</v>
      </c>
      <c r="H54" s="2" t="s">
        <v>32</v>
      </c>
      <c r="I54" s="4">
        <f t="shared" si="1"/>
        <v>0.7</v>
      </c>
      <c r="L54" s="33" t="str">
        <f t="shared" si="4"/>
        <v/>
      </c>
      <c r="M54" s="23" t="str">
        <f t="shared" si="5"/>
        <v/>
      </c>
    </row>
    <row r="55" spans="1:13" ht="63.6" customHeight="1" x14ac:dyDescent="0.25">
      <c r="A55" s="1" t="str">
        <f t="shared" si="0"/>
        <v/>
      </c>
      <c r="B55" s="2" t="s">
        <v>673</v>
      </c>
      <c r="C55" s="2" t="s">
        <v>609</v>
      </c>
      <c r="D55" s="1" t="s">
        <v>674</v>
      </c>
      <c r="E55" s="1" t="s">
        <v>675</v>
      </c>
      <c r="F55" s="1" t="s">
        <v>676</v>
      </c>
      <c r="G55" s="1" t="s">
        <v>677</v>
      </c>
      <c r="H55" s="2" t="s">
        <v>53</v>
      </c>
      <c r="I55" s="4">
        <f t="shared" si="1"/>
        <v>1</v>
      </c>
      <c r="L55" s="33" t="str">
        <f t="shared" si="4"/>
        <v/>
      </c>
      <c r="M55" s="23" t="str">
        <f t="shared" si="5"/>
        <v/>
      </c>
    </row>
    <row r="56" spans="1:13" ht="63.6" customHeight="1" x14ac:dyDescent="0.25">
      <c r="A56" s="1" t="str">
        <f t="shared" si="0"/>
        <v/>
      </c>
      <c r="B56" s="2" t="s">
        <v>678</v>
      </c>
      <c r="C56" s="2" t="s">
        <v>609</v>
      </c>
      <c r="D56" s="1" t="s">
        <v>679</v>
      </c>
      <c r="E56" s="1" t="s">
        <v>680</v>
      </c>
      <c r="F56" s="1" t="s">
        <v>681</v>
      </c>
      <c r="G56" s="1" t="s">
        <v>682</v>
      </c>
      <c r="H56" s="2" t="s">
        <v>53</v>
      </c>
      <c r="I56" s="4">
        <f t="shared" si="1"/>
        <v>1</v>
      </c>
      <c r="L56" s="33" t="str">
        <f t="shared" si="4"/>
        <v/>
      </c>
      <c r="M56" s="23" t="str">
        <f t="shared" si="5"/>
        <v/>
      </c>
    </row>
    <row r="57" spans="1:13" ht="63.6" customHeight="1" x14ac:dyDescent="0.25">
      <c r="A57" s="1" t="str">
        <f t="shared" si="0"/>
        <v/>
      </c>
      <c r="B57" s="2" t="s">
        <v>683</v>
      </c>
      <c r="C57" s="2" t="s">
        <v>609</v>
      </c>
      <c r="D57" s="1" t="s">
        <v>684</v>
      </c>
      <c r="E57" s="1" t="s">
        <v>685</v>
      </c>
      <c r="F57" s="1" t="s">
        <v>686</v>
      </c>
      <c r="G57" s="1" t="s">
        <v>687</v>
      </c>
      <c r="H57" s="2" t="s">
        <v>32</v>
      </c>
      <c r="I57" s="4">
        <f t="shared" si="1"/>
        <v>0.7</v>
      </c>
      <c r="L57" s="33" t="str">
        <f t="shared" si="4"/>
        <v/>
      </c>
      <c r="M57" s="23" t="str">
        <f t="shared" si="5"/>
        <v/>
      </c>
    </row>
    <row r="58" spans="1:13" ht="63.6" customHeight="1" x14ac:dyDescent="0.25">
      <c r="A58" s="1" t="str">
        <f t="shared" si="0"/>
        <v/>
      </c>
      <c r="B58" s="2" t="s">
        <v>688</v>
      </c>
      <c r="C58" s="2" t="s">
        <v>609</v>
      </c>
      <c r="D58" s="1" t="s">
        <v>650</v>
      </c>
      <c r="E58" s="1" t="s">
        <v>689</v>
      </c>
      <c r="F58" s="1" t="s">
        <v>690</v>
      </c>
      <c r="G58" s="1" t="s">
        <v>691</v>
      </c>
      <c r="H58" s="2" t="s">
        <v>32</v>
      </c>
      <c r="I58" s="4">
        <f t="shared" si="1"/>
        <v>0.7</v>
      </c>
      <c r="L58" s="33" t="str">
        <f t="shared" si="4"/>
        <v/>
      </c>
      <c r="M58" s="23" t="str">
        <f t="shared" si="5"/>
        <v/>
      </c>
    </row>
    <row r="59" spans="1:13" x14ac:dyDescent="0.25">
      <c r="A59" s="1" t="str">
        <f t="shared" si="0"/>
        <v/>
      </c>
      <c r="I59" s="4" t="str">
        <f t="shared" si="1"/>
        <v/>
      </c>
      <c r="L59" s="33" t="str">
        <f t="shared" si="4"/>
        <v/>
      </c>
      <c r="M59" s="23" t="str">
        <f t="shared" si="5"/>
        <v/>
      </c>
    </row>
    <row r="60" spans="1:13" s="14" customFormat="1" ht="24" customHeight="1" x14ac:dyDescent="0.25">
      <c r="A60" s="1" t="str">
        <f t="shared" si="0"/>
        <v/>
      </c>
      <c r="B60" s="15" t="s">
        <v>692</v>
      </c>
      <c r="C60" s="16"/>
      <c r="D60" s="16"/>
      <c r="E60" s="16"/>
      <c r="F60" s="16"/>
      <c r="G60" s="16"/>
      <c r="H60" s="16"/>
      <c r="I60" s="4" t="str">
        <f t="shared" si="1"/>
        <v/>
      </c>
      <c r="J60" s="12"/>
      <c r="K60" s="38"/>
      <c r="L60" s="33" t="str">
        <f t="shared" si="4"/>
        <v/>
      </c>
      <c r="M60" s="23" t="str">
        <f t="shared" si="5"/>
        <v/>
      </c>
    </row>
    <row r="61" spans="1:13" ht="63.95" customHeight="1" x14ac:dyDescent="0.25">
      <c r="A61" s="1" t="str">
        <f t="shared" si="0"/>
        <v/>
      </c>
      <c r="B61" s="2" t="s">
        <v>693</v>
      </c>
      <c r="C61" s="2" t="s">
        <v>694</v>
      </c>
      <c r="D61" s="1" t="s">
        <v>695</v>
      </c>
      <c r="E61" s="1" t="s">
        <v>696</v>
      </c>
      <c r="F61" s="1" t="s">
        <v>697</v>
      </c>
      <c r="G61" s="1" t="s">
        <v>698</v>
      </c>
      <c r="H61" s="2" t="s">
        <v>53</v>
      </c>
      <c r="I61" s="4">
        <f t="shared" si="1"/>
        <v>1</v>
      </c>
      <c r="L61" s="33" t="str">
        <f t="shared" si="4"/>
        <v/>
      </c>
      <c r="M61" s="23" t="str">
        <f t="shared" si="5"/>
        <v/>
      </c>
    </row>
    <row r="62" spans="1:13" ht="63.95" customHeight="1" x14ac:dyDescent="0.25">
      <c r="A62" s="1" t="str">
        <f t="shared" si="0"/>
        <v/>
      </c>
      <c r="B62" s="2" t="s">
        <v>699</v>
      </c>
      <c r="C62" s="2" t="s">
        <v>694</v>
      </c>
      <c r="D62" s="1" t="s">
        <v>700</v>
      </c>
      <c r="E62" s="1" t="s">
        <v>700</v>
      </c>
      <c r="F62" s="1" t="s">
        <v>701</v>
      </c>
      <c r="G62" s="1" t="s">
        <v>702</v>
      </c>
      <c r="H62" s="2" t="s">
        <v>32</v>
      </c>
      <c r="I62" s="4">
        <f t="shared" si="1"/>
        <v>0.7</v>
      </c>
      <c r="L62" s="33" t="str">
        <f t="shared" si="4"/>
        <v/>
      </c>
      <c r="M62" s="23" t="str">
        <f t="shared" si="5"/>
        <v/>
      </c>
    </row>
    <row r="63" spans="1:13" ht="63.95" customHeight="1" x14ac:dyDescent="0.25">
      <c r="A63" s="1" t="str">
        <f t="shared" si="0"/>
        <v/>
      </c>
      <c r="B63" s="2" t="s">
        <v>703</v>
      </c>
      <c r="C63" s="2" t="s">
        <v>694</v>
      </c>
      <c r="D63" s="1" t="s">
        <v>704</v>
      </c>
      <c r="E63" s="1" t="s">
        <v>705</v>
      </c>
      <c r="F63" s="1" t="s">
        <v>706</v>
      </c>
      <c r="G63" s="1" t="s">
        <v>707</v>
      </c>
      <c r="H63" s="2" t="s">
        <v>32</v>
      </c>
      <c r="I63" s="4">
        <f t="shared" si="1"/>
        <v>0.7</v>
      </c>
      <c r="L63" s="33" t="str">
        <f t="shared" si="4"/>
        <v/>
      </c>
      <c r="M63" s="23" t="str">
        <f t="shared" si="5"/>
        <v/>
      </c>
    </row>
    <row r="64" spans="1:13" ht="63.95" customHeight="1" x14ac:dyDescent="0.25">
      <c r="A64" s="1" t="str">
        <f t="shared" si="0"/>
        <v/>
      </c>
      <c r="B64" s="2" t="s">
        <v>708</v>
      </c>
      <c r="C64" s="2" t="s">
        <v>694</v>
      </c>
      <c r="D64" s="1" t="s">
        <v>709</v>
      </c>
      <c r="E64" s="1" t="s">
        <v>710</v>
      </c>
      <c r="F64" s="1" t="s">
        <v>711</v>
      </c>
      <c r="G64" s="1" t="s">
        <v>712</v>
      </c>
      <c r="H64" s="2" t="s">
        <v>20</v>
      </c>
      <c r="I64" s="4" t="str">
        <f t="shared" si="1"/>
        <v/>
      </c>
      <c r="L64" s="33" t="str">
        <f t="shared" si="4"/>
        <v/>
      </c>
      <c r="M64" s="23" t="str">
        <f t="shared" si="5"/>
        <v/>
      </c>
    </row>
    <row r="65" spans="1:13" ht="63.95" customHeight="1" x14ac:dyDescent="0.25">
      <c r="A65" s="1" t="str">
        <f t="shared" si="0"/>
        <v/>
      </c>
      <c r="B65" s="2" t="s">
        <v>713</v>
      </c>
      <c r="C65" s="2" t="s">
        <v>694</v>
      </c>
      <c r="D65" s="1" t="s">
        <v>714</v>
      </c>
      <c r="E65" s="1" t="s">
        <v>715</v>
      </c>
      <c r="F65" s="1" t="s">
        <v>716</v>
      </c>
      <c r="G65" s="1" t="s">
        <v>717</v>
      </c>
      <c r="H65" s="2" t="s">
        <v>20</v>
      </c>
      <c r="I65" s="4" t="str">
        <f t="shared" si="1"/>
        <v/>
      </c>
      <c r="L65" s="33" t="str">
        <f t="shared" si="4"/>
        <v/>
      </c>
      <c r="M65" s="23" t="str">
        <f t="shared" si="5"/>
        <v/>
      </c>
    </row>
    <row r="66" spans="1:13" ht="63.95" customHeight="1" x14ac:dyDescent="0.25">
      <c r="A66" s="1" t="str">
        <f t="shared" si="0"/>
        <v/>
      </c>
      <c r="B66" s="2" t="s">
        <v>718</v>
      </c>
      <c r="C66" s="2" t="s">
        <v>694</v>
      </c>
      <c r="D66" s="1" t="s">
        <v>719</v>
      </c>
      <c r="E66" s="1" t="s">
        <v>720</v>
      </c>
      <c r="F66" s="1" t="s">
        <v>721</v>
      </c>
      <c r="G66" s="1" t="s">
        <v>722</v>
      </c>
      <c r="H66" s="2" t="s">
        <v>53</v>
      </c>
      <c r="I66" s="4">
        <f t="shared" si="1"/>
        <v>1</v>
      </c>
      <c r="L66" s="33" t="str">
        <f t="shared" si="4"/>
        <v/>
      </c>
      <c r="M66" s="23" t="str">
        <f t="shared" si="5"/>
        <v/>
      </c>
    </row>
    <row r="67" spans="1:13" ht="63.95" customHeight="1" x14ac:dyDescent="0.25">
      <c r="A67" s="1" t="str">
        <f t="shared" si="0"/>
        <v/>
      </c>
      <c r="B67" s="2" t="s">
        <v>723</v>
      </c>
      <c r="C67" s="2" t="s">
        <v>694</v>
      </c>
      <c r="D67" s="1" t="s">
        <v>724</v>
      </c>
      <c r="E67" s="1" t="s">
        <v>725</v>
      </c>
      <c r="F67" s="1" t="s">
        <v>726</v>
      </c>
      <c r="G67" s="1" t="s">
        <v>727</v>
      </c>
      <c r="H67" s="2" t="s">
        <v>32</v>
      </c>
      <c r="I67" s="4">
        <f t="shared" si="1"/>
        <v>0.7</v>
      </c>
      <c r="L67" s="33" t="str">
        <f t="shared" si="4"/>
        <v/>
      </c>
      <c r="M67" s="23" t="str">
        <f t="shared" si="5"/>
        <v/>
      </c>
    </row>
    <row r="68" spans="1:13" x14ac:dyDescent="0.25">
      <c r="A68" s="1" t="str">
        <f t="shared" si="0"/>
        <v/>
      </c>
      <c r="I68" s="4" t="str">
        <f t="shared" si="1"/>
        <v/>
      </c>
      <c r="L68" s="33" t="str">
        <f t="shared" si="4"/>
        <v/>
      </c>
      <c r="M68" s="23" t="str">
        <f t="shared" si="5"/>
        <v/>
      </c>
    </row>
    <row r="69" spans="1:13" s="14" customFormat="1" ht="24" customHeight="1" x14ac:dyDescent="0.25">
      <c r="A69" s="1" t="str">
        <f t="shared" si="0"/>
        <v/>
      </c>
      <c r="B69" s="15" t="s">
        <v>728</v>
      </c>
      <c r="C69" s="16"/>
      <c r="D69" s="16"/>
      <c r="E69" s="16"/>
      <c r="F69" s="16"/>
      <c r="G69" s="16"/>
      <c r="H69" s="16"/>
      <c r="I69" s="4" t="str">
        <f t="shared" si="1"/>
        <v/>
      </c>
      <c r="J69" s="12"/>
      <c r="K69" s="38"/>
      <c r="L69" s="33" t="str">
        <f t="shared" si="4"/>
        <v/>
      </c>
      <c r="M69" s="23" t="str">
        <f t="shared" si="5"/>
        <v/>
      </c>
    </row>
    <row r="70" spans="1:13" ht="63.95" customHeight="1" x14ac:dyDescent="0.25">
      <c r="A70" s="1" t="str">
        <f t="shared" si="0"/>
        <v/>
      </c>
      <c r="B70" s="2" t="s">
        <v>729</v>
      </c>
      <c r="C70" s="2" t="s">
        <v>730</v>
      </c>
      <c r="D70" s="1" t="s">
        <v>731</v>
      </c>
      <c r="E70" s="1" t="s">
        <v>731</v>
      </c>
      <c r="F70" s="1" t="s">
        <v>732</v>
      </c>
      <c r="G70" s="1" t="s">
        <v>733</v>
      </c>
      <c r="H70" s="2" t="s">
        <v>53</v>
      </c>
      <c r="I70" s="4">
        <f t="shared" si="1"/>
        <v>1</v>
      </c>
      <c r="L70" s="33" t="str">
        <f t="shared" si="4"/>
        <v/>
      </c>
      <c r="M70" s="23" t="str">
        <f t="shared" si="5"/>
        <v/>
      </c>
    </row>
    <row r="71" spans="1:13" ht="63.95" customHeight="1" x14ac:dyDescent="0.25">
      <c r="A71" s="1" t="str">
        <f t="shared" si="0"/>
        <v/>
      </c>
      <c r="B71" s="2" t="s">
        <v>734</v>
      </c>
      <c r="C71" s="2" t="s">
        <v>730</v>
      </c>
      <c r="D71" s="1" t="s">
        <v>735</v>
      </c>
      <c r="E71" s="1" t="s">
        <v>736</v>
      </c>
      <c r="F71" s="1" t="s">
        <v>737</v>
      </c>
      <c r="G71" s="1" t="s">
        <v>738</v>
      </c>
      <c r="H71" s="2" t="s">
        <v>53</v>
      </c>
      <c r="I71" s="4">
        <f t="shared" si="1"/>
        <v>1</v>
      </c>
      <c r="L71" s="33" t="str">
        <f t="shared" si="4"/>
        <v/>
      </c>
      <c r="M71" s="23" t="str">
        <f t="shared" si="5"/>
        <v/>
      </c>
    </row>
    <row r="72" spans="1:13" ht="63.95" customHeight="1" x14ac:dyDescent="0.25">
      <c r="A72" s="1" t="str">
        <f t="shared" si="0"/>
        <v/>
      </c>
      <c r="B72" s="2" t="s">
        <v>739</v>
      </c>
      <c r="C72" s="2" t="s">
        <v>730</v>
      </c>
      <c r="D72" s="1" t="s">
        <v>740</v>
      </c>
      <c r="E72" s="1" t="s">
        <v>741</v>
      </c>
      <c r="F72" s="1" t="s">
        <v>742</v>
      </c>
      <c r="G72" s="1" t="s">
        <v>743</v>
      </c>
      <c r="H72" s="2" t="s">
        <v>32</v>
      </c>
      <c r="I72" s="4">
        <f t="shared" si="1"/>
        <v>0.7</v>
      </c>
      <c r="L72" s="33" t="str">
        <f t="shared" si="4"/>
        <v/>
      </c>
      <c r="M72" s="23" t="str">
        <f t="shared" si="5"/>
        <v/>
      </c>
    </row>
    <row r="73" spans="1:13" ht="63.95" customHeight="1" x14ac:dyDescent="0.25">
      <c r="A73" s="1" t="str">
        <f t="shared" si="0"/>
        <v/>
      </c>
      <c r="B73" s="2" t="s">
        <v>744</v>
      </c>
      <c r="C73" s="2" t="s">
        <v>730</v>
      </c>
      <c r="D73" s="1" t="s">
        <v>745</v>
      </c>
      <c r="E73" s="1" t="s">
        <v>746</v>
      </c>
      <c r="F73" s="1" t="s">
        <v>747</v>
      </c>
      <c r="G73" s="1" t="s">
        <v>748</v>
      </c>
      <c r="H73" s="2" t="s">
        <v>32</v>
      </c>
      <c r="I73" s="4">
        <f t="shared" si="1"/>
        <v>0.7</v>
      </c>
      <c r="L73" s="33" t="str">
        <f t="shared" si="4"/>
        <v/>
      </c>
      <c r="M73" s="23" t="str">
        <f t="shared" si="5"/>
        <v/>
      </c>
    </row>
    <row r="74" spans="1:13" ht="63.95" customHeight="1" x14ac:dyDescent="0.25">
      <c r="A74" s="1" t="str">
        <f t="shared" si="0"/>
        <v/>
      </c>
      <c r="B74" s="2" t="s">
        <v>749</v>
      </c>
      <c r="C74" s="2" t="s">
        <v>730</v>
      </c>
      <c r="D74" s="1" t="s">
        <v>750</v>
      </c>
      <c r="E74" s="1" t="s">
        <v>751</v>
      </c>
      <c r="F74" s="1" t="s">
        <v>752</v>
      </c>
      <c r="G74" s="1" t="s">
        <v>753</v>
      </c>
      <c r="H74" s="2" t="s">
        <v>53</v>
      </c>
      <c r="I74" s="4">
        <f t="shared" si="1"/>
        <v>1</v>
      </c>
      <c r="L74" s="33" t="str">
        <f t="shared" si="4"/>
        <v/>
      </c>
      <c r="M74" s="23" t="str">
        <f t="shared" si="5"/>
        <v/>
      </c>
    </row>
    <row r="75" spans="1:13" ht="63.95" customHeight="1" x14ac:dyDescent="0.25">
      <c r="A75" s="1" t="str">
        <f t="shared" si="0"/>
        <v/>
      </c>
      <c r="B75" s="2" t="s">
        <v>754</v>
      </c>
      <c r="C75" s="2" t="s">
        <v>730</v>
      </c>
      <c r="D75" s="1" t="s">
        <v>755</v>
      </c>
      <c r="E75" s="1" t="s">
        <v>756</v>
      </c>
      <c r="F75" s="1" t="s">
        <v>757</v>
      </c>
      <c r="G75" s="1" t="s">
        <v>758</v>
      </c>
      <c r="H75" s="2" t="s">
        <v>32</v>
      </c>
      <c r="I75" s="4">
        <f t="shared" si="1"/>
        <v>0.7</v>
      </c>
      <c r="L75" s="33" t="str">
        <f t="shared" ref="L75:L134" si="6">IF(H75="Knock Out","",IF(AND(ISNUMBER(I75),ISNUMBER(K75)),K75*I75,""))</f>
        <v/>
      </c>
      <c r="M75" s="23" t="str">
        <f t="shared" ref="M75:M134" si="7">IF(K75="","",IF(AND(H75="Knock Out",K75&lt;1),"AFGEWEZEN",""))</f>
        <v/>
      </c>
    </row>
    <row r="76" spans="1:13" ht="63.95" customHeight="1" x14ac:dyDescent="0.25">
      <c r="A76" s="1" t="str">
        <f t="shared" ref="A76:A134" si="8">IF(M76="AFGEWEZEN","A","")</f>
        <v/>
      </c>
      <c r="B76" s="2" t="s">
        <v>759</v>
      </c>
      <c r="C76" s="2" t="s">
        <v>730</v>
      </c>
      <c r="D76" s="1" t="s">
        <v>760</v>
      </c>
      <c r="E76" s="1" t="s">
        <v>761</v>
      </c>
      <c r="F76" s="1" t="s">
        <v>762</v>
      </c>
      <c r="G76" s="1" t="s">
        <v>763</v>
      </c>
      <c r="H76" s="2" t="s">
        <v>32</v>
      </c>
      <c r="I76" s="4">
        <f t="shared" ref="I76:I134" si="9">IF(H76="Knock Out","",IF(H76="Must",1,IF(H76="Should",0.7,IF(H76="Could",0.3,""))))</f>
        <v>0.7</v>
      </c>
      <c r="L76" s="33" t="str">
        <f t="shared" si="6"/>
        <v/>
      </c>
      <c r="M76" s="23" t="str">
        <f t="shared" si="7"/>
        <v/>
      </c>
    </row>
    <row r="77" spans="1:13" ht="63.95" customHeight="1" x14ac:dyDescent="0.25">
      <c r="A77" s="1" t="str">
        <f t="shared" si="8"/>
        <v/>
      </c>
      <c r="B77" s="2" t="s">
        <v>764</v>
      </c>
      <c r="C77" s="2" t="s">
        <v>730</v>
      </c>
      <c r="D77" s="1" t="s">
        <v>765</v>
      </c>
      <c r="E77" s="1" t="s">
        <v>766</v>
      </c>
      <c r="F77" s="1" t="s">
        <v>767</v>
      </c>
      <c r="G77" s="1" t="s">
        <v>768</v>
      </c>
      <c r="H77" s="2" t="s">
        <v>53</v>
      </c>
      <c r="I77" s="4">
        <f t="shared" si="9"/>
        <v>1</v>
      </c>
      <c r="L77" s="33" t="str">
        <f t="shared" si="6"/>
        <v/>
      </c>
      <c r="M77" s="23" t="str">
        <f t="shared" si="7"/>
        <v/>
      </c>
    </row>
    <row r="78" spans="1:13" ht="63.95" customHeight="1" x14ac:dyDescent="0.25">
      <c r="A78" s="1" t="str">
        <f t="shared" si="8"/>
        <v/>
      </c>
      <c r="B78" s="2" t="s">
        <v>769</v>
      </c>
      <c r="C78" s="2" t="s">
        <v>730</v>
      </c>
      <c r="D78" s="1" t="s">
        <v>765</v>
      </c>
      <c r="E78" s="1" t="s">
        <v>770</v>
      </c>
      <c r="F78" s="1" t="s">
        <v>771</v>
      </c>
      <c r="G78" s="1" t="s">
        <v>772</v>
      </c>
      <c r="H78" s="2" t="s">
        <v>53</v>
      </c>
      <c r="I78" s="4">
        <f t="shared" si="9"/>
        <v>1</v>
      </c>
      <c r="L78" s="33" t="str">
        <f t="shared" si="6"/>
        <v/>
      </c>
      <c r="M78" s="23" t="str">
        <f t="shared" si="7"/>
        <v/>
      </c>
    </row>
    <row r="79" spans="1:13" ht="63.95" customHeight="1" x14ac:dyDescent="0.25">
      <c r="A79" s="1" t="str">
        <f t="shared" si="8"/>
        <v/>
      </c>
      <c r="B79" s="2" t="s">
        <v>773</v>
      </c>
      <c r="C79" s="2" t="s">
        <v>730</v>
      </c>
      <c r="D79" s="1" t="s">
        <v>774</v>
      </c>
      <c r="E79" s="1" t="s">
        <v>775</v>
      </c>
      <c r="F79" s="1" t="s">
        <v>776</v>
      </c>
      <c r="G79" s="1" t="s">
        <v>777</v>
      </c>
      <c r="H79" s="2" t="s">
        <v>53</v>
      </c>
      <c r="I79" s="4">
        <f t="shared" si="9"/>
        <v>1</v>
      </c>
      <c r="L79" s="33" t="str">
        <f t="shared" si="6"/>
        <v/>
      </c>
      <c r="M79" s="23" t="str">
        <f t="shared" si="7"/>
        <v/>
      </c>
    </row>
    <row r="80" spans="1:13" ht="63.95" customHeight="1" x14ac:dyDescent="0.25">
      <c r="A80" s="1" t="str">
        <f t="shared" si="8"/>
        <v/>
      </c>
      <c r="B80" s="2" t="s">
        <v>778</v>
      </c>
      <c r="C80" s="2" t="s">
        <v>730</v>
      </c>
      <c r="D80" s="1" t="s">
        <v>774</v>
      </c>
      <c r="E80" s="1" t="s">
        <v>779</v>
      </c>
      <c r="F80" s="1" t="s">
        <v>780</v>
      </c>
      <c r="G80" s="1" t="s">
        <v>781</v>
      </c>
      <c r="H80" s="2" t="s">
        <v>32</v>
      </c>
      <c r="I80" s="4">
        <f t="shared" si="9"/>
        <v>0.7</v>
      </c>
      <c r="L80" s="33" t="str">
        <f t="shared" si="6"/>
        <v/>
      </c>
      <c r="M80" s="23" t="str">
        <f t="shared" si="7"/>
        <v/>
      </c>
    </row>
    <row r="81" spans="1:13" ht="63.95" customHeight="1" x14ac:dyDescent="0.25">
      <c r="A81" s="1" t="str">
        <f t="shared" si="8"/>
        <v/>
      </c>
      <c r="B81" s="2" t="s">
        <v>782</v>
      </c>
      <c r="C81" s="2" t="s">
        <v>730</v>
      </c>
      <c r="D81" s="1" t="s">
        <v>783</v>
      </c>
      <c r="E81" s="1" t="s">
        <v>784</v>
      </c>
      <c r="F81" s="1" t="s">
        <v>785</v>
      </c>
      <c r="G81" s="1" t="s">
        <v>786</v>
      </c>
      <c r="H81" s="2" t="s">
        <v>53</v>
      </c>
      <c r="I81" s="4">
        <f t="shared" si="9"/>
        <v>1</v>
      </c>
      <c r="L81" s="33" t="str">
        <f t="shared" si="6"/>
        <v/>
      </c>
      <c r="M81" s="23" t="str">
        <f t="shared" si="7"/>
        <v/>
      </c>
    </row>
    <row r="82" spans="1:13" ht="63.95" customHeight="1" x14ac:dyDescent="0.25">
      <c r="A82" s="1" t="str">
        <f t="shared" si="8"/>
        <v/>
      </c>
      <c r="B82" s="2" t="s">
        <v>787</v>
      </c>
      <c r="C82" s="2" t="s">
        <v>730</v>
      </c>
      <c r="D82" s="1" t="s">
        <v>788</v>
      </c>
      <c r="E82" s="1" t="s">
        <v>789</v>
      </c>
      <c r="F82" s="1" t="s">
        <v>790</v>
      </c>
      <c r="G82" s="1" t="s">
        <v>791</v>
      </c>
      <c r="H82" s="2" t="s">
        <v>32</v>
      </c>
      <c r="I82" s="4">
        <f t="shared" si="9"/>
        <v>0.7</v>
      </c>
      <c r="L82" s="33" t="str">
        <f t="shared" si="6"/>
        <v/>
      </c>
      <c r="M82" s="23" t="str">
        <f t="shared" si="7"/>
        <v/>
      </c>
    </row>
    <row r="83" spans="1:13" ht="63.95" customHeight="1" x14ac:dyDescent="0.25">
      <c r="A83" s="1" t="str">
        <f t="shared" si="8"/>
        <v/>
      </c>
      <c r="B83" s="2" t="s">
        <v>792</v>
      </c>
      <c r="C83" s="2" t="s">
        <v>730</v>
      </c>
      <c r="D83" s="1" t="s">
        <v>793</v>
      </c>
      <c r="E83" s="1" t="s">
        <v>794</v>
      </c>
      <c r="F83" s="1" t="s">
        <v>795</v>
      </c>
      <c r="G83" s="1" t="s">
        <v>796</v>
      </c>
      <c r="H83" s="2" t="s">
        <v>32</v>
      </c>
      <c r="I83" s="4">
        <f t="shared" si="9"/>
        <v>0.7</v>
      </c>
      <c r="L83" s="33" t="str">
        <f t="shared" si="6"/>
        <v/>
      </c>
      <c r="M83" s="23" t="str">
        <f t="shared" si="7"/>
        <v/>
      </c>
    </row>
    <row r="84" spans="1:13" ht="63.95" customHeight="1" x14ac:dyDescent="0.25">
      <c r="A84" s="1" t="str">
        <f t="shared" si="8"/>
        <v/>
      </c>
      <c r="B84" s="2" t="s">
        <v>797</v>
      </c>
      <c r="C84" s="2" t="s">
        <v>730</v>
      </c>
      <c r="D84" s="1" t="s">
        <v>798</v>
      </c>
      <c r="E84" s="1" t="s">
        <v>799</v>
      </c>
      <c r="F84" s="1" t="s">
        <v>800</v>
      </c>
      <c r="G84" s="1" t="s">
        <v>801</v>
      </c>
      <c r="H84" s="2" t="s">
        <v>32</v>
      </c>
      <c r="I84" s="4">
        <f t="shared" si="9"/>
        <v>0.7</v>
      </c>
      <c r="L84" s="33" t="str">
        <f t="shared" si="6"/>
        <v/>
      </c>
      <c r="M84" s="23" t="str">
        <f t="shared" si="7"/>
        <v/>
      </c>
    </row>
    <row r="85" spans="1:13" ht="63.95" customHeight="1" x14ac:dyDescent="0.25">
      <c r="A85" s="1" t="str">
        <f t="shared" si="8"/>
        <v/>
      </c>
      <c r="B85" s="2" t="s">
        <v>802</v>
      </c>
      <c r="C85" s="2" t="s">
        <v>730</v>
      </c>
      <c r="D85" s="1" t="s">
        <v>803</v>
      </c>
      <c r="E85" s="1" t="s">
        <v>804</v>
      </c>
      <c r="F85" s="1" t="s">
        <v>805</v>
      </c>
      <c r="G85" s="1" t="s">
        <v>806</v>
      </c>
      <c r="H85" s="2" t="s">
        <v>32</v>
      </c>
      <c r="I85" s="4">
        <f t="shared" si="9"/>
        <v>0.7</v>
      </c>
      <c r="L85" s="33" t="str">
        <f t="shared" si="6"/>
        <v/>
      </c>
      <c r="M85" s="23" t="str">
        <f t="shared" si="7"/>
        <v/>
      </c>
    </row>
    <row r="86" spans="1:13" x14ac:dyDescent="0.25">
      <c r="A86" s="1" t="str">
        <f t="shared" si="8"/>
        <v/>
      </c>
      <c r="I86" s="4" t="str">
        <f t="shared" si="9"/>
        <v/>
      </c>
      <c r="L86" s="33" t="str">
        <f t="shared" si="6"/>
        <v/>
      </c>
      <c r="M86" s="23" t="str">
        <f t="shared" si="7"/>
        <v/>
      </c>
    </row>
    <row r="87" spans="1:13" s="14" customFormat="1" ht="24" customHeight="1" x14ac:dyDescent="0.25">
      <c r="A87" s="1" t="str">
        <f t="shared" si="8"/>
        <v/>
      </c>
      <c r="B87" s="15" t="s">
        <v>807</v>
      </c>
      <c r="C87" s="16"/>
      <c r="D87" s="16"/>
      <c r="E87" s="16"/>
      <c r="F87" s="16"/>
      <c r="G87" s="16"/>
      <c r="H87" s="16"/>
      <c r="I87" s="4" t="str">
        <f t="shared" si="9"/>
        <v/>
      </c>
      <c r="J87" s="12"/>
      <c r="K87" s="38"/>
      <c r="L87" s="33" t="str">
        <f t="shared" si="6"/>
        <v/>
      </c>
      <c r="M87" s="23" t="str">
        <f t="shared" si="7"/>
        <v/>
      </c>
    </row>
    <row r="88" spans="1:13" ht="63.95" customHeight="1" x14ac:dyDescent="0.25">
      <c r="A88" s="1" t="str">
        <f t="shared" si="8"/>
        <v/>
      </c>
      <c r="B88" s="2" t="s">
        <v>808</v>
      </c>
      <c r="C88" s="2" t="s">
        <v>809</v>
      </c>
      <c r="D88" s="1" t="s">
        <v>810</v>
      </c>
      <c r="E88" s="1" t="s">
        <v>811</v>
      </c>
      <c r="F88" s="1" t="s">
        <v>812</v>
      </c>
      <c r="G88" s="1" t="s">
        <v>813</v>
      </c>
      <c r="H88" s="2" t="s">
        <v>53</v>
      </c>
      <c r="I88" s="4">
        <f t="shared" si="9"/>
        <v>1</v>
      </c>
      <c r="L88" s="33" t="str">
        <f t="shared" si="6"/>
        <v/>
      </c>
      <c r="M88" s="23" t="str">
        <f t="shared" si="7"/>
        <v/>
      </c>
    </row>
    <row r="89" spans="1:13" ht="63.95" customHeight="1" x14ac:dyDescent="0.25">
      <c r="A89" s="1" t="str">
        <f t="shared" si="8"/>
        <v/>
      </c>
      <c r="B89" s="2" t="s">
        <v>814</v>
      </c>
      <c r="C89" s="2" t="s">
        <v>809</v>
      </c>
      <c r="D89" s="1" t="s">
        <v>815</v>
      </c>
      <c r="E89" s="1" t="s">
        <v>816</v>
      </c>
      <c r="F89" s="1" t="s">
        <v>817</v>
      </c>
      <c r="G89" s="1" t="s">
        <v>818</v>
      </c>
      <c r="H89" s="2" t="s">
        <v>53</v>
      </c>
      <c r="I89" s="4">
        <f t="shared" si="9"/>
        <v>1</v>
      </c>
      <c r="L89" s="33" t="str">
        <f t="shared" si="6"/>
        <v/>
      </c>
      <c r="M89" s="23" t="str">
        <f t="shared" si="7"/>
        <v/>
      </c>
    </row>
    <row r="90" spans="1:13" ht="63.95" customHeight="1" x14ac:dyDescent="0.25">
      <c r="A90" s="1" t="str">
        <f t="shared" si="8"/>
        <v/>
      </c>
      <c r="B90" s="2" t="s">
        <v>819</v>
      </c>
      <c r="C90" s="2" t="s">
        <v>809</v>
      </c>
      <c r="D90" s="1" t="s">
        <v>820</v>
      </c>
      <c r="E90" s="1" t="s">
        <v>821</v>
      </c>
      <c r="F90" s="1" t="s">
        <v>822</v>
      </c>
      <c r="G90" s="1" t="s">
        <v>823</v>
      </c>
      <c r="H90" s="2" t="s">
        <v>32</v>
      </c>
      <c r="I90" s="4">
        <f t="shared" si="9"/>
        <v>0.7</v>
      </c>
      <c r="L90" s="33" t="str">
        <f t="shared" si="6"/>
        <v/>
      </c>
      <c r="M90" s="23" t="str">
        <f t="shared" si="7"/>
        <v/>
      </c>
    </row>
    <row r="91" spans="1:13" ht="63.95" customHeight="1" x14ac:dyDescent="0.25">
      <c r="A91" s="1" t="str">
        <f t="shared" si="8"/>
        <v/>
      </c>
      <c r="B91" s="2" t="s">
        <v>824</v>
      </c>
      <c r="C91" s="2" t="s">
        <v>809</v>
      </c>
      <c r="D91" s="1" t="s">
        <v>825</v>
      </c>
      <c r="E91" s="1" t="s">
        <v>826</v>
      </c>
      <c r="F91" s="1" t="s">
        <v>827</v>
      </c>
      <c r="G91" s="1" t="s">
        <v>828</v>
      </c>
      <c r="H91" s="2" t="s">
        <v>53</v>
      </c>
      <c r="I91" s="4">
        <f t="shared" si="9"/>
        <v>1</v>
      </c>
      <c r="L91" s="33" t="str">
        <f t="shared" si="6"/>
        <v/>
      </c>
      <c r="M91" s="23" t="str">
        <f t="shared" si="7"/>
        <v/>
      </c>
    </row>
    <row r="92" spans="1:13" ht="63.95" customHeight="1" x14ac:dyDescent="0.25">
      <c r="A92" s="1" t="str">
        <f t="shared" si="8"/>
        <v/>
      </c>
      <c r="B92" s="2" t="s">
        <v>829</v>
      </c>
      <c r="C92" s="2" t="s">
        <v>809</v>
      </c>
      <c r="D92" s="1" t="s">
        <v>246</v>
      </c>
      <c r="E92" s="1" t="s">
        <v>830</v>
      </c>
      <c r="F92" s="1" t="s">
        <v>831</v>
      </c>
      <c r="G92" s="1" t="s">
        <v>832</v>
      </c>
      <c r="H92" s="2" t="s">
        <v>53</v>
      </c>
      <c r="I92" s="4">
        <f t="shared" si="9"/>
        <v>1</v>
      </c>
      <c r="L92" s="33" t="str">
        <f t="shared" si="6"/>
        <v/>
      </c>
      <c r="M92" s="23" t="str">
        <f t="shared" si="7"/>
        <v/>
      </c>
    </row>
    <row r="93" spans="1:13" ht="63.95" customHeight="1" x14ac:dyDescent="0.25">
      <c r="A93" s="1" t="str">
        <f t="shared" si="8"/>
        <v/>
      </c>
      <c r="B93" s="2" t="s">
        <v>833</v>
      </c>
      <c r="C93" s="2" t="s">
        <v>809</v>
      </c>
      <c r="D93" s="1" t="s">
        <v>834</v>
      </c>
      <c r="E93" s="1" t="s">
        <v>835</v>
      </c>
      <c r="F93" s="1" t="s">
        <v>836</v>
      </c>
      <c r="G93" s="1" t="s">
        <v>837</v>
      </c>
      <c r="H93" s="2" t="s">
        <v>53</v>
      </c>
      <c r="I93" s="4">
        <f t="shared" si="9"/>
        <v>1</v>
      </c>
      <c r="L93" s="33" t="str">
        <f t="shared" si="6"/>
        <v/>
      </c>
      <c r="M93" s="23" t="str">
        <f t="shared" si="7"/>
        <v/>
      </c>
    </row>
    <row r="94" spans="1:13" ht="63.95" customHeight="1" x14ac:dyDescent="0.25">
      <c r="A94" s="1" t="str">
        <f t="shared" si="8"/>
        <v/>
      </c>
      <c r="B94" s="2" t="s">
        <v>838</v>
      </c>
      <c r="C94" s="2" t="s">
        <v>809</v>
      </c>
      <c r="D94" s="1" t="s">
        <v>839</v>
      </c>
      <c r="E94" s="1" t="s">
        <v>840</v>
      </c>
      <c r="F94" s="1" t="s">
        <v>841</v>
      </c>
      <c r="G94" s="1" t="s">
        <v>842</v>
      </c>
      <c r="H94" s="2" t="s">
        <v>32</v>
      </c>
      <c r="I94" s="4">
        <f t="shared" si="9"/>
        <v>0.7</v>
      </c>
      <c r="L94" s="33" t="str">
        <f t="shared" si="6"/>
        <v/>
      </c>
      <c r="M94" s="23" t="str">
        <f t="shared" si="7"/>
        <v/>
      </c>
    </row>
    <row r="95" spans="1:13" ht="63.95" customHeight="1" x14ac:dyDescent="0.25">
      <c r="A95" s="1" t="str">
        <f t="shared" si="8"/>
        <v/>
      </c>
      <c r="B95" s="2" t="s">
        <v>843</v>
      </c>
      <c r="C95" s="2" t="s">
        <v>809</v>
      </c>
      <c r="D95" s="1" t="s">
        <v>844</v>
      </c>
      <c r="E95" s="1" t="s">
        <v>845</v>
      </c>
      <c r="F95" s="1" t="s">
        <v>846</v>
      </c>
      <c r="G95" s="1" t="s">
        <v>847</v>
      </c>
      <c r="H95" s="2" t="s">
        <v>53</v>
      </c>
      <c r="I95" s="4">
        <f t="shared" si="9"/>
        <v>1</v>
      </c>
      <c r="L95" s="33" t="str">
        <f t="shared" si="6"/>
        <v/>
      </c>
      <c r="M95" s="23" t="str">
        <f t="shared" si="7"/>
        <v/>
      </c>
    </row>
    <row r="96" spans="1:13" x14ac:dyDescent="0.25">
      <c r="A96" s="1" t="str">
        <f t="shared" si="8"/>
        <v/>
      </c>
      <c r="I96" s="4" t="str">
        <f t="shared" si="9"/>
        <v/>
      </c>
      <c r="L96" s="33" t="str">
        <f t="shared" si="6"/>
        <v/>
      </c>
      <c r="M96" s="23" t="str">
        <f t="shared" si="7"/>
        <v/>
      </c>
    </row>
    <row r="97" spans="1:13" s="14" customFormat="1" ht="24" customHeight="1" x14ac:dyDescent="0.25">
      <c r="A97" s="1" t="str">
        <f t="shared" si="8"/>
        <v/>
      </c>
      <c r="B97" s="15" t="s">
        <v>848</v>
      </c>
      <c r="C97" s="16"/>
      <c r="D97" s="16"/>
      <c r="E97" s="16"/>
      <c r="F97" s="16"/>
      <c r="G97" s="16"/>
      <c r="H97" s="16"/>
      <c r="I97" s="4" t="str">
        <f t="shared" si="9"/>
        <v/>
      </c>
      <c r="J97" s="12"/>
      <c r="K97" s="38"/>
      <c r="L97" s="33" t="str">
        <f t="shared" si="6"/>
        <v/>
      </c>
      <c r="M97" s="23" t="str">
        <f t="shared" si="7"/>
        <v/>
      </c>
    </row>
    <row r="98" spans="1:13" ht="63.95" customHeight="1" x14ac:dyDescent="0.25">
      <c r="A98" s="1" t="str">
        <f t="shared" si="8"/>
        <v/>
      </c>
      <c r="B98" s="2" t="s">
        <v>849</v>
      </c>
      <c r="C98" s="2" t="s">
        <v>850</v>
      </c>
      <c r="D98" s="1" t="s">
        <v>851</v>
      </c>
      <c r="E98" s="1" t="s">
        <v>852</v>
      </c>
      <c r="F98" s="1" t="s">
        <v>853</v>
      </c>
      <c r="G98" s="1" t="s">
        <v>854</v>
      </c>
      <c r="H98" s="2" t="s">
        <v>53</v>
      </c>
      <c r="I98" s="4">
        <f t="shared" si="9"/>
        <v>1</v>
      </c>
      <c r="L98" s="33" t="str">
        <f t="shared" si="6"/>
        <v/>
      </c>
      <c r="M98" s="23" t="str">
        <f t="shared" si="7"/>
        <v/>
      </c>
    </row>
    <row r="99" spans="1:13" ht="63.95" customHeight="1" x14ac:dyDescent="0.25">
      <c r="A99" s="1" t="str">
        <f t="shared" si="8"/>
        <v/>
      </c>
      <c r="B99" s="2" t="s">
        <v>855</v>
      </c>
      <c r="C99" s="2" t="s">
        <v>850</v>
      </c>
      <c r="D99" s="1" t="s">
        <v>856</v>
      </c>
      <c r="E99" s="1" t="s">
        <v>857</v>
      </c>
      <c r="F99" s="1" t="s">
        <v>858</v>
      </c>
      <c r="G99" s="1" t="s">
        <v>859</v>
      </c>
      <c r="H99" s="2" t="s">
        <v>53</v>
      </c>
      <c r="I99" s="4">
        <f t="shared" si="9"/>
        <v>1</v>
      </c>
      <c r="L99" s="33" t="str">
        <f t="shared" si="6"/>
        <v/>
      </c>
      <c r="M99" s="23" t="str">
        <f t="shared" si="7"/>
        <v/>
      </c>
    </row>
    <row r="100" spans="1:13" ht="63.95" customHeight="1" x14ac:dyDescent="0.25">
      <c r="A100" s="1" t="str">
        <f t="shared" si="8"/>
        <v/>
      </c>
      <c r="B100" s="2" t="s">
        <v>860</v>
      </c>
      <c r="C100" s="2" t="s">
        <v>850</v>
      </c>
      <c r="D100" s="1" t="s">
        <v>765</v>
      </c>
      <c r="E100" s="1" t="s">
        <v>861</v>
      </c>
      <c r="F100" s="1" t="s">
        <v>862</v>
      </c>
      <c r="G100" s="1" t="s">
        <v>863</v>
      </c>
      <c r="H100" s="2" t="s">
        <v>32</v>
      </c>
      <c r="I100" s="4">
        <f t="shared" si="9"/>
        <v>0.7</v>
      </c>
      <c r="L100" s="33" t="str">
        <f t="shared" si="6"/>
        <v/>
      </c>
      <c r="M100" s="23" t="str">
        <f t="shared" si="7"/>
        <v/>
      </c>
    </row>
    <row r="101" spans="1:13" ht="63.95" customHeight="1" x14ac:dyDescent="0.25">
      <c r="A101" s="1" t="str">
        <f t="shared" si="8"/>
        <v/>
      </c>
      <c r="B101" s="2" t="s">
        <v>864</v>
      </c>
      <c r="C101" s="2" t="s">
        <v>850</v>
      </c>
      <c r="D101" s="1" t="s">
        <v>865</v>
      </c>
      <c r="E101" s="1" t="s">
        <v>866</v>
      </c>
      <c r="F101" s="1" t="s">
        <v>867</v>
      </c>
      <c r="G101" s="1" t="s">
        <v>868</v>
      </c>
      <c r="H101" s="2" t="s">
        <v>53</v>
      </c>
      <c r="I101" s="4">
        <f t="shared" si="9"/>
        <v>1</v>
      </c>
      <c r="L101" s="33" t="str">
        <f t="shared" si="6"/>
        <v/>
      </c>
      <c r="M101" s="23" t="str">
        <f t="shared" si="7"/>
        <v/>
      </c>
    </row>
    <row r="102" spans="1:13" ht="63.95" customHeight="1" x14ac:dyDescent="0.25">
      <c r="A102" s="1" t="str">
        <f t="shared" si="8"/>
        <v/>
      </c>
      <c r="B102" s="2" t="s">
        <v>869</v>
      </c>
      <c r="C102" s="2" t="s">
        <v>850</v>
      </c>
      <c r="D102" s="1" t="s">
        <v>870</v>
      </c>
      <c r="E102" s="1" t="s">
        <v>871</v>
      </c>
      <c r="F102" s="1" t="s">
        <v>872</v>
      </c>
      <c r="G102" s="1" t="s">
        <v>873</v>
      </c>
      <c r="H102" s="2" t="s">
        <v>53</v>
      </c>
      <c r="I102" s="4">
        <f t="shared" si="9"/>
        <v>1</v>
      </c>
      <c r="L102" s="33" t="str">
        <f t="shared" si="6"/>
        <v/>
      </c>
      <c r="M102" s="23" t="str">
        <f t="shared" si="7"/>
        <v/>
      </c>
    </row>
    <row r="103" spans="1:13" ht="63.95" customHeight="1" x14ac:dyDescent="0.25">
      <c r="A103" s="1" t="str">
        <f t="shared" si="8"/>
        <v/>
      </c>
      <c r="B103" s="2" t="s">
        <v>874</v>
      </c>
      <c r="C103" s="2" t="s">
        <v>850</v>
      </c>
      <c r="D103" s="1" t="s">
        <v>875</v>
      </c>
      <c r="E103" s="1" t="s">
        <v>876</v>
      </c>
      <c r="F103" s="1" t="s">
        <v>877</v>
      </c>
      <c r="G103" s="1" t="s">
        <v>878</v>
      </c>
      <c r="H103" s="2" t="s">
        <v>53</v>
      </c>
      <c r="I103" s="4">
        <f t="shared" si="9"/>
        <v>1</v>
      </c>
      <c r="L103" s="33" t="str">
        <f t="shared" si="6"/>
        <v/>
      </c>
      <c r="M103" s="23" t="str">
        <f t="shared" si="7"/>
        <v/>
      </c>
    </row>
    <row r="104" spans="1:13" ht="63.95" customHeight="1" x14ac:dyDescent="0.25">
      <c r="A104" s="1" t="str">
        <f t="shared" si="8"/>
        <v/>
      </c>
      <c r="B104" s="2" t="s">
        <v>879</v>
      </c>
      <c r="C104" s="2" t="s">
        <v>850</v>
      </c>
      <c r="D104" s="1" t="s">
        <v>559</v>
      </c>
      <c r="E104" s="1" t="s">
        <v>880</v>
      </c>
      <c r="F104" s="1" t="s">
        <v>881</v>
      </c>
      <c r="G104" s="1" t="s">
        <v>882</v>
      </c>
      <c r="H104" s="2" t="s">
        <v>53</v>
      </c>
      <c r="I104" s="4">
        <f t="shared" si="9"/>
        <v>1</v>
      </c>
      <c r="L104" s="33" t="str">
        <f t="shared" si="6"/>
        <v/>
      </c>
      <c r="M104" s="23" t="str">
        <f t="shared" si="7"/>
        <v/>
      </c>
    </row>
    <row r="105" spans="1:13" x14ac:dyDescent="0.25">
      <c r="A105" s="1" t="str">
        <f t="shared" si="8"/>
        <v/>
      </c>
      <c r="I105" s="4" t="str">
        <f t="shared" si="9"/>
        <v/>
      </c>
      <c r="L105" s="33" t="str">
        <f t="shared" si="6"/>
        <v/>
      </c>
      <c r="M105" s="23" t="str">
        <f t="shared" si="7"/>
        <v/>
      </c>
    </row>
    <row r="106" spans="1:13" s="14" customFormat="1" ht="24" customHeight="1" x14ac:dyDescent="0.25">
      <c r="A106" s="1" t="str">
        <f t="shared" si="8"/>
        <v/>
      </c>
      <c r="B106" s="15" t="s">
        <v>883</v>
      </c>
      <c r="C106" s="16"/>
      <c r="D106" s="16"/>
      <c r="E106" s="16"/>
      <c r="F106" s="16"/>
      <c r="G106" s="16"/>
      <c r="H106" s="16"/>
      <c r="I106" s="4" t="str">
        <f t="shared" si="9"/>
        <v/>
      </c>
      <c r="J106" s="12"/>
      <c r="K106" s="38"/>
      <c r="L106" s="33" t="str">
        <f t="shared" si="6"/>
        <v/>
      </c>
      <c r="M106" s="23" t="str">
        <f t="shared" si="7"/>
        <v/>
      </c>
    </row>
    <row r="107" spans="1:13" ht="63.95" customHeight="1" x14ac:dyDescent="0.25">
      <c r="A107" s="1" t="str">
        <f t="shared" si="8"/>
        <v/>
      </c>
      <c r="B107" s="2" t="s">
        <v>884</v>
      </c>
      <c r="C107" s="2" t="s">
        <v>885</v>
      </c>
      <c r="D107" s="1" t="s">
        <v>886</v>
      </c>
      <c r="E107" s="1" t="s">
        <v>887</v>
      </c>
      <c r="F107" s="1" t="s">
        <v>888</v>
      </c>
      <c r="G107" s="1" t="s">
        <v>889</v>
      </c>
      <c r="H107" s="2" t="s">
        <v>32</v>
      </c>
      <c r="I107" s="4">
        <f t="shared" si="9"/>
        <v>0.7</v>
      </c>
      <c r="L107" s="33" t="str">
        <f t="shared" si="6"/>
        <v/>
      </c>
      <c r="M107" s="23" t="str">
        <f t="shared" si="7"/>
        <v/>
      </c>
    </row>
    <row r="108" spans="1:13" ht="63.95" customHeight="1" x14ac:dyDescent="0.25">
      <c r="A108" s="1" t="str">
        <f t="shared" si="8"/>
        <v/>
      </c>
      <c r="B108" s="2" t="s">
        <v>890</v>
      </c>
      <c r="C108" s="2" t="s">
        <v>885</v>
      </c>
      <c r="D108" s="1" t="s">
        <v>891</v>
      </c>
      <c r="E108" s="1" t="s">
        <v>891</v>
      </c>
      <c r="F108" s="1" t="s">
        <v>892</v>
      </c>
      <c r="G108" s="1" t="s">
        <v>893</v>
      </c>
      <c r="H108" s="2" t="s">
        <v>53</v>
      </c>
      <c r="I108" s="4">
        <f t="shared" si="9"/>
        <v>1</v>
      </c>
      <c r="L108" s="33" t="str">
        <f t="shared" si="6"/>
        <v/>
      </c>
      <c r="M108" s="23" t="str">
        <f t="shared" si="7"/>
        <v/>
      </c>
    </row>
    <row r="109" spans="1:13" ht="63.95" customHeight="1" x14ac:dyDescent="0.25">
      <c r="A109" s="1" t="str">
        <f t="shared" si="8"/>
        <v/>
      </c>
      <c r="B109" s="2" t="s">
        <v>894</v>
      </c>
      <c r="C109" s="2" t="s">
        <v>885</v>
      </c>
      <c r="D109" s="1" t="s">
        <v>895</v>
      </c>
      <c r="E109" s="1" t="s">
        <v>895</v>
      </c>
      <c r="F109" s="1" t="s">
        <v>896</v>
      </c>
      <c r="G109" s="1" t="s">
        <v>897</v>
      </c>
      <c r="H109" s="2" t="s">
        <v>53</v>
      </c>
      <c r="I109" s="4">
        <f t="shared" si="9"/>
        <v>1</v>
      </c>
      <c r="L109" s="33" t="str">
        <f t="shared" si="6"/>
        <v/>
      </c>
      <c r="M109" s="23" t="str">
        <f t="shared" si="7"/>
        <v/>
      </c>
    </row>
    <row r="110" spans="1:13" ht="63.95" customHeight="1" x14ac:dyDescent="0.25">
      <c r="A110" s="1" t="str">
        <f t="shared" si="8"/>
        <v/>
      </c>
      <c r="B110" s="2" t="s">
        <v>898</v>
      </c>
      <c r="C110" s="2" t="s">
        <v>885</v>
      </c>
      <c r="D110" s="1" t="s">
        <v>899</v>
      </c>
      <c r="E110" s="1" t="s">
        <v>900</v>
      </c>
      <c r="F110" s="1" t="s">
        <v>901</v>
      </c>
      <c r="G110" s="1" t="s">
        <v>902</v>
      </c>
      <c r="H110" s="2" t="s">
        <v>32</v>
      </c>
      <c r="I110" s="4">
        <f t="shared" si="9"/>
        <v>0.7</v>
      </c>
      <c r="L110" s="33" t="str">
        <f t="shared" si="6"/>
        <v/>
      </c>
      <c r="M110" s="23" t="str">
        <f t="shared" si="7"/>
        <v/>
      </c>
    </row>
    <row r="111" spans="1:13" ht="63.95" customHeight="1" x14ac:dyDescent="0.25">
      <c r="A111" s="1" t="str">
        <f t="shared" si="8"/>
        <v/>
      </c>
      <c r="B111" s="2" t="s">
        <v>903</v>
      </c>
      <c r="C111" s="2" t="s">
        <v>885</v>
      </c>
      <c r="D111" s="1" t="s">
        <v>904</v>
      </c>
      <c r="E111" s="1" t="s">
        <v>905</v>
      </c>
      <c r="F111" s="1" t="s">
        <v>906</v>
      </c>
      <c r="G111" s="1" t="s">
        <v>907</v>
      </c>
      <c r="H111" s="2" t="s">
        <v>32</v>
      </c>
      <c r="I111" s="4">
        <f t="shared" si="9"/>
        <v>0.7</v>
      </c>
      <c r="L111" s="33" t="str">
        <f t="shared" si="6"/>
        <v/>
      </c>
      <c r="M111" s="23" t="str">
        <f t="shared" si="7"/>
        <v/>
      </c>
    </row>
    <row r="112" spans="1:13" ht="75" x14ac:dyDescent="0.25">
      <c r="A112" s="1" t="str">
        <f t="shared" si="8"/>
        <v/>
      </c>
      <c r="B112" s="2" t="s">
        <v>908</v>
      </c>
      <c r="C112" s="2" t="s">
        <v>885</v>
      </c>
      <c r="D112" s="1" t="s">
        <v>909</v>
      </c>
      <c r="E112" s="1" t="s">
        <v>910</v>
      </c>
      <c r="F112" s="1" t="s">
        <v>911</v>
      </c>
      <c r="G112" s="1" t="s">
        <v>912</v>
      </c>
      <c r="H112" s="2" t="s">
        <v>32</v>
      </c>
      <c r="I112" s="4">
        <f t="shared" si="9"/>
        <v>0.7</v>
      </c>
      <c r="L112" s="33" t="str">
        <f t="shared" si="6"/>
        <v/>
      </c>
      <c r="M112" s="23" t="str">
        <f t="shared" si="7"/>
        <v/>
      </c>
    </row>
    <row r="113" spans="1:13" ht="63.95" customHeight="1" x14ac:dyDescent="0.25">
      <c r="A113" s="1" t="str">
        <f t="shared" si="8"/>
        <v/>
      </c>
      <c r="B113" s="2" t="s">
        <v>913</v>
      </c>
      <c r="C113" s="2" t="s">
        <v>885</v>
      </c>
      <c r="D113" s="1" t="s">
        <v>788</v>
      </c>
      <c r="E113" s="1" t="s">
        <v>914</v>
      </c>
      <c r="F113" s="1" t="s">
        <v>915</v>
      </c>
      <c r="G113" s="1" t="s">
        <v>916</v>
      </c>
      <c r="H113" s="2" t="s">
        <v>32</v>
      </c>
      <c r="I113" s="4">
        <f t="shared" si="9"/>
        <v>0.7</v>
      </c>
      <c r="L113" s="33" t="str">
        <f t="shared" si="6"/>
        <v/>
      </c>
      <c r="M113" s="23" t="str">
        <f t="shared" si="7"/>
        <v/>
      </c>
    </row>
    <row r="114" spans="1:13" ht="63.95" customHeight="1" x14ac:dyDescent="0.25">
      <c r="A114" s="1" t="str">
        <f t="shared" si="8"/>
        <v/>
      </c>
      <c r="B114" s="2" t="s">
        <v>917</v>
      </c>
      <c r="C114" s="2" t="s">
        <v>885</v>
      </c>
      <c r="D114" s="1" t="s">
        <v>918</v>
      </c>
      <c r="E114" s="1" t="s">
        <v>919</v>
      </c>
      <c r="F114" s="1" t="s">
        <v>920</v>
      </c>
      <c r="G114" s="1" t="s">
        <v>921</v>
      </c>
      <c r="H114" s="2" t="s">
        <v>32</v>
      </c>
      <c r="I114" s="4">
        <f t="shared" si="9"/>
        <v>0.7</v>
      </c>
      <c r="L114" s="33" t="str">
        <f t="shared" si="6"/>
        <v/>
      </c>
      <c r="M114" s="23" t="str">
        <f t="shared" si="7"/>
        <v/>
      </c>
    </row>
    <row r="115" spans="1:13" ht="63.95" customHeight="1" x14ac:dyDescent="0.25">
      <c r="A115" s="1" t="str">
        <f t="shared" si="8"/>
        <v/>
      </c>
      <c r="B115" s="2" t="s">
        <v>922</v>
      </c>
      <c r="C115" s="2" t="s">
        <v>885</v>
      </c>
      <c r="D115" s="1" t="s">
        <v>923</v>
      </c>
      <c r="E115" s="1" t="s">
        <v>924</v>
      </c>
      <c r="F115" s="1" t="s">
        <v>925</v>
      </c>
      <c r="G115" s="1" t="s">
        <v>926</v>
      </c>
      <c r="H115" s="2" t="s">
        <v>53</v>
      </c>
      <c r="I115" s="4">
        <f t="shared" si="9"/>
        <v>1</v>
      </c>
      <c r="L115" s="33" t="str">
        <f t="shared" si="6"/>
        <v/>
      </c>
      <c r="M115" s="23" t="str">
        <f t="shared" si="7"/>
        <v/>
      </c>
    </row>
    <row r="116" spans="1:13" x14ac:dyDescent="0.25">
      <c r="A116" s="1" t="str">
        <f t="shared" si="8"/>
        <v/>
      </c>
      <c r="I116" s="4" t="str">
        <f t="shared" si="9"/>
        <v/>
      </c>
      <c r="L116" s="33" t="str">
        <f t="shared" si="6"/>
        <v/>
      </c>
      <c r="M116" s="23" t="str">
        <f t="shared" si="7"/>
        <v/>
      </c>
    </row>
    <row r="117" spans="1:13" s="14" customFormat="1" ht="24" customHeight="1" x14ac:dyDescent="0.25">
      <c r="A117" s="1" t="str">
        <f t="shared" si="8"/>
        <v/>
      </c>
      <c r="B117" s="15" t="s">
        <v>927</v>
      </c>
      <c r="C117" s="16"/>
      <c r="D117" s="16"/>
      <c r="E117" s="16"/>
      <c r="F117" s="16"/>
      <c r="G117" s="16"/>
      <c r="H117" s="16"/>
      <c r="I117" s="4" t="str">
        <f t="shared" si="9"/>
        <v/>
      </c>
      <c r="J117" s="12"/>
      <c r="K117" s="38"/>
      <c r="L117" s="33" t="str">
        <f t="shared" si="6"/>
        <v/>
      </c>
      <c r="M117" s="23" t="str">
        <f t="shared" si="7"/>
        <v/>
      </c>
    </row>
    <row r="118" spans="1:13" ht="63.95" customHeight="1" x14ac:dyDescent="0.25">
      <c r="A118" s="1" t="str">
        <f t="shared" si="8"/>
        <v/>
      </c>
      <c r="B118" s="2" t="s">
        <v>928</v>
      </c>
      <c r="C118" s="2" t="s">
        <v>929</v>
      </c>
      <c r="D118" s="1" t="s">
        <v>930</v>
      </c>
      <c r="E118" s="1" t="s">
        <v>930</v>
      </c>
      <c r="F118" s="1" t="s">
        <v>931</v>
      </c>
      <c r="G118" s="1" t="s">
        <v>932</v>
      </c>
      <c r="H118" s="2" t="s">
        <v>53</v>
      </c>
      <c r="I118" s="4">
        <f t="shared" si="9"/>
        <v>1</v>
      </c>
      <c r="L118" s="33" t="str">
        <f t="shared" si="6"/>
        <v/>
      </c>
      <c r="M118" s="23" t="str">
        <f t="shared" si="7"/>
        <v/>
      </c>
    </row>
    <row r="119" spans="1:13" ht="63.95" customHeight="1" x14ac:dyDescent="0.25">
      <c r="A119" s="1" t="str">
        <f t="shared" si="8"/>
        <v/>
      </c>
      <c r="B119" s="2" t="s">
        <v>933</v>
      </c>
      <c r="C119" s="2" t="s">
        <v>929</v>
      </c>
      <c r="D119" s="1" t="s">
        <v>934</v>
      </c>
      <c r="E119" s="1" t="s">
        <v>935</v>
      </c>
      <c r="F119" s="1" t="s">
        <v>936</v>
      </c>
      <c r="G119" s="1" t="s">
        <v>937</v>
      </c>
      <c r="H119" s="2" t="s">
        <v>53</v>
      </c>
      <c r="I119" s="4">
        <f t="shared" si="9"/>
        <v>1</v>
      </c>
      <c r="L119" s="33" t="str">
        <f t="shared" si="6"/>
        <v/>
      </c>
      <c r="M119" s="23" t="str">
        <f t="shared" si="7"/>
        <v/>
      </c>
    </row>
    <row r="120" spans="1:13" ht="90" x14ac:dyDescent="0.25">
      <c r="A120" s="1" t="str">
        <f t="shared" si="8"/>
        <v/>
      </c>
      <c r="B120" s="2" t="s">
        <v>938</v>
      </c>
      <c r="C120" s="2" t="s">
        <v>929</v>
      </c>
      <c r="D120" s="1" t="s">
        <v>934</v>
      </c>
      <c r="E120" s="1" t="s">
        <v>939</v>
      </c>
      <c r="F120" s="1" t="s">
        <v>940</v>
      </c>
      <c r="G120" s="1" t="s">
        <v>941</v>
      </c>
      <c r="H120" s="2" t="s">
        <v>53</v>
      </c>
      <c r="I120" s="4">
        <f t="shared" si="9"/>
        <v>1</v>
      </c>
      <c r="L120" s="33" t="str">
        <f t="shared" si="6"/>
        <v/>
      </c>
      <c r="M120" s="23" t="str">
        <f t="shared" si="7"/>
        <v/>
      </c>
    </row>
    <row r="121" spans="1:13" ht="63.95" customHeight="1" x14ac:dyDescent="0.25">
      <c r="A121" s="1" t="str">
        <f t="shared" si="8"/>
        <v/>
      </c>
      <c r="B121" s="2" t="s">
        <v>942</v>
      </c>
      <c r="C121" s="2" t="s">
        <v>929</v>
      </c>
      <c r="D121" s="1" t="s">
        <v>943</v>
      </c>
      <c r="E121" s="1" t="s">
        <v>944</v>
      </c>
      <c r="F121" s="1" t="s">
        <v>945</v>
      </c>
      <c r="G121" s="1" t="s">
        <v>946</v>
      </c>
      <c r="H121" s="2" t="s">
        <v>53</v>
      </c>
      <c r="I121" s="4">
        <f t="shared" si="9"/>
        <v>1</v>
      </c>
      <c r="L121" s="33" t="str">
        <f t="shared" si="6"/>
        <v/>
      </c>
      <c r="M121" s="23" t="str">
        <f t="shared" si="7"/>
        <v/>
      </c>
    </row>
    <row r="122" spans="1:13" ht="63.95" customHeight="1" x14ac:dyDescent="0.25">
      <c r="A122" s="1" t="str">
        <f t="shared" si="8"/>
        <v/>
      </c>
      <c r="B122" s="2" t="s">
        <v>947</v>
      </c>
      <c r="C122" s="2" t="s">
        <v>929</v>
      </c>
      <c r="D122" s="1" t="s">
        <v>875</v>
      </c>
      <c r="E122" s="1" t="s">
        <v>948</v>
      </c>
      <c r="F122" s="1" t="s">
        <v>949</v>
      </c>
      <c r="G122" s="1" t="s">
        <v>950</v>
      </c>
      <c r="H122" s="2" t="s">
        <v>53</v>
      </c>
      <c r="I122" s="4">
        <f t="shared" si="9"/>
        <v>1</v>
      </c>
      <c r="L122" s="33" t="str">
        <f t="shared" si="6"/>
        <v/>
      </c>
      <c r="M122" s="23" t="str">
        <f t="shared" si="7"/>
        <v/>
      </c>
    </row>
    <row r="123" spans="1:13" x14ac:dyDescent="0.25">
      <c r="A123" s="1" t="str">
        <f t="shared" si="8"/>
        <v/>
      </c>
      <c r="I123" s="4" t="str">
        <f t="shared" si="9"/>
        <v/>
      </c>
      <c r="L123" s="33" t="str">
        <f t="shared" si="6"/>
        <v/>
      </c>
      <c r="M123" s="23" t="str">
        <f t="shared" si="7"/>
        <v/>
      </c>
    </row>
    <row r="124" spans="1:13" s="14" customFormat="1" ht="24" customHeight="1" x14ac:dyDescent="0.25">
      <c r="A124" s="1" t="str">
        <f t="shared" si="8"/>
        <v/>
      </c>
      <c r="B124" s="15" t="s">
        <v>951</v>
      </c>
      <c r="C124" s="16"/>
      <c r="D124" s="16"/>
      <c r="E124" s="16"/>
      <c r="F124" s="16"/>
      <c r="G124" s="16"/>
      <c r="H124" s="16"/>
      <c r="I124" s="4" t="str">
        <f t="shared" si="9"/>
        <v/>
      </c>
      <c r="J124" s="12"/>
      <c r="K124" s="38"/>
      <c r="L124" s="33" t="str">
        <f t="shared" si="6"/>
        <v/>
      </c>
      <c r="M124" s="23" t="str">
        <f t="shared" si="7"/>
        <v/>
      </c>
    </row>
    <row r="125" spans="1:13" ht="63.95" customHeight="1" x14ac:dyDescent="0.25">
      <c r="A125" s="1" t="str">
        <f t="shared" si="8"/>
        <v/>
      </c>
      <c r="B125" s="2" t="s">
        <v>952</v>
      </c>
      <c r="C125" s="2" t="s">
        <v>953</v>
      </c>
      <c r="D125" s="1" t="s">
        <v>954</v>
      </c>
      <c r="E125" s="1" t="s">
        <v>955</v>
      </c>
      <c r="F125" s="1" t="s">
        <v>956</v>
      </c>
      <c r="G125" s="1" t="s">
        <v>957</v>
      </c>
      <c r="H125" s="2" t="s">
        <v>20</v>
      </c>
      <c r="I125" s="4" t="str">
        <f t="shared" si="9"/>
        <v/>
      </c>
      <c r="L125" s="33" t="str">
        <f t="shared" si="6"/>
        <v/>
      </c>
      <c r="M125" s="23" t="str">
        <f t="shared" si="7"/>
        <v/>
      </c>
    </row>
    <row r="126" spans="1:13" ht="63.95" customHeight="1" x14ac:dyDescent="0.25">
      <c r="A126" s="1" t="str">
        <f t="shared" si="8"/>
        <v/>
      </c>
      <c r="B126" s="2" t="s">
        <v>958</v>
      </c>
      <c r="C126" s="2" t="s">
        <v>953</v>
      </c>
      <c r="D126" s="1" t="s">
        <v>954</v>
      </c>
      <c r="E126" s="1" t="s">
        <v>959</v>
      </c>
      <c r="F126" s="1" t="s">
        <v>960</v>
      </c>
      <c r="G126" s="1" t="s">
        <v>961</v>
      </c>
      <c r="H126" s="2" t="s">
        <v>77</v>
      </c>
      <c r="I126" s="4">
        <f t="shared" si="9"/>
        <v>0.3</v>
      </c>
      <c r="L126" s="33" t="str">
        <f t="shared" si="6"/>
        <v/>
      </c>
      <c r="M126" s="23" t="str">
        <f t="shared" si="7"/>
        <v/>
      </c>
    </row>
    <row r="127" spans="1:13" ht="63.95" customHeight="1" x14ac:dyDescent="0.25">
      <c r="A127" s="1" t="str">
        <f t="shared" si="8"/>
        <v/>
      </c>
      <c r="B127" s="2" t="s">
        <v>962</v>
      </c>
      <c r="C127" s="2" t="s">
        <v>953</v>
      </c>
      <c r="D127" s="1" t="s">
        <v>963</v>
      </c>
      <c r="E127" s="1" t="s">
        <v>964</v>
      </c>
      <c r="F127" s="1" t="s">
        <v>965</v>
      </c>
      <c r="G127" s="1" t="s">
        <v>966</v>
      </c>
      <c r="H127" s="2" t="s">
        <v>32</v>
      </c>
      <c r="I127" s="4">
        <f t="shared" si="9"/>
        <v>0.7</v>
      </c>
      <c r="L127" s="33" t="str">
        <f t="shared" si="6"/>
        <v/>
      </c>
      <c r="M127" s="23" t="str">
        <f t="shared" si="7"/>
        <v/>
      </c>
    </row>
    <row r="128" spans="1:13" ht="63.95" customHeight="1" x14ac:dyDescent="0.25">
      <c r="A128" s="1" t="str">
        <f t="shared" si="8"/>
        <v/>
      </c>
      <c r="B128" s="2" t="s">
        <v>967</v>
      </c>
      <c r="C128" s="2" t="s">
        <v>953</v>
      </c>
      <c r="D128" s="1" t="s">
        <v>968</v>
      </c>
      <c r="E128" s="1" t="s">
        <v>969</v>
      </c>
      <c r="F128" s="1" t="s">
        <v>970</v>
      </c>
      <c r="G128" s="1" t="s">
        <v>971</v>
      </c>
      <c r="H128" s="2" t="s">
        <v>32</v>
      </c>
      <c r="I128" s="4">
        <f t="shared" si="9"/>
        <v>0.7</v>
      </c>
      <c r="L128" s="33" t="str">
        <f t="shared" si="6"/>
        <v/>
      </c>
      <c r="M128" s="23" t="str">
        <f t="shared" si="7"/>
        <v/>
      </c>
    </row>
    <row r="129" spans="1:13" ht="63.95" customHeight="1" x14ac:dyDescent="0.25">
      <c r="A129" s="1" t="str">
        <f t="shared" si="8"/>
        <v/>
      </c>
      <c r="B129" s="2" t="s">
        <v>972</v>
      </c>
      <c r="C129" s="2" t="s">
        <v>953</v>
      </c>
      <c r="D129" s="1" t="s">
        <v>973</v>
      </c>
      <c r="E129" s="1" t="s">
        <v>974</v>
      </c>
      <c r="F129" s="1" t="s">
        <v>975</v>
      </c>
      <c r="G129" s="1" t="s">
        <v>976</v>
      </c>
      <c r="H129" s="2" t="s">
        <v>32</v>
      </c>
      <c r="I129" s="4">
        <f t="shared" si="9"/>
        <v>0.7</v>
      </c>
      <c r="L129" s="33" t="str">
        <f t="shared" si="6"/>
        <v/>
      </c>
      <c r="M129" s="23" t="str">
        <f t="shared" si="7"/>
        <v/>
      </c>
    </row>
    <row r="130" spans="1:13" x14ac:dyDescent="0.25">
      <c r="A130" s="1" t="str">
        <f t="shared" si="8"/>
        <v/>
      </c>
      <c r="I130" s="4" t="str">
        <f t="shared" si="9"/>
        <v/>
      </c>
      <c r="L130" s="33" t="str">
        <f t="shared" si="6"/>
        <v/>
      </c>
      <c r="M130" s="23" t="str">
        <f t="shared" si="7"/>
        <v/>
      </c>
    </row>
    <row r="131" spans="1:13" s="14" customFormat="1" ht="24" customHeight="1" x14ac:dyDescent="0.25">
      <c r="A131" s="1" t="str">
        <f t="shared" si="8"/>
        <v/>
      </c>
      <c r="B131" s="15" t="s">
        <v>977</v>
      </c>
      <c r="C131" s="16"/>
      <c r="D131" s="16"/>
      <c r="E131" s="16"/>
      <c r="F131" s="16"/>
      <c r="G131" s="16"/>
      <c r="H131" s="16"/>
      <c r="I131" s="4" t="str">
        <f t="shared" si="9"/>
        <v/>
      </c>
      <c r="J131" s="12"/>
      <c r="K131" s="38"/>
      <c r="L131" s="33" t="str">
        <f t="shared" si="6"/>
        <v/>
      </c>
      <c r="M131" s="23" t="str">
        <f t="shared" si="7"/>
        <v/>
      </c>
    </row>
    <row r="132" spans="1:13" ht="63.95" customHeight="1" x14ac:dyDescent="0.25">
      <c r="A132" s="1" t="str">
        <f t="shared" si="8"/>
        <v/>
      </c>
      <c r="B132" s="2" t="s">
        <v>978</v>
      </c>
      <c r="C132" s="2" t="s">
        <v>979</v>
      </c>
      <c r="D132" s="1" t="s">
        <v>980</v>
      </c>
      <c r="E132" s="1" t="s">
        <v>981</v>
      </c>
      <c r="F132" s="1" t="s">
        <v>982</v>
      </c>
      <c r="G132" s="1" t="s">
        <v>983</v>
      </c>
      <c r="H132" s="2" t="s">
        <v>53</v>
      </c>
      <c r="I132" s="4">
        <f t="shared" si="9"/>
        <v>1</v>
      </c>
      <c r="L132" s="33" t="str">
        <f t="shared" si="6"/>
        <v/>
      </c>
      <c r="M132" s="23" t="str">
        <f t="shared" si="7"/>
        <v/>
      </c>
    </row>
    <row r="133" spans="1:13" ht="63.95" customHeight="1" x14ac:dyDescent="0.25">
      <c r="A133" s="1" t="str">
        <f t="shared" si="8"/>
        <v/>
      </c>
      <c r="B133" s="2" t="s">
        <v>984</v>
      </c>
      <c r="C133" s="2" t="s">
        <v>979</v>
      </c>
      <c r="D133" s="1" t="s">
        <v>985</v>
      </c>
      <c r="E133" s="1" t="s">
        <v>986</v>
      </c>
      <c r="F133" s="1" t="s">
        <v>987</v>
      </c>
      <c r="G133" s="1" t="s">
        <v>988</v>
      </c>
      <c r="H133" s="2" t="s">
        <v>53</v>
      </c>
      <c r="I133" s="4">
        <f t="shared" si="9"/>
        <v>1</v>
      </c>
      <c r="L133" s="33" t="str">
        <f t="shared" si="6"/>
        <v/>
      </c>
      <c r="M133" s="23" t="str">
        <f t="shared" si="7"/>
        <v/>
      </c>
    </row>
    <row r="134" spans="1:13" ht="63.95" customHeight="1" x14ac:dyDescent="0.25">
      <c r="A134" s="1" t="str">
        <f t="shared" si="8"/>
        <v/>
      </c>
      <c r="B134" s="2" t="s">
        <v>989</v>
      </c>
      <c r="C134" s="2" t="s">
        <v>979</v>
      </c>
      <c r="D134" s="1" t="s">
        <v>990</v>
      </c>
      <c r="E134" s="1" t="s">
        <v>991</v>
      </c>
      <c r="F134" s="1" t="s">
        <v>992</v>
      </c>
      <c r="G134" s="1" t="s">
        <v>993</v>
      </c>
      <c r="H134" s="2" t="s">
        <v>53</v>
      </c>
      <c r="I134" s="4">
        <f t="shared" si="9"/>
        <v>1</v>
      </c>
      <c r="L134" s="33" t="str">
        <f t="shared" si="6"/>
        <v/>
      </c>
      <c r="M134" s="23" t="str">
        <f t="shared" si="7"/>
        <v/>
      </c>
    </row>
  </sheetData>
  <phoneticPr fontId="9" type="noConversion"/>
  <conditionalFormatting sqref="A1:A1048576">
    <cfRule type="containsText" dxfId="3" priority="1" operator="containsText" text="A">
      <formula>NOT(ISERROR(SEARCH("A",A1)))</formula>
    </cfRule>
  </conditionalFormatting>
  <conditionalFormatting sqref="L2">
    <cfRule type="containsText" dxfId="2" priority="2" operator="containsText" text="KNOCKED OUT">
      <formula>NOT(ISERROR(SEARCH("KNOCKED OUT",L2)))</formula>
    </cfRule>
  </conditionalFormatting>
  <conditionalFormatting sqref="M1:M1048576">
    <cfRule type="containsText" dxfId="1" priority="3" operator="containsText" text="AFGEWEZEN">
      <formula>NOT(ISERROR(SEARCH("AFGEWEZEN",M1)))</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7489F-3DE7-4E29-A0AD-589C3B6E2627}">
  <dimension ref="A1:F11"/>
  <sheetViews>
    <sheetView zoomScale="130" zoomScaleNormal="130" workbookViewId="0"/>
  </sheetViews>
  <sheetFormatPr defaultColWidth="8.85546875" defaultRowHeight="15" x14ac:dyDescent="0.25"/>
  <cols>
    <col min="1" max="1" width="2.140625" style="26" customWidth="1"/>
    <col min="2" max="2" width="37.42578125" style="26" customWidth="1"/>
    <col min="3" max="3" width="34.5703125" style="26" bestFit="1" customWidth="1"/>
    <col min="4" max="5" width="8.85546875" style="26"/>
    <col min="6" max="6" width="14.42578125" style="27" customWidth="1"/>
    <col min="7" max="16384" width="8.85546875" style="26"/>
  </cols>
  <sheetData>
    <row r="1" spans="1:4" ht="23.25" x14ac:dyDescent="0.25">
      <c r="A1" s="25"/>
      <c r="B1" s="25"/>
      <c r="C1" s="6"/>
      <c r="D1" s="7"/>
    </row>
    <row r="2" spans="1:4" ht="23.25" x14ac:dyDescent="0.25">
      <c r="A2" s="25"/>
      <c r="B2" s="25"/>
      <c r="C2" s="7" t="s">
        <v>0</v>
      </c>
      <c r="D2" s="10"/>
    </row>
    <row r="3" spans="1:4" ht="15.75" x14ac:dyDescent="0.25">
      <c r="A3" s="8"/>
      <c r="B3" s="8"/>
      <c r="C3" s="7" t="s">
        <v>1</v>
      </c>
      <c r="D3" s="11"/>
    </row>
    <row r="4" spans="1:4" x14ac:dyDescent="0.25">
      <c r="A4" s="8"/>
      <c r="B4" s="8"/>
      <c r="C4" s="6"/>
      <c r="D4" s="6"/>
    </row>
    <row r="7" spans="1:4" x14ac:dyDescent="0.25">
      <c r="B7" s="26" t="s">
        <v>994</v>
      </c>
      <c r="C7" s="42">
        <f>('Functionele Eisen'!L2)</f>
        <v>0</v>
      </c>
    </row>
    <row r="8" spans="1:4" x14ac:dyDescent="0.25">
      <c r="B8" s="26" t="s">
        <v>995</v>
      </c>
      <c r="C8" s="42">
        <f>('Non-Functionele Eisen'!L2)</f>
        <v>0</v>
      </c>
    </row>
    <row r="10" spans="1:4" x14ac:dyDescent="0.25">
      <c r="B10" s="26" t="s">
        <v>996</v>
      </c>
      <c r="C10" s="42">
        <f>IF(OR(C7="KNOCKED OUT",C8="KNOCKED OUT"),"KNOCKED OUT",SUM(C7,C8))</f>
        <v>0</v>
      </c>
    </row>
    <row r="11" spans="1:4" x14ac:dyDescent="0.25">
      <c r="B11" s="26" t="s">
        <v>997</v>
      </c>
      <c r="C11" s="43">
        <f>ROUND(IF(C10="KNOCKED OUT","KNOCKED OUT",(C10/154.2)*70),2)</f>
        <v>0</v>
      </c>
    </row>
  </sheetData>
  <conditionalFormatting sqref="C1:C1048576">
    <cfRule type="containsText" dxfId="0" priority="1" operator="containsText" text="KNOCKED">
      <formula>NOT(ISERROR(SEARCH("KNOCKED",C1)))</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fe86de-6c6b-486e-a46f-008c5918b725" xsi:nil="true"/>
    <i58fc22988b14885a04972eee30888a1 xmlns="c2107510-90c1-4519-a025-801eb0ec310f">
      <Terms xmlns="http://schemas.microsoft.com/office/infopath/2007/PartnerControls"/>
    </i58fc22988b14885a04972eee30888a1>
    <_dlc_DocId xmlns="e0fe86de-6c6b-486e-a46f-008c5918b725">3C7MSF5VRPTR-1886941069-101420</_dlc_DocId>
    <_dlc_DocIdUrl xmlns="e0fe86de-6c6b-486e-a46f-008c5918b725">
      <Url>https://katwijkzh.sharepoint.com/sites/TKV_Inkoop/_layouts/15/DocIdRedir.aspx?ID=3C7MSF5VRPTR-1886941069-101420</Url>
      <Description>3C7MSF5VRPTR-1886941069-101420</Description>
    </_dlc_DocIdUrl>
    <lcf76f155ced4ddcb4097134ff3c332f xmlns="c2107510-90c1-4519-a025-801eb0ec310f">
      <Terms xmlns="http://schemas.microsoft.com/office/infopath/2007/PartnerControls"/>
    </lcf76f155ced4ddcb4097134ff3c332f>
    <_MarkAsFinal xmlns="c2107510-90c1-4519-a025-801eb0ec310f">false</_MarkAsFina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1 6 " ? > < D a t a M a s h u p   x m l n s = " h t t p : / / s c h e m a s . m i c r o s o f t . c o m / D a t a M a s h u p " > A A A A A B Q D A A B Q S w M E F A A C A A g A C X 4 9 X C 6 f b e W k A A A A 9 g A A A B I A H A B D b 2 5 m a W c v U G F j a 2 F n Z S 5 4 b W w g o h g A K K A U A A A A A A A A A A A A A A A A A A A A A A A A A A A A h Y 8 x D o I w G I W v Q r r T l q r R k J 8 y u I I x M T G u T a n Q C M X Q Y r m b g 0 f y C m I U d X N 8 3 / u G 9 + 7 X G 6 R D U w c X 1 V n d m g R F m K J A G d k W 2 p Q J 6 t 0 x X K G U w 1 b I k y h V M M r G x o M t E l Q 5 d 4 4 J 8 d 5 j P 8 N t V x J G a U Q O e b a T l W o E + s j 6 v x x q Y 5 0 w U i E O + 9 c Y z n C 0 o H j O l p g C m S D k 2 n w F N u 5 9 t j 8 Q 1 n 3 t + k 5 x U 4 e b D M g U g b w / 8 A d Q S w M E F A A C A A g A C X 4 9 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l + P V w o i k e 4 D g A A A B E A A A A T A B w A R m 9 y b X V s Y X M v U 2 V j d G l v b j E u b S C i G A A o o B Q A A A A A A A A A A A A A A A A A A A A A A A A A A A A r T k 0 u y c z P U w i G 0 I b W A F B L A Q I t A B Q A A g A I A A l + P V w u n 2 3 l p A A A A P Y A A A A S A A A A A A A A A A A A A A A A A A A A A A B D b 2 5 m a W c v U G F j a 2 F n Z S 5 4 b W x Q S w E C L Q A U A A I A C A A J f j 1 c D 8 r p q 6 Q A A A D p A A A A E w A A A A A A A A A A A A A A A A D w A A A A W 0 N v b n R l b n R f V H l w Z X N d L n h t b F B L A Q I t A B Q A A g A I A A l + P V 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Q c z t P w 6 7 y S 4 e 2 P u U 0 x 6 H w A A A A A A I A A A A A A B B m A A A A A Q A A I A A A A A s U / L j 2 H r P 5 O y x 3 g m 7 X B s W x E E / z L 6 D W y L B k s f 1 s i l c 2 A A A A A A 6 A A A A A A g A A I A A A A H J P f F Z i 3 N h O w t b Y 9 o H R u b D V R Q Z 0 W c 6 y B L M l k x 1 w o U J Y U A A A A O x A d u u + Q C K m O M C 2 W i v D n B 1 7 x 1 9 3 H j 6 q N l O X U f D A V p 8 0 S K F c F T U z N y M 4 3 d a T g C i 4 6 l e V w z m 0 U w A F T f M O d p w Q K 2 6 y h Q W x 3 k b 6 U / y k Q 5 F r g X G R Q A A A A B U l d w b D M W c C v D + t R 0 O 5 k z 0 u y 9 b n W F 0 9 t O 9 5 B z Z y k x j u h + G O m B a R G C l e M J f 9 e W I N o V h D 4 8 3 t c j E e 9 B x 4 w u E h V O Y = < / D a t a M a s h u p > 
</file>

<file path=customXml/item4.xml><?xml version="1.0" encoding="utf-8"?>
<ct:contentTypeSchema xmlns:ct="http://schemas.microsoft.com/office/2006/metadata/contentType" xmlns:ma="http://schemas.microsoft.com/office/2006/metadata/properties/metaAttributes" ct:_="" ma:_="" ma:contentTypeName="Document" ma:contentTypeID="0x010100AED3A03FCAB94E4E9E1110BC0D585106" ma:contentTypeVersion="20" ma:contentTypeDescription="Een nieuw document maken." ma:contentTypeScope="" ma:versionID="98efc8bda0323e4439c70bf12eaaa181">
  <xsd:schema xmlns:xsd="http://www.w3.org/2001/XMLSchema" xmlns:xs="http://www.w3.org/2001/XMLSchema" xmlns:p="http://schemas.microsoft.com/office/2006/metadata/properties" xmlns:ns2="e0fe86de-6c6b-486e-a46f-008c5918b725" xmlns:ns3="c2107510-90c1-4519-a025-801eb0ec310f" targetNamespace="http://schemas.microsoft.com/office/2006/metadata/properties" ma:root="true" ma:fieldsID="a05b6c12530255eb9fd5e6e8f48bd120" ns2:_="" ns3:_="">
    <xsd:import namespace="e0fe86de-6c6b-486e-a46f-008c5918b725"/>
    <xsd:import namespace="c2107510-90c1-4519-a025-801eb0ec310f"/>
    <xsd:element name="properties">
      <xsd:complexType>
        <xsd:sequence>
          <xsd:element name="documentManagement">
            <xsd:complexType>
              <xsd:all>
                <xsd:element ref="ns2:_dlc_DocId" minOccurs="0"/>
                <xsd:element ref="ns2:_dlc_DocIdUrl" minOccurs="0"/>
                <xsd:element ref="ns2:_dlc_DocIdPersistId" minOccurs="0"/>
                <xsd:element ref="ns3:i58fc22988b14885a04972eee30888a1" minOccurs="0"/>
                <xsd:element ref="ns2:TaxCatchAll" minOccurs="0"/>
                <xsd:element ref="ns3:_MarkAsFina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2:SharedWithUsers" minOccurs="0"/>
                <xsd:element ref="ns2:SharedWithDetail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e86de-6c6b-486e-a46f-008c5918b725"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3" nillable="true" ma:displayName="Taxonomy Catch All Column" ma:hidden="true" ma:list="{ab536596-c61c-4b17-b1bb-dfee95883fc9}" ma:internalName="TaxCatchAll" ma:showField="CatchAllData" ma:web="e0fe86de-6c6b-486e-a46f-008c5918b725">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2107510-90c1-4519-a025-801eb0ec310f" elementFormDefault="qualified">
    <xsd:import namespace="http://schemas.microsoft.com/office/2006/documentManagement/types"/>
    <xsd:import namespace="http://schemas.microsoft.com/office/infopath/2007/PartnerControls"/>
    <xsd:element name="i58fc22988b14885a04972eee30888a1" ma:index="12" nillable="true" ma:taxonomy="true" ma:internalName="i58fc22988b14885a04972eee30888a1" ma:taxonomyFieldName="Afdeling" ma:displayName="Afdeling" ma:default="" ma:fieldId="{258fc229-88b1-4885-a049-72eee30888a1}" ma:sspId="c5a52727-98f3-4cdb-8fe7-a354203ea6ed" ma:termSetId="0e276d83-41cc-4323-8f74-17c9cea29b08" ma:anchorId="00000000-0000-0000-0000-000000000000" ma:open="false" ma:isKeyword="false">
      <xsd:complexType>
        <xsd:sequence>
          <xsd:element ref="pc:Terms" minOccurs="0" maxOccurs="1"/>
        </xsd:sequence>
      </xsd:complexType>
    </xsd:element>
    <xsd:element name="_MarkAsFinal" ma:index="14" nillable="true" ma:displayName="Definitieve versie" ma:default="0" ma:internalName="_MarkAsFinal">
      <xsd:simpleType>
        <xsd:restriction base="dms:Boolea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c5a52727-98f3-4cdb-8fe7-a354203ea6e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DateTaken" ma:index="24" nillable="true" ma:displayName="MediaServiceDateTaken" ma:descriptio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Location" ma:index="28"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38CB9C-0CA1-4A0A-8EDA-3E213E21D542}">
  <ds:schemaRefs>
    <ds:schemaRef ds:uri="http://schemas.microsoft.com/office/2006/metadata/properties"/>
    <ds:schemaRef ds:uri="http://schemas.microsoft.com/office/infopath/2007/PartnerControls"/>
    <ds:schemaRef ds:uri="8beaf5a2-9f28-42b2-b784-af179056b3d0"/>
    <ds:schemaRef ds:uri="b24c9e8f-3206-4db6-8995-c0d506edba0f"/>
    <ds:schemaRef ds:uri="b7397f42-4944-4a85-bd10-e162d511d60b"/>
  </ds:schemaRefs>
</ds:datastoreItem>
</file>

<file path=customXml/itemProps2.xml><?xml version="1.0" encoding="utf-8"?>
<ds:datastoreItem xmlns:ds="http://schemas.openxmlformats.org/officeDocument/2006/customXml" ds:itemID="{6712F4C5-CF58-4FE2-A64B-C9D3B083E536}">
  <ds:schemaRefs>
    <ds:schemaRef ds:uri="http://schemas.microsoft.com/sharepoint/events"/>
  </ds:schemaRefs>
</ds:datastoreItem>
</file>

<file path=customXml/itemProps3.xml><?xml version="1.0" encoding="utf-8"?>
<ds:datastoreItem xmlns:ds="http://schemas.openxmlformats.org/officeDocument/2006/customXml" ds:itemID="{71F153B9-D189-4781-AF01-B74068F8B9D0}">
  <ds:schemaRefs>
    <ds:schemaRef ds:uri="http://schemas.microsoft.com/DataMashup"/>
  </ds:schemaRefs>
</ds:datastoreItem>
</file>

<file path=customXml/itemProps4.xml><?xml version="1.0" encoding="utf-8"?>
<ds:datastoreItem xmlns:ds="http://schemas.openxmlformats.org/officeDocument/2006/customXml" ds:itemID="{4C6645FD-450E-49EA-9DEA-AB1F2E05D7AE}"/>
</file>

<file path=customXml/itemProps5.xml><?xml version="1.0" encoding="utf-8"?>
<ds:datastoreItem xmlns:ds="http://schemas.openxmlformats.org/officeDocument/2006/customXml" ds:itemID="{503B0978-8CB8-4CB6-B807-2DB8D5F44F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Functionele Eisen</vt:lpstr>
      <vt:lpstr>Non-Functionele Eisen</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Thijs Hooiveld</dc:creator>
  <cp:keywords/>
  <dc:description/>
  <cp:lastModifiedBy>Thijs Hooiveld</cp:lastModifiedBy>
  <cp:revision/>
  <dcterms:created xsi:type="dcterms:W3CDTF">2015-06-05T18:19:34Z</dcterms:created>
  <dcterms:modified xsi:type="dcterms:W3CDTF">2026-06-08T13:38:39Z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0x010100AED3A03FCAB94E4E9E1110BC0D585106</vt:lpwstr>
  </property>
  <property fmtid="{D5CDD505-2E9C-101B-9397-08002B2CF9AE}" pid="3" name="MediaServiceImageTags">
    <vt:lpwstr/>
  </property>
  <property fmtid="{D5CDD505-2E9C-101B-9397-08002B2CF9AE}" pid="4" name="_dlc_DocIdItemGuid">
    <vt:lpwstr>3e843c1e-d61b-4308-b482-7e4d176b4996</vt:lpwstr>
  </property>
  <property fmtid="{D5CDD505-2E9C-101B-9397-08002B2CF9AE}" pid="5" name="Afdeling">
    <vt:lpwstr/>
  </property>
</Properties>
</file>