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enexis.sharepoint.com/sites/AFD-171020190/Enexis inkoopmethodiek/"/>
    </mc:Choice>
  </mc:AlternateContent>
  <xr:revisionPtr revIDLastSave="295" documentId="8_{78F70D78-87DA-435B-8CA3-79B669F03FE6}" xr6:coauthVersionLast="47" xr6:coauthVersionMax="47" xr10:uidLastSave="{F7AB0BA1-5709-4F40-B391-4A12678A0FBE}"/>
  <bookViews>
    <workbookView xWindow="-108" yWindow="-108" windowWidth="23256" windowHeight="13896" activeTab="1" xr2:uid="{14D56B30-26F2-464F-A630-79FFCAD365C9}"/>
  </bookViews>
  <sheets>
    <sheet name="Explanation" sheetId="4" r:id="rId1"/>
    <sheet name="Price indexation general" sheetId="1" r:id="rId2"/>
    <sheet name="Formule" sheetId="5" r:id="rId3"/>
    <sheet name="Calculation" sheetId="3" r:id="rId4"/>
    <sheet name="Price list" sheetId="2" r:id="rId5"/>
    <sheet name="Internal for Enexis" sheetId="6" r:id="rId6"/>
    <sheet name="Standard indices" sheetId="7" state="hidden" r:id="rId7"/>
  </sheets>
  <calcPr calcId="191028" concurrentManualCount="16"/>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3" l="1"/>
  <c r="N7" i="3"/>
  <c r="N6" i="3"/>
  <c r="N5" i="3"/>
  <c r="N4" i="3"/>
  <c r="A24" i="7" l="1"/>
  <c r="A23" i="7"/>
  <c r="BD8" i="3"/>
  <c r="BD7" i="3"/>
  <c r="BD6" i="3"/>
  <c r="BD5" i="3"/>
  <c r="BD4" i="3"/>
  <c r="AX8" i="3"/>
  <c r="AX7" i="3"/>
  <c r="AX6" i="3"/>
  <c r="AX5" i="3"/>
  <c r="AX4" i="3"/>
  <c r="AR8" i="3"/>
  <c r="AR7" i="3"/>
  <c r="AR6" i="3"/>
  <c r="AR5" i="3"/>
  <c r="AR4" i="3"/>
  <c r="AL8" i="3"/>
  <c r="AL7" i="3"/>
  <c r="AL6" i="3"/>
  <c r="AL5" i="3"/>
  <c r="AL4" i="3"/>
  <c r="AF8" i="3"/>
  <c r="AF7" i="3"/>
  <c r="AF6" i="3"/>
  <c r="AF5" i="3"/>
  <c r="AF4" i="3"/>
  <c r="Z8" i="3"/>
  <c r="Z7" i="3"/>
  <c r="Z6" i="3"/>
  <c r="Z5" i="3"/>
  <c r="Z4" i="3"/>
  <c r="E18" i="3"/>
  <c r="T8" i="3"/>
  <c r="T7" i="3"/>
  <c r="T6" i="3"/>
  <c r="T5" i="3"/>
  <c r="T4" i="3"/>
  <c r="A6" i="7" l="1"/>
  <c r="A5" i="7"/>
  <c r="AU4" i="3"/>
  <c r="AU5" i="3"/>
  <c r="AU6" i="3"/>
  <c r="AU7" i="3"/>
  <c r="AU8" i="3"/>
  <c r="AU9" i="3"/>
  <c r="AU10" i="3"/>
  <c r="AU11" i="3"/>
  <c r="AU12" i="3"/>
  <c r="AU13" i="3"/>
  <c r="A4" i="3" l="1"/>
  <c r="W4" i="3" l="1"/>
  <c r="A2" i="7" l="1"/>
  <c r="A3" i="7"/>
  <c r="A4" i="7"/>
  <c r="A7" i="7"/>
  <c r="A8" i="7"/>
  <c r="A9" i="7"/>
  <c r="A10" i="7"/>
  <c r="A11" i="7"/>
  <c r="A12" i="7"/>
  <c r="A13" i="7"/>
  <c r="A14" i="7"/>
  <c r="A15" i="7"/>
  <c r="A16" i="7"/>
  <c r="A17" i="7"/>
  <c r="A18" i="7"/>
  <c r="A19" i="7"/>
  <c r="A20" i="7"/>
  <c r="A21" i="7"/>
  <c r="A22" i="7"/>
  <c r="D3" i="6"/>
  <c r="H2" i="2"/>
  <c r="K18" i="3"/>
  <c r="F3" i="6" s="1"/>
  <c r="D5" i="6" s="1"/>
  <c r="K5" i="3"/>
  <c r="K6" i="3"/>
  <c r="K7" i="3"/>
  <c r="K8" i="3"/>
  <c r="K9" i="3"/>
  <c r="K10" i="3"/>
  <c r="K11" i="3"/>
  <c r="K12" i="3"/>
  <c r="K13" i="3"/>
  <c r="K4" i="3"/>
  <c r="BA5" i="3"/>
  <c r="BA6" i="3"/>
  <c r="BA7" i="3"/>
  <c r="BA8" i="3"/>
  <c r="BA9" i="3"/>
  <c r="BA10" i="3"/>
  <c r="BA11" i="3"/>
  <c r="BA12" i="3"/>
  <c r="BA13" i="3"/>
  <c r="BA4" i="3"/>
  <c r="AO5" i="3"/>
  <c r="AO6" i="3"/>
  <c r="AO7" i="3"/>
  <c r="AO8" i="3"/>
  <c r="AO9" i="3"/>
  <c r="AO10" i="3"/>
  <c r="AO11" i="3"/>
  <c r="AO12" i="3"/>
  <c r="AO13" i="3"/>
  <c r="AO4" i="3"/>
  <c r="AI5" i="3"/>
  <c r="AI6" i="3"/>
  <c r="AI7" i="3"/>
  <c r="AI8" i="3"/>
  <c r="AI9" i="3"/>
  <c r="AI10" i="3"/>
  <c r="AI11" i="3"/>
  <c r="AI12" i="3"/>
  <c r="AI13" i="3"/>
  <c r="AI4" i="3"/>
  <c r="AC4" i="3"/>
  <c r="AC5" i="3"/>
  <c r="AC6" i="3"/>
  <c r="AC7" i="3"/>
  <c r="AC8" i="3"/>
  <c r="AC9" i="3"/>
  <c r="AC10" i="3"/>
  <c r="AC11" i="3"/>
  <c r="AC12" i="3"/>
  <c r="AC13" i="3"/>
  <c r="W5" i="3"/>
  <c r="W6" i="3"/>
  <c r="W7" i="3"/>
  <c r="W8" i="3"/>
  <c r="W9" i="3"/>
  <c r="W10" i="3"/>
  <c r="W11" i="3"/>
  <c r="W12" i="3"/>
  <c r="W13" i="3"/>
  <c r="Q4" i="3"/>
  <c r="Q5" i="3"/>
  <c r="Q6" i="3"/>
  <c r="Q7" i="3"/>
  <c r="Q8" i="3"/>
  <c r="Q9" i="3"/>
  <c r="Q10" i="3"/>
  <c r="Q11" i="3"/>
  <c r="Q12" i="3"/>
  <c r="Q13" i="3"/>
  <c r="E9" i="3"/>
  <c r="E10" i="3"/>
  <c r="E11" i="3"/>
  <c r="E12" i="3"/>
  <c r="E13" i="3"/>
  <c r="E4" i="3"/>
  <c r="E5" i="3"/>
  <c r="E6" i="3"/>
  <c r="E7" i="3"/>
  <c r="E8" i="3"/>
  <c r="G15" i="1"/>
  <c r="G16" i="1"/>
  <c r="G17" i="1"/>
  <c r="G18" i="1"/>
  <c r="G19" i="1"/>
  <c r="A1" i="7"/>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6" i="6"/>
  <c r="AG5" i="5"/>
  <c r="AA5" i="5"/>
  <c r="U5" i="5"/>
  <c r="O5" i="5"/>
  <c r="I5" i="5"/>
  <c r="AJ4" i="5"/>
  <c r="AE4" i="5"/>
  <c r="Y4" i="5"/>
  <c r="S4" i="5"/>
  <c r="M4" i="5"/>
  <c r="G4" i="5"/>
  <c r="G14" i="1" l="1"/>
  <c r="D13" i="1"/>
  <c r="D12" i="1"/>
  <c r="D11" i="1"/>
  <c r="D10" i="1"/>
  <c r="G13" i="1"/>
  <c r="G12" i="1"/>
  <c r="G11" i="1"/>
  <c r="G10" i="1"/>
  <c r="D14" i="1"/>
  <c r="D16" i="1"/>
  <c r="D19" i="1"/>
  <c r="D15" i="1"/>
  <c r="D18" i="1"/>
  <c r="D17" i="1"/>
  <c r="Q18" i="3"/>
  <c r="H3" i="6" s="1"/>
  <c r="F5" i="6" s="1"/>
  <c r="K2" i="2"/>
  <c r="C4" i="3"/>
  <c r="H4" i="3" s="1"/>
  <c r="B4" i="3"/>
  <c r="B5" i="3"/>
  <c r="B6" i="3"/>
  <c r="B7" i="3"/>
  <c r="B8" i="3"/>
  <c r="B9" i="3"/>
  <c r="C5" i="3"/>
  <c r="H5" i="3" s="1"/>
  <c r="C6" i="3"/>
  <c r="H6" i="3" s="1"/>
  <c r="C7" i="3"/>
  <c r="H7" i="3" s="1"/>
  <c r="C8" i="3"/>
  <c r="H8" i="3" s="1"/>
  <c r="C9" i="3"/>
  <c r="B14" i="3"/>
  <c r="R14" i="3" s="1"/>
  <c r="A5" i="3"/>
  <c r="A6" i="3"/>
  <c r="A7" i="3"/>
  <c r="A8" i="3"/>
  <c r="A9" i="3"/>
  <c r="A10" i="3"/>
  <c r="A11" i="3"/>
  <c r="A12" i="3"/>
  <c r="A13" i="3"/>
  <c r="A14" i="3"/>
  <c r="C10" i="3"/>
  <c r="C11" i="3"/>
  <c r="C12" i="3"/>
  <c r="C13" i="3"/>
  <c r="B10" i="3"/>
  <c r="B11" i="3"/>
  <c r="B12" i="3"/>
  <c r="B13" i="3"/>
  <c r="C21" i="1"/>
  <c r="R9" i="3" l="1"/>
  <c r="R8" i="3"/>
  <c r="R7" i="3"/>
  <c r="R6" i="3"/>
  <c r="R5" i="3"/>
  <c r="R13" i="3"/>
  <c r="R11" i="3"/>
  <c r="R4" i="3"/>
  <c r="R12" i="3"/>
  <c r="R10" i="3"/>
  <c r="L8" i="3"/>
  <c r="AD8" i="3"/>
  <c r="AJ8" i="3"/>
  <c r="AP8" i="3"/>
  <c r="AV8" i="3"/>
  <c r="BB8" i="3"/>
  <c r="X8" i="3"/>
  <c r="F8" i="3"/>
  <c r="F7" i="3"/>
  <c r="X7" i="3"/>
  <c r="AV7" i="3"/>
  <c r="BB7" i="3"/>
  <c r="AP7" i="3"/>
  <c r="AJ7" i="3"/>
  <c r="AD7" i="3"/>
  <c r="L7" i="3"/>
  <c r="BB6" i="3"/>
  <c r="AD6" i="3"/>
  <c r="AJ6" i="3"/>
  <c r="AV6" i="3"/>
  <c r="F6" i="3"/>
  <c r="X6" i="3"/>
  <c r="AP6" i="3"/>
  <c r="L6" i="3"/>
  <c r="X5" i="3"/>
  <c r="AP5" i="3"/>
  <c r="AV5" i="3"/>
  <c r="BB5" i="3"/>
  <c r="AJ5" i="3"/>
  <c r="AD5" i="3"/>
  <c r="L5" i="3"/>
  <c r="F5" i="3"/>
  <c r="F4" i="3"/>
  <c r="AJ4" i="3"/>
  <c r="AP4" i="3"/>
  <c r="AV4" i="3"/>
  <c r="BB4" i="3"/>
  <c r="AD4" i="3"/>
  <c r="X4" i="3"/>
  <c r="L4" i="3"/>
  <c r="W18" i="3"/>
  <c r="J3" i="6" s="1"/>
  <c r="H5" i="6" s="1"/>
  <c r="N2" i="2"/>
  <c r="BB13" i="3"/>
  <c r="BB12" i="3"/>
  <c r="AV14" i="3"/>
  <c r="BB14" i="3"/>
  <c r="AV11" i="3"/>
  <c r="BB11" i="3"/>
  <c r="BB10" i="3"/>
  <c r="BB9" i="3"/>
  <c r="AP10" i="3"/>
  <c r="AV10" i="3"/>
  <c r="AV9" i="3"/>
  <c r="AP13" i="3"/>
  <c r="AV13" i="3"/>
  <c r="AP12" i="3"/>
  <c r="AV12" i="3"/>
  <c r="AJ14" i="3"/>
  <c r="AP14" i="3"/>
  <c r="AP9" i="3"/>
  <c r="AP11" i="3"/>
  <c r="AJ9" i="3"/>
  <c r="AD13" i="3"/>
  <c r="AJ13" i="3"/>
  <c r="AD11" i="3"/>
  <c r="AJ11" i="3"/>
  <c r="AD10" i="3"/>
  <c r="AJ10" i="3"/>
  <c r="AD12" i="3"/>
  <c r="AJ12" i="3"/>
  <c r="AD14" i="3"/>
  <c r="X14" i="3"/>
  <c r="AD9" i="3"/>
  <c r="X10" i="3"/>
  <c r="X9" i="3"/>
  <c r="X13" i="3"/>
  <c r="X11" i="3"/>
  <c r="X12" i="3"/>
  <c r="F14" i="3"/>
  <c r="L9" i="3"/>
  <c r="F9" i="3"/>
  <c r="F11" i="3"/>
  <c r="L11" i="3"/>
  <c r="L10" i="3"/>
  <c r="F10" i="3"/>
  <c r="F13" i="3"/>
  <c r="L13" i="3"/>
  <c r="L12" i="3"/>
  <c r="F12" i="3"/>
  <c r="L14" i="3"/>
  <c r="AK12" i="3"/>
  <c r="AQ12" i="3"/>
  <c r="AW12" i="3"/>
  <c r="BC12" i="3"/>
  <c r="S10" i="3"/>
  <c r="AW10" i="3"/>
  <c r="BC10" i="3"/>
  <c r="AQ10" i="3"/>
  <c r="Y5" i="3"/>
  <c r="AQ5" i="3"/>
  <c r="AW5" i="3"/>
  <c r="BC5" i="3"/>
  <c r="AK9" i="3"/>
  <c r="AW9" i="3"/>
  <c r="BC9" i="3"/>
  <c r="AQ9" i="3"/>
  <c r="Y7" i="3"/>
  <c r="BC7" i="3"/>
  <c r="AQ7" i="3"/>
  <c r="AW7" i="3"/>
  <c r="AK11" i="3"/>
  <c r="AW11" i="3"/>
  <c r="BC11" i="3"/>
  <c r="AQ11" i="3"/>
  <c r="AK6" i="3"/>
  <c r="BC6" i="3"/>
  <c r="AQ6" i="3"/>
  <c r="AW6" i="3"/>
  <c r="AE4" i="3"/>
  <c r="BC4" i="3"/>
  <c r="AQ4" i="3"/>
  <c r="G4" i="3"/>
  <c r="AW4" i="3"/>
  <c r="M7" i="3"/>
  <c r="AK10" i="3"/>
  <c r="AK13" i="3"/>
  <c r="AQ13" i="3"/>
  <c r="AW13" i="3"/>
  <c r="BC13" i="3"/>
  <c r="M8" i="3"/>
  <c r="AW8" i="3"/>
  <c r="BC8" i="3"/>
  <c r="AQ8" i="3"/>
  <c r="S9" i="3"/>
  <c r="AE7" i="3"/>
  <c r="G10" i="3"/>
  <c r="S7" i="3"/>
  <c r="AK8" i="3"/>
  <c r="G8" i="3"/>
  <c r="Y10" i="3"/>
  <c r="AK7" i="3"/>
  <c r="G7" i="3"/>
  <c r="Y8" i="3"/>
  <c r="AE8" i="3"/>
  <c r="M10" i="3"/>
  <c r="S8" i="3"/>
  <c r="AE10" i="3"/>
  <c r="AE6" i="3"/>
  <c r="G6" i="3"/>
  <c r="S6" i="3"/>
  <c r="M6" i="3"/>
  <c r="Y6" i="3"/>
  <c r="Y9" i="3"/>
  <c r="S13" i="3"/>
  <c r="G9" i="3"/>
  <c r="AE9" i="3"/>
  <c r="G13" i="3"/>
  <c r="M13" i="3"/>
  <c r="S12" i="3"/>
  <c r="Y13" i="3"/>
  <c r="AE13" i="3"/>
  <c r="M9" i="3"/>
  <c r="G12" i="3"/>
  <c r="M12" i="3"/>
  <c r="S11" i="3"/>
  <c r="Y12" i="3"/>
  <c r="AE12" i="3"/>
  <c r="G11" i="3"/>
  <c r="M11" i="3"/>
  <c r="Y11" i="3"/>
  <c r="AE11" i="3"/>
  <c r="Y4" i="3"/>
  <c r="AE5" i="3"/>
  <c r="AK5" i="3"/>
  <c r="G5" i="3"/>
  <c r="M5" i="3"/>
  <c r="S5" i="3"/>
  <c r="M4" i="3"/>
  <c r="AK4" i="3"/>
  <c r="S4" i="3"/>
  <c r="AV17" i="3" l="1"/>
  <c r="AD17" i="3"/>
  <c r="AJ17" i="3"/>
  <c r="X17" i="3"/>
  <c r="T2" i="2"/>
  <c r="Q2" i="2"/>
  <c r="AC18" i="3"/>
  <c r="BB17" i="3"/>
  <c r="AP17" i="3"/>
  <c r="AR19" i="3" s="1"/>
  <c r="R17" i="3"/>
  <c r="L17" i="3"/>
  <c r="F17" i="3"/>
  <c r="AL19" i="3" l="1"/>
  <c r="Z19" i="3"/>
  <c r="T19" i="3"/>
  <c r="AF19" i="3"/>
  <c r="BC17" i="3"/>
  <c r="AE34" i="2" s="1"/>
  <c r="AF34" i="2" s="1"/>
  <c r="T36" i="6" s="1"/>
  <c r="BD19" i="3"/>
  <c r="AX19" i="3"/>
  <c r="G17" i="3"/>
  <c r="G7" i="2" s="1"/>
  <c r="H7" i="2" s="1"/>
  <c r="D9" i="6" s="1"/>
  <c r="N19" i="3"/>
  <c r="H19" i="3"/>
  <c r="AW17" i="3"/>
  <c r="AB25" i="2" s="1"/>
  <c r="AC25" i="2" s="1"/>
  <c r="R27" i="6" s="1"/>
  <c r="AQ17" i="3"/>
  <c r="Y11" i="2" s="1"/>
  <c r="Z11" i="2" s="1"/>
  <c r="P13" i="6" s="1"/>
  <c r="AK17" i="3"/>
  <c r="V36" i="2" s="1"/>
  <c r="W36" i="2" s="1"/>
  <c r="N38" i="6" s="1"/>
  <c r="AE17" i="3"/>
  <c r="S32" i="2" s="1"/>
  <c r="T32" i="2" s="1"/>
  <c r="L34" i="6" s="1"/>
  <c r="Y17" i="3"/>
  <c r="P32" i="2" s="1"/>
  <c r="Q32" i="2" s="1"/>
  <c r="J34" i="6" s="1"/>
  <c r="S17" i="3"/>
  <c r="M36" i="2" s="1"/>
  <c r="N36" i="2" s="1"/>
  <c r="H38" i="6" s="1"/>
  <c r="AI18" i="3"/>
  <c r="N3" i="6" s="1"/>
  <c r="L5" i="6" s="1"/>
  <c r="L3" i="6"/>
  <c r="J5" i="6" s="1"/>
  <c r="M17" i="3"/>
  <c r="J29" i="2" s="1"/>
  <c r="K29" i="2" s="1"/>
  <c r="F31" i="6" s="1"/>
  <c r="AE4" i="2" l="1"/>
  <c r="AF4" i="2" s="1"/>
  <c r="T6" i="6" s="1"/>
  <c r="AE28" i="2"/>
  <c r="AF28" i="2" s="1"/>
  <c r="T30" i="6" s="1"/>
  <c r="AE38" i="2"/>
  <c r="AF38" i="2" s="1"/>
  <c r="T40" i="6" s="1"/>
  <c r="AE5" i="2"/>
  <c r="AF5" i="2" s="1"/>
  <c r="T7" i="6" s="1"/>
  <c r="AE13" i="2"/>
  <c r="AF13" i="2" s="1"/>
  <c r="T15" i="6" s="1"/>
  <c r="AE12" i="2"/>
  <c r="AF12" i="2" s="1"/>
  <c r="T14" i="6" s="1"/>
  <c r="AE20" i="2"/>
  <c r="AF20" i="2" s="1"/>
  <c r="T22" i="6" s="1"/>
  <c r="AE27" i="2"/>
  <c r="AF27" i="2" s="1"/>
  <c r="T29" i="6" s="1"/>
  <c r="AE7" i="2"/>
  <c r="AF7" i="2" s="1"/>
  <c r="T9" i="6" s="1"/>
  <c r="AE15" i="2"/>
  <c r="AF15" i="2" s="1"/>
  <c r="T17" i="6" s="1"/>
  <c r="AE23" i="2"/>
  <c r="AF23" i="2" s="1"/>
  <c r="T25" i="6" s="1"/>
  <c r="AE32" i="2"/>
  <c r="AF32" i="2" s="1"/>
  <c r="T34" i="6" s="1"/>
  <c r="AE31" i="2"/>
  <c r="AF31" i="2" s="1"/>
  <c r="T33" i="6" s="1"/>
  <c r="AE8" i="2"/>
  <c r="AF8" i="2" s="1"/>
  <c r="T10" i="6" s="1"/>
  <c r="AE24" i="2"/>
  <c r="AF24" i="2" s="1"/>
  <c r="T26" i="6" s="1"/>
  <c r="AE37" i="2"/>
  <c r="AF37" i="2" s="1"/>
  <c r="T39" i="6" s="1"/>
  <c r="AE14" i="2"/>
  <c r="AF14" i="2" s="1"/>
  <c r="T16" i="6" s="1"/>
  <c r="AE16" i="2"/>
  <c r="AF16" i="2" s="1"/>
  <c r="T18" i="6" s="1"/>
  <c r="AE9" i="2"/>
  <c r="AF9" i="2" s="1"/>
  <c r="T11" i="6" s="1"/>
  <c r="AE21" i="2"/>
  <c r="AF21" i="2" s="1"/>
  <c r="T23" i="6" s="1"/>
  <c r="AE17" i="2"/>
  <c r="AF17" i="2" s="1"/>
  <c r="T19" i="6" s="1"/>
  <c r="AE6" i="2"/>
  <c r="AF6" i="2" s="1"/>
  <c r="T8" i="6" s="1"/>
  <c r="AE25" i="2"/>
  <c r="AF25" i="2" s="1"/>
  <c r="T27" i="6" s="1"/>
  <c r="AE29" i="2"/>
  <c r="AF29" i="2" s="1"/>
  <c r="T31" i="6" s="1"/>
  <c r="AE33" i="2"/>
  <c r="AF33" i="2" s="1"/>
  <c r="T35" i="6" s="1"/>
  <c r="AE36" i="2"/>
  <c r="AF36" i="2" s="1"/>
  <c r="T38" i="6" s="1"/>
  <c r="AE10" i="2"/>
  <c r="AF10" i="2" s="1"/>
  <c r="T12" i="6" s="1"/>
  <c r="AE30" i="2"/>
  <c r="AF30" i="2" s="1"/>
  <c r="T32" i="6" s="1"/>
  <c r="AE11" i="2"/>
  <c r="AF11" i="2" s="1"/>
  <c r="T13" i="6" s="1"/>
  <c r="AE19" i="2"/>
  <c r="AF19" i="2" s="1"/>
  <c r="T21" i="6" s="1"/>
  <c r="AE18" i="2"/>
  <c r="AF18" i="2" s="1"/>
  <c r="T20" i="6" s="1"/>
  <c r="AE22" i="2"/>
  <c r="AF22" i="2" s="1"/>
  <c r="T24" i="6" s="1"/>
  <c r="AE35" i="2"/>
  <c r="AF35" i="2" s="1"/>
  <c r="T37" i="6" s="1"/>
  <c r="G22" i="2"/>
  <c r="H22" i="2" s="1"/>
  <c r="D24" i="6" s="1"/>
  <c r="AE26" i="2"/>
  <c r="AF26" i="2" s="1"/>
  <c r="T28" i="6" s="1"/>
  <c r="G20" i="2"/>
  <c r="H20" i="2" s="1"/>
  <c r="D22" i="6" s="1"/>
  <c r="G6" i="2"/>
  <c r="H6" i="2" s="1"/>
  <c r="D8" i="6" s="1"/>
  <c r="G32" i="2"/>
  <c r="H32" i="2" s="1"/>
  <c r="D34" i="6" s="1"/>
  <c r="G23" i="2"/>
  <c r="H23" i="2" s="1"/>
  <c r="D25" i="6" s="1"/>
  <c r="G36" i="2"/>
  <c r="H36" i="2" s="1"/>
  <c r="D38" i="6" s="1"/>
  <c r="G28" i="2"/>
  <c r="H28" i="2" s="1"/>
  <c r="D30" i="6" s="1"/>
  <c r="G9" i="2"/>
  <c r="H9" i="2" s="1"/>
  <c r="D11" i="6" s="1"/>
  <c r="G29" i="2"/>
  <c r="H29" i="2" s="1"/>
  <c r="D31" i="6" s="1"/>
  <c r="G35" i="2"/>
  <c r="H35" i="2" s="1"/>
  <c r="D37" i="6" s="1"/>
  <c r="G17" i="2"/>
  <c r="H17" i="2" s="1"/>
  <c r="D19" i="6" s="1"/>
  <c r="G13" i="2"/>
  <c r="H13" i="2" s="1"/>
  <c r="D15" i="6" s="1"/>
  <c r="G21" i="2"/>
  <c r="H21" i="2" s="1"/>
  <c r="D23" i="6" s="1"/>
  <c r="G12" i="2"/>
  <c r="H12" i="2" s="1"/>
  <c r="D14" i="6" s="1"/>
  <c r="G25" i="2"/>
  <c r="H25" i="2" s="1"/>
  <c r="D27" i="6" s="1"/>
  <c r="G18" i="2"/>
  <c r="H18" i="2" s="1"/>
  <c r="D20" i="6" s="1"/>
  <c r="G27" i="2"/>
  <c r="H27" i="2" s="1"/>
  <c r="D29" i="6" s="1"/>
  <c r="G31" i="2"/>
  <c r="H31" i="2" s="1"/>
  <c r="D33" i="6" s="1"/>
  <c r="G16" i="2"/>
  <c r="H16" i="2" s="1"/>
  <c r="D18" i="6" s="1"/>
  <c r="G10" i="2"/>
  <c r="H10" i="2" s="1"/>
  <c r="D12" i="6" s="1"/>
  <c r="G11" i="2"/>
  <c r="H11" i="2" s="1"/>
  <c r="D13" i="6" s="1"/>
  <c r="G5" i="2"/>
  <c r="H5" i="2" s="1"/>
  <c r="D7" i="6" s="1"/>
  <c r="G14" i="2"/>
  <c r="H14" i="2" s="1"/>
  <c r="D16" i="6" s="1"/>
  <c r="G26" i="2"/>
  <c r="H26" i="2" s="1"/>
  <c r="D28" i="6" s="1"/>
  <c r="G30" i="2"/>
  <c r="H30" i="2" s="1"/>
  <c r="D32" i="6" s="1"/>
  <c r="G24" i="2"/>
  <c r="H24" i="2" s="1"/>
  <c r="D26" i="6" s="1"/>
  <c r="G19" i="2"/>
  <c r="H19" i="2" s="1"/>
  <c r="D21" i="6" s="1"/>
  <c r="G15" i="2"/>
  <c r="H15" i="2" s="1"/>
  <c r="D17" i="6" s="1"/>
  <c r="G34" i="2"/>
  <c r="H34" i="2" s="1"/>
  <c r="D36" i="6" s="1"/>
  <c r="G8" i="2"/>
  <c r="H8" i="2" s="1"/>
  <c r="D10" i="6" s="1"/>
  <c r="G33" i="2"/>
  <c r="H33" i="2" s="1"/>
  <c r="D35" i="6" s="1"/>
  <c r="G37" i="2"/>
  <c r="H37" i="2" s="1"/>
  <c r="D39" i="6" s="1"/>
  <c r="G38" i="2"/>
  <c r="H38" i="2" s="1"/>
  <c r="D40" i="6" s="1"/>
  <c r="G4" i="2"/>
  <c r="H4" i="2" s="1"/>
  <c r="D6" i="6" s="1"/>
  <c r="AB37" i="2"/>
  <c r="AC37" i="2" s="1"/>
  <c r="R39" i="6" s="1"/>
  <c r="AB34" i="2"/>
  <c r="AC34" i="2" s="1"/>
  <c r="R36" i="6" s="1"/>
  <c r="AB21" i="2"/>
  <c r="AC21" i="2" s="1"/>
  <c r="R23" i="6" s="1"/>
  <c r="AB35" i="2"/>
  <c r="AC35" i="2" s="1"/>
  <c r="R37" i="6" s="1"/>
  <c r="AB9" i="2"/>
  <c r="AC9" i="2" s="1"/>
  <c r="R11" i="6" s="1"/>
  <c r="AB18" i="2"/>
  <c r="AC18" i="2" s="1"/>
  <c r="R20" i="6" s="1"/>
  <c r="AB38" i="2"/>
  <c r="AC38" i="2" s="1"/>
  <c r="R40" i="6" s="1"/>
  <c r="AB19" i="2"/>
  <c r="AC19" i="2" s="1"/>
  <c r="R21" i="6" s="1"/>
  <c r="AB14" i="2"/>
  <c r="AC14" i="2" s="1"/>
  <c r="R16" i="6" s="1"/>
  <c r="AB4" i="2"/>
  <c r="AC4" i="2" s="1"/>
  <c r="R6" i="6" s="1"/>
  <c r="AB26" i="2"/>
  <c r="AC26" i="2" s="1"/>
  <c r="R28" i="6" s="1"/>
  <c r="AB24" i="2"/>
  <c r="AC24" i="2" s="1"/>
  <c r="R26" i="6" s="1"/>
  <c r="AB27" i="2"/>
  <c r="AC27" i="2" s="1"/>
  <c r="R29" i="6" s="1"/>
  <c r="AB23" i="2"/>
  <c r="AC23" i="2" s="1"/>
  <c r="R25" i="6" s="1"/>
  <c r="AB10" i="2"/>
  <c r="AC10" i="2" s="1"/>
  <c r="R12" i="6" s="1"/>
  <c r="AB20" i="2"/>
  <c r="AC20" i="2" s="1"/>
  <c r="R22" i="6" s="1"/>
  <c r="AB15" i="2"/>
  <c r="AC15" i="2" s="1"/>
  <c r="R17" i="6" s="1"/>
  <c r="AB17" i="2"/>
  <c r="AC17" i="2" s="1"/>
  <c r="R19" i="6" s="1"/>
  <c r="AB28" i="2"/>
  <c r="AC28" i="2" s="1"/>
  <c r="R30" i="6" s="1"/>
  <c r="AB5" i="2"/>
  <c r="AC5" i="2" s="1"/>
  <c r="R7" i="6" s="1"/>
  <c r="AB6" i="2"/>
  <c r="AC6" i="2" s="1"/>
  <c r="R8" i="6" s="1"/>
  <c r="AB12" i="2"/>
  <c r="AC12" i="2" s="1"/>
  <c r="R14" i="6" s="1"/>
  <c r="AB32" i="2"/>
  <c r="AC32" i="2" s="1"/>
  <c r="R34" i="6" s="1"/>
  <c r="AB30" i="2"/>
  <c r="AC30" i="2" s="1"/>
  <c r="R32" i="6" s="1"/>
  <c r="AB11" i="2"/>
  <c r="AC11" i="2" s="1"/>
  <c r="R13" i="6" s="1"/>
  <c r="AB16" i="2"/>
  <c r="AC16" i="2" s="1"/>
  <c r="R18" i="6" s="1"/>
  <c r="AB29" i="2"/>
  <c r="AC29" i="2" s="1"/>
  <c r="R31" i="6" s="1"/>
  <c r="AB13" i="2"/>
  <c r="AC13" i="2" s="1"/>
  <c r="R15" i="6" s="1"/>
  <c r="AB8" i="2"/>
  <c r="AC8" i="2" s="1"/>
  <c r="R10" i="6" s="1"/>
  <c r="AB7" i="2"/>
  <c r="AC7" i="2" s="1"/>
  <c r="R9" i="6" s="1"/>
  <c r="AB22" i="2"/>
  <c r="AC22" i="2" s="1"/>
  <c r="R24" i="6" s="1"/>
  <c r="AB36" i="2"/>
  <c r="AC36" i="2" s="1"/>
  <c r="R38" i="6" s="1"/>
  <c r="AB31" i="2"/>
  <c r="AC31" i="2" s="1"/>
  <c r="R33" i="6" s="1"/>
  <c r="AB33" i="2"/>
  <c r="AC33" i="2" s="1"/>
  <c r="R35" i="6" s="1"/>
  <c r="Y25" i="2"/>
  <c r="Z25" i="2" s="1"/>
  <c r="P27" i="6" s="1"/>
  <c r="Y36" i="2"/>
  <c r="Z36" i="2" s="1"/>
  <c r="P38" i="6" s="1"/>
  <c r="Y16" i="2"/>
  <c r="Z16" i="2" s="1"/>
  <c r="P18" i="6" s="1"/>
  <c r="Y17" i="2"/>
  <c r="Z17" i="2" s="1"/>
  <c r="P19" i="6" s="1"/>
  <c r="Y19" i="2"/>
  <c r="Z19" i="2" s="1"/>
  <c r="P21" i="6" s="1"/>
  <c r="Y27" i="2"/>
  <c r="Z27" i="2" s="1"/>
  <c r="P29" i="6" s="1"/>
  <c r="Y15" i="2"/>
  <c r="Z15" i="2" s="1"/>
  <c r="P17" i="6" s="1"/>
  <c r="Y9" i="2"/>
  <c r="Z9" i="2" s="1"/>
  <c r="P11" i="6" s="1"/>
  <c r="Y13" i="2"/>
  <c r="Z13" i="2" s="1"/>
  <c r="P15" i="6" s="1"/>
  <c r="Y21" i="2"/>
  <c r="Z21" i="2" s="1"/>
  <c r="P23" i="6" s="1"/>
  <c r="Y33" i="2"/>
  <c r="Z33" i="2" s="1"/>
  <c r="P35" i="6" s="1"/>
  <c r="Y22" i="2"/>
  <c r="Z22" i="2" s="1"/>
  <c r="P24" i="6" s="1"/>
  <c r="Y23" i="2"/>
  <c r="Z23" i="2" s="1"/>
  <c r="P25" i="6" s="1"/>
  <c r="Y6" i="2"/>
  <c r="Z6" i="2" s="1"/>
  <c r="P8" i="6" s="1"/>
  <c r="Y8" i="2"/>
  <c r="Z8" i="2" s="1"/>
  <c r="P10" i="6" s="1"/>
  <c r="Y10" i="2"/>
  <c r="Z10" i="2" s="1"/>
  <c r="P12" i="6" s="1"/>
  <c r="Y20" i="2"/>
  <c r="Z20" i="2" s="1"/>
  <c r="P22" i="6" s="1"/>
  <c r="Y28" i="2"/>
  <c r="Z28" i="2" s="1"/>
  <c r="P30" i="6" s="1"/>
  <c r="Y35" i="2"/>
  <c r="Z35" i="2" s="1"/>
  <c r="P37" i="6" s="1"/>
  <c r="Y30" i="2"/>
  <c r="Z30" i="2" s="1"/>
  <c r="P32" i="6" s="1"/>
  <c r="Y14" i="2"/>
  <c r="Z14" i="2" s="1"/>
  <c r="P16" i="6" s="1"/>
  <c r="Y18" i="2"/>
  <c r="Z18" i="2" s="1"/>
  <c r="P20" i="6" s="1"/>
  <c r="Y38" i="2"/>
  <c r="Z38" i="2" s="1"/>
  <c r="P40" i="6" s="1"/>
  <c r="Y5" i="2"/>
  <c r="Z5" i="2" s="1"/>
  <c r="P7" i="6" s="1"/>
  <c r="Y29" i="2"/>
  <c r="Z29" i="2" s="1"/>
  <c r="P31" i="6" s="1"/>
  <c r="Y7" i="2"/>
  <c r="Z7" i="2" s="1"/>
  <c r="P9" i="6" s="1"/>
  <c r="Y31" i="2"/>
  <c r="Z31" i="2" s="1"/>
  <c r="P33" i="6" s="1"/>
  <c r="Y37" i="2"/>
  <c r="Z37" i="2" s="1"/>
  <c r="P39" i="6" s="1"/>
  <c r="Y26" i="2"/>
  <c r="Z26" i="2" s="1"/>
  <c r="P28" i="6" s="1"/>
  <c r="Y24" i="2"/>
  <c r="Z24" i="2" s="1"/>
  <c r="P26" i="6" s="1"/>
  <c r="Y32" i="2"/>
  <c r="Z32" i="2" s="1"/>
  <c r="P34" i="6" s="1"/>
  <c r="Y4" i="2"/>
  <c r="Z4" i="2" s="1"/>
  <c r="P6" i="6" s="1"/>
  <c r="Y34" i="2"/>
  <c r="Z34" i="2" s="1"/>
  <c r="P36" i="6" s="1"/>
  <c r="Y12" i="2"/>
  <c r="Z12" i="2" s="1"/>
  <c r="P14" i="6" s="1"/>
  <c r="V16" i="2"/>
  <c r="W16" i="2" s="1"/>
  <c r="N18" i="6" s="1"/>
  <c r="V8" i="2"/>
  <c r="W8" i="2" s="1"/>
  <c r="N10" i="6" s="1"/>
  <c r="V5" i="2"/>
  <c r="W5" i="2" s="1"/>
  <c r="N7" i="6" s="1"/>
  <c r="V13" i="2"/>
  <c r="W13" i="2" s="1"/>
  <c r="N15" i="6" s="1"/>
  <c r="V21" i="2"/>
  <c r="W21" i="2" s="1"/>
  <c r="N23" i="6" s="1"/>
  <c r="V29" i="2"/>
  <c r="W29" i="2" s="1"/>
  <c r="N31" i="6" s="1"/>
  <c r="V14" i="2"/>
  <c r="W14" i="2" s="1"/>
  <c r="N16" i="6" s="1"/>
  <c r="V24" i="2"/>
  <c r="W24" i="2" s="1"/>
  <c r="N26" i="6" s="1"/>
  <c r="V22" i="2"/>
  <c r="W22" i="2" s="1"/>
  <c r="N24" i="6" s="1"/>
  <c r="V25" i="2"/>
  <c r="W25" i="2" s="1"/>
  <c r="N27" i="6" s="1"/>
  <c r="V26" i="2"/>
  <c r="W26" i="2" s="1"/>
  <c r="N28" i="6" s="1"/>
  <c r="V18" i="2"/>
  <c r="W18" i="2" s="1"/>
  <c r="N20" i="6" s="1"/>
  <c r="V17" i="2"/>
  <c r="W17" i="2" s="1"/>
  <c r="N19" i="6" s="1"/>
  <c r="V19" i="2"/>
  <c r="W19" i="2" s="1"/>
  <c r="N21" i="6" s="1"/>
  <c r="V23" i="2"/>
  <c r="W23" i="2" s="1"/>
  <c r="N25" i="6" s="1"/>
  <c r="V30" i="2"/>
  <c r="W30" i="2" s="1"/>
  <c r="N32" i="6" s="1"/>
  <c r="V38" i="2"/>
  <c r="W38" i="2" s="1"/>
  <c r="N40" i="6" s="1"/>
  <c r="V34" i="2"/>
  <c r="W34" i="2" s="1"/>
  <c r="N36" i="6" s="1"/>
  <c r="V11" i="2"/>
  <c r="W11" i="2" s="1"/>
  <c r="N13" i="6" s="1"/>
  <c r="V7" i="2"/>
  <c r="W7" i="2" s="1"/>
  <c r="N9" i="6" s="1"/>
  <c r="V27" i="2"/>
  <c r="W27" i="2" s="1"/>
  <c r="N29" i="6" s="1"/>
  <c r="V15" i="2"/>
  <c r="W15" i="2" s="1"/>
  <c r="N17" i="6" s="1"/>
  <c r="V35" i="2"/>
  <c r="W35" i="2" s="1"/>
  <c r="N37" i="6" s="1"/>
  <c r="V28" i="2"/>
  <c r="W28" i="2" s="1"/>
  <c r="N30" i="6" s="1"/>
  <c r="V31" i="2"/>
  <c r="W31" i="2" s="1"/>
  <c r="N33" i="6" s="1"/>
  <c r="S37" i="2"/>
  <c r="T37" i="2" s="1"/>
  <c r="L39" i="6" s="1"/>
  <c r="S11" i="2"/>
  <c r="T11" i="2" s="1"/>
  <c r="L13" i="6" s="1"/>
  <c r="S5" i="2"/>
  <c r="T5" i="2" s="1"/>
  <c r="L7" i="6" s="1"/>
  <c r="S7" i="2"/>
  <c r="T7" i="2" s="1"/>
  <c r="L9" i="6" s="1"/>
  <c r="S15" i="2"/>
  <c r="T15" i="2" s="1"/>
  <c r="L17" i="6" s="1"/>
  <c r="S19" i="2"/>
  <c r="T19" i="2" s="1"/>
  <c r="L21" i="6" s="1"/>
  <c r="S31" i="2"/>
  <c r="T31" i="2" s="1"/>
  <c r="L33" i="6" s="1"/>
  <c r="S27" i="2"/>
  <c r="T27" i="2" s="1"/>
  <c r="L29" i="6" s="1"/>
  <c r="S17" i="2"/>
  <c r="T17" i="2" s="1"/>
  <c r="L19" i="6" s="1"/>
  <c r="S21" i="2"/>
  <c r="T21" i="2" s="1"/>
  <c r="L23" i="6" s="1"/>
  <c r="S35" i="2"/>
  <c r="T35" i="2" s="1"/>
  <c r="L37" i="6" s="1"/>
  <c r="S25" i="2"/>
  <c r="T25" i="2" s="1"/>
  <c r="L27" i="6" s="1"/>
  <c r="S16" i="2"/>
  <c r="T16" i="2" s="1"/>
  <c r="L18" i="6" s="1"/>
  <c r="S29" i="2"/>
  <c r="T29" i="2" s="1"/>
  <c r="L31" i="6" s="1"/>
  <c r="S28" i="2"/>
  <c r="T28" i="2" s="1"/>
  <c r="L30" i="6" s="1"/>
  <c r="S33" i="2"/>
  <c r="T33" i="2" s="1"/>
  <c r="L35" i="6" s="1"/>
  <c r="S8" i="2"/>
  <c r="T8" i="2" s="1"/>
  <c r="L10" i="6" s="1"/>
  <c r="S6" i="2"/>
  <c r="T6" i="2" s="1"/>
  <c r="L8" i="6" s="1"/>
  <c r="S10" i="2"/>
  <c r="T10" i="2" s="1"/>
  <c r="L12" i="6" s="1"/>
  <c r="S14" i="2"/>
  <c r="T14" i="2" s="1"/>
  <c r="L16" i="6" s="1"/>
  <c r="S22" i="2"/>
  <c r="T22" i="2" s="1"/>
  <c r="L24" i="6" s="1"/>
  <c r="S18" i="2"/>
  <c r="T18" i="2" s="1"/>
  <c r="L20" i="6" s="1"/>
  <c r="S30" i="2"/>
  <c r="T30" i="2" s="1"/>
  <c r="L32" i="6" s="1"/>
  <c r="S24" i="2"/>
  <c r="T24" i="2" s="1"/>
  <c r="L26" i="6" s="1"/>
  <c r="S38" i="2"/>
  <c r="T38" i="2" s="1"/>
  <c r="L40" i="6" s="1"/>
  <c r="S36" i="2"/>
  <c r="T36" i="2" s="1"/>
  <c r="L38" i="6" s="1"/>
  <c r="S12" i="2"/>
  <c r="T12" i="2" s="1"/>
  <c r="L14" i="6" s="1"/>
  <c r="S9" i="2"/>
  <c r="T9" i="2" s="1"/>
  <c r="L11" i="6" s="1"/>
  <c r="S23" i="2"/>
  <c r="T23" i="2" s="1"/>
  <c r="L25" i="6" s="1"/>
  <c r="S20" i="2"/>
  <c r="T20" i="2" s="1"/>
  <c r="L22" i="6" s="1"/>
  <c r="S26" i="2"/>
  <c r="T26" i="2" s="1"/>
  <c r="L28" i="6" s="1"/>
  <c r="S34" i="2"/>
  <c r="T34" i="2" s="1"/>
  <c r="L36" i="6" s="1"/>
  <c r="S13" i="2"/>
  <c r="T13" i="2" s="1"/>
  <c r="L15" i="6" s="1"/>
  <c r="S4" i="2"/>
  <c r="T4" i="2" s="1"/>
  <c r="L6" i="6" s="1"/>
  <c r="J7" i="2"/>
  <c r="K7" i="2" s="1"/>
  <c r="F9" i="6" s="1"/>
  <c r="W2" i="2"/>
  <c r="AO18" i="3"/>
  <c r="J31" i="2"/>
  <c r="K31" i="2" s="1"/>
  <c r="F33" i="6" s="1"/>
  <c r="J17" i="2"/>
  <c r="K17" i="2" s="1"/>
  <c r="F19" i="6" s="1"/>
  <c r="J20" i="2"/>
  <c r="K20" i="2" s="1"/>
  <c r="F22" i="6" s="1"/>
  <c r="J9" i="2"/>
  <c r="K9" i="2" s="1"/>
  <c r="F11" i="6" s="1"/>
  <c r="J30" i="2"/>
  <c r="K30" i="2" s="1"/>
  <c r="F32" i="6" s="1"/>
  <c r="J24" i="2"/>
  <c r="K24" i="2" s="1"/>
  <c r="F26" i="6" s="1"/>
  <c r="J34" i="2"/>
  <c r="K34" i="2" s="1"/>
  <c r="F36" i="6" s="1"/>
  <c r="J14" i="2"/>
  <c r="K14" i="2" s="1"/>
  <c r="F16" i="6" s="1"/>
  <c r="J12" i="2"/>
  <c r="K12" i="2" s="1"/>
  <c r="F14" i="6" s="1"/>
  <c r="J26" i="2"/>
  <c r="K26" i="2" s="1"/>
  <c r="F28" i="6" s="1"/>
  <c r="J10" i="2"/>
  <c r="K10" i="2" s="1"/>
  <c r="F12" i="6" s="1"/>
  <c r="J21" i="2"/>
  <c r="K21" i="2" s="1"/>
  <c r="F23" i="6" s="1"/>
  <c r="J19" i="2"/>
  <c r="K19" i="2" s="1"/>
  <c r="F21" i="6" s="1"/>
  <c r="J16" i="2"/>
  <c r="K16" i="2" s="1"/>
  <c r="F18" i="6" s="1"/>
  <c r="J4" i="2"/>
  <c r="K4" i="2" s="1"/>
  <c r="F6" i="6" s="1"/>
  <c r="J11" i="2"/>
  <c r="K11" i="2" s="1"/>
  <c r="F13" i="6" s="1"/>
  <c r="J13" i="2"/>
  <c r="K13" i="2" s="1"/>
  <c r="F15" i="6" s="1"/>
  <c r="J33" i="2"/>
  <c r="K33" i="2" s="1"/>
  <c r="F35" i="6" s="1"/>
  <c r="J35" i="2"/>
  <c r="K35" i="2" s="1"/>
  <c r="F37" i="6" s="1"/>
  <c r="J8" i="2"/>
  <c r="K8" i="2" s="1"/>
  <c r="F10" i="6" s="1"/>
  <c r="J23" i="2"/>
  <c r="K23" i="2" s="1"/>
  <c r="F25" i="6" s="1"/>
  <c r="J36" i="2"/>
  <c r="K36" i="2" s="1"/>
  <c r="F38" i="6" s="1"/>
  <c r="J22" i="2"/>
  <c r="K22" i="2" s="1"/>
  <c r="F24" i="6" s="1"/>
  <c r="J18" i="2"/>
  <c r="K18" i="2" s="1"/>
  <c r="F20" i="6" s="1"/>
  <c r="J37" i="2"/>
  <c r="K37" i="2" s="1"/>
  <c r="F39" i="6" s="1"/>
  <c r="J5" i="2"/>
  <c r="K5" i="2" s="1"/>
  <c r="F7" i="6" s="1"/>
  <c r="J25" i="2"/>
  <c r="K25" i="2" s="1"/>
  <c r="F27" i="6" s="1"/>
  <c r="J32" i="2"/>
  <c r="K32" i="2" s="1"/>
  <c r="F34" i="6" s="1"/>
  <c r="J28" i="2"/>
  <c r="K28" i="2" s="1"/>
  <c r="F30" i="6" s="1"/>
  <c r="J15" i="2"/>
  <c r="K15" i="2" s="1"/>
  <c r="F17" i="6" s="1"/>
  <c r="J27" i="2"/>
  <c r="K27" i="2" s="1"/>
  <c r="F29" i="6" s="1"/>
  <c r="J6" i="2"/>
  <c r="K6" i="2" s="1"/>
  <c r="F8" i="6" s="1"/>
  <c r="J38" i="2"/>
  <c r="K38" i="2" s="1"/>
  <c r="F40" i="6" s="1"/>
  <c r="V10" i="2"/>
  <c r="W10" i="2" s="1"/>
  <c r="N12" i="6" s="1"/>
  <c r="V4" i="2"/>
  <c r="W4" i="2" s="1"/>
  <c r="N6" i="6" s="1"/>
  <c r="V32" i="2"/>
  <c r="W32" i="2" s="1"/>
  <c r="N34" i="6" s="1"/>
  <c r="V33" i="2"/>
  <c r="W33" i="2" s="1"/>
  <c r="N35" i="6" s="1"/>
  <c r="V12" i="2"/>
  <c r="W12" i="2" s="1"/>
  <c r="N14" i="6" s="1"/>
  <c r="V37" i="2"/>
  <c r="W37" i="2" s="1"/>
  <c r="N39" i="6" s="1"/>
  <c r="V9" i="2"/>
  <c r="W9" i="2" s="1"/>
  <c r="N11" i="6" s="1"/>
  <c r="V20" i="2"/>
  <c r="W20" i="2" s="1"/>
  <c r="N22" i="6" s="1"/>
  <c r="V6" i="2"/>
  <c r="W6" i="2" s="1"/>
  <c r="N8" i="6" s="1"/>
  <c r="P9" i="2"/>
  <c r="Q9" i="2" s="1"/>
  <c r="J11" i="6" s="1"/>
  <c r="P22" i="2"/>
  <c r="Q22" i="2" s="1"/>
  <c r="J24" i="6" s="1"/>
  <c r="P4" i="2"/>
  <c r="Q4" i="2" s="1"/>
  <c r="J6" i="6" s="1"/>
  <c r="P34" i="2"/>
  <c r="Q34" i="2" s="1"/>
  <c r="J36" i="6" s="1"/>
  <c r="P21" i="2"/>
  <c r="Q21" i="2" s="1"/>
  <c r="J23" i="6" s="1"/>
  <c r="P30" i="2"/>
  <c r="Q30" i="2" s="1"/>
  <c r="J32" i="6" s="1"/>
  <c r="P17" i="2"/>
  <c r="Q17" i="2" s="1"/>
  <c r="J19" i="6" s="1"/>
  <c r="P27" i="2"/>
  <c r="Q27" i="2" s="1"/>
  <c r="J29" i="6" s="1"/>
  <c r="P6" i="2"/>
  <c r="Q6" i="2" s="1"/>
  <c r="J8" i="6" s="1"/>
  <c r="P18" i="2"/>
  <c r="Q18" i="2" s="1"/>
  <c r="J20" i="6" s="1"/>
  <c r="P35" i="2"/>
  <c r="Q35" i="2" s="1"/>
  <c r="J37" i="6" s="1"/>
  <c r="P5" i="2"/>
  <c r="Q5" i="2" s="1"/>
  <c r="J7" i="6" s="1"/>
  <c r="P14" i="2"/>
  <c r="Q14" i="2" s="1"/>
  <c r="J16" i="6" s="1"/>
  <c r="P31" i="2"/>
  <c r="Q31" i="2" s="1"/>
  <c r="J33" i="6" s="1"/>
  <c r="P13" i="2"/>
  <c r="Q13" i="2" s="1"/>
  <c r="J15" i="6" s="1"/>
  <c r="P12" i="2"/>
  <c r="Q12" i="2" s="1"/>
  <c r="J14" i="6" s="1"/>
  <c r="P29" i="2"/>
  <c r="Q29" i="2" s="1"/>
  <c r="J31" i="6" s="1"/>
  <c r="P38" i="2"/>
  <c r="Q38" i="2" s="1"/>
  <c r="J40" i="6" s="1"/>
  <c r="P8" i="2"/>
  <c r="Q8" i="2" s="1"/>
  <c r="J10" i="6" s="1"/>
  <c r="P10" i="2"/>
  <c r="Q10" i="2" s="1"/>
  <c r="J12" i="6" s="1"/>
  <c r="P23" i="2"/>
  <c r="Q23" i="2" s="1"/>
  <c r="J25" i="6" s="1"/>
  <c r="P20" i="2"/>
  <c r="Q20" i="2" s="1"/>
  <c r="J22" i="6" s="1"/>
  <c r="P37" i="2"/>
  <c r="Q37" i="2" s="1"/>
  <c r="J39" i="6" s="1"/>
  <c r="P33" i="2"/>
  <c r="Q33" i="2" s="1"/>
  <c r="J35" i="6" s="1"/>
  <c r="P16" i="2"/>
  <c r="Q16" i="2" s="1"/>
  <c r="J18" i="6" s="1"/>
  <c r="P11" i="2"/>
  <c r="Q11" i="2" s="1"/>
  <c r="J13" i="6" s="1"/>
  <c r="P28" i="2"/>
  <c r="Q28" i="2" s="1"/>
  <c r="J30" i="6" s="1"/>
  <c r="P25" i="2"/>
  <c r="Q25" i="2" s="1"/>
  <c r="J27" i="6" s="1"/>
  <c r="P7" i="2"/>
  <c r="Q7" i="2" s="1"/>
  <c r="J9" i="6" s="1"/>
  <c r="P24" i="2"/>
  <c r="Q24" i="2" s="1"/>
  <c r="J26" i="6" s="1"/>
  <c r="P19" i="2"/>
  <c r="Q19" i="2" s="1"/>
  <c r="J21" i="6" s="1"/>
  <c r="P36" i="2"/>
  <c r="Q36" i="2" s="1"/>
  <c r="J38" i="6" s="1"/>
  <c r="P26" i="2"/>
  <c r="Q26" i="2" s="1"/>
  <c r="J28" i="6" s="1"/>
  <c r="P15" i="2"/>
  <c r="Q15" i="2" s="1"/>
  <c r="J17" i="6" s="1"/>
  <c r="M34" i="2"/>
  <c r="N34" i="2" s="1"/>
  <c r="H36" i="6" s="1"/>
  <c r="M22" i="2"/>
  <c r="N22" i="2" s="1"/>
  <c r="H24" i="6" s="1"/>
  <c r="M7" i="2"/>
  <c r="N7" i="2" s="1"/>
  <c r="H9" i="6" s="1"/>
  <c r="M15" i="2"/>
  <c r="N15" i="2" s="1"/>
  <c r="H17" i="6" s="1"/>
  <c r="M37" i="2"/>
  <c r="N37" i="2" s="1"/>
  <c r="H39" i="6" s="1"/>
  <c r="M24" i="2"/>
  <c r="N24" i="2" s="1"/>
  <c r="H26" i="6" s="1"/>
  <c r="M21" i="2"/>
  <c r="N21" i="2" s="1"/>
  <c r="H23" i="6" s="1"/>
  <c r="M27" i="2"/>
  <c r="N27" i="2" s="1"/>
  <c r="H29" i="6" s="1"/>
  <c r="M9" i="2"/>
  <c r="N9" i="2" s="1"/>
  <c r="H11" i="6" s="1"/>
  <c r="M17" i="2"/>
  <c r="N17" i="2" s="1"/>
  <c r="H19" i="6" s="1"/>
  <c r="M6" i="2"/>
  <c r="N6" i="2" s="1"/>
  <c r="H8" i="6" s="1"/>
  <c r="M32" i="2"/>
  <c r="N32" i="2" s="1"/>
  <c r="H34" i="6" s="1"/>
  <c r="M8" i="2"/>
  <c r="N8" i="2" s="1"/>
  <c r="H10" i="6" s="1"/>
  <c r="M16" i="2"/>
  <c r="N16" i="2" s="1"/>
  <c r="H18" i="6" s="1"/>
  <c r="M10" i="2"/>
  <c r="N10" i="2" s="1"/>
  <c r="H12" i="6" s="1"/>
  <c r="M33" i="2"/>
  <c r="N33" i="2" s="1"/>
  <c r="H35" i="6" s="1"/>
  <c r="M30" i="2"/>
  <c r="N30" i="2" s="1"/>
  <c r="H32" i="6" s="1"/>
  <c r="M13" i="2"/>
  <c r="N13" i="2" s="1"/>
  <c r="H15" i="6" s="1"/>
  <c r="M25" i="2"/>
  <c r="N25" i="2" s="1"/>
  <c r="H27" i="6" s="1"/>
  <c r="M28" i="2"/>
  <c r="N28" i="2" s="1"/>
  <c r="H30" i="6" s="1"/>
  <c r="M26" i="2"/>
  <c r="N26" i="2" s="1"/>
  <c r="H28" i="6" s="1"/>
  <c r="M18" i="2"/>
  <c r="N18" i="2" s="1"/>
  <c r="H20" i="6" s="1"/>
  <c r="M23" i="2"/>
  <c r="N23" i="2" s="1"/>
  <c r="H25" i="6" s="1"/>
  <c r="M12" i="2"/>
  <c r="N12" i="2" s="1"/>
  <c r="H14" i="6" s="1"/>
  <c r="M14" i="2"/>
  <c r="N14" i="2" s="1"/>
  <c r="H16" i="6" s="1"/>
  <c r="M4" i="2"/>
  <c r="N4" i="2" s="1"/>
  <c r="H6" i="6" s="1"/>
  <c r="M5" i="2"/>
  <c r="N5" i="2" s="1"/>
  <c r="H7" i="6" s="1"/>
  <c r="M31" i="2"/>
  <c r="N31" i="2" s="1"/>
  <c r="H33" i="6" s="1"/>
  <c r="M11" i="2"/>
  <c r="N11" i="2" s="1"/>
  <c r="H13" i="6" s="1"/>
  <c r="M19" i="2"/>
  <c r="N19" i="2" s="1"/>
  <c r="H21" i="6" s="1"/>
  <c r="M29" i="2"/>
  <c r="N29" i="2" s="1"/>
  <c r="H31" i="6" s="1"/>
  <c r="M38" i="2"/>
  <c r="N38" i="2" s="1"/>
  <c r="H40" i="6" s="1"/>
  <c r="M35" i="2"/>
  <c r="N35" i="2" s="1"/>
  <c r="H37" i="6" s="1"/>
  <c r="M20" i="2"/>
  <c r="N20" i="2" s="1"/>
  <c r="H22" i="6" s="1"/>
  <c r="P3" i="6" l="1"/>
  <c r="N5" i="6" s="1"/>
  <c r="AU18" i="3"/>
  <c r="R3" i="6" s="1"/>
  <c r="P5" i="6" s="1"/>
  <c r="Z2" i="2"/>
  <c r="BA18" i="3" l="1"/>
  <c r="T3" i="6" s="1"/>
  <c r="R5" i="6" s="1"/>
  <c r="AC2" i="2"/>
  <c r="AF2" i="2" l="1"/>
</calcChain>
</file>

<file path=xl/sharedStrings.xml><?xml version="1.0" encoding="utf-8"?>
<sst xmlns="http://schemas.openxmlformats.org/spreadsheetml/2006/main" count="428" uniqueCount="219">
  <si>
    <t xml:space="preserve">Enexis wants to have a transparent, open and fair way of doing business now and in the future.  </t>
  </si>
  <si>
    <t xml:space="preserve">Enexis wil op een transparante, open en eerlijke manier zaken doen, nu en in de toekomst.  	</t>
  </si>
  <si>
    <t>For that reason we want to ask you to fill this indexation formula file. Based on this file we will change the price of the quoted product(s)/service(s) during the complete contract period. In the case you have been awarded a lot/some lots of the tender.</t>
  </si>
  <si>
    <t xml:space="preserve">Daarom willen wij u vragen dit indexatieformulebestand in te vullen. Op basis van dit bestand indexeren wij de prijs van de geoffreerde product(en)/dienst(en) gedurende de gehele contractperiode, in het geval u een of meerdere percelen van de aanbesteding toegewezen heeft gekregen.	</t>
  </si>
  <si>
    <t>The file consists of 5 tabs:</t>
  </si>
  <si>
    <t xml:space="preserve">Het bestand bestaat uit 5 tabbladen:									
 - Toelichting									
 - Prijsindexering algemeen									
 - Formule									
 - Berekening									
 - Prijslijst			</t>
  </si>
  <si>
    <t xml:space="preserve"> - Explanation</t>
  </si>
  <si>
    <t xml:space="preserve"> - Price indexation in general</t>
  </si>
  <si>
    <t xml:space="preserve"> - Formula</t>
  </si>
  <si>
    <t xml:space="preserve"> - Calculation</t>
  </si>
  <si>
    <t xml:space="preserve"> - Price list</t>
  </si>
  <si>
    <t>We will explain all the tabs in detail in the next section.</t>
  </si>
  <si>
    <t xml:space="preserve">We leggen alle tabbladen in detail uit in de volgende paragraaf.	</t>
  </si>
  <si>
    <t>Please be aware that blue fields can not be changed by you. Only the green field can be changed/filled. Some green fields need to be filled during the contract duration. We included that data for you to see the calculations and have a better idea about the way of working.</t>
  </si>
  <si>
    <t xml:space="preserve">De blauwe velden kunnen niet door u worden gewijzigd. Alleen de groene velden kunt u wijzigen/invullen. Sommige groene velden worden tijdens de contractduur  ingevuld. We hebben die gegevens opgenomen zodat u de berekeningen kunt zien en een beter beeld krijgt van de werkwijze.			</t>
  </si>
  <si>
    <t>Tab "Explanation"</t>
  </si>
  <si>
    <t xml:space="preserve">Tabblad "Explanation"		</t>
  </si>
  <si>
    <t>The general idea and introduction of the file is explained.</t>
  </si>
  <si>
    <t>De algemene uitleg en de inleiding van het bestand wordt uitgelegd.</t>
  </si>
  <si>
    <t>Tab "Price indexation general"</t>
  </si>
  <si>
    <t>Tabblad "Price indexation general"</t>
  </si>
  <si>
    <t>In this tab all the data of the starting point needs to be filled. A small explanation is given for all the fields that need to be filled. Some fields are already filled by Enexis.</t>
  </si>
  <si>
    <t xml:space="preserve">In dit tabblad moeten alle gegevens van de startsituatie worden ingevuld. Bij alle in te vullen velden wordt een kleine toelichting gegeven. Sommige velden zijn al door Enexis gevuld.	</t>
  </si>
  <si>
    <t>Aspects:</t>
  </si>
  <si>
    <t xml:space="preserve">Met "aspects part of the indexation" bedoelen we de factoren die een groot deel van de totale productiekosten beïnvloeden of de totale kosten die u heeft voor het uitvoeren van een dienst.   
Als je bijvoorbeeld pizza's produceert kunnen aspecten die een grote invloed hebben op de kosten de kosten van tomaten (saus) en meel (deeg) zijn. Bij diensten kan een groter deel van de kosten bestaan uit arbeidskosten.
Een deel van de kostprijs wordt niet geïndexeerd ("fixed costs"). Wij verwachten namelijk dat een deel van de geoffreerde prijs betrekking heeft op vaste kosten zoals overhead en winst.
We willen het zo eenvoudig mogelijk houden, dus op hoe minder aspecten we de indexeringsformule kunnen baseren, hoe beter. Het maximale aantal aspecten is 6, inclusief het vaste deel.	</t>
  </si>
  <si>
    <t>Percentage of impact on price:</t>
  </si>
  <si>
    <t>For all aspects we ask you put in this column the percentage that the aspect has on the price.</t>
  </si>
  <si>
    <t xml:space="preserve">Voor alle aspecten vragen we je om in deze kolom het percentage te zetten dat het aspect invloed heeft op de prijs.	</t>
  </si>
  <si>
    <t>In total the percentages that influence the production costs should be 100%. This includes the percentage of fixed costs.</t>
  </si>
  <si>
    <t xml:space="preserve">In totaal moeten de percentages die de productiekosten beïnvloeden samen 100% zijn. Dit is inclusief het percentage vaste kosten.	</t>
  </si>
  <si>
    <t>Relevant index</t>
  </si>
  <si>
    <t>Cost driver (Dutch name)</t>
  </si>
  <si>
    <t>Cost driver (English name)</t>
  </si>
  <si>
    <t>Proposed indexes</t>
  </si>
  <si>
    <t>Link to index</t>
  </si>
  <si>
    <t>Arbeid (Nederland)</t>
  </si>
  <si>
    <t>Labor (Netherlands)</t>
  </si>
  <si>
    <t>Arbeid (Buiten Nederland)</t>
  </si>
  <si>
    <t>Labour (outside Netherlands)</t>
  </si>
  <si>
    <t>Energiekosten (Nederland)</t>
  </si>
  <si>
    <t>Energy (Netherlands)</t>
  </si>
  <si>
    <t>Inflatie Nederland (CPI)</t>
  </si>
  <si>
    <t>Inflation (The Netherlands, Consumers)</t>
  </si>
  <si>
    <t>Inflatie Nederland (PPI)</t>
  </si>
  <si>
    <t>Inflation (The Netherlands, Producers)</t>
  </si>
  <si>
    <t>Kunststof granulaat PVC</t>
  </si>
  <si>
    <t>PVC-granule</t>
  </si>
  <si>
    <t>Kiweb (subscription required)</t>
  </si>
  <si>
    <t>https://www.kiweb.de/</t>
  </si>
  <si>
    <t>Kunststof granulaat PE</t>
  </si>
  <si>
    <t>PE-granule</t>
  </si>
  <si>
    <t>Pieweb (subscription required)</t>
  </si>
  <si>
    <t>https://pieweb.plasteurope.com/</t>
  </si>
  <si>
    <t>Insulation material or Paper</t>
  </si>
  <si>
    <t>TD Indices - Current Month</t>
  </si>
  <si>
    <t>Kernblik, transformatorblik</t>
  </si>
  <si>
    <t>Core Steel</t>
  </si>
  <si>
    <t>Staal plaat koud gewalst</t>
  </si>
  <si>
    <t>Tank or Cold Steel</t>
  </si>
  <si>
    <t>Staalplaat verzinkt</t>
  </si>
  <si>
    <t>Steel plate galvanized</t>
  </si>
  <si>
    <t>Staal plaat warm gewalst</t>
  </si>
  <si>
    <t>Hot rolled steel</t>
  </si>
  <si>
    <t>RVS plaatstaal</t>
  </si>
  <si>
    <t>Stainless Steel</t>
  </si>
  <si>
    <t>Aluminium ruw</t>
  </si>
  <si>
    <t>Aluminum raw</t>
  </si>
  <si>
    <t>LME - Represented by 'Westmetall'</t>
  </si>
  <si>
    <t>https://www.westmetall.com/en/markdaten.php?action=table&amp;field=LME_Al_cash</t>
  </si>
  <si>
    <t>Aluminium plaat</t>
  </si>
  <si>
    <t>Aluminum plate</t>
  </si>
  <si>
    <t>Koper (elektrolytisch)</t>
  </si>
  <si>
    <t>Copper (electronic purity)</t>
  </si>
  <si>
    <t>https://www.westmetall.com/en/markdaten.php?action=table&amp;field=LME_Cu_cash</t>
  </si>
  <si>
    <t>Koper (tbv buizen en hulpstukken)</t>
  </si>
  <si>
    <t>Copper (mechanical purity)</t>
  </si>
  <si>
    <t>Ingots</t>
  </si>
  <si>
    <t>Trafo-olie, elektrische olie</t>
  </si>
  <si>
    <t>Transformer oil or insulating oil</t>
  </si>
  <si>
    <t>https://opendata.cbs.nl/statline/#/CBS/nl/dataset/81567NED/table?ts=1658512019487&amp;fromstatweb=true</t>
  </si>
  <si>
    <t>Date index at start</t>
  </si>
  <si>
    <t>Here the values of the indexes will be filled. The base of the index will be the date of submission of the quotation, unless otherwise stated in the tender documents.</t>
  </si>
  <si>
    <t xml:space="preserve">Hier worden de waarden van de indexen ingevuld. De basis van de index is de datum van indiening van de offerte, tenzij anders vermeld in de aanbestedingsdocumenten.	</t>
  </si>
  <si>
    <t>Tab "Formula"</t>
  </si>
  <si>
    <t>Tabblad "Formula"</t>
  </si>
  <si>
    <t>This tab is in visual representation of the indexation formula from the tab "price indexation general".</t>
  </si>
  <si>
    <t>Dit tabblad is een visuele weergave van de indexeringsformule uit het tabblad "prijsindexering algemeen".</t>
  </si>
  <si>
    <t>You do not need to change anything. If you fill the green fields in the tab "price indexation general" the values in the formula will change automatically.</t>
  </si>
  <si>
    <t xml:space="preserve">U hoeft hier niets te wijzigen. Als u de groene velden in het tabblad "prijsindexering algemeen" invult, veranderen de waarden in de formule automatisch.		</t>
  </si>
  <si>
    <t>Tab "Calculation"</t>
  </si>
  <si>
    <t>Tabblad "Calculation"</t>
  </si>
  <si>
    <t>This tab is only important during the contract period. In the green fields the values of the indexes (for all relevant costs aspects) can be filled for the time periods mentioned in the tender documents.
The changes in price will be automatically calculated when all the data is filled.</t>
  </si>
  <si>
    <t>Dit tabblad is alleen van belang tijdens de contractperiode. In de groene velden kunnen de waarden van de indexen (voor alle relevante kostenaspecten) worden ingevuld voor de periodes die in de aanbestedingsdocumenten zijn vermeld. De prijswijzigingen worden automatisch berekend als alle gegevens zijn ingevuld.</t>
  </si>
  <si>
    <t>"Price list"</t>
  </si>
  <si>
    <t>Tabblad "Price list"</t>
  </si>
  <si>
    <t>This tab will be used to calculate the new prices of all products/services</t>
  </si>
  <si>
    <t xml:space="preserve">Dit tabblad gebruiken wij om de nieuwe prijzen van alle producten/diensten te berekenen.	</t>
  </si>
  <si>
    <t>Not to be changed</t>
  </si>
  <si>
    <t xml:space="preserve">Index for </t>
  </si>
  <si>
    <t>Can be changed</t>
  </si>
  <si>
    <t>Supplier name</t>
  </si>
  <si>
    <t>Name of the supplier</t>
  </si>
  <si>
    <t>Time period to index prices (months)</t>
  </si>
  <si>
    <t xml:space="preserve">First indexation </t>
  </si>
  <si>
    <t>For what % of the total production costs are the aspects responsible for the total production price (example 30% aluminum, 25% fixed costs, ....)</t>
  </si>
  <si>
    <t>The value of the index at the starting point of the contract</t>
  </si>
  <si>
    <t>Link to the index</t>
  </si>
  <si>
    <t>Aspects part of indexation</t>
  </si>
  <si>
    <t>Percentage of impact on price</t>
  </si>
  <si>
    <t>Index value at base for starting price</t>
  </si>
  <si>
    <t xml:space="preserve">Date index at start </t>
  </si>
  <si>
    <t>[Aspect 6]</t>
  </si>
  <si>
    <t>[Aspect 7]</t>
  </si>
  <si>
    <t>[Aspect 8]</t>
  </si>
  <si>
    <t>[Aspect 9]</t>
  </si>
  <si>
    <t>[Aspect 10]</t>
  </si>
  <si>
    <t>Fixed costs</t>
  </si>
  <si>
    <t>Total % *</t>
  </si>
  <si>
    <t>* total percentage should be 100%</t>
  </si>
  <si>
    <t>Formula to calculate new pricing on date Y (formula will change when filling the data in the table)</t>
  </si>
  <si>
    <t>Price new (at date Y) =</t>
  </si>
  <si>
    <t>Price start contract</t>
  </si>
  <si>
    <t>*</t>
  </si>
  <si>
    <t>(</t>
  </si>
  <si>
    <t>)</t>
  </si>
  <si>
    <t>+</t>
  </si>
  <si>
    <t>% impact in total price</t>
  </si>
  <si>
    <t>Index value at start</t>
  </si>
  <si>
    <t>Index value at 1st indexation date</t>
  </si>
  <si>
    <t>Date of index</t>
  </si>
  <si>
    <t>% change compared to "index value at start"</t>
  </si>
  <si>
    <t>Index value at 2th indexation date</t>
  </si>
  <si>
    <t>Index value at the 3th indexation date</t>
  </si>
  <si>
    <t>Index value at 4th indexation date</t>
  </si>
  <si>
    <t>Index value at 5th indexation date</t>
  </si>
  <si>
    <t>Date of index value</t>
  </si>
  <si>
    <t>Index value at 6th indexation date</t>
  </si>
  <si>
    <t>Index value at 7th indexation date</t>
  </si>
  <si>
    <t>Index value at 8th indexation date</t>
  </si>
  <si>
    <t>Index value at 9th indexation date</t>
  </si>
  <si>
    <t>NA</t>
  </si>
  <si>
    <t>Price change</t>
  </si>
  <si>
    <t>The percentages of the "price change" are rounded at 2 decimals</t>
  </si>
  <si>
    <t>Product description</t>
  </si>
  <si>
    <t>Supplier article number</t>
  </si>
  <si>
    <t>Enexis article number</t>
  </si>
  <si>
    <t>Enexis SAP contract number</t>
  </si>
  <si>
    <t>Enexis SAP contract line number</t>
  </si>
  <si>
    <t>Price at start of the contract</t>
  </si>
  <si>
    <t>Indexation</t>
  </si>
  <si>
    <t>Percent</t>
  </si>
  <si>
    <t>New price</t>
  </si>
  <si>
    <t>All percentages are rounded at 2 digits</t>
  </si>
  <si>
    <t>Enexis SAP contract positienummer</t>
  </si>
  <si>
    <t>Valid from</t>
  </si>
  <si>
    <t>Valid to</t>
  </si>
  <si>
    <t>End date prices [date]</t>
  </si>
  <si>
    <t>Eindverbruikersprijzen aardgas en elektriciteit</t>
  </si>
  <si>
    <t>Delta previous periode</t>
  </si>
  <si>
    <t>Labour (Netherlands)</t>
  </si>
  <si>
    <t>CAO Lonen contractuele loonkosten en arbeidsduur</t>
  </si>
  <si>
    <t>Labour cost index by NACE Rev. 2 activity - nominal value, quarterly data</t>
  </si>
  <si>
    <t>https://ec.europa.eu/eurostat/databrowser/view/lc_lci_r2_q/default/table?lang=en&amp;category=labour.lc.lci</t>
  </si>
  <si>
    <t>https://opendata.cbs.nl/statline/#/CBS/nl/dataset/85666NED/table?ts=1739972568052</t>
  </si>
  <si>
    <t>Energy (outside Netherlands) electricity</t>
  </si>
  <si>
    <t>Electricity prices for non-household consumers - bi-annual data</t>
  </si>
  <si>
    <t>https://ec.europa.eu/eurostat/databrowser/view/NRG_PC_205/default/table?lang=en&amp;category=nrg.nrg_price.nrg_pc</t>
  </si>
  <si>
    <t>Energy (outside Netherlands) gas</t>
  </si>
  <si>
    <t>Gas prices for non-household consumers - bi-annual data</t>
  </si>
  <si>
    <t>https://ec.europa.eu/eurostat/databrowser/view/nrg_pc_203/default/table?lang=en</t>
  </si>
  <si>
    <t>Transport, storage, shipping (Netherlands)</t>
  </si>
  <si>
    <t>Dienstenprijzen;commerciële dienstverlening en transport</t>
  </si>
  <si>
    <t>https://opendata.cbs.nl/#/CBS/nl/dataset/85817NED/table?ts=1739973715577</t>
  </si>
  <si>
    <t>Consumentenprijzen</t>
  </si>
  <si>
    <t>https://opendata.cbs.nl/#/CBS/nl/dataset/83131NED/table</t>
  </si>
  <si>
    <t>Producentenprijzen (PPI); afzet-, invoer-, verbruiksprijzen</t>
  </si>
  <si>
    <t>https://opendata.cbs.nl/#/CBS/nl/dataset/85770NED/table?ts=1739968449644</t>
  </si>
  <si>
    <t>PVC-granulate</t>
  </si>
  <si>
    <t>PE-granulate</t>
  </si>
  <si>
    <t>https://tdeurope.eu/en/commodity-indices/</t>
  </si>
  <si>
    <t>Agoria - Materialen en energie: prijzen en indices</t>
  </si>
  <si>
    <t>https://www.agoria.be/nl/diensten/data-analyse/materialen-en-energie-prijzen-en-indices/materiaalprijzen</t>
  </si>
  <si>
    <t>Pompprijzen motorbrandstoffen; locatie tankstation, brandstofsoort</t>
  </si>
  <si>
    <t>Producer prices Netherlands (choose applic.code)</t>
  </si>
  <si>
    <t>https://opendata.cbs.nl/#/CBS/nl/dataset/85770NED/table?searchKeywords=ppi</t>
  </si>
  <si>
    <t>Producentenprijzen (kies betreffende Prodcom)</t>
  </si>
  <si>
    <t>Energiekosten (Buiten Nederland) gas</t>
  </si>
  <si>
    <t>Energiekosten (Buiten Nederland) elektriciteit</t>
  </si>
  <si>
    <t>Transportdiensten (Nederland)</t>
  </si>
  <si>
    <t>Brandstofkosten (Nederland)</t>
  </si>
  <si>
    <t>Transport (Netherlands)</t>
  </si>
  <si>
    <t>Isolatiemateriaal trafo's</t>
  </si>
  <si>
    <t>Insulation material or paper for Transformers</t>
  </si>
  <si>
    <t>Fuel (Netherlands)</t>
  </si>
  <si>
    <t>Producer prices (Netherlands) choose applic.code</t>
  </si>
  <si>
    <t>Cao-lonen, contractuele loonkosten en arbeidsduur</t>
  </si>
  <si>
    <t>Gas prices for non-household consumers - bi-annual data </t>
  </si>
  <si>
    <t>The "aspects part of the indexation" means the factors that influence a major part of the total cost of production or the total costs you have for performing a service.   
For example when you produce pizzas, aspects that have a big impact on the costs can be the costs of tomato's (sauce) and flour (dough). Where in services potentially a bigger part of the costs can be labor.
A part of the cost price will not be indexed ("fixed costs"). We expect that a part of the quoted price is related to fixed costs like overhead and profit.
We want to keep it as simple as it, is so the less aspects we can base the indexation formula on the better. The maximum number of aspects is 6, including the fixed part.</t>
  </si>
  <si>
    <t>Products/services, scope of the contract</t>
  </si>
  <si>
    <t>Indicate how often the prices will be indexed,  in months, e.g. every year; 12 months</t>
  </si>
  <si>
    <t>Indicates the calendardate when the first indexation of the contract will be executed</t>
  </si>
  <si>
    <t>The index for the chosen aspect per aspect</t>
  </si>
  <si>
    <t>Calenderdate index value in column E</t>
  </si>
  <si>
    <t>Delta price change previous period</t>
  </si>
  <si>
    <r>
      <t xml:space="preserve">Price changes are always the change between the </t>
    </r>
    <r>
      <rPr>
        <b/>
        <sz val="11"/>
        <color theme="1"/>
        <rFont val="Calibri"/>
        <family val="2"/>
        <scheme val="minor"/>
      </rPr>
      <t>starting point</t>
    </r>
    <r>
      <rPr>
        <sz val="11"/>
        <color theme="1"/>
        <rFont val="Calibri"/>
        <family val="2"/>
        <scheme val="minor"/>
      </rPr>
      <t xml:space="preserve"> and the </t>
    </r>
    <r>
      <rPr>
        <b/>
        <sz val="11"/>
        <color theme="1"/>
        <rFont val="Calibri"/>
        <family val="2"/>
        <scheme val="minor"/>
      </rPr>
      <t>new values of the index</t>
    </r>
    <r>
      <rPr>
        <sz val="11"/>
        <color theme="1"/>
        <rFont val="Calibri"/>
        <family val="2"/>
        <scheme val="minor"/>
      </rPr>
      <t>, weighted against % impact in total price</t>
    </r>
  </si>
  <si>
    <t>Delta price changes are change between price change with respect to previous price change</t>
  </si>
  <si>
    <t>Further explanation to costdriver or index</t>
  </si>
  <si>
    <t>https://opendata.cbs.nl/#/CBS/nl/dataset/85663NED/table?searchKeywords=cao%20lonen</t>
  </si>
  <si>
    <t xml:space="preserve"> https://opendata.cbs.nl/#/CBS/nl/dataset/85663NED/table?searchKeywords=cao%20lonen</t>
  </si>
  <si>
    <t>Price indexation general D10 on date Y</t>
  </si>
  <si>
    <t>Price indexation general D11 on date Y</t>
  </si>
  <si>
    <t>Price indexation general D12 on date Y</t>
  </si>
  <si>
    <t>Price indexation general D13 on date Y</t>
  </si>
  <si>
    <t>Price indexation general D14 on date Y</t>
  </si>
  <si>
    <t>Aspect 1</t>
  </si>
  <si>
    <t>Aspect 2</t>
  </si>
  <si>
    <t>Aspect 3</t>
  </si>
  <si>
    <t>Aspect 4</t>
  </si>
  <si>
    <t>Aspect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</si>
</sst>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 [$€-2]\ * #,##0.00_ ;_ [$€-2]\ * \-#,##0.00_ ;_ [$€-2]\ * &quot;-&quot;??_ ;_ @_ "/>
    <numFmt numFmtId="165" formatCode="0.0%"/>
    <numFmt numFmtId="166" formatCode="0.00000"/>
    <numFmt numFmtId="167"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11"/>
      <color rgb="FFFFFFFF"/>
      <name val="Calibri"/>
      <family val="2"/>
    </font>
    <font>
      <b/>
      <sz val="10"/>
      <color rgb="FFFFFFFF"/>
      <name val="Calibri"/>
      <family val="2"/>
    </font>
    <font>
      <sz val="20"/>
      <color theme="1"/>
      <name val="Calibri"/>
      <family val="2"/>
      <scheme val="minor"/>
    </font>
    <font>
      <u/>
      <sz val="11"/>
      <color theme="1"/>
      <name val="Calibri"/>
      <family val="2"/>
      <scheme val="minor"/>
    </font>
    <font>
      <u/>
      <sz val="11"/>
      <color theme="10"/>
      <name val="Calibri"/>
      <family val="2"/>
      <scheme val="minor"/>
    </font>
    <font>
      <b/>
      <sz val="14"/>
      <color theme="0"/>
      <name val="Calibri"/>
      <family val="2"/>
      <scheme val="minor"/>
    </font>
    <font>
      <b/>
      <sz val="14"/>
      <color theme="1"/>
      <name val="Calibri"/>
      <family val="2"/>
      <scheme val="minor"/>
    </font>
    <font>
      <b/>
      <sz val="11"/>
      <color rgb="FF535353"/>
      <name val="Calibri"/>
      <family val="2"/>
    </font>
    <font>
      <b/>
      <sz val="10"/>
      <color rgb="FF535353"/>
      <name val="Calibri"/>
      <family val="2"/>
    </font>
  </fonts>
  <fills count="12">
    <fill>
      <patternFill patternType="none"/>
    </fill>
    <fill>
      <patternFill patternType="gray125"/>
    </fill>
    <fill>
      <patternFill patternType="solid">
        <fgColor rgb="FF04286C"/>
        <bgColor rgb="FF000000"/>
      </patternFill>
    </fill>
    <fill>
      <patternFill patternType="solid">
        <fgColor rgb="FFBDDA00"/>
        <bgColor rgb="FF000000"/>
      </patternFill>
    </fill>
    <fill>
      <patternFill patternType="solid">
        <fgColor rgb="FFDE009B"/>
        <bgColor rgb="FF000000"/>
      </patternFill>
    </fill>
    <fill>
      <patternFill patternType="solid">
        <fgColor rgb="FF04296C"/>
        <bgColor indexed="64"/>
      </patternFill>
    </fill>
    <fill>
      <patternFill patternType="solid">
        <fgColor rgb="FFDE0073"/>
        <bgColor indexed="64"/>
      </patternFill>
    </fill>
    <fill>
      <patternFill patternType="solid">
        <fgColor rgb="FFBDDB00"/>
        <bgColor indexed="64"/>
      </patternFill>
    </fill>
    <fill>
      <patternFill patternType="solid">
        <fgColor rgb="FFC3D8FD"/>
        <bgColor indexed="64"/>
      </patternFill>
    </fill>
    <fill>
      <patternFill patternType="solid">
        <fgColor rgb="FFFFC9E5"/>
        <bgColor indexed="64"/>
      </patternFill>
    </fill>
    <fill>
      <patternFill patternType="solid">
        <fgColor rgb="FF92D050"/>
        <bgColor indexed="64"/>
      </patternFill>
    </fill>
    <fill>
      <patternFill patternType="solid">
        <fgColor theme="3" tint="0.39997558519241921"/>
        <bgColor rgb="FF000000"/>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theme="0"/>
      </top>
      <bottom style="thin">
        <color auto="1"/>
      </bottom>
      <diagonal/>
    </border>
    <border>
      <left style="medium">
        <color indexed="64"/>
      </left>
      <right style="thin">
        <color indexed="64"/>
      </right>
      <top style="medium">
        <color indexed="64"/>
      </top>
      <bottom style="medium">
        <color indexed="64"/>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right/>
      <top style="medium">
        <color indexed="64"/>
      </top>
      <bottom/>
      <diagonal/>
    </border>
    <border>
      <left style="thin">
        <color rgb="FF000000"/>
      </left>
      <right style="thin">
        <color rgb="FF000000"/>
      </right>
      <top style="thin">
        <color auto="1"/>
      </top>
      <bottom/>
      <diagonal/>
    </border>
    <border>
      <left style="thin">
        <color rgb="FF000000"/>
      </left>
      <right style="thin">
        <color rgb="FF000000"/>
      </right>
      <top/>
      <bottom style="thin">
        <color rgb="FF000000"/>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rgb="FF000000"/>
      </left>
      <right/>
      <top style="thin">
        <color auto="1"/>
      </top>
      <bottom/>
      <diagonal/>
    </border>
    <border>
      <left style="thin">
        <color theme="0"/>
      </left>
      <right style="thin">
        <color theme="0"/>
      </right>
      <top style="thin">
        <color theme="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diagonal/>
    </border>
    <border>
      <left style="medium">
        <color indexed="64"/>
      </left>
      <right style="thin">
        <color indexed="64"/>
      </right>
      <top/>
      <bottom style="medium">
        <color indexed="64"/>
      </bottom>
      <diagonal/>
    </border>
    <border>
      <left/>
      <right/>
      <top/>
      <bottom style="thin">
        <color indexed="64"/>
      </bottom>
      <diagonal/>
    </border>
    <border>
      <left/>
      <right/>
      <top style="thin">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44" fontId="1" fillId="0" borderId="0" applyFont="0" applyFill="0" applyBorder="0" applyAlignment="0" applyProtection="0"/>
  </cellStyleXfs>
  <cellXfs count="137">
    <xf numFmtId="0" fontId="0" fillId="0" borderId="0" xfId="0"/>
    <xf numFmtId="44" fontId="0" fillId="0" borderId="0" xfId="1" applyFont="1" applyFill="1" applyBorder="1"/>
    <xf numFmtId="0" fontId="0" fillId="0" borderId="0" xfId="0" applyAlignment="1">
      <alignment wrapText="1"/>
    </xf>
    <xf numFmtId="0" fontId="2" fillId="0" borderId="0" xfId="0" applyFont="1"/>
    <xf numFmtId="0" fontId="0" fillId="0" borderId="2" xfId="0" applyBorder="1"/>
    <xf numFmtId="0" fontId="4" fillId="2" borderId="3" xfId="0" applyFont="1" applyFill="1" applyBorder="1" applyAlignment="1">
      <alignment wrapText="1"/>
    </xf>
    <xf numFmtId="0" fontId="4" fillId="2" borderId="1" xfId="0" applyFont="1" applyFill="1" applyBorder="1" applyAlignment="1">
      <alignment horizontal="center" wrapText="1"/>
    </xf>
    <xf numFmtId="0" fontId="5" fillId="3" borderId="1" xfId="0" applyFont="1" applyFill="1" applyBorder="1" applyAlignment="1">
      <alignment horizontal="center"/>
    </xf>
    <xf numFmtId="164" fontId="4" fillId="2" borderId="1" xfId="0" applyNumberFormat="1" applyFont="1" applyFill="1" applyBorder="1" applyAlignment="1">
      <alignment horizontal="center" wrapText="1"/>
    </xf>
    <xf numFmtId="9" fontId="4" fillId="2" borderId="1" xfId="0" applyNumberFormat="1" applyFont="1" applyFill="1" applyBorder="1" applyAlignment="1">
      <alignment horizontal="center" wrapText="1"/>
    </xf>
    <xf numFmtId="0" fontId="4" fillId="4" borderId="3" xfId="0" applyFont="1" applyFill="1" applyBorder="1" applyAlignment="1">
      <alignment wrapText="1"/>
    </xf>
    <xf numFmtId="10" fontId="4" fillId="2" borderId="1" xfId="0" applyNumberFormat="1" applyFont="1" applyFill="1" applyBorder="1" applyAlignment="1">
      <alignment horizontal="center" wrapText="1"/>
    </xf>
    <xf numFmtId="166" fontId="0" fillId="0" borderId="0" xfId="0" applyNumberFormat="1"/>
    <xf numFmtId="165" fontId="0" fillId="0" borderId="0" xfId="2" applyNumberFormat="1" applyFont="1" applyFill="1"/>
    <xf numFmtId="0" fontId="4" fillId="2" borderId="3" xfId="0" applyFont="1" applyFill="1" applyBorder="1" applyAlignment="1">
      <alignment horizontal="center" vertical="center" wrapText="1"/>
    </xf>
    <xf numFmtId="0" fontId="7" fillId="0" borderId="0" xfId="0" applyFont="1"/>
    <xf numFmtId="0" fontId="0" fillId="0" borderId="0" xfId="0" applyAlignment="1">
      <alignment vertical="top"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14" fontId="4" fillId="2" borderId="1" xfId="0" applyNumberFormat="1"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xf>
    <xf numFmtId="2" fontId="4" fillId="2"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0" fontId="4" fillId="4" borderId="3" xfId="0" applyFont="1" applyFill="1" applyBorder="1" applyAlignment="1">
      <alignment vertical="center" wrapText="1"/>
    </xf>
    <xf numFmtId="0" fontId="0" fillId="0" borderId="0" xfId="0" applyAlignment="1">
      <alignment vertical="center"/>
    </xf>
    <xf numFmtId="0" fontId="3" fillId="0" borderId="0" xfId="0" applyFont="1" applyAlignment="1">
      <alignment vertical="center"/>
    </xf>
    <xf numFmtId="9" fontId="5" fillId="3" borderId="1" xfId="0" applyNumberFormat="1" applyFont="1" applyFill="1" applyBorder="1" applyAlignment="1">
      <alignment horizontal="center" vertical="center"/>
    </xf>
    <xf numFmtId="9" fontId="4" fillId="2" borderId="3" xfId="0" applyNumberFormat="1" applyFont="1" applyFill="1" applyBorder="1" applyAlignment="1">
      <alignment horizontal="center" vertical="center" wrapText="1"/>
    </xf>
    <xf numFmtId="2" fontId="4" fillId="2" borderId="1" xfId="2" applyNumberFormat="1" applyFont="1" applyFill="1" applyBorder="1" applyAlignment="1">
      <alignment horizontal="center" vertical="center" wrapText="1"/>
    </xf>
    <xf numFmtId="14" fontId="4" fillId="2" borderId="0" xfId="0" applyNumberFormat="1" applyFont="1" applyFill="1" applyAlignment="1">
      <alignment horizontal="center" vertical="center" wrapText="1"/>
    </xf>
    <xf numFmtId="14" fontId="4" fillId="2" borderId="1" xfId="0" applyNumberFormat="1" applyFont="1" applyFill="1" applyBorder="1" applyAlignment="1">
      <alignment horizontal="center" wrapText="1"/>
    </xf>
    <xf numFmtId="0" fontId="0" fillId="0" borderId="15" xfId="0" applyBorder="1"/>
    <xf numFmtId="0" fontId="4" fillId="2" borderId="8" xfId="0" applyFont="1" applyFill="1" applyBorder="1" applyAlignment="1">
      <alignment horizontal="center" wrapText="1"/>
    </xf>
    <xf numFmtId="14" fontId="4" fillId="2" borderId="11" xfId="0" applyNumberFormat="1" applyFont="1" applyFill="1" applyBorder="1" applyAlignment="1">
      <alignment horizontal="center" wrapText="1"/>
    </xf>
    <xf numFmtId="0" fontId="4" fillId="2" borderId="16" xfId="0" applyFont="1" applyFill="1" applyBorder="1" applyAlignment="1">
      <alignment horizontal="right" wrapText="1"/>
    </xf>
    <xf numFmtId="14" fontId="4" fillId="2" borderId="17" xfId="0" applyNumberFormat="1" applyFont="1" applyFill="1" applyBorder="1" applyAlignment="1">
      <alignment horizontal="left" wrapText="1"/>
    </xf>
    <xf numFmtId="14" fontId="4" fillId="2" borderId="19" xfId="0" applyNumberFormat="1" applyFont="1" applyFill="1" applyBorder="1" applyAlignment="1">
      <alignment horizontal="left" wrapText="1"/>
    </xf>
    <xf numFmtId="14" fontId="4" fillId="2" borderId="20" xfId="0" applyNumberFormat="1" applyFont="1" applyFill="1" applyBorder="1" applyAlignment="1">
      <alignment horizontal="center" wrapText="1"/>
    </xf>
    <xf numFmtId="0" fontId="4" fillId="2" borderId="19" xfId="0" applyFont="1" applyFill="1" applyBorder="1" applyAlignment="1">
      <alignment horizontal="right" wrapText="1"/>
    </xf>
    <xf numFmtId="0" fontId="4" fillId="2" borderId="21" xfId="0" applyFont="1" applyFill="1" applyBorder="1" applyAlignment="1">
      <alignment horizontal="center" wrapText="1"/>
    </xf>
    <xf numFmtId="0" fontId="4" fillId="4" borderId="22" xfId="0" applyFont="1" applyFill="1" applyBorder="1" applyAlignment="1">
      <alignment wrapText="1"/>
    </xf>
    <xf numFmtId="0" fontId="7" fillId="0" borderId="0" xfId="0" applyFont="1" applyAlignment="1">
      <alignment wrapText="1"/>
    </xf>
    <xf numFmtId="9" fontId="4" fillId="2" borderId="3" xfId="0" applyNumberFormat="1" applyFont="1" applyFill="1" applyBorder="1" applyAlignment="1">
      <alignment horizontal="center" wrapText="1"/>
    </xf>
    <xf numFmtId="0" fontId="3" fillId="0" borderId="0" xfId="0" applyFont="1" applyAlignment="1">
      <alignment horizontal="center" vertical="center" wrapText="1"/>
    </xf>
    <xf numFmtId="0" fontId="0" fillId="0" borderId="0" xfId="0" applyAlignment="1">
      <alignment horizontal="center"/>
    </xf>
    <xf numFmtId="0" fontId="4" fillId="2" borderId="4" xfId="0" applyFont="1" applyFill="1" applyBorder="1" applyAlignment="1">
      <alignment horizontal="center" vertical="center" wrapText="1"/>
    </xf>
    <xf numFmtId="0" fontId="5" fillId="3"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center"/>
      <protection locked="0"/>
    </xf>
    <xf numFmtId="164" fontId="5" fillId="3" borderId="1" xfId="0" applyNumberFormat="1" applyFont="1" applyFill="1" applyBorder="1" applyAlignment="1" applyProtection="1">
      <alignment horizontal="center"/>
      <protection locked="0"/>
    </xf>
    <xf numFmtId="0" fontId="0" fillId="0" borderId="0" xfId="0" applyProtection="1">
      <protection locked="0"/>
    </xf>
    <xf numFmtId="0" fontId="4" fillId="2" borderId="5" xfId="0" applyFont="1" applyFill="1" applyBorder="1" applyAlignment="1">
      <alignment horizontal="center" wrapText="1"/>
    </xf>
    <xf numFmtId="0" fontId="8" fillId="0" borderId="0" xfId="3"/>
    <xf numFmtId="0" fontId="0" fillId="0" borderId="0" xfId="0" applyAlignment="1">
      <alignment horizontal="left" wrapText="1"/>
    </xf>
    <xf numFmtId="0" fontId="11" fillId="3" borderId="1" xfId="0" applyFont="1" applyFill="1" applyBorder="1" applyAlignment="1">
      <alignment horizontal="center"/>
    </xf>
    <xf numFmtId="0" fontId="12" fillId="3" borderId="1" xfId="0" applyFont="1" applyFill="1" applyBorder="1" applyAlignment="1" applyProtection="1">
      <alignment horizontal="center" vertical="center"/>
      <protection locked="0"/>
    </xf>
    <xf numFmtId="9" fontId="12" fillId="3" borderId="1" xfId="0" applyNumberFormat="1" applyFont="1" applyFill="1" applyBorder="1" applyAlignment="1" applyProtection="1">
      <alignment horizontal="center" vertical="center"/>
      <protection locked="0"/>
    </xf>
    <xf numFmtId="14" fontId="12" fillId="3" borderId="1" xfId="0" applyNumberFormat="1" applyFont="1" applyFill="1" applyBorder="1" applyAlignment="1" applyProtection="1">
      <alignment horizontal="center" vertical="center"/>
      <protection locked="0"/>
    </xf>
    <xf numFmtId="0" fontId="11" fillId="3" borderId="5" xfId="0" applyFont="1" applyFill="1" applyBorder="1" applyAlignment="1">
      <alignment horizontal="center"/>
    </xf>
    <xf numFmtId="0" fontId="0" fillId="10" borderId="0" xfId="0" applyFill="1"/>
    <xf numFmtId="0" fontId="8" fillId="10" borderId="0" xfId="3" applyFill="1"/>
    <xf numFmtId="0" fontId="7" fillId="0" borderId="0" xfId="0" applyFont="1" applyAlignment="1">
      <alignment horizontal="left"/>
    </xf>
    <xf numFmtId="0" fontId="8" fillId="0" borderId="0" xfId="3" applyFill="1"/>
    <xf numFmtId="0" fontId="0" fillId="10" borderId="7" xfId="0" applyFill="1" applyBorder="1"/>
    <xf numFmtId="0" fontId="0" fillId="10" borderId="25" xfId="0" applyFill="1" applyBorder="1"/>
    <xf numFmtId="0" fontId="0" fillId="10" borderId="26" xfId="0" applyFill="1" applyBorder="1"/>
    <xf numFmtId="0" fontId="8" fillId="10" borderId="7" xfId="3" applyFill="1" applyBorder="1"/>
    <xf numFmtId="0" fontId="8" fillId="10" borderId="26" xfId="3" applyFill="1" applyBorder="1"/>
    <xf numFmtId="0" fontId="4" fillId="2" borderId="27" xfId="0" applyFont="1" applyFill="1" applyBorder="1" applyAlignment="1">
      <alignment wrapText="1"/>
    </xf>
    <xf numFmtId="14" fontId="12" fillId="3" borderId="16" xfId="0" applyNumberFormat="1" applyFont="1" applyFill="1" applyBorder="1" applyAlignment="1" applyProtection="1">
      <alignment horizontal="center" vertical="center"/>
      <protection locked="0"/>
    </xf>
    <xf numFmtId="0" fontId="5" fillId="3" borderId="11" xfId="0" applyFont="1" applyFill="1" applyBorder="1" applyAlignment="1">
      <alignment horizontal="center" vertical="center"/>
    </xf>
    <xf numFmtId="0" fontId="4" fillId="2" borderId="28" xfId="0" applyFont="1" applyFill="1" applyBorder="1" applyAlignment="1">
      <alignment wrapText="1"/>
    </xf>
    <xf numFmtId="0" fontId="4" fillId="2" borderId="29" xfId="0" applyFont="1" applyFill="1" applyBorder="1" applyAlignment="1">
      <alignment wrapText="1"/>
    </xf>
    <xf numFmtId="0" fontId="8" fillId="3" borderId="28" xfId="3" applyFill="1" applyBorder="1" applyAlignment="1" applyProtection="1">
      <alignment horizontal="left" vertical="center"/>
      <protection locked="0"/>
    </xf>
    <xf numFmtId="0" fontId="8" fillId="3" borderId="29" xfId="3" applyFill="1" applyBorder="1" applyAlignment="1" applyProtection="1">
      <alignment horizontal="left" vertical="center"/>
      <protection locked="0"/>
    </xf>
    <xf numFmtId="0" fontId="8" fillId="3" borderId="27" xfId="3" applyFill="1" applyBorder="1" applyAlignment="1" applyProtection="1">
      <alignment horizontal="left" vertical="center"/>
    </xf>
    <xf numFmtId="14" fontId="4" fillId="2" borderId="4" xfId="0" applyNumberFormat="1" applyFont="1" applyFill="1" applyBorder="1" applyAlignment="1">
      <alignment horizontal="center" vertical="center" wrapText="1"/>
    </xf>
    <xf numFmtId="167" fontId="0" fillId="0" borderId="0" xfId="0" applyNumberFormat="1"/>
    <xf numFmtId="165" fontId="0" fillId="0" borderId="0" xfId="0" applyNumberFormat="1"/>
    <xf numFmtId="2" fontId="4" fillId="0" borderId="0" xfId="0" applyNumberFormat="1" applyFont="1" applyAlignment="1">
      <alignment vertical="center" wrapText="1"/>
    </xf>
    <xf numFmtId="10" fontId="4" fillId="0" borderId="0" xfId="0" applyNumberFormat="1" applyFont="1" applyAlignment="1">
      <alignment vertical="center" wrapText="1"/>
    </xf>
    <xf numFmtId="14" fontId="4" fillId="0" borderId="0" xfId="0" applyNumberFormat="1" applyFont="1" applyAlignment="1">
      <alignment vertical="center" wrapText="1"/>
    </xf>
    <xf numFmtId="0" fontId="4" fillId="4" borderId="9" xfId="0" applyFont="1" applyFill="1" applyBorder="1" applyAlignment="1">
      <alignment vertical="center" wrapText="1"/>
    </xf>
    <xf numFmtId="0" fontId="4" fillId="0" borderId="0" xfId="0" applyFont="1" applyAlignment="1">
      <alignment vertical="center" wrapText="1"/>
    </xf>
    <xf numFmtId="0" fontId="0" fillId="9" borderId="5" xfId="0" applyFill="1" applyBorder="1" applyAlignment="1">
      <alignment horizontal="left" vertical="top"/>
    </xf>
    <xf numFmtId="0" fontId="0" fillId="8" borderId="5" xfId="0" applyFill="1" applyBorder="1" applyAlignment="1">
      <alignment horizontal="left" vertical="top"/>
    </xf>
    <xf numFmtId="10" fontId="4" fillId="2" borderId="0" xfId="0" applyNumberFormat="1" applyFont="1" applyFill="1" applyAlignment="1">
      <alignment horizontal="center" vertical="center" wrapText="1"/>
    </xf>
    <xf numFmtId="165" fontId="5" fillId="11" borderId="1" xfId="0" applyNumberFormat="1" applyFont="1" applyFill="1" applyBorder="1" applyAlignment="1">
      <alignment horizontal="center" vertical="center"/>
    </xf>
    <xf numFmtId="10" fontId="4" fillId="11" borderId="0" xfId="0" applyNumberFormat="1" applyFont="1" applyFill="1" applyAlignment="1">
      <alignment horizontal="center" vertical="center" wrapText="1"/>
    </xf>
    <xf numFmtId="10" fontId="4" fillId="0" borderId="0" xfId="0" applyNumberFormat="1" applyFont="1" applyAlignment="1">
      <alignment horizontal="center" vertical="center" wrapText="1"/>
    </xf>
    <xf numFmtId="10" fontId="0" fillId="0" borderId="0" xfId="0" applyNumberFormat="1"/>
    <xf numFmtId="10" fontId="4" fillId="2" borderId="0" xfId="0" applyNumberFormat="1" applyFont="1" applyFill="1" applyAlignment="1">
      <alignment horizontal="center" wrapText="1"/>
    </xf>
    <xf numFmtId="0" fontId="0" fillId="0" borderId="6" xfId="0" quotePrefix="1" applyBorder="1" applyAlignment="1">
      <alignment horizontal="center"/>
    </xf>
    <xf numFmtId="0" fontId="0" fillId="0" borderId="0" xfId="0" applyAlignment="1">
      <alignment horizontal="left" wrapText="1"/>
    </xf>
    <xf numFmtId="0" fontId="0" fillId="9" borderId="5" xfId="0" applyFill="1" applyBorder="1" applyAlignment="1">
      <alignment horizontal="left" vertical="top"/>
    </xf>
    <xf numFmtId="0" fontId="0" fillId="8" borderId="5" xfId="0" applyFill="1" applyBorder="1" applyAlignment="1">
      <alignment horizontal="left" vertical="top"/>
    </xf>
    <xf numFmtId="0" fontId="0" fillId="0" borderId="0" xfId="0" applyAlignment="1">
      <alignment horizontal="left" vertical="top" wrapText="1"/>
    </xf>
    <xf numFmtId="0" fontId="7" fillId="0" borderId="0" xfId="0" applyFont="1" applyAlignment="1">
      <alignment horizontal="left" wrapText="1"/>
    </xf>
    <xf numFmtId="0" fontId="10" fillId="7" borderId="5" xfId="0" applyFont="1" applyFill="1" applyBorder="1" applyAlignment="1">
      <alignment horizontal="center" vertical="top"/>
    </xf>
    <xf numFmtId="0" fontId="10" fillId="7" borderId="7" xfId="0" applyFont="1" applyFill="1" applyBorder="1" applyAlignment="1">
      <alignment horizontal="center" vertical="top"/>
    </xf>
    <xf numFmtId="0" fontId="10" fillId="7" borderId="26" xfId="0" applyFont="1" applyFill="1" applyBorder="1" applyAlignment="1">
      <alignment horizontal="center" vertical="top"/>
    </xf>
    <xf numFmtId="0" fontId="9" fillId="5" borderId="5" xfId="0" applyFont="1" applyFill="1" applyBorder="1" applyAlignment="1">
      <alignment horizontal="left" vertical="top" wrapText="1"/>
    </xf>
    <xf numFmtId="0" fontId="10" fillId="6" borderId="5" xfId="0" applyFont="1" applyFill="1" applyBorder="1" applyAlignment="1">
      <alignment horizontal="left" vertical="top" wrapText="1"/>
    </xf>
    <xf numFmtId="0" fontId="2" fillId="0" borderId="0" xfId="0" applyFont="1" applyAlignment="1">
      <alignment horizontal="left"/>
    </xf>
    <xf numFmtId="0" fontId="0" fillId="0" borderId="0" xfId="0" applyAlignment="1">
      <alignment horizontal="left"/>
    </xf>
    <xf numFmtId="0" fontId="7" fillId="0" borderId="0" xfId="0" applyFont="1" applyAlignment="1">
      <alignment horizontal="left"/>
    </xf>
    <xf numFmtId="0" fontId="0" fillId="0" borderId="24" xfId="0" applyBorder="1" applyAlignment="1">
      <alignment horizontal="left"/>
    </xf>
    <xf numFmtId="0" fontId="3" fillId="0" borderId="0" xfId="0" applyFont="1" applyAlignment="1">
      <alignment horizontal="center"/>
    </xf>
    <xf numFmtId="0" fontId="3" fillId="0" borderId="0" xfId="0" applyFont="1" applyAlignment="1">
      <alignment horizontal="center" vertical="center" wrapText="1"/>
    </xf>
    <xf numFmtId="0" fontId="6" fillId="0" borderId="0" xfId="0" applyFont="1" applyAlignment="1">
      <alignment horizontal="center" vertical="center"/>
    </xf>
    <xf numFmtId="9"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164" fontId="0" fillId="0" borderId="0" xfId="0" applyNumberFormat="1" applyAlignment="1">
      <alignment horizontal="center" vertical="top" wrapText="1"/>
    </xf>
    <xf numFmtId="10" fontId="4" fillId="2" borderId="0" xfId="0" applyNumberFormat="1" applyFont="1" applyFill="1" applyAlignment="1">
      <alignment horizontal="center" vertical="center" wrapText="1"/>
    </xf>
    <xf numFmtId="0" fontId="4" fillId="11" borderId="4" xfId="0" applyFont="1" applyFill="1" applyBorder="1" applyAlignment="1">
      <alignment horizontal="left" vertical="center" wrapText="1"/>
    </xf>
    <xf numFmtId="0" fontId="4" fillId="11" borderId="0" xfId="0" applyFont="1" applyFill="1" applyAlignment="1">
      <alignment horizontal="left" vertical="center" wrapText="1"/>
    </xf>
    <xf numFmtId="2" fontId="4" fillId="2" borderId="0" xfId="0" applyNumberFormat="1" applyFont="1" applyFill="1" applyAlignment="1">
      <alignment horizontal="center" vertical="center" wrapText="1"/>
    </xf>
    <xf numFmtId="0" fontId="4" fillId="4" borderId="9" xfId="0" applyFont="1" applyFill="1" applyBorder="1" applyAlignment="1">
      <alignment horizontal="center" vertical="center" wrapText="1"/>
    </xf>
    <xf numFmtId="0" fontId="4" fillId="4" borderId="0" xfId="0" applyFont="1" applyFill="1" applyAlignment="1">
      <alignment horizontal="center" vertical="center" wrapText="1"/>
    </xf>
    <xf numFmtId="0" fontId="11" fillId="3" borderId="4" xfId="0" applyFont="1" applyFill="1" applyBorder="1" applyAlignment="1">
      <alignment horizontal="center"/>
    </xf>
    <xf numFmtId="0" fontId="11" fillId="3" borderId="0" xfId="0" applyFont="1" applyFill="1" applyAlignment="1">
      <alignment horizontal="center"/>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0" fillId="0" borderId="0" xfId="0" applyAlignment="1">
      <alignment horizontal="left" vertical="center" wrapText="1"/>
    </xf>
    <xf numFmtId="0" fontId="0" fillId="0" borderId="0" xfId="0" applyAlignment="1">
      <alignment horizontal="center" wrapText="1"/>
    </xf>
    <xf numFmtId="0" fontId="0" fillId="0" borderId="23" xfId="0" applyBorder="1" applyAlignment="1">
      <alignment horizontal="center" wrapText="1"/>
    </xf>
    <xf numFmtId="0" fontId="4" fillId="4" borderId="12" xfId="0" applyFont="1" applyFill="1" applyBorder="1" applyAlignment="1">
      <alignment horizontal="center" wrapText="1"/>
    </xf>
    <xf numFmtId="0" fontId="4" fillId="4" borderId="13" xfId="0" applyFont="1" applyFill="1" applyBorder="1" applyAlignment="1">
      <alignment horizontal="center" wrapText="1"/>
    </xf>
    <xf numFmtId="0" fontId="4" fillId="4" borderId="18" xfId="0" applyFont="1" applyFill="1" applyBorder="1" applyAlignment="1">
      <alignment horizontal="center" wrapText="1"/>
    </xf>
    <xf numFmtId="0" fontId="4" fillId="4" borderId="11" xfId="0" applyFont="1" applyFill="1" applyBorder="1" applyAlignment="1">
      <alignment horizont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wrapText="1"/>
    </xf>
    <xf numFmtId="0" fontId="4" fillId="2" borderId="11" xfId="0" applyFont="1" applyFill="1" applyBorder="1" applyAlignment="1">
      <alignment horizontal="center" wrapText="1"/>
    </xf>
    <xf numFmtId="0" fontId="4" fillId="2" borderId="14" xfId="0" applyFont="1" applyFill="1" applyBorder="1" applyAlignment="1">
      <alignment horizontal="center" wrapText="1"/>
    </xf>
    <xf numFmtId="0" fontId="4" fillId="2" borderId="8" xfId="0" applyFont="1" applyFill="1" applyBorder="1" applyAlignment="1">
      <alignment horizontal="center" vertical="center" wrapText="1"/>
    </xf>
  </cellXfs>
  <cellStyles count="5">
    <cellStyle name="Hyperlink" xfId="3" builtinId="8"/>
    <cellStyle name="Procent" xfId="2" builtinId="5"/>
    <cellStyle name="Standaard" xfId="0" builtinId="0"/>
    <cellStyle name="Valuta" xfId="1" builtinId="4"/>
    <cellStyle name="Valuta 2" xfId="4" xr:uid="{D8704BE8-CFFA-41D9-BBF3-875B96869F4B}"/>
  </cellStyles>
  <dxfs count="2">
    <dxf>
      <fill>
        <patternFill>
          <bgColor rgb="FFFF3300"/>
        </patternFill>
      </fill>
    </dxf>
    <dxf>
      <fill>
        <patternFill>
          <bgColor rgb="FFFF3300"/>
        </patternFill>
      </fill>
    </dxf>
  </dxfs>
  <tableStyles count="0" defaultTableStyle="TableStyleMedium2" defaultPivotStyle="PivotStyleLight16"/>
  <colors>
    <mruColors>
      <color rgb="FFFF3300"/>
      <color rgb="FFFF5050"/>
      <color rgb="FF0853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36195</xdr:rowOff>
    </xdr:from>
    <xdr:to>
      <xdr:col>2</xdr:col>
      <xdr:colOff>407695</xdr:colOff>
      <xdr:row>0</xdr:row>
      <xdr:rowOff>839811</xdr:rowOff>
    </xdr:to>
    <xdr:pic>
      <xdr:nvPicPr>
        <xdr:cNvPr id="2" name="Afbeelding 1">
          <a:extLst>
            <a:ext uri="{FF2B5EF4-FFF2-40B4-BE49-F238E27FC236}">
              <a16:creationId xmlns:a16="http://schemas.microsoft.com/office/drawing/2014/main" id="{93743076-E0E8-464D-9A84-06F8649704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6195"/>
          <a:ext cx="1626895" cy="8036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1468755</xdr:colOff>
      <xdr:row>0</xdr:row>
      <xdr:rowOff>815340</xdr:rowOff>
    </xdr:to>
    <xdr:pic>
      <xdr:nvPicPr>
        <xdr:cNvPr id="2" name="Afbeelding 1">
          <a:extLst>
            <a:ext uri="{FF2B5EF4-FFF2-40B4-BE49-F238E27FC236}">
              <a16:creationId xmlns:a16="http://schemas.microsoft.com/office/drawing/2014/main" id="{830D4D78-99C7-4B40-AD6F-0DD327ECF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619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1708785</xdr:colOff>
      <xdr:row>0</xdr:row>
      <xdr:rowOff>834390</xdr:rowOff>
    </xdr:to>
    <xdr:pic>
      <xdr:nvPicPr>
        <xdr:cNvPr id="2" name="Afbeelding 1">
          <a:extLst>
            <a:ext uri="{FF2B5EF4-FFF2-40B4-BE49-F238E27FC236}">
              <a16:creationId xmlns:a16="http://schemas.microsoft.com/office/drawing/2014/main" id="{EE3B7ED6-B684-4F5E-9CA8-3C052A2D69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619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76200</xdr:colOff>
      <xdr:row>0</xdr:row>
      <xdr:rowOff>800100</xdr:rowOff>
    </xdr:to>
    <xdr:pic>
      <xdr:nvPicPr>
        <xdr:cNvPr id="2" name="Afbeelding 1">
          <a:extLst>
            <a:ext uri="{FF2B5EF4-FFF2-40B4-BE49-F238E27FC236}">
              <a16:creationId xmlns:a16="http://schemas.microsoft.com/office/drawing/2014/main" id="{28EAE124-2A7E-46FD-804F-AA9E3E484D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19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657225</xdr:colOff>
      <xdr:row>0</xdr:row>
      <xdr:rowOff>800100</xdr:rowOff>
    </xdr:to>
    <xdr:pic>
      <xdr:nvPicPr>
        <xdr:cNvPr id="2" name="Afbeelding 1">
          <a:extLst>
            <a:ext uri="{FF2B5EF4-FFF2-40B4-BE49-F238E27FC236}">
              <a16:creationId xmlns:a16="http://schemas.microsoft.com/office/drawing/2014/main" id="{749D97F6-4041-41C8-A1BF-8B8A3BE867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19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deurope.eu/en/commodity-indices/" TargetMode="External"/><Relationship Id="rId13" Type="http://schemas.openxmlformats.org/officeDocument/2006/relationships/hyperlink" Target="https://www.agoria.be/nl/diensten/data-analyse/materialen-en-energie-prijzen-en-indices/materiaalprijzen" TargetMode="External"/><Relationship Id="rId18" Type="http://schemas.openxmlformats.org/officeDocument/2006/relationships/hyperlink" Target="https://www.westmetall.com/en/markdaten.php?action=table&amp;field=LME_Cu_cash" TargetMode="External"/><Relationship Id="rId3" Type="http://schemas.openxmlformats.org/officeDocument/2006/relationships/hyperlink" Target="https://opendata.cbs.nl/" TargetMode="External"/><Relationship Id="rId21" Type="http://schemas.openxmlformats.org/officeDocument/2006/relationships/hyperlink" Target="https://eur03.safelinks.protection.outlook.com/?url=https%3A%2F%2Fopendata.cbs.nl%2F%23%2FCBS%2Fnl%2Fdataset%2F85663NED%2Ftable%3FsearchKeywords%3Dcao%2520lonen&amp;data=05%7C02%7CPeter.Bruijns%40enexis.nl%7C11543d6516f24f2ae23208dd567b6049%7Cad89fa4fe4a04ddb9d18f7eeec649ffc%7C0%7C0%7C638761810075787887%7CUnknown%7CTWFpbGZsb3d8eyJFbXB0eU1hcGkiOnRydWUsIlYiOiIwLjAuMDAwMCIsIlAiOiJXaW4zMiIsIkFOIjoiTWFpbCIsIldUIjoyfQ%3D%3D%7C0%7C%7C%7C&amp;sdata=JXdu6EYbrlRyaFDHn1YdhLKCjNWMZXi5fN80gmFhmgA%3D&amp;reserved=0" TargetMode="External"/><Relationship Id="rId7" Type="http://schemas.openxmlformats.org/officeDocument/2006/relationships/hyperlink" Target="https://pieweb.plasteurope.com/" TargetMode="External"/><Relationship Id="rId12" Type="http://schemas.openxmlformats.org/officeDocument/2006/relationships/hyperlink" Target="https://www.agoria.be/nl/diensten/data-analyse/materialen-en-energie-prijzen-en-indices/materiaalprijzen" TargetMode="External"/><Relationship Id="rId17" Type="http://schemas.openxmlformats.org/officeDocument/2006/relationships/hyperlink" Target="https://www.westmetall.com/en/markdaten.php?action=table&amp;field=LME_Cu_cash" TargetMode="External"/><Relationship Id="rId2" Type="http://schemas.openxmlformats.org/officeDocument/2006/relationships/hyperlink" Target="https://ec.europa.eu/eurostat/databrowser/view/NRG_PC_205/default/table?lang=en&amp;category=nrg.nrg_price.nrg_pc" TargetMode="External"/><Relationship Id="rId16" Type="http://schemas.openxmlformats.org/officeDocument/2006/relationships/hyperlink" Target="https://www.westmetall.com/en/markdaten.php?action=table&amp;field=LME_Al_cash" TargetMode="External"/><Relationship Id="rId20" Type="http://schemas.openxmlformats.org/officeDocument/2006/relationships/hyperlink" Target="https://ec.europa.eu/eurostat/databrowser/view/nrg_pc_203/default/table?lang=en" TargetMode="External"/><Relationship Id="rId1" Type="http://schemas.openxmlformats.org/officeDocument/2006/relationships/hyperlink" Target="https://ec.europa.eu/eurostat/databrowser/view/lc_lci_r2_q/default/table?lang=en&amp;category=labour.lc.lci" TargetMode="External"/><Relationship Id="rId6" Type="http://schemas.openxmlformats.org/officeDocument/2006/relationships/hyperlink" Target="https://www.kiweb.de/" TargetMode="External"/><Relationship Id="rId11" Type="http://schemas.openxmlformats.org/officeDocument/2006/relationships/hyperlink" Target="https://www.agoria.be/nl/diensten/data-analyse/materialen-en-energie-prijzen-en-indices/materiaalprijzen" TargetMode="External"/><Relationship Id="rId24" Type="http://schemas.openxmlformats.org/officeDocument/2006/relationships/drawing" Target="../drawings/drawing1.xml"/><Relationship Id="rId5" Type="http://schemas.openxmlformats.org/officeDocument/2006/relationships/hyperlink" Target="https://opendata.cbs.nl/" TargetMode="External"/><Relationship Id="rId15" Type="http://schemas.openxmlformats.org/officeDocument/2006/relationships/hyperlink" Target="https://www.westmetall.com/en/markdaten.php?action=table&amp;field=LME_Al_cash" TargetMode="External"/><Relationship Id="rId23" Type="http://schemas.openxmlformats.org/officeDocument/2006/relationships/customProperty" Target="../customProperty1.bin"/><Relationship Id="rId10" Type="http://schemas.openxmlformats.org/officeDocument/2006/relationships/hyperlink" Target="https://tdeurope.eu/en/commodity-indices/" TargetMode="External"/><Relationship Id="rId19" Type="http://schemas.openxmlformats.org/officeDocument/2006/relationships/hyperlink" Target="https://www.westmetall.com/en/markdaten.php?action=table&amp;field=LME_Al_cash" TargetMode="External"/><Relationship Id="rId4" Type="http://schemas.openxmlformats.org/officeDocument/2006/relationships/hyperlink" Target="https://opendata.cbs.nl/" TargetMode="External"/><Relationship Id="rId9" Type="http://schemas.openxmlformats.org/officeDocument/2006/relationships/hyperlink" Target="https://tdeurope.eu/en/commodity-indices/" TargetMode="External"/><Relationship Id="rId14" Type="http://schemas.openxmlformats.org/officeDocument/2006/relationships/hyperlink" Target="https://www.agoria.be/nl/diensten/data-analyse/materialen-en-energie-prijzen-en-indices/materiaalprijzen"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8" Type="http://schemas.openxmlformats.org/officeDocument/2006/relationships/hyperlink" Target="https://pieweb.plasteurope.com/" TargetMode="External"/><Relationship Id="rId13" Type="http://schemas.openxmlformats.org/officeDocument/2006/relationships/hyperlink" Target="https://www.agoria.be/nl/diensten/data-analyse/materialen-en-energie-prijzen-en-indices/materiaalprijzen" TargetMode="External"/><Relationship Id="rId18" Type="http://schemas.openxmlformats.org/officeDocument/2006/relationships/hyperlink" Target="https://www.westmetall.com/en/markdaten.php?action=table&amp;field=LME_Cu_cash" TargetMode="External"/><Relationship Id="rId3" Type="http://schemas.openxmlformats.org/officeDocument/2006/relationships/hyperlink" Target="https://ec.europa.eu/eurostat/databrowser/view/nrg_pc_203/default/table?lang=en" TargetMode="External"/><Relationship Id="rId21" Type="http://schemas.openxmlformats.org/officeDocument/2006/relationships/hyperlink" Target="https://opendata.cbs.nl/statline/" TargetMode="External"/><Relationship Id="rId7" Type="http://schemas.openxmlformats.org/officeDocument/2006/relationships/hyperlink" Target="https://www.kiweb.de/" TargetMode="External"/><Relationship Id="rId12" Type="http://schemas.openxmlformats.org/officeDocument/2006/relationships/hyperlink" Target="https://www.agoria.be/nl/diensten/data-analyse/materialen-en-energie-prijzen-en-indices/materiaalprijzen" TargetMode="External"/><Relationship Id="rId17" Type="http://schemas.openxmlformats.org/officeDocument/2006/relationships/hyperlink" Target="https://www.westmetall.com/en/markdaten.php?action=table&amp;field=LME_Al_cash" TargetMode="External"/><Relationship Id="rId2" Type="http://schemas.openxmlformats.org/officeDocument/2006/relationships/hyperlink" Target="https://ec.europa.eu/eurostat/databrowser/view/NRG_PC_205/default/table?lang=en&amp;category=nrg.nrg_price.nrg_pc" TargetMode="External"/><Relationship Id="rId16" Type="http://schemas.openxmlformats.org/officeDocument/2006/relationships/hyperlink" Target="https://www.westmetall.com/en/markdaten.php?action=table&amp;field=LME_Al_cash" TargetMode="External"/><Relationship Id="rId20" Type="http://schemas.openxmlformats.org/officeDocument/2006/relationships/hyperlink" Target="https://www.westmetall.com/en/markdaten.php?action=table&amp;field=LME_Al_cash" TargetMode="External"/><Relationship Id="rId1" Type="http://schemas.openxmlformats.org/officeDocument/2006/relationships/hyperlink" Target="https://ec.europa.eu/eurostat/databrowser/view/lc_lci_r2_q/default/table?lang=en&amp;category=labour.lc.lci" TargetMode="External"/><Relationship Id="rId6" Type="http://schemas.openxmlformats.org/officeDocument/2006/relationships/hyperlink" Target="https://opendata.cbs.nl/" TargetMode="External"/><Relationship Id="rId11" Type="http://schemas.openxmlformats.org/officeDocument/2006/relationships/hyperlink" Target="https://tdeurope.eu/en/commodity-indices/" TargetMode="External"/><Relationship Id="rId24" Type="http://schemas.openxmlformats.org/officeDocument/2006/relationships/customProperty" Target="../customProperty7.bin"/><Relationship Id="rId5" Type="http://schemas.openxmlformats.org/officeDocument/2006/relationships/hyperlink" Target="https://opendata.cbs.nl/" TargetMode="External"/><Relationship Id="rId15" Type="http://schemas.openxmlformats.org/officeDocument/2006/relationships/hyperlink" Target="https://www.agoria.be/nl/diensten/data-analyse/materialen-en-energie-prijzen-en-indices/materiaalprijzen" TargetMode="External"/><Relationship Id="rId23" Type="http://schemas.openxmlformats.org/officeDocument/2006/relationships/printerSettings" Target="../printerSettings/printerSettings3.bin"/><Relationship Id="rId10" Type="http://schemas.openxmlformats.org/officeDocument/2006/relationships/hyperlink" Target="https://tdeurope.eu/en/commodity-indices/" TargetMode="External"/><Relationship Id="rId19" Type="http://schemas.openxmlformats.org/officeDocument/2006/relationships/hyperlink" Target="https://www.westmetall.com/en/markdaten.php?action=table&amp;field=LME_Cu_cash" TargetMode="External"/><Relationship Id="rId4" Type="http://schemas.openxmlformats.org/officeDocument/2006/relationships/hyperlink" Target="https://opendata.cbs.nl/" TargetMode="External"/><Relationship Id="rId9" Type="http://schemas.openxmlformats.org/officeDocument/2006/relationships/hyperlink" Target="https://tdeurope.eu/en/commodity-indices/" TargetMode="External"/><Relationship Id="rId14" Type="http://schemas.openxmlformats.org/officeDocument/2006/relationships/hyperlink" Target="https://www.agoria.be/nl/diensten/data-analyse/materialen-en-energie-prijzen-en-indices/materiaalprijzen" TargetMode="External"/><Relationship Id="rId22" Type="http://schemas.openxmlformats.org/officeDocument/2006/relationships/hyperlink" Target="https://eur03.safelinks.protection.outlook.com/?url=https%3A%2F%2Fopendata.cbs.nl%2F%23%2FCBS%2Fnl%2Fdataset%2F85663NED%2Ftable%3FsearchKeywords%3Dcao%2520lonen&amp;data=05%7C02%7CPeter.Bruijns%40enexis.nl%7C11543d6516f24f2ae23208dd567b6049%7Cad89fa4fe4a04ddb9d18f7eeec649ffc%7C0%7C0%7C638761810075787887%7CUnknown%7CTWFpbGZsb3d8eyJFbXB0eU1hcGkiOnRydWUsIlYiOiIwLjAuMDAwMCIsIlAiOiJXaW4zMiIsIkFOIjoiTWFpbCIsIldUIjoyfQ%3D%3D%7C0%7C%7C%7C&amp;sdata=JXdu6EYbrlRyaFDHn1YdhLKCjNWMZXi5fN80gmFhmgA%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A463F-1EBC-4464-9744-AD837E8532E1}">
  <dimension ref="A1:U74"/>
  <sheetViews>
    <sheetView showGridLines="0" topLeftCell="A27" zoomScaleNormal="100" workbookViewId="0">
      <selection activeCell="L1" sqref="L1"/>
    </sheetView>
  </sheetViews>
  <sheetFormatPr defaultRowHeight="14.4" x14ac:dyDescent="0.3"/>
  <cols>
    <col min="4" max="4" width="16.88671875" customWidth="1"/>
    <col min="5" max="6" width="0" hidden="1" customWidth="1"/>
    <col min="7" max="7" width="9" hidden="1" customWidth="1"/>
    <col min="8" max="8" width="20.5546875" hidden="1" customWidth="1"/>
    <col min="11" max="11" width="9" customWidth="1"/>
    <col min="12" max="12" width="36.88671875" customWidth="1"/>
    <col min="13" max="13" width="77.5546875" customWidth="1"/>
    <col min="14" max="14" width="28.88671875" customWidth="1"/>
    <col min="15" max="15" width="25.44140625" customWidth="1"/>
  </cols>
  <sheetData>
    <row r="1" spans="1:13" s="4" customFormat="1" ht="67.95" customHeight="1" x14ac:dyDescent="0.3"/>
    <row r="2" spans="1:13" x14ac:dyDescent="0.3">
      <c r="A2" t="s">
        <v>0</v>
      </c>
      <c r="L2" s="106" t="s">
        <v>1</v>
      </c>
      <c r="M2" s="106"/>
    </row>
    <row r="3" spans="1:13" ht="14.7" customHeight="1" x14ac:dyDescent="0.3">
      <c r="A3" s="93" t="s">
        <v>2</v>
      </c>
      <c r="B3" s="93"/>
      <c r="C3" s="93"/>
      <c r="D3" s="93"/>
      <c r="E3" s="93"/>
      <c r="F3" s="93"/>
      <c r="G3" s="93"/>
      <c r="H3" s="93"/>
      <c r="I3" s="93"/>
      <c r="J3" s="93"/>
      <c r="L3" s="93" t="s">
        <v>3</v>
      </c>
      <c r="M3" s="93"/>
    </row>
    <row r="4" spans="1:13" x14ac:dyDescent="0.3">
      <c r="A4" s="93"/>
      <c r="B4" s="93"/>
      <c r="C4" s="93"/>
      <c r="D4" s="93"/>
      <c r="E4" s="93"/>
      <c r="F4" s="93"/>
      <c r="G4" s="93"/>
      <c r="H4" s="93"/>
      <c r="I4" s="93"/>
      <c r="J4" s="93"/>
      <c r="L4" s="93"/>
      <c r="M4" s="93"/>
    </row>
    <row r="5" spans="1:13" x14ac:dyDescent="0.3">
      <c r="A5" s="93"/>
      <c r="B5" s="93"/>
      <c r="C5" s="93"/>
      <c r="D5" s="93"/>
      <c r="E5" s="93"/>
      <c r="F5" s="93"/>
      <c r="G5" s="93"/>
      <c r="H5" s="93"/>
      <c r="I5" s="93"/>
      <c r="J5" s="93"/>
      <c r="L5" s="93"/>
      <c r="M5" s="93"/>
    </row>
    <row r="7" spans="1:13" x14ac:dyDescent="0.3">
      <c r="A7" t="s">
        <v>4</v>
      </c>
      <c r="L7" s="93" t="s">
        <v>5</v>
      </c>
      <c r="M7" s="93"/>
    </row>
    <row r="8" spans="1:13" x14ac:dyDescent="0.3">
      <c r="A8" t="s">
        <v>6</v>
      </c>
      <c r="L8" s="93"/>
      <c r="M8" s="93"/>
    </row>
    <row r="9" spans="1:13" x14ac:dyDescent="0.3">
      <c r="A9" t="s">
        <v>7</v>
      </c>
      <c r="L9" s="93"/>
      <c r="M9" s="93"/>
    </row>
    <row r="10" spans="1:13" x14ac:dyDescent="0.3">
      <c r="A10" t="s">
        <v>8</v>
      </c>
      <c r="L10" s="93"/>
      <c r="M10" s="93"/>
    </row>
    <row r="11" spans="1:13" x14ac:dyDescent="0.3">
      <c r="A11" t="s">
        <v>9</v>
      </c>
      <c r="L11" s="93"/>
      <c r="M11" s="93"/>
    </row>
    <row r="12" spans="1:13" x14ac:dyDescent="0.3">
      <c r="A12" t="s">
        <v>10</v>
      </c>
      <c r="L12" s="93"/>
      <c r="M12" s="93"/>
    </row>
    <row r="13" spans="1:13" x14ac:dyDescent="0.3">
      <c r="A13" t="s">
        <v>11</v>
      </c>
      <c r="L13" s="104" t="s">
        <v>12</v>
      </c>
      <c r="M13" s="104"/>
    </row>
    <row r="15" spans="1:13" ht="14.7" customHeight="1" x14ac:dyDescent="0.3">
      <c r="A15" s="93" t="s">
        <v>13</v>
      </c>
      <c r="B15" s="93"/>
      <c r="C15" s="93"/>
      <c r="D15" s="93"/>
      <c r="E15" s="93"/>
      <c r="F15" s="93"/>
      <c r="G15" s="93"/>
      <c r="H15" s="93"/>
      <c r="I15" s="93"/>
      <c r="J15" s="93"/>
      <c r="L15" s="93" t="s">
        <v>14</v>
      </c>
      <c r="M15" s="93"/>
    </row>
    <row r="16" spans="1:13" x14ac:dyDescent="0.3">
      <c r="A16" s="93"/>
      <c r="B16" s="93"/>
      <c r="C16" s="93"/>
      <c r="D16" s="93"/>
      <c r="E16" s="93"/>
      <c r="F16" s="93"/>
      <c r="G16" s="93"/>
      <c r="H16" s="93"/>
      <c r="I16" s="93"/>
      <c r="J16" s="93"/>
      <c r="L16" s="93"/>
      <c r="M16" s="93"/>
    </row>
    <row r="17" spans="1:21" x14ac:dyDescent="0.3">
      <c r="A17" s="93"/>
      <c r="B17" s="93"/>
      <c r="C17" s="93"/>
      <c r="D17" s="93"/>
      <c r="E17" s="93"/>
      <c r="F17" s="93"/>
      <c r="G17" s="93"/>
      <c r="H17" s="93"/>
      <c r="I17" s="93"/>
      <c r="J17" s="93"/>
      <c r="L17" s="93"/>
      <c r="M17" s="93"/>
    </row>
    <row r="19" spans="1:21" x14ac:dyDescent="0.3">
      <c r="A19" s="3" t="s">
        <v>15</v>
      </c>
      <c r="L19" s="103" t="s">
        <v>16</v>
      </c>
      <c r="M19" s="103"/>
    </row>
    <row r="20" spans="1:21" x14ac:dyDescent="0.3">
      <c r="A20" t="s">
        <v>17</v>
      </c>
      <c r="L20" s="104" t="s">
        <v>18</v>
      </c>
      <c r="M20" s="104"/>
    </row>
    <row r="22" spans="1:21" x14ac:dyDescent="0.3">
      <c r="A22" s="3" t="s">
        <v>19</v>
      </c>
      <c r="L22" s="103" t="s">
        <v>20</v>
      </c>
      <c r="M22" s="103"/>
    </row>
    <row r="23" spans="1:21" ht="14.7" customHeight="1" x14ac:dyDescent="0.3">
      <c r="A23" s="93" t="s">
        <v>21</v>
      </c>
      <c r="B23" s="93"/>
      <c r="C23" s="93"/>
      <c r="D23" s="93"/>
      <c r="E23" s="93"/>
      <c r="F23" s="93"/>
      <c r="G23" s="93"/>
      <c r="H23" s="93"/>
      <c r="I23" s="93"/>
      <c r="J23" s="93"/>
      <c r="L23" s="93" t="s">
        <v>22</v>
      </c>
      <c r="M23" s="93"/>
    </row>
    <row r="24" spans="1:21" x14ac:dyDescent="0.3">
      <c r="A24" s="93"/>
      <c r="B24" s="93"/>
      <c r="C24" s="93"/>
      <c r="D24" s="93"/>
      <c r="E24" s="93"/>
      <c r="F24" s="93"/>
      <c r="G24" s="93"/>
      <c r="H24" s="93"/>
      <c r="I24" s="93"/>
      <c r="J24" s="93"/>
      <c r="L24" s="93"/>
      <c r="M24" s="93"/>
    </row>
    <row r="26" spans="1:21" x14ac:dyDescent="0.3">
      <c r="A26" s="15" t="s">
        <v>23</v>
      </c>
      <c r="L26" s="105" t="s">
        <v>23</v>
      </c>
      <c r="M26" s="105"/>
    </row>
    <row r="27" spans="1:21" ht="137.25" customHeight="1" x14ac:dyDescent="0.3">
      <c r="A27" s="96" t="s">
        <v>197</v>
      </c>
      <c r="B27" s="96"/>
      <c r="C27" s="96"/>
      <c r="D27" s="96"/>
      <c r="E27" s="96"/>
      <c r="F27" s="96"/>
      <c r="G27" s="96"/>
      <c r="H27" s="96"/>
      <c r="I27" s="96"/>
      <c r="J27" s="96"/>
      <c r="L27" s="93" t="s">
        <v>24</v>
      </c>
      <c r="M27" s="93"/>
    </row>
    <row r="28" spans="1:21" x14ac:dyDescent="0.3">
      <c r="A28" s="16"/>
      <c r="B28" s="16"/>
      <c r="C28" s="16"/>
      <c r="D28" s="16"/>
      <c r="E28" s="16"/>
      <c r="F28" s="16"/>
      <c r="G28" s="16"/>
      <c r="H28" s="16"/>
      <c r="I28" s="16"/>
      <c r="J28" s="16"/>
    </row>
    <row r="29" spans="1:21" ht="14.7" customHeight="1" x14ac:dyDescent="0.3">
      <c r="A29" s="97" t="s">
        <v>25</v>
      </c>
      <c r="B29" s="97"/>
      <c r="C29" s="97"/>
      <c r="D29" s="97"/>
      <c r="E29" s="97"/>
      <c r="F29" s="97"/>
      <c r="G29" s="97"/>
      <c r="H29" s="97"/>
      <c r="I29" s="97"/>
      <c r="J29" s="97"/>
      <c r="L29" s="97" t="s">
        <v>25</v>
      </c>
      <c r="M29" s="97"/>
      <c r="N29" s="42"/>
      <c r="O29" s="42"/>
      <c r="P29" s="42"/>
      <c r="Q29" s="42"/>
      <c r="R29" s="42"/>
      <c r="S29" s="42"/>
      <c r="T29" s="42"/>
      <c r="U29" s="42"/>
    </row>
    <row r="30" spans="1:21" ht="14.25" customHeight="1" x14ac:dyDescent="0.3">
      <c r="A30" t="s">
        <v>26</v>
      </c>
      <c r="L30" s="93" t="s">
        <v>27</v>
      </c>
      <c r="M30" s="93"/>
    </row>
    <row r="31" spans="1:21" ht="14.7" customHeight="1" x14ac:dyDescent="0.3">
      <c r="A31" s="93" t="s">
        <v>28</v>
      </c>
      <c r="B31" s="93"/>
      <c r="C31" s="93"/>
      <c r="D31" s="93"/>
      <c r="E31" s="93"/>
      <c r="F31" s="93"/>
      <c r="G31" s="93"/>
      <c r="H31" s="93"/>
      <c r="I31" s="93"/>
      <c r="J31" s="93"/>
      <c r="L31" s="93" t="s">
        <v>29</v>
      </c>
      <c r="M31" s="93"/>
    </row>
    <row r="32" spans="1:21" x14ac:dyDescent="0.3">
      <c r="A32" s="93"/>
      <c r="B32" s="93"/>
      <c r="C32" s="93"/>
      <c r="D32" s="93"/>
      <c r="E32" s="93"/>
      <c r="F32" s="93"/>
      <c r="G32" s="93"/>
      <c r="H32" s="93"/>
      <c r="I32" s="93"/>
      <c r="J32" s="93"/>
      <c r="L32" s="93"/>
      <c r="M32" s="93"/>
    </row>
    <row r="34" spans="1:15" x14ac:dyDescent="0.3">
      <c r="A34" s="15" t="s">
        <v>30</v>
      </c>
    </row>
    <row r="35" spans="1:15" ht="18" customHeight="1" x14ac:dyDescent="0.3">
      <c r="A35" s="101" t="s">
        <v>31</v>
      </c>
      <c r="B35" s="101"/>
      <c r="C35" s="101"/>
      <c r="D35" s="101"/>
      <c r="E35" s="102" t="s">
        <v>32</v>
      </c>
      <c r="F35" s="102"/>
      <c r="G35" s="102"/>
      <c r="H35" s="102"/>
      <c r="I35" s="98" t="s">
        <v>33</v>
      </c>
      <c r="J35" s="98"/>
      <c r="K35" s="98"/>
      <c r="L35" s="98"/>
      <c r="M35" s="99" t="s">
        <v>34</v>
      </c>
      <c r="N35" s="100"/>
    </row>
    <row r="36" spans="1:15" s="2" customFormat="1" ht="15" customHeight="1" x14ac:dyDescent="0.3">
      <c r="A36" s="95" t="s">
        <v>35</v>
      </c>
      <c r="B36" s="95"/>
      <c r="C36" s="95"/>
      <c r="D36" s="95"/>
      <c r="E36" s="94" t="s">
        <v>36</v>
      </c>
      <c r="F36" s="94"/>
      <c r="G36" s="94"/>
      <c r="H36" s="94"/>
      <c r="I36" s="63" t="s">
        <v>195</v>
      </c>
      <c r="J36" s="64"/>
      <c r="K36" s="64"/>
      <c r="L36" s="65"/>
      <c r="M36" s="66" t="s">
        <v>207</v>
      </c>
      <c r="N36" s="67"/>
    </row>
    <row r="37" spans="1:15" s="2" customFormat="1" ht="15" customHeight="1" x14ac:dyDescent="0.3">
      <c r="A37" s="95" t="s">
        <v>37</v>
      </c>
      <c r="B37" s="95"/>
      <c r="C37" s="95"/>
      <c r="D37" s="95"/>
      <c r="E37" s="94" t="s">
        <v>38</v>
      </c>
      <c r="F37" s="94"/>
      <c r="G37" s="94"/>
      <c r="H37" s="94"/>
      <c r="I37" s="63" t="s">
        <v>161</v>
      </c>
      <c r="J37" s="64"/>
      <c r="K37" s="64"/>
      <c r="L37" s="65"/>
      <c r="M37" s="66" t="s">
        <v>162</v>
      </c>
      <c r="N37" s="67"/>
      <c r="O37" s="53"/>
    </row>
    <row r="38" spans="1:15" s="2" customFormat="1" ht="15" customHeight="1" x14ac:dyDescent="0.3">
      <c r="A38" s="95" t="s">
        <v>39</v>
      </c>
      <c r="B38" s="95"/>
      <c r="C38" s="95"/>
      <c r="D38" s="95"/>
      <c r="E38" s="94" t="s">
        <v>40</v>
      </c>
      <c r="F38" s="94"/>
      <c r="G38" s="94"/>
      <c r="H38" s="94"/>
      <c r="I38" s="63" t="s">
        <v>157</v>
      </c>
      <c r="J38" s="64"/>
      <c r="K38" s="64"/>
      <c r="L38" s="65"/>
      <c r="M38" s="66" t="s">
        <v>163</v>
      </c>
      <c r="N38" s="67"/>
    </row>
    <row r="39" spans="1:15" s="2" customFormat="1" ht="15" customHeight="1" x14ac:dyDescent="0.3">
      <c r="A39" s="95" t="s">
        <v>187</v>
      </c>
      <c r="B39" s="95"/>
      <c r="C39" s="95"/>
      <c r="D39" s="95"/>
      <c r="E39" s="94" t="s">
        <v>164</v>
      </c>
      <c r="F39" s="94"/>
      <c r="G39" s="94"/>
      <c r="H39" s="94"/>
      <c r="I39" s="63" t="s">
        <v>165</v>
      </c>
      <c r="J39" s="64"/>
      <c r="K39" s="64"/>
      <c r="L39" s="65"/>
      <c r="M39" s="66" t="s">
        <v>166</v>
      </c>
      <c r="N39" s="67"/>
    </row>
    <row r="40" spans="1:15" s="2" customFormat="1" ht="15" customHeight="1" x14ac:dyDescent="0.3">
      <c r="A40" s="95" t="s">
        <v>186</v>
      </c>
      <c r="B40" s="95"/>
      <c r="C40" s="95"/>
      <c r="D40" s="95"/>
      <c r="E40" s="94" t="s">
        <v>167</v>
      </c>
      <c r="F40" s="94"/>
      <c r="G40" s="94"/>
      <c r="H40" s="94"/>
      <c r="I40" s="63" t="s">
        <v>196</v>
      </c>
      <c r="J40" s="64"/>
      <c r="K40" s="64"/>
      <c r="L40" s="65"/>
      <c r="M40" s="66" t="s">
        <v>169</v>
      </c>
      <c r="N40" s="67"/>
    </row>
    <row r="41" spans="1:15" s="2" customFormat="1" ht="15" customHeight="1" x14ac:dyDescent="0.3">
      <c r="A41" s="95" t="s">
        <v>188</v>
      </c>
      <c r="B41" s="95"/>
      <c r="C41" s="95"/>
      <c r="D41" s="95"/>
      <c r="E41" s="94" t="s">
        <v>190</v>
      </c>
      <c r="F41" s="94"/>
      <c r="G41" s="94"/>
      <c r="H41" s="94"/>
      <c r="I41" s="63" t="s">
        <v>171</v>
      </c>
      <c r="J41" s="64"/>
      <c r="K41" s="64"/>
      <c r="L41" s="65"/>
      <c r="M41" s="66" t="s">
        <v>172</v>
      </c>
      <c r="N41" s="67"/>
    </row>
    <row r="42" spans="1:15" s="2" customFormat="1" ht="15" customHeight="1" x14ac:dyDescent="0.3">
      <c r="A42" s="95" t="s">
        <v>41</v>
      </c>
      <c r="B42" s="95"/>
      <c r="C42" s="95"/>
      <c r="D42" s="95"/>
      <c r="E42" s="94" t="s">
        <v>42</v>
      </c>
      <c r="F42" s="94"/>
      <c r="G42" s="94"/>
      <c r="H42" s="94"/>
      <c r="I42" s="63" t="s">
        <v>173</v>
      </c>
      <c r="J42" s="64"/>
      <c r="K42" s="64"/>
      <c r="L42" s="65"/>
      <c r="M42" s="66" t="s">
        <v>174</v>
      </c>
      <c r="N42" s="67"/>
    </row>
    <row r="43" spans="1:15" s="2" customFormat="1" ht="15" customHeight="1" x14ac:dyDescent="0.3">
      <c r="A43" s="95" t="s">
        <v>43</v>
      </c>
      <c r="B43" s="95"/>
      <c r="C43" s="95"/>
      <c r="D43" s="95"/>
      <c r="E43" s="94" t="s">
        <v>44</v>
      </c>
      <c r="F43" s="94"/>
      <c r="G43" s="94"/>
      <c r="H43" s="94"/>
      <c r="I43" s="63" t="s">
        <v>175</v>
      </c>
      <c r="J43" s="64"/>
      <c r="K43" s="64"/>
      <c r="L43" s="65"/>
      <c r="M43" s="66" t="s">
        <v>176</v>
      </c>
      <c r="N43" s="67"/>
    </row>
    <row r="44" spans="1:15" s="2" customFormat="1" ht="15" customHeight="1" x14ac:dyDescent="0.3">
      <c r="A44" s="95" t="s">
        <v>45</v>
      </c>
      <c r="B44" s="95"/>
      <c r="C44" s="95"/>
      <c r="D44" s="95"/>
      <c r="E44" s="94" t="s">
        <v>46</v>
      </c>
      <c r="F44" s="94"/>
      <c r="G44" s="94"/>
      <c r="H44" s="94"/>
      <c r="I44" s="63" t="s">
        <v>47</v>
      </c>
      <c r="J44" s="64"/>
      <c r="K44" s="64"/>
      <c r="L44" s="65"/>
      <c r="M44" s="66" t="s">
        <v>48</v>
      </c>
      <c r="N44" s="67"/>
    </row>
    <row r="45" spans="1:15" s="2" customFormat="1" ht="15" customHeight="1" x14ac:dyDescent="0.3">
      <c r="A45" s="95" t="s">
        <v>49</v>
      </c>
      <c r="B45" s="95"/>
      <c r="C45" s="95"/>
      <c r="D45" s="95"/>
      <c r="E45" s="94" t="s">
        <v>50</v>
      </c>
      <c r="F45" s="94"/>
      <c r="G45" s="94"/>
      <c r="H45" s="94"/>
      <c r="I45" s="63" t="s">
        <v>51</v>
      </c>
      <c r="J45" s="64"/>
      <c r="K45" s="64"/>
      <c r="L45" s="65"/>
      <c r="M45" s="66" t="s">
        <v>52</v>
      </c>
      <c r="N45" s="67"/>
    </row>
    <row r="46" spans="1:15" s="2" customFormat="1" ht="15" customHeight="1" x14ac:dyDescent="0.3">
      <c r="A46" s="95" t="s">
        <v>191</v>
      </c>
      <c r="B46" s="95"/>
      <c r="C46" s="95"/>
      <c r="D46" s="95"/>
      <c r="E46" s="94" t="s">
        <v>192</v>
      </c>
      <c r="F46" s="94"/>
      <c r="G46" s="94"/>
      <c r="H46" s="94"/>
      <c r="I46" s="63" t="s">
        <v>54</v>
      </c>
      <c r="J46" s="64"/>
      <c r="K46" s="64"/>
      <c r="L46" s="65"/>
      <c r="M46" s="66" t="s">
        <v>179</v>
      </c>
      <c r="N46" s="67"/>
    </row>
    <row r="47" spans="1:15" s="2" customFormat="1" ht="15" customHeight="1" x14ac:dyDescent="0.3">
      <c r="A47" s="95" t="s">
        <v>55</v>
      </c>
      <c r="B47" s="95"/>
      <c r="C47" s="95"/>
      <c r="D47" s="95"/>
      <c r="E47" s="94" t="s">
        <v>56</v>
      </c>
      <c r="F47" s="94"/>
      <c r="G47" s="94"/>
      <c r="H47" s="94"/>
      <c r="I47" s="63" t="s">
        <v>54</v>
      </c>
      <c r="J47" s="64"/>
      <c r="K47" s="64"/>
      <c r="L47" s="65"/>
      <c r="M47" s="66" t="s">
        <v>179</v>
      </c>
      <c r="N47" s="67"/>
    </row>
    <row r="48" spans="1:15" s="2" customFormat="1" ht="15" customHeight="1" x14ac:dyDescent="0.3">
      <c r="A48" s="95" t="s">
        <v>57</v>
      </c>
      <c r="B48" s="95"/>
      <c r="C48" s="95"/>
      <c r="D48" s="95"/>
      <c r="E48" s="94" t="s">
        <v>58</v>
      </c>
      <c r="F48" s="94"/>
      <c r="G48" s="94"/>
      <c r="H48" s="94"/>
      <c r="I48" s="63" t="s">
        <v>180</v>
      </c>
      <c r="J48" s="64"/>
      <c r="K48" s="64"/>
      <c r="L48" s="65"/>
      <c r="M48" s="66" t="s">
        <v>181</v>
      </c>
      <c r="N48" s="67"/>
    </row>
    <row r="49" spans="1:14" s="2" customFormat="1" ht="15" customHeight="1" x14ac:dyDescent="0.3">
      <c r="A49" s="95" t="s">
        <v>59</v>
      </c>
      <c r="B49" s="95"/>
      <c r="C49" s="95"/>
      <c r="D49" s="95"/>
      <c r="E49" s="94" t="s">
        <v>60</v>
      </c>
      <c r="F49" s="94"/>
      <c r="G49" s="94"/>
      <c r="H49" s="94"/>
      <c r="I49" s="63" t="s">
        <v>180</v>
      </c>
      <c r="J49" s="64"/>
      <c r="K49" s="64"/>
      <c r="L49" s="65"/>
      <c r="M49" s="66" t="s">
        <v>181</v>
      </c>
      <c r="N49" s="67"/>
    </row>
    <row r="50" spans="1:14" s="2" customFormat="1" ht="15" customHeight="1" x14ac:dyDescent="0.3">
      <c r="A50" s="95" t="s">
        <v>61</v>
      </c>
      <c r="B50" s="95"/>
      <c r="C50" s="95"/>
      <c r="D50" s="95"/>
      <c r="E50" s="94" t="s">
        <v>62</v>
      </c>
      <c r="F50" s="94"/>
      <c r="G50" s="94"/>
      <c r="H50" s="94"/>
      <c r="I50" s="63" t="s">
        <v>180</v>
      </c>
      <c r="J50" s="64"/>
      <c r="K50" s="64"/>
      <c r="L50" s="65"/>
      <c r="M50" s="66" t="s">
        <v>181</v>
      </c>
      <c r="N50" s="67"/>
    </row>
    <row r="51" spans="1:14" s="2" customFormat="1" ht="15" customHeight="1" x14ac:dyDescent="0.3">
      <c r="A51" s="95" t="s">
        <v>63</v>
      </c>
      <c r="B51" s="95"/>
      <c r="C51" s="95"/>
      <c r="D51" s="95"/>
      <c r="E51" s="94" t="s">
        <v>64</v>
      </c>
      <c r="F51" s="94"/>
      <c r="G51" s="94"/>
      <c r="H51" s="94"/>
      <c r="I51" s="63" t="s">
        <v>180</v>
      </c>
      <c r="J51" s="64"/>
      <c r="K51" s="64"/>
      <c r="L51" s="65"/>
      <c r="M51" s="66" t="s">
        <v>181</v>
      </c>
      <c r="N51" s="67"/>
    </row>
    <row r="52" spans="1:14" s="2" customFormat="1" ht="15" customHeight="1" x14ac:dyDescent="0.3">
      <c r="A52" s="95" t="s">
        <v>65</v>
      </c>
      <c r="B52" s="95"/>
      <c r="C52" s="95"/>
      <c r="D52" s="95"/>
      <c r="E52" s="94" t="s">
        <v>66</v>
      </c>
      <c r="F52" s="94"/>
      <c r="G52" s="94"/>
      <c r="H52" s="94"/>
      <c r="I52" s="63" t="s">
        <v>67</v>
      </c>
      <c r="J52" s="64"/>
      <c r="K52" s="64"/>
      <c r="L52" s="65"/>
      <c r="M52" s="66" t="s">
        <v>68</v>
      </c>
      <c r="N52" s="67"/>
    </row>
    <row r="53" spans="1:14" s="2" customFormat="1" ht="15" customHeight="1" x14ac:dyDescent="0.3">
      <c r="A53" s="95" t="s">
        <v>69</v>
      </c>
      <c r="B53" s="95"/>
      <c r="C53" s="95"/>
      <c r="D53" s="95"/>
      <c r="E53" s="94" t="s">
        <v>70</v>
      </c>
      <c r="F53" s="94"/>
      <c r="G53" s="94"/>
      <c r="H53" s="94"/>
      <c r="I53" s="63" t="s">
        <v>67</v>
      </c>
      <c r="J53" s="64"/>
      <c r="K53" s="64"/>
      <c r="L53" s="65"/>
      <c r="M53" s="66" t="s">
        <v>68</v>
      </c>
      <c r="N53" s="67"/>
    </row>
    <row r="54" spans="1:14" s="2" customFormat="1" ht="15" customHeight="1" x14ac:dyDescent="0.3">
      <c r="A54" s="95" t="s">
        <v>71</v>
      </c>
      <c r="B54" s="95"/>
      <c r="C54" s="95"/>
      <c r="D54" s="95"/>
      <c r="E54" s="94" t="s">
        <v>72</v>
      </c>
      <c r="F54" s="94"/>
      <c r="G54" s="94"/>
      <c r="H54" s="94"/>
      <c r="I54" s="63" t="s">
        <v>67</v>
      </c>
      <c r="J54" s="64"/>
      <c r="K54" s="64"/>
      <c r="L54" s="65"/>
      <c r="M54" s="66" t="s">
        <v>73</v>
      </c>
      <c r="N54" s="67"/>
    </row>
    <row r="55" spans="1:14" s="2" customFormat="1" ht="15" customHeight="1" x14ac:dyDescent="0.3">
      <c r="A55" s="95" t="s">
        <v>74</v>
      </c>
      <c r="B55" s="95"/>
      <c r="C55" s="95"/>
      <c r="D55" s="95"/>
      <c r="E55" s="94" t="s">
        <v>75</v>
      </c>
      <c r="F55" s="94"/>
      <c r="G55" s="94"/>
      <c r="H55" s="94"/>
      <c r="I55" s="63" t="s">
        <v>67</v>
      </c>
      <c r="J55" s="64"/>
      <c r="K55" s="64"/>
      <c r="L55" s="65"/>
      <c r="M55" s="66" t="s">
        <v>73</v>
      </c>
      <c r="N55" s="67"/>
    </row>
    <row r="56" spans="1:14" s="2" customFormat="1" ht="15" customHeight="1" x14ac:dyDescent="0.3">
      <c r="A56" s="95" t="s">
        <v>76</v>
      </c>
      <c r="B56" s="95"/>
      <c r="C56" s="95"/>
      <c r="D56" s="95"/>
      <c r="E56" s="94" t="s">
        <v>76</v>
      </c>
      <c r="F56" s="94"/>
      <c r="G56" s="94"/>
      <c r="H56" s="94"/>
      <c r="I56" s="63" t="s">
        <v>67</v>
      </c>
      <c r="J56" s="64"/>
      <c r="K56" s="64"/>
      <c r="L56" s="65"/>
      <c r="M56" s="66" t="s">
        <v>68</v>
      </c>
      <c r="N56" s="67"/>
    </row>
    <row r="57" spans="1:14" s="2" customFormat="1" ht="15" customHeight="1" x14ac:dyDescent="0.3">
      <c r="A57" s="95" t="s">
        <v>77</v>
      </c>
      <c r="B57" s="95"/>
      <c r="C57" s="95"/>
      <c r="D57" s="95"/>
      <c r="E57" s="94" t="s">
        <v>78</v>
      </c>
      <c r="F57" s="94"/>
      <c r="G57" s="94"/>
      <c r="H57" s="94"/>
      <c r="I57" s="63" t="s">
        <v>54</v>
      </c>
      <c r="J57" s="64"/>
      <c r="K57" s="64"/>
      <c r="L57" s="65"/>
      <c r="M57" s="66" t="s">
        <v>179</v>
      </c>
      <c r="N57" s="67"/>
    </row>
    <row r="58" spans="1:14" s="2" customFormat="1" ht="15" customHeight="1" x14ac:dyDescent="0.3">
      <c r="A58" s="85" t="s">
        <v>189</v>
      </c>
      <c r="B58" s="85"/>
      <c r="C58" s="85"/>
      <c r="D58" s="85"/>
      <c r="E58" s="84" t="s">
        <v>193</v>
      </c>
      <c r="F58" s="84"/>
      <c r="G58" s="84"/>
      <c r="H58" s="84"/>
      <c r="I58" s="63" t="s">
        <v>182</v>
      </c>
      <c r="J58" s="64"/>
      <c r="K58" s="64"/>
      <c r="L58" s="65"/>
      <c r="M58" s="66" t="s">
        <v>79</v>
      </c>
      <c r="N58" s="67"/>
    </row>
    <row r="59" spans="1:14" s="2" customFormat="1" ht="15" customHeight="1" x14ac:dyDescent="0.3">
      <c r="A59" s="85" t="s">
        <v>185</v>
      </c>
      <c r="B59" s="85"/>
      <c r="C59" s="85"/>
      <c r="D59" s="85"/>
      <c r="E59" s="84" t="s">
        <v>194</v>
      </c>
      <c r="F59" s="84"/>
      <c r="G59" s="84"/>
      <c r="H59" s="84"/>
      <c r="I59" s="63" t="s">
        <v>175</v>
      </c>
      <c r="J59" s="64"/>
      <c r="K59" s="64"/>
      <c r="L59" s="65"/>
      <c r="M59" s="66" t="s">
        <v>184</v>
      </c>
      <c r="N59" s="67"/>
    </row>
    <row r="61" spans="1:14" x14ac:dyDescent="0.3">
      <c r="A61" s="15" t="s">
        <v>80</v>
      </c>
      <c r="L61" s="61" t="s">
        <v>80</v>
      </c>
      <c r="M61" s="62"/>
    </row>
    <row r="62" spans="1:14" ht="14.7" customHeight="1" x14ac:dyDescent="0.3">
      <c r="A62" s="93" t="s">
        <v>81</v>
      </c>
      <c r="B62" s="93"/>
      <c r="C62" s="93"/>
      <c r="D62" s="93"/>
      <c r="E62" s="93"/>
      <c r="F62" s="93"/>
      <c r="G62" s="93"/>
      <c r="H62" s="93"/>
      <c r="I62" s="93"/>
      <c r="J62" s="93"/>
      <c r="L62" s="93" t="s">
        <v>82</v>
      </c>
      <c r="M62" s="93"/>
    </row>
    <row r="63" spans="1:14" x14ac:dyDescent="0.3">
      <c r="A63" s="93"/>
      <c r="B63" s="93"/>
      <c r="C63" s="93"/>
      <c r="D63" s="93"/>
      <c r="E63" s="93"/>
      <c r="F63" s="93"/>
      <c r="G63" s="93"/>
      <c r="H63" s="93"/>
      <c r="I63" s="93"/>
      <c r="J63" s="93"/>
      <c r="L63" s="93"/>
      <c r="M63" s="93"/>
    </row>
    <row r="65" spans="1:13" x14ac:dyDescent="0.3">
      <c r="A65" s="3" t="s">
        <v>83</v>
      </c>
      <c r="L65" s="103" t="s">
        <v>84</v>
      </c>
      <c r="M65" s="103"/>
    </row>
    <row r="66" spans="1:13" x14ac:dyDescent="0.3">
      <c r="A66" t="s">
        <v>85</v>
      </c>
      <c r="L66" s="93" t="s">
        <v>86</v>
      </c>
      <c r="M66" s="93"/>
    </row>
    <row r="67" spans="1:13" ht="14.7" customHeight="1" x14ac:dyDescent="0.3">
      <c r="A67" s="93" t="s">
        <v>87</v>
      </c>
      <c r="B67" s="93"/>
      <c r="C67" s="93"/>
      <c r="D67" s="93"/>
      <c r="E67" s="93"/>
      <c r="F67" s="93"/>
      <c r="G67" s="93"/>
      <c r="H67" s="93"/>
      <c r="I67" s="93"/>
      <c r="J67" s="93"/>
      <c r="L67" s="93" t="s">
        <v>88</v>
      </c>
      <c r="M67" s="93"/>
    </row>
    <row r="68" spans="1:13" x14ac:dyDescent="0.3">
      <c r="A68" s="93"/>
      <c r="B68" s="93"/>
      <c r="C68" s="93"/>
      <c r="D68" s="93"/>
      <c r="E68" s="93"/>
      <c r="F68" s="93"/>
      <c r="G68" s="93"/>
      <c r="H68" s="93"/>
      <c r="I68" s="93"/>
      <c r="J68" s="93"/>
      <c r="L68" s="93"/>
      <c r="M68" s="93"/>
    </row>
    <row r="70" spans="1:13" x14ac:dyDescent="0.3">
      <c r="A70" s="3" t="s">
        <v>89</v>
      </c>
      <c r="L70" s="3" t="s">
        <v>90</v>
      </c>
    </row>
    <row r="71" spans="1:13" ht="43.5" customHeight="1" x14ac:dyDescent="0.3">
      <c r="A71" s="93" t="s">
        <v>91</v>
      </c>
      <c r="B71" s="93"/>
      <c r="C71" s="93"/>
      <c r="D71" s="93"/>
      <c r="E71" s="93"/>
      <c r="F71" s="93"/>
      <c r="G71" s="93"/>
      <c r="H71" s="93"/>
      <c r="I71" s="93"/>
      <c r="J71" s="93"/>
      <c r="L71" s="93" t="s">
        <v>92</v>
      </c>
      <c r="M71" s="93"/>
    </row>
    <row r="73" spans="1:13" x14ac:dyDescent="0.3">
      <c r="A73" s="3" t="s">
        <v>93</v>
      </c>
      <c r="L73" s="103" t="s">
        <v>94</v>
      </c>
      <c r="M73" s="103"/>
    </row>
    <row r="74" spans="1:13" x14ac:dyDescent="0.3">
      <c r="A74" s="93" t="s">
        <v>95</v>
      </c>
      <c r="B74" s="93"/>
      <c r="C74" s="93"/>
      <c r="D74" s="93"/>
      <c r="E74" s="93"/>
      <c r="F74" s="93"/>
      <c r="G74" s="93"/>
      <c r="H74" s="93"/>
      <c r="I74" s="93"/>
      <c r="J74" s="93"/>
      <c r="L74" s="93" t="s">
        <v>96</v>
      </c>
      <c r="M74" s="93"/>
    </row>
  </sheetData>
  <sheetProtection algorithmName="SHA-512" hashValue="YbvEGwKvIBrzOBL0S/2lPVjbm+jlUPxOFKqhcJw0UCus4Qpax22v9Ftsap9kKxMd0TtHaKRWRrbDfnSSd8w+tg==" saltValue="Zwe9DxNKjZ5n+O4C8TURFA==" spinCount="100000" sheet="1" autoFilter="0"/>
  <mergeCells count="79">
    <mergeCell ref="L67:M68"/>
    <mergeCell ref="L71:M71"/>
    <mergeCell ref="L73:M73"/>
    <mergeCell ref="L74:M74"/>
    <mergeCell ref="L62:M63"/>
    <mergeCell ref="L65:M65"/>
    <mergeCell ref="L66:M66"/>
    <mergeCell ref="L2:M2"/>
    <mergeCell ref="L3:M5"/>
    <mergeCell ref="L7:M12"/>
    <mergeCell ref="L13:M13"/>
    <mergeCell ref="L15:M17"/>
    <mergeCell ref="E45:H45"/>
    <mergeCell ref="E36:H36"/>
    <mergeCell ref="E35:H35"/>
    <mergeCell ref="L19:M19"/>
    <mergeCell ref="L20:M20"/>
    <mergeCell ref="L22:M22"/>
    <mergeCell ref="L23:M24"/>
    <mergeCell ref="L26:M26"/>
    <mergeCell ref="L31:M32"/>
    <mergeCell ref="E43:H43"/>
    <mergeCell ref="A74:J74"/>
    <mergeCell ref="A35:D35"/>
    <mergeCell ref="A36:D36"/>
    <mergeCell ref="A37:D37"/>
    <mergeCell ref="A38:D38"/>
    <mergeCell ref="A39:D39"/>
    <mergeCell ref="A41:D41"/>
    <mergeCell ref="A44:D44"/>
    <mergeCell ref="A45:D45"/>
    <mergeCell ref="A47:D47"/>
    <mergeCell ref="A46:D46"/>
    <mergeCell ref="A56:D56"/>
    <mergeCell ref="A57:D57"/>
    <mergeCell ref="A52:D52"/>
    <mergeCell ref="E44:H44"/>
    <mergeCell ref="A67:J68"/>
    <mergeCell ref="A71:J71"/>
    <mergeCell ref="A53:D53"/>
    <mergeCell ref="A54:D54"/>
    <mergeCell ref="A55:D55"/>
    <mergeCell ref="E53:H53"/>
    <mergeCell ref="E54:H54"/>
    <mergeCell ref="E55:H55"/>
    <mergeCell ref="A62:J63"/>
    <mergeCell ref="E56:H56"/>
    <mergeCell ref="E46:H46"/>
    <mergeCell ref="E47:H47"/>
    <mergeCell ref="A15:J17"/>
    <mergeCell ref="A23:J24"/>
    <mergeCell ref="A27:J27"/>
    <mergeCell ref="A29:J29"/>
    <mergeCell ref="I35:L35"/>
    <mergeCell ref="L27:M27"/>
    <mergeCell ref="L29:M29"/>
    <mergeCell ref="L30:M30"/>
    <mergeCell ref="M35:N35"/>
    <mergeCell ref="E37:H37"/>
    <mergeCell ref="E38:H38"/>
    <mergeCell ref="E39:H39"/>
    <mergeCell ref="E42:H42"/>
    <mergeCell ref="A43:D43"/>
    <mergeCell ref="A3:J5"/>
    <mergeCell ref="A31:J32"/>
    <mergeCell ref="E40:H40"/>
    <mergeCell ref="A40:D40"/>
    <mergeCell ref="E57:H57"/>
    <mergeCell ref="E52:H52"/>
    <mergeCell ref="A49:D49"/>
    <mergeCell ref="A51:D51"/>
    <mergeCell ref="E48:H48"/>
    <mergeCell ref="E49:H49"/>
    <mergeCell ref="E51:H51"/>
    <mergeCell ref="E41:H41"/>
    <mergeCell ref="A50:D50"/>
    <mergeCell ref="E50:H50"/>
    <mergeCell ref="A42:D42"/>
    <mergeCell ref="A48:D48"/>
  </mergeCells>
  <hyperlinks>
    <hyperlink ref="M37" r:id="rId1" xr:uid="{BD45BF7D-D4E9-44C9-B8DF-B3F37305D116}"/>
    <hyperlink ref="M39" r:id="rId2" xr:uid="{10B43655-366C-4DD0-A2B5-E06AF1F556ED}"/>
    <hyperlink ref="M41" r:id="rId3" location="/CBS/nl/dataset/85817NED/table?ts=1739973715577" xr:uid="{7FA4C254-3209-4008-8157-02FA5426D072}"/>
    <hyperlink ref="M42" r:id="rId4" location="/CBS/nl/dataset/83131NED/table" xr:uid="{F05CE8CE-B8A2-4903-87FC-44FA7B22A593}"/>
    <hyperlink ref="M43" r:id="rId5" location="/CBS/nl/dataset/85770NED/table?ts=1739968449644" xr:uid="{094F5D81-1753-4276-B34A-3AEA31C689F0}"/>
    <hyperlink ref="M44" r:id="rId6" xr:uid="{10BDA780-1A67-4472-B34D-2112A487D9C8}"/>
    <hyperlink ref="M45" r:id="rId7" xr:uid="{9DA164F9-26CA-43DA-9C73-D6FF8C127575}"/>
    <hyperlink ref="M46" r:id="rId8" xr:uid="{C8B87106-C5CC-4142-A192-A4B393F81E36}"/>
    <hyperlink ref="M47" r:id="rId9" xr:uid="{8CCE0E0B-D9F4-4F34-8BBA-60C20C8F965F}"/>
    <hyperlink ref="M57" r:id="rId10" xr:uid="{21B34BDC-D152-4886-BD40-8719636F67F7}"/>
    <hyperlink ref="M48" r:id="rId11" xr:uid="{86F440CD-CB93-4842-9393-CBC251F49065}"/>
    <hyperlink ref="M49" r:id="rId12" xr:uid="{3CC0F641-7DAA-43F8-9C4D-2659F53EDB64}"/>
    <hyperlink ref="M50" r:id="rId13" xr:uid="{F464AEBA-B1C5-4FDC-9656-204CD0E498CD}"/>
    <hyperlink ref="M51" r:id="rId14" xr:uid="{EC384082-B046-4919-9058-96A5C22E746C}"/>
    <hyperlink ref="M52" r:id="rId15" xr:uid="{AA045C76-C586-41FE-A944-5BE7A5548902}"/>
    <hyperlink ref="M53" r:id="rId16" xr:uid="{CB2DA79D-96AC-442F-95D8-D526B2084896}"/>
    <hyperlink ref="M54" r:id="rId17" xr:uid="{5DCF2DD5-285F-41D1-B9E4-AEEAEA99FF32}"/>
    <hyperlink ref="M55" r:id="rId18" xr:uid="{E33DE0E9-3827-49A9-A2C2-9609458D5734}"/>
    <hyperlink ref="M56" r:id="rId19" xr:uid="{751A0CE5-D3C6-4B52-870D-690974AB369E}"/>
    <hyperlink ref="M40" r:id="rId20" xr:uid="{6F434C9A-4F68-4BD2-B83F-EDB9695E9C68}"/>
    <hyperlink ref="M36" r:id="rId21" display="https://eur03.safelinks.protection.outlook.com/?url=https%3A%2F%2Fopendata.cbs.nl%2F%23%2FCBS%2Fnl%2Fdataset%2F85663NED%2Ftable%3FsearchKeywords%3Dcao%2520lonen&amp;data=05%7C02%7CPeter.Bruijns%40enexis.nl%7C11543d6516f24f2ae23208dd567b6049%7Cad89fa4fe4a04ddb9d18f7eeec649ffc%7C0%7C0%7C638761810075787887%7CUnknown%7CTWFpbGZsb3d8eyJFbXB0eU1hcGkiOnRydWUsIlYiOiIwLjAuMDAwMCIsIlAiOiJXaW4zMiIsIkFOIjoiTWFpbCIsIldUIjoyfQ%3D%3D%7C0%7C%7C%7C&amp;sdata=JXdu6EYbrlRyaFDHn1YdhLKCjNWMZXi5fN80gmFhmgA%3D&amp;reserved=0" xr:uid="{660DDDB8-BAD9-409B-8811-20D176C88456}"/>
  </hyperlinks>
  <pageMargins left="0.7" right="0.7" top="0.75" bottom="0.75" header="0.3" footer="0.3"/>
  <pageSetup paperSize="9" orientation="portrait" r:id="rId22"/>
  <customProperties>
    <customPr name="_pios_id" r:id="rId23"/>
  </customProperties>
  <drawing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5CC63-FF39-47B9-8D53-8EF2A41732FA}">
  <dimension ref="B1:AS22"/>
  <sheetViews>
    <sheetView showGridLines="0" tabSelected="1" workbookViewId="0">
      <selection activeCell="B3" sqref="B3"/>
    </sheetView>
  </sheetViews>
  <sheetFormatPr defaultRowHeight="14.4" x14ac:dyDescent="0.3"/>
  <cols>
    <col min="1" max="1" width="2" customWidth="1"/>
    <col min="2" max="2" width="40.109375" customWidth="1"/>
    <col min="3" max="3" width="28.109375" customWidth="1"/>
    <col min="4" max="4" width="59" customWidth="1"/>
    <col min="5" max="5" width="33" customWidth="1"/>
    <col min="6" max="6" width="17.6640625" customWidth="1"/>
    <col min="7" max="7" width="66.109375" customWidth="1"/>
    <col min="8" max="8" width="10.44140625" bestFit="1" customWidth="1"/>
    <col min="9" max="9" width="29.33203125" customWidth="1"/>
    <col min="10" max="10" width="73.88671875" customWidth="1"/>
    <col min="11" max="11" width="2" customWidth="1"/>
    <col min="12" max="12" width="1.5546875" bestFit="1" customWidth="1"/>
    <col min="13" max="13" width="1.5546875" customWidth="1"/>
    <col min="14" max="14" width="12.33203125" customWidth="1"/>
    <col min="15" max="15" width="2.44140625" customWidth="1"/>
    <col min="16" max="16" width="20" bestFit="1" customWidth="1"/>
    <col min="17" max="17" width="1.5546875" bestFit="1" customWidth="1"/>
    <col min="18" max="18" width="2" bestFit="1" customWidth="1"/>
    <col min="19" max="19" width="1.6640625" customWidth="1"/>
    <col min="20" max="20" width="3.44140625" bestFit="1" customWidth="1"/>
    <col min="21" max="21" width="2.44140625" customWidth="1"/>
    <col min="22" max="22" width="21.6640625" bestFit="1" customWidth="1"/>
    <col min="23" max="23" width="1.6640625" bestFit="1" customWidth="1"/>
    <col min="24" max="24" width="2.33203125" bestFit="1" customWidth="1"/>
    <col min="25" max="25" width="1.6640625" customWidth="1"/>
    <col min="26" max="26" width="12.33203125" customWidth="1"/>
    <col min="27" max="27" width="2.44140625" customWidth="1"/>
    <col min="28" max="28" width="21.6640625" bestFit="1" customWidth="1"/>
    <col min="29" max="29" width="1.6640625" bestFit="1" customWidth="1"/>
    <col min="30" max="30" width="2.33203125" bestFit="1" customWidth="1"/>
    <col min="31" max="31" width="1.6640625" customWidth="1"/>
    <col min="32" max="32" width="12.33203125" customWidth="1"/>
    <col min="33" max="33" width="2.44140625" customWidth="1"/>
    <col min="34" max="34" width="21.6640625" bestFit="1" customWidth="1"/>
    <col min="35" max="35" width="1.6640625" bestFit="1" customWidth="1"/>
    <col min="36" max="36" width="2.33203125" bestFit="1" customWidth="1"/>
    <col min="37" max="37" width="1.6640625" customWidth="1"/>
    <col min="38" max="38" width="12.33203125" customWidth="1"/>
    <col min="39" max="39" width="2.44140625" customWidth="1"/>
    <col min="40" max="40" width="21.6640625" bestFit="1" customWidth="1"/>
    <col min="41" max="41" width="1.6640625" bestFit="1" customWidth="1"/>
    <col min="42" max="42" width="2.33203125" bestFit="1" customWidth="1"/>
    <col min="43" max="43" width="12.33203125" bestFit="1" customWidth="1"/>
    <col min="44" max="44" width="2.33203125" bestFit="1" customWidth="1"/>
  </cols>
  <sheetData>
    <row r="1" spans="2:45" s="4" customFormat="1" ht="67.95" customHeight="1" x14ac:dyDescent="0.3"/>
    <row r="2" spans="2:45" x14ac:dyDescent="0.3">
      <c r="G2" s="6" t="s">
        <v>97</v>
      </c>
    </row>
    <row r="3" spans="2:45" ht="17.100000000000001" customHeight="1" x14ac:dyDescent="0.3">
      <c r="B3" s="18" t="s">
        <v>98</v>
      </c>
      <c r="C3" s="55"/>
      <c r="D3" s="26" t="s">
        <v>198</v>
      </c>
      <c r="G3" s="54" t="s">
        <v>99</v>
      </c>
    </row>
    <row r="4" spans="2:45" ht="17.100000000000001" customHeight="1" x14ac:dyDescent="0.3">
      <c r="B4" s="18" t="s">
        <v>100</v>
      </c>
      <c r="C4" s="55"/>
      <c r="D4" s="26" t="s">
        <v>101</v>
      </c>
      <c r="AS4" s="45"/>
    </row>
    <row r="5" spans="2:45" ht="17.100000000000001" customHeight="1" x14ac:dyDescent="0.3">
      <c r="B5" s="18" t="s">
        <v>102</v>
      </c>
      <c r="C5" s="55"/>
      <c r="D5" s="26" t="s">
        <v>199</v>
      </c>
      <c r="AS5" s="45"/>
    </row>
    <row r="6" spans="2:45" ht="17.100000000000001" customHeight="1" x14ac:dyDescent="0.3">
      <c r="B6" s="18" t="s">
        <v>103</v>
      </c>
      <c r="C6" s="57"/>
      <c r="D6" s="26" t="s">
        <v>200</v>
      </c>
    </row>
    <row r="7" spans="2:45" ht="17.100000000000001" customHeight="1" x14ac:dyDescent="0.3">
      <c r="C7" s="1"/>
      <c r="E7" s="44"/>
    </row>
    <row r="8" spans="2:45" ht="24.9" customHeight="1" thickBot="1" x14ac:dyDescent="0.35">
      <c r="B8" s="108" t="s">
        <v>104</v>
      </c>
      <c r="C8" s="108"/>
      <c r="D8" s="44" t="s">
        <v>201</v>
      </c>
      <c r="E8" s="44" t="s">
        <v>105</v>
      </c>
      <c r="F8" s="44" t="s">
        <v>202</v>
      </c>
      <c r="G8" s="44" t="s">
        <v>106</v>
      </c>
    </row>
    <row r="9" spans="2:45" ht="17.100000000000001" customHeight="1" thickBot="1" x14ac:dyDescent="0.35">
      <c r="B9" s="14" t="s">
        <v>107</v>
      </c>
      <c r="C9" s="5" t="s">
        <v>108</v>
      </c>
      <c r="D9" s="5" t="s">
        <v>30</v>
      </c>
      <c r="E9" s="5" t="s">
        <v>109</v>
      </c>
      <c r="F9" s="68" t="s">
        <v>110</v>
      </c>
      <c r="G9" s="68" t="s">
        <v>34</v>
      </c>
      <c r="H9" s="71"/>
      <c r="I9" s="72"/>
      <c r="J9" s="68" t="s">
        <v>206</v>
      </c>
    </row>
    <row r="10" spans="2:45" ht="17.100000000000001" customHeight="1" thickBot="1" x14ac:dyDescent="0.35">
      <c r="B10" s="55" t="s">
        <v>214</v>
      </c>
      <c r="C10" s="56"/>
      <c r="D10" s="55" t="e">
        <f>VLOOKUP(B10,'Standard indices'!$B:$C,2,FALSE)</f>
        <v>#N/A</v>
      </c>
      <c r="E10" s="55"/>
      <c r="F10" s="69"/>
      <c r="G10" s="75" t="e">
        <f>HYPERLINK(VLOOKUP(B10,'Standard indices'!B:D,3,FALSE))</f>
        <v>#N/A</v>
      </c>
      <c r="H10" s="73"/>
      <c r="I10" s="74"/>
      <c r="J10" s="75"/>
    </row>
    <row r="11" spans="2:45" ht="17.100000000000001" customHeight="1" thickBot="1" x14ac:dyDescent="0.35">
      <c r="B11" s="55" t="s">
        <v>215</v>
      </c>
      <c r="C11" s="56"/>
      <c r="D11" s="55" t="e">
        <f>VLOOKUP(B11,'Standard indices'!$B:$C,2,FALSE)</f>
        <v>#N/A</v>
      </c>
      <c r="E11" s="55"/>
      <c r="F11" s="69"/>
      <c r="G11" s="75" t="e">
        <f>HYPERLINK(VLOOKUP(B11,'Standard indices'!B:D,3,FALSE))</f>
        <v>#N/A</v>
      </c>
      <c r="H11" s="73"/>
      <c r="I11" s="74"/>
      <c r="J11" s="75"/>
    </row>
    <row r="12" spans="2:45" ht="17.100000000000001" customHeight="1" thickBot="1" x14ac:dyDescent="0.35">
      <c r="B12" s="55" t="s">
        <v>216</v>
      </c>
      <c r="C12" s="56"/>
      <c r="D12" s="55" t="e">
        <f>VLOOKUP(B12,'Standard indices'!$B:$C,2,FALSE)</f>
        <v>#N/A</v>
      </c>
      <c r="E12" s="55"/>
      <c r="F12" s="69"/>
      <c r="G12" s="75" t="e">
        <f>HYPERLINK(VLOOKUP(B12,'Standard indices'!B:D,3,FALSE))</f>
        <v>#N/A</v>
      </c>
      <c r="H12" s="73"/>
      <c r="I12" s="74"/>
      <c r="J12" s="75"/>
    </row>
    <row r="13" spans="2:45" ht="17.100000000000001" customHeight="1" thickBot="1" x14ac:dyDescent="0.35">
      <c r="B13" s="55" t="s">
        <v>217</v>
      </c>
      <c r="C13" s="56"/>
      <c r="D13" s="55" t="e">
        <f>VLOOKUP(B13,'Standard indices'!$B:$C,2,FALSE)</f>
        <v>#N/A</v>
      </c>
      <c r="E13" s="55"/>
      <c r="F13" s="69"/>
      <c r="G13" s="75" t="e">
        <f>HYPERLINK(VLOOKUP(B13,'Standard indices'!B:D,3,FALSE))</f>
        <v>#N/A</v>
      </c>
      <c r="H13" s="73"/>
      <c r="I13" s="74"/>
      <c r="J13" s="75"/>
    </row>
    <row r="14" spans="2:45" ht="17.100000000000001" customHeight="1" thickBot="1" x14ac:dyDescent="0.35">
      <c r="B14" s="55" t="s">
        <v>218</v>
      </c>
      <c r="C14" s="56"/>
      <c r="D14" s="55" t="e">
        <f>VLOOKUP(B14,'Standard indices'!$B:$C,2,FALSE)</f>
        <v>#N/A</v>
      </c>
      <c r="E14" s="55"/>
      <c r="F14" s="69"/>
      <c r="G14" s="75" t="e">
        <f>HYPERLINK(VLOOKUP(B14,'Standard indices'!B:D,3,FALSE))</f>
        <v>#N/A</v>
      </c>
      <c r="H14" s="73"/>
      <c r="I14" s="74"/>
      <c r="J14" s="75"/>
    </row>
    <row r="15" spans="2:45" ht="17.100000000000001" hidden="1" customHeight="1" x14ac:dyDescent="0.3">
      <c r="B15" s="21" t="s">
        <v>111</v>
      </c>
      <c r="C15" s="27"/>
      <c r="D15" s="21" t="e">
        <f>VLOOKUP(B15,'Standard indices'!$B$1:$C$24,2,FALSE)</f>
        <v>#N/A</v>
      </c>
      <c r="E15" s="21"/>
      <c r="F15" s="21"/>
      <c r="G15" s="70" t="e">
        <f>VLOOKUP(B15,Explanation!$E$36:$M$61,5,FALSE)</f>
        <v>#N/A</v>
      </c>
    </row>
    <row r="16" spans="2:45" ht="17.100000000000001" hidden="1" customHeight="1" x14ac:dyDescent="0.3">
      <c r="B16" s="21" t="s">
        <v>112</v>
      </c>
      <c r="C16" s="27"/>
      <c r="D16" s="21" t="e">
        <f>VLOOKUP(B16,'Standard indices'!$B$1:$C$24,2,FALSE)</f>
        <v>#N/A</v>
      </c>
      <c r="E16" s="21"/>
      <c r="F16" s="21"/>
      <c r="G16" s="21" t="e">
        <f>VLOOKUP(B16,Explanation!$E$36:$M$61,5,FALSE)</f>
        <v>#N/A</v>
      </c>
    </row>
    <row r="17" spans="2:7" ht="17.100000000000001" hidden="1" customHeight="1" x14ac:dyDescent="0.3">
      <c r="B17" s="21" t="s">
        <v>113</v>
      </c>
      <c r="C17" s="27"/>
      <c r="D17" s="21" t="e">
        <f>VLOOKUP(B17,'Standard indices'!$B$1:$C$24,2,FALSE)</f>
        <v>#N/A</v>
      </c>
      <c r="E17" s="21"/>
      <c r="F17" s="21"/>
      <c r="G17" s="21" t="e">
        <f>VLOOKUP(B17,Explanation!$E$36:$M$61,5,FALSE)</f>
        <v>#N/A</v>
      </c>
    </row>
    <row r="18" spans="2:7" ht="17.100000000000001" hidden="1" customHeight="1" x14ac:dyDescent="0.3">
      <c r="B18" s="21" t="s">
        <v>114</v>
      </c>
      <c r="C18" s="27"/>
      <c r="D18" s="21" t="e">
        <f>VLOOKUP(B18,'Standard indices'!$B$1:$C$24,2,FALSE)</f>
        <v>#N/A</v>
      </c>
      <c r="E18" s="21"/>
      <c r="F18" s="21"/>
      <c r="G18" s="21" t="e">
        <f>VLOOKUP(B18,Explanation!$E$36:$M$61,5,FALSE)</f>
        <v>#N/A</v>
      </c>
    </row>
    <row r="19" spans="2:7" ht="17.100000000000001" hidden="1" customHeight="1" thickBot="1" x14ac:dyDescent="0.35">
      <c r="B19" s="21" t="s">
        <v>115</v>
      </c>
      <c r="C19" s="27"/>
      <c r="D19" s="21" t="e">
        <f>VLOOKUP(B19,'Standard indices'!$B$1:$C$24,2,FALSE)</f>
        <v>#N/A</v>
      </c>
      <c r="E19" s="21"/>
      <c r="F19" s="21"/>
      <c r="G19" s="21" t="e">
        <f>VLOOKUP(B19,Explanation!$E$36:$M$61,5,FALSE)</f>
        <v>#N/A</v>
      </c>
    </row>
    <row r="20" spans="2:7" ht="17.100000000000001" customHeight="1" thickBot="1" x14ac:dyDescent="0.35">
      <c r="B20" s="14" t="s">
        <v>116</v>
      </c>
      <c r="C20" s="43">
        <v>0.15</v>
      </c>
      <c r="D20" s="25"/>
      <c r="E20" s="25"/>
      <c r="F20" s="25"/>
      <c r="G20" s="25"/>
    </row>
    <row r="21" spans="2:7" ht="17.100000000000001" customHeight="1" thickBot="1" x14ac:dyDescent="0.35">
      <c r="B21" s="14" t="s">
        <v>117</v>
      </c>
      <c r="C21" s="28">
        <f>SUM(C10:C20)</f>
        <v>0.15</v>
      </c>
    </row>
    <row r="22" spans="2:7" ht="17.100000000000001" customHeight="1" x14ac:dyDescent="0.3">
      <c r="B22" s="107" t="s">
        <v>118</v>
      </c>
      <c r="C22" s="107"/>
    </row>
  </sheetData>
  <sheetProtection algorithmName="SHA-512" hashValue="fe6w9HtbP4b6E9hRYCCICGJnQkw5oGp+C9RRb2RMAZ4gZxKk8cMzH0caozqlDrH3oAOuIgQTQXh96VpptXeaug==" saltValue="qGoyzZ6TcoRbhZ1d/nAOOg==" spinCount="100000" sheet="1" autoFilter="0"/>
  <mergeCells count="2">
    <mergeCell ref="B22:C22"/>
    <mergeCell ref="B8:C8"/>
  </mergeCells>
  <conditionalFormatting sqref="C21">
    <cfRule type="cellIs" dxfId="1" priority="1" operator="greaterThan">
      <formula>1.00000000001</formula>
    </cfRule>
    <cfRule type="cellIs" dxfId="0" priority="2" operator="between">
      <formula>0.0000000001</formula>
      <formula>0.9999999999</formula>
    </cfRule>
  </conditionalFormatting>
  <dataValidations disablePrompts="1" count="1">
    <dataValidation allowBlank="1" showInputMessage="1" showErrorMessage="1" sqref="D10:D19" xr:uid="{F1CE58AB-8F72-48BD-93E1-CBEAF03E9C40}"/>
  </dataValidations>
  <pageMargins left="0.7" right="0.7" top="0.75" bottom="0.75" header="0.3" footer="0.3"/>
  <pageSetup paperSize="9" orientation="portrait" r:id="rId1"/>
  <customProperties>
    <customPr name="_pios_id" r:id="rId2"/>
  </customProperties>
  <drawing r:id="rId3"/>
  <extLst>
    <ext xmlns:x14="http://schemas.microsoft.com/office/spreadsheetml/2009/9/main" uri="{CCE6A557-97BC-4b89-ADB6-D9C93CAAB3DF}">
      <x14:dataValidations xmlns:xm="http://schemas.microsoft.com/office/excel/2006/main" disablePrompts="1" count="1">
        <x14:dataValidation type="list" errorStyle="warning" allowBlank="1" showInputMessage="1" xr:uid="{CAB0B127-AFC4-471F-A94B-367DC35BA225}">
          <x14:formula1>
            <xm:f>'Standard indices'!B:B</xm:f>
          </x14:formula1>
          <xm:sqref>B10:B19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6C1A-D214-45E0-B89E-F4EC6EC88C61}">
  <dimension ref="B1:AK5"/>
  <sheetViews>
    <sheetView showGridLines="0" workbookViewId="0">
      <selection activeCell="A35" sqref="A35"/>
    </sheetView>
  </sheetViews>
  <sheetFormatPr defaultRowHeight="14.4" x14ac:dyDescent="0.3"/>
  <cols>
    <col min="1" max="1" width="1.44140625" customWidth="1"/>
    <col min="2" max="2" width="19.88671875" customWidth="1"/>
    <col min="3" max="3" width="10.33203125" customWidth="1"/>
    <col min="4" max="4" width="1.6640625" customWidth="1"/>
    <col min="5" max="5" width="2" customWidth="1"/>
    <col min="6" max="6" width="1.33203125" customWidth="1"/>
    <col min="7" max="7" width="4.88671875" customWidth="1"/>
    <col min="8" max="8" width="2" bestFit="1" customWidth="1"/>
    <col min="9" max="9" width="37" customWidth="1"/>
    <col min="10" max="10" width="2.109375" customWidth="1"/>
    <col min="11" max="11" width="1.6640625" customWidth="1"/>
    <col min="12" max="12" width="2" customWidth="1"/>
    <col min="13" max="13" width="5.109375" customWidth="1"/>
    <col min="14" max="14" width="1.6640625" customWidth="1"/>
    <col min="15" max="15" width="35.6640625" bestFit="1" customWidth="1"/>
    <col min="16" max="16" width="2.6640625" bestFit="1" customWidth="1"/>
    <col min="17" max="17" width="1" customWidth="1"/>
    <col min="18" max="18" width="2.33203125" customWidth="1"/>
    <col min="19" max="19" width="5.5546875" customWidth="1"/>
    <col min="20" max="20" width="2" bestFit="1" customWidth="1"/>
    <col min="21" max="21" width="35.109375" customWidth="1"/>
    <col min="22" max="22" width="2.44140625" customWidth="1"/>
    <col min="23" max="23" width="1.109375" customWidth="1"/>
    <col min="24" max="24" width="2" customWidth="1"/>
    <col min="25" max="25" width="5.5546875" customWidth="1"/>
    <col min="26" max="26" width="2" bestFit="1" customWidth="1"/>
    <col min="27" max="27" width="35.5546875" customWidth="1"/>
    <col min="28" max="28" width="2.6640625" bestFit="1" customWidth="1"/>
    <col min="29" max="29" width="0.6640625" customWidth="1"/>
    <col min="30" max="30" width="1.44140625" customWidth="1"/>
    <col min="31" max="31" width="5.44140625" customWidth="1"/>
    <col min="32" max="32" width="2" bestFit="1" customWidth="1"/>
    <col min="33" max="33" width="35.6640625" bestFit="1" customWidth="1"/>
    <col min="34" max="34" width="2" customWidth="1"/>
    <col min="35" max="35" width="1.33203125" customWidth="1"/>
    <col min="36" max="36" width="5" customWidth="1"/>
    <col min="37" max="37" width="1.6640625" customWidth="1"/>
  </cols>
  <sheetData>
    <row r="1" spans="2:37" ht="7.5" customHeight="1" x14ac:dyDescent="0.3"/>
    <row r="2" spans="2:37" x14ac:dyDescent="0.3">
      <c r="B2" s="3" t="s">
        <v>119</v>
      </c>
    </row>
    <row r="4" spans="2:37" x14ac:dyDescent="0.3">
      <c r="B4" s="112" t="s">
        <v>120</v>
      </c>
      <c r="C4" s="113" t="s">
        <v>121</v>
      </c>
      <c r="D4" s="112" t="s">
        <v>122</v>
      </c>
      <c r="E4" s="109" t="s">
        <v>123</v>
      </c>
      <c r="F4" s="109" t="s">
        <v>123</v>
      </c>
      <c r="G4" s="110">
        <f>'Price indexation general'!C10</f>
        <v>0</v>
      </c>
      <c r="H4" s="111" t="s">
        <v>122</v>
      </c>
      <c r="I4" s="92" t="s">
        <v>209</v>
      </c>
      <c r="J4" s="109" t="s">
        <v>124</v>
      </c>
      <c r="K4" s="112" t="s">
        <v>125</v>
      </c>
      <c r="L4" s="109" t="s">
        <v>123</v>
      </c>
      <c r="M4" s="110">
        <f>'Price indexation general'!C11</f>
        <v>0</v>
      </c>
      <c r="N4" s="111" t="s">
        <v>122</v>
      </c>
      <c r="O4" s="92" t="s">
        <v>210</v>
      </c>
      <c r="P4" s="109" t="s">
        <v>124</v>
      </c>
      <c r="Q4" s="112" t="s">
        <v>125</v>
      </c>
      <c r="R4" s="109" t="s">
        <v>123</v>
      </c>
      <c r="S4" s="110">
        <f>'Price indexation general'!C12</f>
        <v>0</v>
      </c>
      <c r="T4" s="111" t="s">
        <v>122</v>
      </c>
      <c r="U4" s="92" t="s">
        <v>211</v>
      </c>
      <c r="V4" s="109" t="s">
        <v>124</v>
      </c>
      <c r="W4" s="112" t="s">
        <v>125</v>
      </c>
      <c r="X4" s="109" t="s">
        <v>123</v>
      </c>
      <c r="Y4" s="110">
        <f>'Price indexation general'!C13</f>
        <v>0</v>
      </c>
      <c r="Z4" s="111" t="s">
        <v>122</v>
      </c>
      <c r="AA4" s="92" t="s">
        <v>212</v>
      </c>
      <c r="AB4" s="109" t="s">
        <v>124</v>
      </c>
      <c r="AC4" s="112" t="s">
        <v>125</v>
      </c>
      <c r="AD4" s="109" t="s">
        <v>123</v>
      </c>
      <c r="AE4" s="110">
        <f>'Price indexation general'!C14</f>
        <v>0</v>
      </c>
      <c r="AF4" s="111" t="s">
        <v>122</v>
      </c>
      <c r="AG4" s="92" t="s">
        <v>213</v>
      </c>
      <c r="AH4" s="109" t="s">
        <v>124</v>
      </c>
      <c r="AI4" s="112" t="s">
        <v>125</v>
      </c>
      <c r="AJ4" s="110">
        <f>'Price indexation general'!C20</f>
        <v>0.15</v>
      </c>
      <c r="AK4" s="109" t="s">
        <v>124</v>
      </c>
    </row>
    <row r="5" spans="2:37" x14ac:dyDescent="0.3">
      <c r="B5" s="112"/>
      <c r="C5" s="113"/>
      <c r="D5" s="112"/>
      <c r="E5" s="109"/>
      <c r="F5" s="109"/>
      <c r="G5" s="110"/>
      <c r="H5" s="111"/>
      <c r="I5" s="45">
        <f>'Price indexation general'!E10</f>
        <v>0</v>
      </c>
      <c r="J5" s="109"/>
      <c r="K5" s="112"/>
      <c r="L5" s="109"/>
      <c r="M5" s="110"/>
      <c r="N5" s="111"/>
      <c r="O5" s="45">
        <f>'Price indexation general'!E11</f>
        <v>0</v>
      </c>
      <c r="P5" s="109"/>
      <c r="Q5" s="112"/>
      <c r="R5" s="109"/>
      <c r="S5" s="110"/>
      <c r="T5" s="111"/>
      <c r="U5" s="45">
        <f>'Price indexation general'!E12</f>
        <v>0</v>
      </c>
      <c r="V5" s="109"/>
      <c r="W5" s="112"/>
      <c r="X5" s="109"/>
      <c r="Y5" s="110"/>
      <c r="Z5" s="111"/>
      <c r="AA5" s="45">
        <f>'Price indexation general'!E13</f>
        <v>0</v>
      </c>
      <c r="AB5" s="109"/>
      <c r="AC5" s="112"/>
      <c r="AD5" s="109"/>
      <c r="AE5" s="110"/>
      <c r="AF5" s="111"/>
      <c r="AG5" s="45">
        <f>'Price indexation general'!E14</f>
        <v>0</v>
      </c>
      <c r="AH5" s="109"/>
      <c r="AI5" s="112"/>
      <c r="AJ5" s="110"/>
      <c r="AK5" s="109"/>
    </row>
  </sheetData>
  <sheetProtection algorithmName="SHA-512" hashValue="BEKjIPiwYqNYw35l4k7T8DCL+H2IWQEKhZ+oYd5WqTrq91fb0BHBEJGM+VHhlOIvlQG4dcYnsANXp84hj6jbBQ==" saltValue="kSNp/FaQMaNiHG3LViMCCA==" spinCount="100000" sheet="1" objects="1" scenarios="1"/>
  <mergeCells count="31">
    <mergeCell ref="G4:G5"/>
    <mergeCell ref="AI4:AI5"/>
    <mergeCell ref="B4:B5"/>
    <mergeCell ref="C4:C5"/>
    <mergeCell ref="E4:E5"/>
    <mergeCell ref="H4:H5"/>
    <mergeCell ref="J4:J5"/>
    <mergeCell ref="D4:D5"/>
    <mergeCell ref="F4:F5"/>
    <mergeCell ref="K4:K5"/>
    <mergeCell ref="Y4:Y5"/>
    <mergeCell ref="L4:L5"/>
    <mergeCell ref="M4:M5"/>
    <mergeCell ref="N4:N5"/>
    <mergeCell ref="P4:P5"/>
    <mergeCell ref="Q4:Q5"/>
    <mergeCell ref="R4:R5"/>
    <mergeCell ref="S4:S5"/>
    <mergeCell ref="T4:T5"/>
    <mergeCell ref="V4:V5"/>
    <mergeCell ref="W4:W5"/>
    <mergeCell ref="X4:X5"/>
    <mergeCell ref="AH4:AH5"/>
    <mergeCell ref="AK4:AK5"/>
    <mergeCell ref="AJ4:AJ5"/>
    <mergeCell ref="Z4:Z5"/>
    <mergeCell ref="AB4:AB5"/>
    <mergeCell ref="AC4:AC5"/>
    <mergeCell ref="AD4:AD5"/>
    <mergeCell ref="AE4:AE5"/>
    <mergeCell ref="AF4:AF5"/>
  </mergeCells>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1E7AA-F1A1-499C-9B81-A44F654A48AC}">
  <dimension ref="A1:BE29"/>
  <sheetViews>
    <sheetView showGridLines="0" zoomScaleNormal="100" workbookViewId="0">
      <pane xSplit="3" topLeftCell="D1" activePane="topRight" state="frozen"/>
      <selection pane="topRight" activeCell="D14" sqref="D14"/>
    </sheetView>
  </sheetViews>
  <sheetFormatPr defaultRowHeight="14.4" x14ac:dyDescent="0.3"/>
  <cols>
    <col min="1" max="1" width="46.33203125" customWidth="1"/>
    <col min="2" max="2" width="11" customWidth="1"/>
    <col min="3" max="3" width="12.33203125" customWidth="1"/>
    <col min="4" max="4" width="12.6640625" customWidth="1"/>
    <col min="5" max="6" width="10.6640625" customWidth="1"/>
    <col min="7" max="7" width="12.6640625" customWidth="1"/>
    <col min="8" max="8" width="10.6640625" customWidth="1"/>
    <col min="9" max="9" width="0.6640625" customWidth="1"/>
    <col min="10" max="10" width="12.6640625" customWidth="1"/>
    <col min="11" max="12" width="10.6640625" customWidth="1"/>
    <col min="13" max="13" width="12.6640625" customWidth="1"/>
    <col min="14" max="14" width="10.6640625" customWidth="1"/>
    <col min="15" max="15" width="0.6640625" customWidth="1"/>
    <col min="16" max="16" width="12.6640625" customWidth="1"/>
    <col min="17" max="18" width="10.6640625" customWidth="1"/>
    <col min="19" max="19" width="12.6640625" customWidth="1"/>
    <col min="20" max="20" width="10.6640625" customWidth="1"/>
    <col min="21" max="21" width="0.6640625" customWidth="1"/>
    <col min="22" max="22" width="12.6640625" customWidth="1"/>
    <col min="23" max="24" width="10.6640625" customWidth="1"/>
    <col min="25" max="25" width="12.6640625" customWidth="1"/>
    <col min="26" max="26" width="10.6640625" customWidth="1"/>
    <col min="27" max="27" width="0.6640625" customWidth="1"/>
    <col min="28" max="28" width="12.6640625" customWidth="1"/>
    <col min="29" max="30" width="10.6640625" customWidth="1"/>
    <col min="31" max="31" width="12.6640625" customWidth="1"/>
    <col min="32" max="32" width="10.6640625" customWidth="1"/>
    <col min="33" max="33" width="0.6640625" customWidth="1"/>
    <col min="34" max="34" width="12.6640625" customWidth="1"/>
    <col min="35" max="36" width="10.6640625" customWidth="1"/>
    <col min="37" max="37" width="12.6640625" customWidth="1"/>
    <col min="38" max="38" width="10.6640625" customWidth="1"/>
    <col min="39" max="39" width="0.6640625" customWidth="1"/>
    <col min="40" max="40" width="12.6640625" customWidth="1"/>
    <col min="41" max="42" width="10.6640625" customWidth="1"/>
    <col min="43" max="43" width="12.6640625" customWidth="1"/>
    <col min="44" max="44" width="10.6640625" customWidth="1"/>
    <col min="45" max="45" width="0.6640625" customWidth="1"/>
    <col min="46" max="46" width="12.6640625" customWidth="1"/>
    <col min="47" max="48" width="10.6640625" customWidth="1"/>
    <col min="49" max="49" width="12.6640625" customWidth="1"/>
    <col min="50" max="50" width="10.6640625" customWidth="1"/>
    <col min="51" max="51" width="0.6640625" customWidth="1"/>
    <col min="52" max="52" width="12.6640625" customWidth="1"/>
    <col min="53" max="54" width="10.6640625" customWidth="1"/>
    <col min="55" max="55" width="12.6640625" customWidth="1"/>
    <col min="56" max="56" width="10.6640625" customWidth="1"/>
  </cols>
  <sheetData>
    <row r="1" spans="1:56" s="4" customFormat="1" ht="67.95" customHeight="1" x14ac:dyDescent="0.3"/>
    <row r="2" spans="1:56" ht="15" thickBot="1" x14ac:dyDescent="0.35"/>
    <row r="3" spans="1:56" ht="58.2" thickBot="1" x14ac:dyDescent="0.35">
      <c r="A3" s="2"/>
      <c r="B3" s="17" t="s">
        <v>126</v>
      </c>
      <c r="C3" s="17" t="s">
        <v>127</v>
      </c>
      <c r="D3" s="17" t="s">
        <v>128</v>
      </c>
      <c r="E3" s="17" t="s">
        <v>129</v>
      </c>
      <c r="F3" s="6"/>
      <c r="G3" s="6" t="s">
        <v>130</v>
      </c>
      <c r="H3" s="17" t="s">
        <v>158</v>
      </c>
      <c r="I3" s="10"/>
      <c r="J3" s="17" t="s">
        <v>131</v>
      </c>
      <c r="K3" s="17" t="s">
        <v>129</v>
      </c>
      <c r="L3" s="6"/>
      <c r="M3" s="6" t="s">
        <v>130</v>
      </c>
      <c r="N3" s="17" t="s">
        <v>158</v>
      </c>
      <c r="O3" s="10"/>
      <c r="P3" s="17" t="s">
        <v>132</v>
      </c>
      <c r="Q3" s="17" t="s">
        <v>129</v>
      </c>
      <c r="R3" s="6"/>
      <c r="S3" s="6" t="s">
        <v>130</v>
      </c>
      <c r="T3" s="17" t="s">
        <v>158</v>
      </c>
      <c r="U3" s="10"/>
      <c r="V3" s="17" t="s">
        <v>133</v>
      </c>
      <c r="W3" s="17" t="s">
        <v>129</v>
      </c>
      <c r="X3" s="6"/>
      <c r="Y3" s="6" t="s">
        <v>130</v>
      </c>
      <c r="Z3" s="17" t="s">
        <v>158</v>
      </c>
      <c r="AA3" s="10"/>
      <c r="AB3" s="17" t="s">
        <v>134</v>
      </c>
      <c r="AC3" s="17" t="s">
        <v>135</v>
      </c>
      <c r="AD3" s="6"/>
      <c r="AE3" s="6" t="s">
        <v>130</v>
      </c>
      <c r="AF3" s="17" t="s">
        <v>158</v>
      </c>
      <c r="AG3" s="10"/>
      <c r="AH3" s="17" t="s">
        <v>136</v>
      </c>
      <c r="AI3" s="17" t="s">
        <v>135</v>
      </c>
      <c r="AJ3" s="6"/>
      <c r="AK3" s="6" t="s">
        <v>130</v>
      </c>
      <c r="AL3" s="17" t="s">
        <v>158</v>
      </c>
      <c r="AM3" s="10"/>
      <c r="AN3" s="17" t="s">
        <v>137</v>
      </c>
      <c r="AO3" s="17" t="s">
        <v>135</v>
      </c>
      <c r="AP3" s="6"/>
      <c r="AQ3" s="6" t="s">
        <v>130</v>
      </c>
      <c r="AR3" s="17" t="s">
        <v>158</v>
      </c>
      <c r="AS3" s="10"/>
      <c r="AT3" s="17" t="s">
        <v>138</v>
      </c>
      <c r="AU3" s="17" t="s">
        <v>135</v>
      </c>
      <c r="AV3" s="6"/>
      <c r="AW3" s="6" t="s">
        <v>130</v>
      </c>
      <c r="AX3" s="17" t="s">
        <v>158</v>
      </c>
      <c r="AY3" s="10"/>
      <c r="AZ3" s="17" t="s">
        <v>139</v>
      </c>
      <c r="BA3" s="17" t="s">
        <v>135</v>
      </c>
      <c r="BB3" s="6"/>
      <c r="BC3" s="6" t="s">
        <v>130</v>
      </c>
      <c r="BD3" s="17" t="s">
        <v>158</v>
      </c>
    </row>
    <row r="4" spans="1:56" s="25" customFormat="1" ht="17.25" customHeight="1" thickBot="1" x14ac:dyDescent="0.35">
      <c r="A4" s="17" t="str">
        <f>'Price indexation general'!B10</f>
        <v>Aspect 1</v>
      </c>
      <c r="B4" s="20">
        <f>'Price indexation general'!C10</f>
        <v>0</v>
      </c>
      <c r="C4" s="17">
        <f>'Price indexation general'!E10</f>
        <v>0</v>
      </c>
      <c r="D4" s="47"/>
      <c r="E4" s="19">
        <f>EDATE('Price indexation general'!$F$10,'Price indexation general'!$C$5)</f>
        <v>0</v>
      </c>
      <c r="F4" s="22">
        <f>IFERROR(((D4/$C$4)*$B$4),0)</f>
        <v>0</v>
      </c>
      <c r="G4" s="23">
        <f t="shared" ref="G4:G13" si="0">IFERROR(((D4-C4)/C4),0)</f>
        <v>0</v>
      </c>
      <c r="H4" s="87" t="str">
        <f>IF(D4="","",(D4-C4)/C4)</f>
        <v/>
      </c>
      <c r="I4" s="24"/>
      <c r="J4" s="47"/>
      <c r="K4" s="19">
        <f>EDATE('Price indexation general'!F10,2*('Price indexation general'!$C$5))</f>
        <v>0</v>
      </c>
      <c r="L4" s="22">
        <f>IFERROR(((J4/$C$4)*$B$4),0)</f>
        <v>0</v>
      </c>
      <c r="M4" s="23">
        <f t="shared" ref="M4:M13" si="1">IFERROR(((J4-C4)/C4),0)</f>
        <v>0</v>
      </c>
      <c r="N4" s="87" t="str">
        <f>IF(J4="","",(J4-D4)/D4)</f>
        <v/>
      </c>
      <c r="O4" s="24"/>
      <c r="P4" s="47"/>
      <c r="Q4" s="19">
        <f>EDATE('Price indexation general'!$F$10,3*('Price indexation general'!$C$5))</f>
        <v>0</v>
      </c>
      <c r="R4" s="22">
        <f>IFERROR(((P4/$C$4)*$B$4),0)</f>
        <v>0</v>
      </c>
      <c r="S4" s="23">
        <f t="shared" ref="S4:S13" si="2">IFERROR(((P4-C4)/C4),0)</f>
        <v>0</v>
      </c>
      <c r="T4" s="87" t="str">
        <f>IF(P4="","",(P4-J4)/J4)</f>
        <v/>
      </c>
      <c r="U4" s="24"/>
      <c r="V4" s="47"/>
      <c r="W4" s="19">
        <f>EDATE('Price indexation general'!$F$10,4*('Price indexation general'!$C$5))</f>
        <v>0</v>
      </c>
      <c r="X4" s="22">
        <f>IFERROR(((V4/$C$4)*$B$4),0)</f>
        <v>0</v>
      </c>
      <c r="Y4" s="23">
        <f t="shared" ref="Y4:Y13" si="3">IFERROR(((V4-C4)/C4),0)</f>
        <v>0</v>
      </c>
      <c r="Z4" s="87" t="str">
        <f t="shared" ref="Z4:Z8" si="4">IF(V4="","",(V4-P4)/P4)</f>
        <v/>
      </c>
      <c r="AA4" s="24"/>
      <c r="AB4" s="47"/>
      <c r="AC4" s="19">
        <f>EDATE('Price indexation general'!$F$10,5*('Price indexation general'!$C$5))</f>
        <v>0</v>
      </c>
      <c r="AD4" s="22">
        <f>IFERROR(((AB4/$C$4)*$B$4),0)</f>
        <v>0</v>
      </c>
      <c r="AE4" s="23">
        <f t="shared" ref="AE4:AE13" si="5">IFERROR(((AB4-C4)/C4),0)</f>
        <v>0</v>
      </c>
      <c r="AF4" s="87" t="str">
        <f t="shared" ref="AF4:AF8" si="6">IF(AB4="","",(AB4-V4)/V4)</f>
        <v/>
      </c>
      <c r="AG4" s="24"/>
      <c r="AH4" s="47"/>
      <c r="AI4" s="19">
        <f>EDATE('Price indexation general'!F10,6*('Price indexation general'!$C$5))</f>
        <v>0</v>
      </c>
      <c r="AJ4" s="22">
        <f>IFERROR(((AH4/$C$4)*$B$4),0)</f>
        <v>0</v>
      </c>
      <c r="AK4" s="23">
        <f t="shared" ref="AK4:AK13" si="7">IFERROR(((AH4-C4)/C4),0)</f>
        <v>0</v>
      </c>
      <c r="AL4" s="87" t="str">
        <f t="shared" ref="AL4:AL8" si="8">IF(AH4="","",(AH4-AB4)/AB4)</f>
        <v/>
      </c>
      <c r="AM4" s="24"/>
      <c r="AN4" s="47"/>
      <c r="AO4" s="19">
        <f>EDATE('Price indexation general'!F10,7*('Price indexation general'!$C$5))</f>
        <v>0</v>
      </c>
      <c r="AP4" s="22">
        <f>IFERROR(((AN4/$C$4)*$B$4),0)</f>
        <v>0</v>
      </c>
      <c r="AQ4" s="23">
        <f t="shared" ref="AQ4:AQ13" si="9">IFERROR(((AN4-C4)/C4),0)</f>
        <v>0</v>
      </c>
      <c r="AR4" s="87" t="str">
        <f t="shared" ref="AR4:AR8" si="10">IF(AN4="","",(AN4-AH4)/AH4)</f>
        <v/>
      </c>
      <c r="AS4" s="24"/>
      <c r="AT4" s="47"/>
      <c r="AU4" s="19">
        <f>EDATE('Price indexation general'!F10,8*('Price indexation general'!$C$5))</f>
        <v>0</v>
      </c>
      <c r="AV4" s="22">
        <f>IFERROR(((AT4/$C$4)*$B$4),0)</f>
        <v>0</v>
      </c>
      <c r="AW4" s="23">
        <f t="shared" ref="AW4:AW13" si="11">IFERROR(((AT4-C4)/C4),0)</f>
        <v>0</v>
      </c>
      <c r="AX4" s="87" t="str">
        <f t="shared" ref="AX4:AX8" si="12">IF(AT4="","",(AT4-AN4)/AN4)</f>
        <v/>
      </c>
      <c r="AY4" s="24"/>
      <c r="AZ4" s="47"/>
      <c r="BA4" s="19">
        <f>EDATE('Price indexation general'!F10,9*('Price indexation general'!$C$5))</f>
        <v>0</v>
      </c>
      <c r="BB4" s="22">
        <f>IFERROR(((AZ4/$C$4)*$B$4),0)</f>
        <v>0</v>
      </c>
      <c r="BC4" s="23">
        <f t="shared" ref="BC4:BC13" si="13">IFERROR(((AZ4-C4)/C4),0)</f>
        <v>0</v>
      </c>
      <c r="BD4" s="87" t="str">
        <f t="shared" ref="BD4:BD8" si="14">IF(AZ4="","",(AZ4-AT4)/AT4)</f>
        <v/>
      </c>
    </row>
    <row r="5" spans="1:56" s="25" customFormat="1" ht="17.25" customHeight="1" thickBot="1" x14ac:dyDescent="0.35">
      <c r="A5" s="17" t="str">
        <f>'Price indexation general'!B11</f>
        <v>Aspect 2</v>
      </c>
      <c r="B5" s="20">
        <f>'Price indexation general'!C11</f>
        <v>0</v>
      </c>
      <c r="C5" s="17">
        <f>'Price indexation general'!E11</f>
        <v>0</v>
      </c>
      <c r="D5" s="47"/>
      <c r="E5" s="19">
        <f>EDATE('Price indexation general'!F11,'Price indexation general'!$C$5)</f>
        <v>0</v>
      </c>
      <c r="F5" s="22">
        <f>IFERROR(((D5/$C$5)*$B$5),0)</f>
        <v>0</v>
      </c>
      <c r="G5" s="23">
        <f t="shared" si="0"/>
        <v>0</v>
      </c>
      <c r="H5" s="87" t="str">
        <f>IF(D5="","",(D5-C5)/C5)</f>
        <v/>
      </c>
      <c r="I5" s="24"/>
      <c r="J5" s="47"/>
      <c r="K5" s="19">
        <f>EDATE('Price indexation general'!F11,2*('Price indexation general'!$C$5))</f>
        <v>0</v>
      </c>
      <c r="L5" s="22">
        <f>IFERROR(((J5/$C$5)*$B$5),0)</f>
        <v>0</v>
      </c>
      <c r="M5" s="23">
        <f t="shared" si="1"/>
        <v>0</v>
      </c>
      <c r="N5" s="87" t="str">
        <f t="shared" ref="N5:N8" si="15">IF(J5="","",(J5-D5)/D5)</f>
        <v/>
      </c>
      <c r="O5" s="24"/>
      <c r="P5" s="47"/>
      <c r="Q5" s="19">
        <f>EDATE('Price indexation general'!F11,3*('Price indexation general'!$C$5))</f>
        <v>0</v>
      </c>
      <c r="R5" s="22">
        <f>IFERROR(((P5/$C$5)*$B$5),0)</f>
        <v>0</v>
      </c>
      <c r="S5" s="23">
        <f t="shared" si="2"/>
        <v>0</v>
      </c>
      <c r="T5" s="87" t="str">
        <f>IF(P5="","",(P5-J5)/J5)</f>
        <v/>
      </c>
      <c r="U5" s="24"/>
      <c r="V5" s="47"/>
      <c r="W5" s="19">
        <f>EDATE('Price indexation general'!F11,4*('Price indexation general'!$C$5))</f>
        <v>0</v>
      </c>
      <c r="X5" s="22">
        <f>IFERROR(((V5/$C$5)*$B$5),0)</f>
        <v>0</v>
      </c>
      <c r="Y5" s="23">
        <f t="shared" si="3"/>
        <v>0</v>
      </c>
      <c r="Z5" s="87" t="str">
        <f t="shared" si="4"/>
        <v/>
      </c>
      <c r="AA5" s="24"/>
      <c r="AB5" s="47"/>
      <c r="AC5" s="19">
        <f>EDATE('Price indexation general'!F11,5*('Price indexation general'!$C$5))</f>
        <v>0</v>
      </c>
      <c r="AD5" s="22">
        <f>IFERROR(((AB5/$C$5)*$B$5),0)</f>
        <v>0</v>
      </c>
      <c r="AE5" s="23">
        <f t="shared" si="5"/>
        <v>0</v>
      </c>
      <c r="AF5" s="87" t="str">
        <f t="shared" si="6"/>
        <v/>
      </c>
      <c r="AG5" s="24"/>
      <c r="AH5" s="47"/>
      <c r="AI5" s="19">
        <f>EDATE('Price indexation general'!F11,6*('Price indexation general'!$C$5))</f>
        <v>0</v>
      </c>
      <c r="AJ5" s="22">
        <f>IFERROR(((AH5/$C$5)*$B$5),0)</f>
        <v>0</v>
      </c>
      <c r="AK5" s="23">
        <f t="shared" si="7"/>
        <v>0</v>
      </c>
      <c r="AL5" s="87" t="str">
        <f t="shared" si="8"/>
        <v/>
      </c>
      <c r="AM5" s="24"/>
      <c r="AN5" s="47"/>
      <c r="AO5" s="19">
        <f>EDATE('Price indexation general'!F11,7*('Price indexation general'!$C$5))</f>
        <v>0</v>
      </c>
      <c r="AP5" s="22">
        <f>IFERROR(((AN5/$C$5)*$B$5),0)</f>
        <v>0</v>
      </c>
      <c r="AQ5" s="23">
        <f t="shared" si="9"/>
        <v>0</v>
      </c>
      <c r="AR5" s="87" t="str">
        <f t="shared" si="10"/>
        <v/>
      </c>
      <c r="AS5" s="24"/>
      <c r="AT5" s="47"/>
      <c r="AU5" s="19">
        <f>EDATE('Price indexation general'!F11,8*('Price indexation general'!$C$5))</f>
        <v>0</v>
      </c>
      <c r="AV5" s="22">
        <f>IFERROR(((AT5/$C$5)*$B$5),0)</f>
        <v>0</v>
      </c>
      <c r="AW5" s="23">
        <f t="shared" si="11"/>
        <v>0</v>
      </c>
      <c r="AX5" s="87" t="str">
        <f t="shared" si="12"/>
        <v/>
      </c>
      <c r="AY5" s="24"/>
      <c r="AZ5" s="47"/>
      <c r="BA5" s="19">
        <f>EDATE('Price indexation general'!F11,9*('Price indexation general'!$C$5))</f>
        <v>0</v>
      </c>
      <c r="BB5" s="22">
        <f>IFERROR(((AZ5/$C$5)*$B$5),0)</f>
        <v>0</v>
      </c>
      <c r="BC5" s="23">
        <f t="shared" si="13"/>
        <v>0</v>
      </c>
      <c r="BD5" s="87" t="str">
        <f t="shared" si="14"/>
        <v/>
      </c>
    </row>
    <row r="6" spans="1:56" s="25" customFormat="1" ht="17.25" customHeight="1" thickBot="1" x14ac:dyDescent="0.35">
      <c r="A6" s="17" t="str">
        <f>'Price indexation general'!B12</f>
        <v>Aspect 3</v>
      </c>
      <c r="B6" s="20">
        <f>'Price indexation general'!C12</f>
        <v>0</v>
      </c>
      <c r="C6" s="17">
        <f>'Price indexation general'!E12</f>
        <v>0</v>
      </c>
      <c r="D6" s="47"/>
      <c r="E6" s="19">
        <f>EDATE('Price indexation general'!F12,'Price indexation general'!$C$5)</f>
        <v>0</v>
      </c>
      <c r="F6" s="22">
        <f>IFERROR(((D6/$C$6)*$B$6),0)</f>
        <v>0</v>
      </c>
      <c r="G6" s="23">
        <f t="shared" si="0"/>
        <v>0</v>
      </c>
      <c r="H6" s="87" t="str">
        <f>IF(D6="","",(D6-C6)/C6)</f>
        <v/>
      </c>
      <c r="I6" s="24"/>
      <c r="J6" s="47"/>
      <c r="K6" s="19">
        <f>EDATE('Price indexation general'!F12,2*('Price indexation general'!$C$5))</f>
        <v>0</v>
      </c>
      <c r="L6" s="22">
        <f>IFERROR(((J6/$C$6)*$B$6),0)</f>
        <v>0</v>
      </c>
      <c r="M6" s="23">
        <f t="shared" si="1"/>
        <v>0</v>
      </c>
      <c r="N6" s="87" t="str">
        <f t="shared" si="15"/>
        <v/>
      </c>
      <c r="O6" s="24"/>
      <c r="P6" s="47"/>
      <c r="Q6" s="19">
        <f>EDATE('Price indexation general'!F12,3*('Price indexation general'!$C$5))</f>
        <v>0</v>
      </c>
      <c r="R6" s="22">
        <f>IFERROR(((P6/$C$6)*$B$6),0)</f>
        <v>0</v>
      </c>
      <c r="S6" s="23">
        <f t="shared" si="2"/>
        <v>0</v>
      </c>
      <c r="T6" s="87" t="str">
        <f>IF(P6="","",(P6-J6)/J6)</f>
        <v/>
      </c>
      <c r="U6" s="24"/>
      <c r="V6" s="47"/>
      <c r="W6" s="19">
        <f>EDATE('Price indexation general'!F12,4*('Price indexation general'!$C$5))</f>
        <v>0</v>
      </c>
      <c r="X6" s="22">
        <f>IFERROR(((V6/$C$6)*$B$6),0)</f>
        <v>0</v>
      </c>
      <c r="Y6" s="23">
        <f t="shared" si="3"/>
        <v>0</v>
      </c>
      <c r="Z6" s="87" t="str">
        <f t="shared" si="4"/>
        <v/>
      </c>
      <c r="AA6" s="24"/>
      <c r="AB6" s="47"/>
      <c r="AC6" s="19">
        <f>EDATE('Price indexation general'!F12,5*('Price indexation general'!$C$5))</f>
        <v>0</v>
      </c>
      <c r="AD6" s="22">
        <f>IFERROR(((AB6/$C$6)*$B$6),0)</f>
        <v>0</v>
      </c>
      <c r="AE6" s="23">
        <f t="shared" si="5"/>
        <v>0</v>
      </c>
      <c r="AF6" s="87" t="str">
        <f t="shared" si="6"/>
        <v/>
      </c>
      <c r="AG6" s="24"/>
      <c r="AH6" s="47"/>
      <c r="AI6" s="19">
        <f>EDATE('Price indexation general'!F12,6*('Price indexation general'!$C$5))</f>
        <v>0</v>
      </c>
      <c r="AJ6" s="22">
        <f>IFERROR(((AH6/$C$6)*$B$6),0)</f>
        <v>0</v>
      </c>
      <c r="AK6" s="23">
        <f t="shared" si="7"/>
        <v>0</v>
      </c>
      <c r="AL6" s="87" t="str">
        <f t="shared" si="8"/>
        <v/>
      </c>
      <c r="AM6" s="24"/>
      <c r="AN6" s="47"/>
      <c r="AO6" s="19">
        <f>EDATE('Price indexation general'!F12,7*('Price indexation general'!$C$5))</f>
        <v>0</v>
      </c>
      <c r="AP6" s="22">
        <f>IFERROR(((AN6/$C$6)*$B$6),0)</f>
        <v>0</v>
      </c>
      <c r="AQ6" s="23">
        <f t="shared" si="9"/>
        <v>0</v>
      </c>
      <c r="AR6" s="87" t="str">
        <f t="shared" si="10"/>
        <v/>
      </c>
      <c r="AS6" s="24"/>
      <c r="AT6" s="47"/>
      <c r="AU6" s="19">
        <f>EDATE('Price indexation general'!F12,8*('Price indexation general'!$C$5))</f>
        <v>0</v>
      </c>
      <c r="AV6" s="22">
        <f>IFERROR(((AT6/$C$6)*$B$6),0)</f>
        <v>0</v>
      </c>
      <c r="AW6" s="23">
        <f t="shared" si="11"/>
        <v>0</v>
      </c>
      <c r="AX6" s="87" t="str">
        <f t="shared" si="12"/>
        <v/>
      </c>
      <c r="AY6" s="24"/>
      <c r="AZ6" s="47"/>
      <c r="BA6" s="19">
        <f>EDATE('Price indexation general'!F12,9*('Price indexation general'!$C$5))</f>
        <v>0</v>
      </c>
      <c r="BB6" s="22">
        <f>IFERROR(((AZ6/$C$6)*$B$6),0)</f>
        <v>0</v>
      </c>
      <c r="BC6" s="23">
        <f t="shared" si="13"/>
        <v>0</v>
      </c>
      <c r="BD6" s="87" t="str">
        <f t="shared" si="14"/>
        <v/>
      </c>
    </row>
    <row r="7" spans="1:56" s="25" customFormat="1" ht="17.25" customHeight="1" thickBot="1" x14ac:dyDescent="0.35">
      <c r="A7" s="17" t="str">
        <f>'Price indexation general'!B13</f>
        <v>Aspect 4</v>
      </c>
      <c r="B7" s="20">
        <f>'Price indexation general'!C13</f>
        <v>0</v>
      </c>
      <c r="C7" s="17">
        <f>'Price indexation general'!E13</f>
        <v>0</v>
      </c>
      <c r="D7" s="47"/>
      <c r="E7" s="19">
        <f>EDATE('Price indexation general'!F13,'Price indexation general'!$C$5)</f>
        <v>0</v>
      </c>
      <c r="F7" s="22">
        <f>IFERROR(((D7/$C$7)*$B$7),0)</f>
        <v>0</v>
      </c>
      <c r="G7" s="23">
        <f t="shared" si="0"/>
        <v>0</v>
      </c>
      <c r="H7" s="87" t="str">
        <f>IF(D7="","",(D7-C7)/C7)</f>
        <v/>
      </c>
      <c r="I7" s="24"/>
      <c r="J7" s="47"/>
      <c r="K7" s="19">
        <f>EDATE('Price indexation general'!F13,2*('Price indexation general'!$C$5))</f>
        <v>0</v>
      </c>
      <c r="L7" s="22">
        <f>IFERROR(((J7/$C$7)*$B$7),0)</f>
        <v>0</v>
      </c>
      <c r="M7" s="23">
        <f t="shared" si="1"/>
        <v>0</v>
      </c>
      <c r="N7" s="87" t="str">
        <f t="shared" si="15"/>
        <v/>
      </c>
      <c r="O7" s="24"/>
      <c r="P7" s="47"/>
      <c r="Q7" s="19">
        <f>EDATE('Price indexation general'!F13,3*('Price indexation general'!$C$5))</f>
        <v>0</v>
      </c>
      <c r="R7" s="22">
        <f>IFERROR(((P7/$C$7)*$B$7),0)</f>
        <v>0</v>
      </c>
      <c r="S7" s="23">
        <f t="shared" si="2"/>
        <v>0</v>
      </c>
      <c r="T7" s="87" t="str">
        <f>IF(P7="","",(P7-J7)/J7)</f>
        <v/>
      </c>
      <c r="U7" s="24"/>
      <c r="V7" s="47"/>
      <c r="W7" s="19">
        <f>EDATE('Price indexation general'!F13,4*('Price indexation general'!$C$5))</f>
        <v>0</v>
      </c>
      <c r="X7" s="22">
        <f>IFERROR(((V7/$C$7)*$B$7),0)</f>
        <v>0</v>
      </c>
      <c r="Y7" s="23">
        <f t="shared" si="3"/>
        <v>0</v>
      </c>
      <c r="Z7" s="87" t="str">
        <f t="shared" si="4"/>
        <v/>
      </c>
      <c r="AA7" s="24"/>
      <c r="AB7" s="47"/>
      <c r="AC7" s="19">
        <f>EDATE('Price indexation general'!F13,5*('Price indexation general'!$C$5))</f>
        <v>0</v>
      </c>
      <c r="AD7" s="22">
        <f>IFERROR(((AB7/$C$7)*$B$7),0)</f>
        <v>0</v>
      </c>
      <c r="AE7" s="23">
        <f t="shared" si="5"/>
        <v>0</v>
      </c>
      <c r="AF7" s="87" t="str">
        <f t="shared" si="6"/>
        <v/>
      </c>
      <c r="AG7" s="24"/>
      <c r="AH7" s="47"/>
      <c r="AI7" s="19">
        <f>EDATE('Price indexation general'!F13,6*('Price indexation general'!$C$5))</f>
        <v>0</v>
      </c>
      <c r="AJ7" s="22">
        <f>IFERROR(((AH7/$C$7)*$B$7),0)</f>
        <v>0</v>
      </c>
      <c r="AK7" s="23">
        <f t="shared" si="7"/>
        <v>0</v>
      </c>
      <c r="AL7" s="87" t="str">
        <f t="shared" si="8"/>
        <v/>
      </c>
      <c r="AM7" s="24"/>
      <c r="AN7" s="47"/>
      <c r="AO7" s="19">
        <f>EDATE('Price indexation general'!F13,7*('Price indexation general'!$C$5))</f>
        <v>0</v>
      </c>
      <c r="AP7" s="22">
        <f>IFERROR(((AN7/$C$7)*$B$7),0)</f>
        <v>0</v>
      </c>
      <c r="AQ7" s="23">
        <f t="shared" si="9"/>
        <v>0</v>
      </c>
      <c r="AR7" s="87" t="str">
        <f t="shared" si="10"/>
        <v/>
      </c>
      <c r="AS7" s="24"/>
      <c r="AT7" s="47"/>
      <c r="AU7" s="19">
        <f>EDATE('Price indexation general'!F13,8*('Price indexation general'!$C$5))</f>
        <v>0</v>
      </c>
      <c r="AV7" s="22">
        <f>IFERROR(((AT7/$C$7)*$B$7),0)</f>
        <v>0</v>
      </c>
      <c r="AW7" s="23">
        <f t="shared" si="11"/>
        <v>0</v>
      </c>
      <c r="AX7" s="87" t="str">
        <f t="shared" si="12"/>
        <v/>
      </c>
      <c r="AY7" s="24"/>
      <c r="AZ7" s="47"/>
      <c r="BA7" s="19">
        <f>EDATE('Price indexation general'!F13,9*('Price indexation general'!$C$5))</f>
        <v>0</v>
      </c>
      <c r="BB7" s="22">
        <f>IFERROR(((AZ7/$C$7)*$B$7),0)</f>
        <v>0</v>
      </c>
      <c r="BC7" s="23">
        <f t="shared" si="13"/>
        <v>0</v>
      </c>
      <c r="BD7" s="87" t="str">
        <f t="shared" si="14"/>
        <v/>
      </c>
    </row>
    <row r="8" spans="1:56" s="25" customFormat="1" ht="17.25" customHeight="1" thickBot="1" x14ac:dyDescent="0.35">
      <c r="A8" s="17" t="str">
        <f>'Price indexation general'!B14</f>
        <v>Aspect 5</v>
      </c>
      <c r="B8" s="20">
        <f>'Price indexation general'!C14</f>
        <v>0</v>
      </c>
      <c r="C8" s="17">
        <f>'Price indexation general'!E14</f>
        <v>0</v>
      </c>
      <c r="D8" s="47"/>
      <c r="E8" s="19">
        <f>EDATE('Price indexation general'!F14,'Price indexation general'!$C$5)</f>
        <v>0</v>
      </c>
      <c r="F8" s="22">
        <f>IFERROR(((D8/$C$8)*$B$8),0)</f>
        <v>0</v>
      </c>
      <c r="G8" s="23">
        <f t="shared" si="0"/>
        <v>0</v>
      </c>
      <c r="H8" s="87" t="str">
        <f>IF(D8="","",(D8-C8)/C8)</f>
        <v/>
      </c>
      <c r="I8" s="24"/>
      <c r="J8" s="47"/>
      <c r="K8" s="19">
        <f>EDATE('Price indexation general'!F14,2*('Price indexation general'!$C$5))</f>
        <v>0</v>
      </c>
      <c r="L8" s="22">
        <f>IFERROR(((J8/$C$8)*$B$8),0)</f>
        <v>0</v>
      </c>
      <c r="M8" s="23">
        <f t="shared" si="1"/>
        <v>0</v>
      </c>
      <c r="N8" s="87" t="str">
        <f t="shared" si="15"/>
        <v/>
      </c>
      <c r="O8" s="24"/>
      <c r="P8" s="47"/>
      <c r="Q8" s="19">
        <f>EDATE('Price indexation general'!F14,3*('Price indexation general'!$C$5))</f>
        <v>0</v>
      </c>
      <c r="R8" s="22">
        <f>IFERROR(((P8/$C$8)*$B$8),0)</f>
        <v>0</v>
      </c>
      <c r="S8" s="23">
        <f t="shared" si="2"/>
        <v>0</v>
      </c>
      <c r="T8" s="87" t="str">
        <f>IF(P8="","",(P8-J8)/J8)</f>
        <v/>
      </c>
      <c r="U8" s="24"/>
      <c r="V8" s="47"/>
      <c r="W8" s="19">
        <f>EDATE('Price indexation general'!F14,4*('Price indexation general'!$C$5))</f>
        <v>0</v>
      </c>
      <c r="X8" s="22">
        <f>IFERROR(((V8/$C$8)*$B$8),0)</f>
        <v>0</v>
      </c>
      <c r="Y8" s="23">
        <f t="shared" si="3"/>
        <v>0</v>
      </c>
      <c r="Z8" s="87" t="str">
        <f t="shared" si="4"/>
        <v/>
      </c>
      <c r="AA8" s="24"/>
      <c r="AB8" s="47"/>
      <c r="AC8" s="19">
        <f>EDATE('Price indexation general'!F14,5*('Price indexation general'!$C$5))</f>
        <v>0</v>
      </c>
      <c r="AD8" s="22">
        <f>IFERROR(((AB8/$C$8)*$B$8),0)</f>
        <v>0</v>
      </c>
      <c r="AE8" s="23">
        <f t="shared" si="5"/>
        <v>0</v>
      </c>
      <c r="AF8" s="87" t="str">
        <f t="shared" si="6"/>
        <v/>
      </c>
      <c r="AG8" s="24"/>
      <c r="AH8" s="47"/>
      <c r="AI8" s="19">
        <f>EDATE('Price indexation general'!F14,6*('Price indexation general'!$C$5))</f>
        <v>0</v>
      </c>
      <c r="AJ8" s="22">
        <f>IFERROR(((AH8/$C$8)*$B$8),0)</f>
        <v>0</v>
      </c>
      <c r="AK8" s="23">
        <f t="shared" si="7"/>
        <v>0</v>
      </c>
      <c r="AL8" s="87" t="str">
        <f t="shared" si="8"/>
        <v/>
      </c>
      <c r="AM8" s="24"/>
      <c r="AN8" s="47"/>
      <c r="AO8" s="19">
        <f>EDATE('Price indexation general'!F14,7*('Price indexation general'!$C$5))</f>
        <v>0</v>
      </c>
      <c r="AP8" s="22">
        <f>IFERROR(((AN8/$C$8)*$B$8),0)</f>
        <v>0</v>
      </c>
      <c r="AQ8" s="23">
        <f t="shared" si="9"/>
        <v>0</v>
      </c>
      <c r="AR8" s="87" t="str">
        <f t="shared" si="10"/>
        <v/>
      </c>
      <c r="AS8" s="24"/>
      <c r="AT8" s="47"/>
      <c r="AU8" s="19">
        <f>EDATE('Price indexation general'!F14,8*('Price indexation general'!$C$5))</f>
        <v>0</v>
      </c>
      <c r="AV8" s="22">
        <f>IFERROR(((AT8/$C$8)*$B$8),0)</f>
        <v>0</v>
      </c>
      <c r="AW8" s="23">
        <f t="shared" si="11"/>
        <v>0</v>
      </c>
      <c r="AX8" s="87" t="str">
        <f t="shared" si="12"/>
        <v/>
      </c>
      <c r="AY8" s="24"/>
      <c r="AZ8" s="47"/>
      <c r="BA8" s="19">
        <f>EDATE('Price indexation general'!F14,9*('Price indexation general'!$C$5))</f>
        <v>0</v>
      </c>
      <c r="BB8" s="22">
        <f>IFERROR(((AZ8/$C$8)*$B$8),0)</f>
        <v>0</v>
      </c>
      <c r="BC8" s="23">
        <f t="shared" si="13"/>
        <v>0</v>
      </c>
      <c r="BD8" s="87" t="str">
        <f t="shared" si="14"/>
        <v/>
      </c>
    </row>
    <row r="9" spans="1:56" ht="15" hidden="1" thickBot="1" x14ac:dyDescent="0.35">
      <c r="A9" s="17" t="str">
        <f>'Price indexation general'!B15</f>
        <v>[Aspect 6]</v>
      </c>
      <c r="B9" s="9">
        <f>'Price indexation general'!C15</f>
        <v>0</v>
      </c>
      <c r="C9" s="6">
        <f>'Price indexation general'!E15</f>
        <v>0</v>
      </c>
      <c r="D9" s="7"/>
      <c r="E9" s="19">
        <f>EDATE('Price indexation general'!F15,'Price indexation general'!$C$5)</f>
        <v>0</v>
      </c>
      <c r="F9" s="22">
        <f t="shared" ref="F9:F13" si="16">IFERROR(((D9/C9)*B9),0)</f>
        <v>0</v>
      </c>
      <c r="G9" s="11">
        <f t="shared" si="0"/>
        <v>0</v>
      </c>
      <c r="H9" s="7"/>
      <c r="I9" s="10"/>
      <c r="J9" s="7"/>
      <c r="K9" s="19">
        <f>EDATE('Price indexation general'!F15,2*('Price indexation general'!$C$5))</f>
        <v>0</v>
      </c>
      <c r="L9" s="22">
        <f>IFERROR(((J9/C9)*B9),0)</f>
        <v>0</v>
      </c>
      <c r="M9" s="11">
        <f t="shared" si="1"/>
        <v>0</v>
      </c>
      <c r="N9" s="7"/>
      <c r="O9" s="10"/>
      <c r="P9" s="7"/>
      <c r="Q9" s="19">
        <f>EDATE('Price indexation general'!F15,3*('Price indexation general'!$C$5))</f>
        <v>0</v>
      </c>
      <c r="R9" s="22">
        <f>IFERROR(((P9/C9)*B9),0)</f>
        <v>0</v>
      </c>
      <c r="S9" s="11">
        <f t="shared" si="2"/>
        <v>0</v>
      </c>
      <c r="T9" s="7"/>
      <c r="U9" s="10"/>
      <c r="V9" s="7"/>
      <c r="W9" s="19">
        <f>EDATE('Price indexation general'!F15,4*('Price indexation general'!$C$5))</f>
        <v>0</v>
      </c>
      <c r="X9" s="22">
        <f>IFERROR(((V9/C9)*B9),0)</f>
        <v>0</v>
      </c>
      <c r="Y9" s="11">
        <f t="shared" si="3"/>
        <v>0</v>
      </c>
      <c r="Z9" s="7"/>
      <c r="AA9" s="10"/>
      <c r="AB9" s="7"/>
      <c r="AC9" s="19">
        <f>EDATE('Price indexation general'!F15,5*('Price indexation general'!$C$5))</f>
        <v>0</v>
      </c>
      <c r="AD9" s="22">
        <f>IFERROR(((AB9/C9)*B9),0)</f>
        <v>0</v>
      </c>
      <c r="AE9" s="11">
        <f t="shared" si="5"/>
        <v>0</v>
      </c>
      <c r="AF9" s="7"/>
      <c r="AG9" s="10"/>
      <c r="AH9" s="7"/>
      <c r="AI9" s="19">
        <f>EDATE('Price indexation general'!F15,6*('Price indexation general'!$C$5))</f>
        <v>0</v>
      </c>
      <c r="AJ9" s="22">
        <f>IFERROR(((AH9/C9)*B9),0)</f>
        <v>0</v>
      </c>
      <c r="AK9" s="11">
        <f t="shared" si="7"/>
        <v>0</v>
      </c>
      <c r="AL9" s="7"/>
      <c r="AM9" s="10"/>
      <c r="AN9" s="7"/>
      <c r="AO9" s="19">
        <f>EDATE('Price indexation general'!F15,7*('Price indexation general'!$C$5))</f>
        <v>0</v>
      </c>
      <c r="AP9" s="22">
        <f>IFERROR(((AN9/C9)*B9),0)</f>
        <v>0</v>
      </c>
      <c r="AQ9" s="11">
        <f t="shared" si="9"/>
        <v>0</v>
      </c>
      <c r="AR9" s="91"/>
      <c r="AS9" s="10"/>
      <c r="AT9" s="7"/>
      <c r="AU9" s="19">
        <f>EDATE('Price indexation general'!F15,8*('Price indexation general'!$C$5))</f>
        <v>0</v>
      </c>
      <c r="AV9" s="22">
        <f>IFERROR(((AT9/C9)*B9),0)</f>
        <v>0</v>
      </c>
      <c r="AW9" s="11">
        <f t="shared" si="11"/>
        <v>0</v>
      </c>
      <c r="AX9" s="91"/>
      <c r="AY9" s="10"/>
      <c r="AZ9" s="7"/>
      <c r="BA9" s="19">
        <f>EDATE('Price indexation general'!F15,9*('Price indexation general'!$C$5))</f>
        <v>0</v>
      </c>
      <c r="BB9" s="22">
        <f>IFERROR(((AZ9/C9)*B9),0)</f>
        <v>0</v>
      </c>
      <c r="BC9" s="11">
        <f t="shared" si="13"/>
        <v>0</v>
      </c>
      <c r="BD9" s="7"/>
    </row>
    <row r="10" spans="1:56" ht="15" hidden="1" thickBot="1" x14ac:dyDescent="0.35">
      <c r="A10" s="17" t="str">
        <f>'Price indexation general'!B16</f>
        <v>[Aspect 7]</v>
      </c>
      <c r="B10" s="9">
        <f>'Price indexation general'!C16</f>
        <v>0</v>
      </c>
      <c r="C10" s="6">
        <f>'Price indexation general'!E16</f>
        <v>0</v>
      </c>
      <c r="D10" s="7"/>
      <c r="E10" s="19">
        <f>EDATE('Price indexation general'!F16,'Price indexation general'!$C$5)</f>
        <v>0</v>
      </c>
      <c r="F10" s="22">
        <f t="shared" si="16"/>
        <v>0</v>
      </c>
      <c r="G10" s="11">
        <f t="shared" si="0"/>
        <v>0</v>
      </c>
      <c r="H10" s="7"/>
      <c r="I10" s="10"/>
      <c r="J10" s="7"/>
      <c r="K10" s="19">
        <f>EDATE('Price indexation general'!F16,2*('Price indexation general'!$C$5))</f>
        <v>0</v>
      </c>
      <c r="L10" s="22">
        <f>IFERROR(((J10/C10)*B10),0)</f>
        <v>0</v>
      </c>
      <c r="M10" s="11">
        <f t="shared" si="1"/>
        <v>0</v>
      </c>
      <c r="N10" s="7"/>
      <c r="O10" s="10"/>
      <c r="P10" s="7"/>
      <c r="Q10" s="19">
        <f>EDATE('Price indexation general'!F16,3*('Price indexation general'!$C$5))</f>
        <v>0</v>
      </c>
      <c r="R10" s="22">
        <f>IFERROR(((P10/C10)*B10),0)</f>
        <v>0</v>
      </c>
      <c r="S10" s="11">
        <f t="shared" si="2"/>
        <v>0</v>
      </c>
      <c r="T10" s="7"/>
      <c r="U10" s="10"/>
      <c r="V10" s="7"/>
      <c r="W10" s="19">
        <f>EDATE('Price indexation general'!F16,4*('Price indexation general'!$C$5))</f>
        <v>0</v>
      </c>
      <c r="X10" s="22">
        <f>IFERROR(((V10/C10)*B10),0)</f>
        <v>0</v>
      </c>
      <c r="Y10" s="11">
        <f t="shared" si="3"/>
        <v>0</v>
      </c>
      <c r="Z10" s="7"/>
      <c r="AA10" s="10"/>
      <c r="AB10" s="7"/>
      <c r="AC10" s="19">
        <f>EDATE('Price indexation general'!F16,5*('Price indexation general'!$C$5))</f>
        <v>0</v>
      </c>
      <c r="AD10" s="22">
        <f>IFERROR(((AB10/C10)*B10),0)</f>
        <v>0</v>
      </c>
      <c r="AE10" s="11">
        <f t="shared" si="5"/>
        <v>0</v>
      </c>
      <c r="AF10" s="7"/>
      <c r="AG10" s="10"/>
      <c r="AH10" s="7"/>
      <c r="AI10" s="19">
        <f>EDATE('Price indexation general'!F16,6*('Price indexation general'!$C$5))</f>
        <v>0</v>
      </c>
      <c r="AJ10" s="22">
        <f>IFERROR(((AH10/C10)*B10),0)</f>
        <v>0</v>
      </c>
      <c r="AK10" s="11">
        <f t="shared" si="7"/>
        <v>0</v>
      </c>
      <c r="AL10" s="7"/>
      <c r="AM10" s="10"/>
      <c r="AN10" s="7"/>
      <c r="AO10" s="19">
        <f>EDATE('Price indexation general'!F16,7*('Price indexation general'!$C$5))</f>
        <v>0</v>
      </c>
      <c r="AP10" s="22">
        <f>IFERROR(((AN10/C10)*B10),0)</f>
        <v>0</v>
      </c>
      <c r="AQ10" s="11">
        <f t="shared" si="9"/>
        <v>0</v>
      </c>
      <c r="AR10" s="91"/>
      <c r="AS10" s="10"/>
      <c r="AT10" s="7"/>
      <c r="AU10" s="19">
        <f>EDATE('Price indexation general'!F16,8*('Price indexation general'!$C$5))</f>
        <v>0</v>
      </c>
      <c r="AV10" s="22">
        <f>IFERROR(((AT10/C10)*B10),0)</f>
        <v>0</v>
      </c>
      <c r="AW10" s="11">
        <f t="shared" si="11"/>
        <v>0</v>
      </c>
      <c r="AX10" s="91"/>
      <c r="AY10" s="10"/>
      <c r="AZ10" s="7"/>
      <c r="BA10" s="19">
        <f>EDATE('Price indexation general'!F16,9*('Price indexation general'!$C$5))</f>
        <v>0</v>
      </c>
      <c r="BB10" s="22">
        <f>IFERROR(((AZ10/C10)*B10),0)</f>
        <v>0</v>
      </c>
      <c r="BC10" s="11">
        <f t="shared" si="13"/>
        <v>0</v>
      </c>
      <c r="BD10" s="7"/>
    </row>
    <row r="11" spans="1:56" ht="15" hidden="1" thickBot="1" x14ac:dyDescent="0.35">
      <c r="A11" s="17" t="str">
        <f>'Price indexation general'!B17</f>
        <v>[Aspect 8]</v>
      </c>
      <c r="B11" s="9">
        <f>'Price indexation general'!C17</f>
        <v>0</v>
      </c>
      <c r="C11" s="6">
        <f>'Price indexation general'!E17</f>
        <v>0</v>
      </c>
      <c r="D11" s="7"/>
      <c r="E11" s="19">
        <f>EDATE('Price indexation general'!F17,'Price indexation general'!$C$5)</f>
        <v>0</v>
      </c>
      <c r="F11" s="22">
        <f t="shared" si="16"/>
        <v>0</v>
      </c>
      <c r="G11" s="11">
        <f t="shared" si="0"/>
        <v>0</v>
      </c>
      <c r="H11" s="7"/>
      <c r="I11" s="10"/>
      <c r="J11" s="7"/>
      <c r="K11" s="19">
        <f>EDATE('Price indexation general'!F17,2*('Price indexation general'!$C$5))</f>
        <v>0</v>
      </c>
      <c r="L11" s="22">
        <f>IFERROR(((J11/C11)*B11),0)</f>
        <v>0</v>
      </c>
      <c r="M11" s="11">
        <f t="shared" si="1"/>
        <v>0</v>
      </c>
      <c r="N11" s="7"/>
      <c r="O11" s="10"/>
      <c r="P11" s="7"/>
      <c r="Q11" s="19">
        <f>EDATE('Price indexation general'!F17,3*('Price indexation general'!$C$5))</f>
        <v>0</v>
      </c>
      <c r="R11" s="22">
        <f>IFERROR(((P11/C11)*B11),0)</f>
        <v>0</v>
      </c>
      <c r="S11" s="11">
        <f t="shared" si="2"/>
        <v>0</v>
      </c>
      <c r="T11" s="7"/>
      <c r="U11" s="10"/>
      <c r="V11" s="7"/>
      <c r="W11" s="19">
        <f>EDATE('Price indexation general'!F17,4*('Price indexation general'!$C$5))</f>
        <v>0</v>
      </c>
      <c r="X11" s="22">
        <f>IFERROR(((V11/C11)*B11),0)</f>
        <v>0</v>
      </c>
      <c r="Y11" s="11">
        <f t="shared" si="3"/>
        <v>0</v>
      </c>
      <c r="Z11" s="7"/>
      <c r="AA11" s="10"/>
      <c r="AB11" s="7"/>
      <c r="AC11" s="19">
        <f>EDATE('Price indexation general'!F17,5*('Price indexation general'!$C$5))</f>
        <v>0</v>
      </c>
      <c r="AD11" s="22">
        <f>IFERROR(((AB11/C11)*B11),0)</f>
        <v>0</v>
      </c>
      <c r="AE11" s="11">
        <f t="shared" si="5"/>
        <v>0</v>
      </c>
      <c r="AF11" s="7"/>
      <c r="AG11" s="10"/>
      <c r="AH11" s="7"/>
      <c r="AI11" s="19">
        <f>EDATE('Price indexation general'!F17,6*('Price indexation general'!$C$5))</f>
        <v>0</v>
      </c>
      <c r="AJ11" s="22">
        <f>IFERROR(((AH11/C11)*B11),0)</f>
        <v>0</v>
      </c>
      <c r="AK11" s="11">
        <f t="shared" si="7"/>
        <v>0</v>
      </c>
      <c r="AL11" s="7"/>
      <c r="AM11" s="10"/>
      <c r="AN11" s="7"/>
      <c r="AO11" s="19">
        <f>EDATE('Price indexation general'!F17,7*('Price indexation general'!$C$5))</f>
        <v>0</v>
      </c>
      <c r="AP11" s="22">
        <f>IFERROR(((AN11/C11)*B11),0)</f>
        <v>0</v>
      </c>
      <c r="AQ11" s="11">
        <f t="shared" si="9"/>
        <v>0</v>
      </c>
      <c r="AR11" s="91"/>
      <c r="AS11" s="10"/>
      <c r="AT11" s="7"/>
      <c r="AU11" s="19">
        <f>EDATE('Price indexation general'!F17,8*('Price indexation general'!$C$5))</f>
        <v>0</v>
      </c>
      <c r="AV11" s="22">
        <f>IFERROR(((AT11/C11)*B11),0)</f>
        <v>0</v>
      </c>
      <c r="AW11" s="11">
        <f t="shared" si="11"/>
        <v>0</v>
      </c>
      <c r="AX11" s="91"/>
      <c r="AY11" s="10"/>
      <c r="AZ11" s="7"/>
      <c r="BA11" s="19">
        <f>EDATE('Price indexation general'!F17,9*('Price indexation general'!$C$5))</f>
        <v>0</v>
      </c>
      <c r="BB11" s="22">
        <f>IFERROR(((AZ11/C11)*B11),0)</f>
        <v>0</v>
      </c>
      <c r="BC11" s="11">
        <f t="shared" si="13"/>
        <v>0</v>
      </c>
      <c r="BD11" s="7"/>
    </row>
    <row r="12" spans="1:56" ht="15" hidden="1" thickBot="1" x14ac:dyDescent="0.35">
      <c r="A12" s="17" t="str">
        <f>'Price indexation general'!B18</f>
        <v>[Aspect 9]</v>
      </c>
      <c r="B12" s="9">
        <f>'Price indexation general'!C18</f>
        <v>0</v>
      </c>
      <c r="C12" s="6">
        <f>'Price indexation general'!E18</f>
        <v>0</v>
      </c>
      <c r="D12" s="7"/>
      <c r="E12" s="19">
        <f>EDATE('Price indexation general'!F18,'Price indexation general'!$C$5)</f>
        <v>0</v>
      </c>
      <c r="F12" s="22">
        <f t="shared" si="16"/>
        <v>0</v>
      </c>
      <c r="G12" s="11">
        <f t="shared" si="0"/>
        <v>0</v>
      </c>
      <c r="H12" s="7"/>
      <c r="I12" s="10"/>
      <c r="J12" s="7"/>
      <c r="K12" s="19">
        <f>EDATE('Price indexation general'!F18,2*('Price indexation general'!$C$5))</f>
        <v>0</v>
      </c>
      <c r="L12" s="22">
        <f>IFERROR(((J12/C12)*B12),0)</f>
        <v>0</v>
      </c>
      <c r="M12" s="11">
        <f t="shared" si="1"/>
        <v>0</v>
      </c>
      <c r="N12" s="7"/>
      <c r="O12" s="10"/>
      <c r="P12" s="7"/>
      <c r="Q12" s="19">
        <f>EDATE('Price indexation general'!F18,3*('Price indexation general'!$C$5))</f>
        <v>0</v>
      </c>
      <c r="R12" s="22">
        <f>IFERROR(((P12/C12)*B12),0)</f>
        <v>0</v>
      </c>
      <c r="S12" s="11">
        <f t="shared" si="2"/>
        <v>0</v>
      </c>
      <c r="T12" s="7"/>
      <c r="U12" s="10"/>
      <c r="V12" s="7"/>
      <c r="W12" s="19">
        <f>EDATE('Price indexation general'!F18,4*('Price indexation general'!$C$5))</f>
        <v>0</v>
      </c>
      <c r="X12" s="22">
        <f>IFERROR(((V12/C12)*B12),0)</f>
        <v>0</v>
      </c>
      <c r="Y12" s="11">
        <f t="shared" si="3"/>
        <v>0</v>
      </c>
      <c r="Z12" s="7"/>
      <c r="AA12" s="10"/>
      <c r="AB12" s="7"/>
      <c r="AC12" s="19">
        <f>EDATE('Price indexation general'!F18,5*('Price indexation general'!$C$5))</f>
        <v>0</v>
      </c>
      <c r="AD12" s="22">
        <f>IFERROR(((AB12/C12)*B12),0)</f>
        <v>0</v>
      </c>
      <c r="AE12" s="11">
        <f t="shared" si="5"/>
        <v>0</v>
      </c>
      <c r="AF12" s="7"/>
      <c r="AG12" s="10"/>
      <c r="AH12" s="7"/>
      <c r="AI12" s="19">
        <f>EDATE('Price indexation general'!F18,6*('Price indexation general'!$C$5))</f>
        <v>0</v>
      </c>
      <c r="AJ12" s="22">
        <f>IFERROR(((AH12/C12)*B12),0)</f>
        <v>0</v>
      </c>
      <c r="AK12" s="11">
        <f t="shared" si="7"/>
        <v>0</v>
      </c>
      <c r="AL12" s="7"/>
      <c r="AM12" s="10"/>
      <c r="AN12" s="7"/>
      <c r="AO12" s="19">
        <f>EDATE('Price indexation general'!F18,7*('Price indexation general'!$C$5))</f>
        <v>0</v>
      </c>
      <c r="AP12" s="22">
        <f>IFERROR(((AN12/C12)*B12),0)</f>
        <v>0</v>
      </c>
      <c r="AQ12" s="11">
        <f t="shared" si="9"/>
        <v>0</v>
      </c>
      <c r="AR12" s="91"/>
      <c r="AS12" s="10"/>
      <c r="AT12" s="7"/>
      <c r="AU12" s="19">
        <f>EDATE('Price indexation general'!F18,8*('Price indexation general'!$C$5))</f>
        <v>0</v>
      </c>
      <c r="AV12" s="22">
        <f>IFERROR(((AT12/C12)*B12),0)</f>
        <v>0</v>
      </c>
      <c r="AW12" s="11">
        <f t="shared" si="11"/>
        <v>0</v>
      </c>
      <c r="AX12" s="91"/>
      <c r="AY12" s="10"/>
      <c r="AZ12" s="7"/>
      <c r="BA12" s="19">
        <f>EDATE('Price indexation general'!F18,9*('Price indexation general'!$C$5))</f>
        <v>0</v>
      </c>
      <c r="BB12" s="22">
        <f>IFERROR(((AZ12/C12)*B12),0)</f>
        <v>0</v>
      </c>
      <c r="BC12" s="11">
        <f t="shared" si="13"/>
        <v>0</v>
      </c>
      <c r="BD12" s="7"/>
    </row>
    <row r="13" spans="1:56" ht="15" hidden="1" thickBot="1" x14ac:dyDescent="0.35">
      <c r="A13" s="17" t="str">
        <f>'Price indexation general'!B19</f>
        <v>[Aspect 10]</v>
      </c>
      <c r="B13" s="9">
        <f>'Price indexation general'!C19</f>
        <v>0</v>
      </c>
      <c r="C13" s="6">
        <f>'Price indexation general'!E19</f>
        <v>0</v>
      </c>
      <c r="D13" s="7"/>
      <c r="E13" s="19">
        <f>EDATE('Price indexation general'!F19,'Price indexation general'!$C$5)</f>
        <v>0</v>
      </c>
      <c r="F13" s="22">
        <f t="shared" si="16"/>
        <v>0</v>
      </c>
      <c r="G13" s="11">
        <f t="shared" si="0"/>
        <v>0</v>
      </c>
      <c r="H13" s="7"/>
      <c r="I13" s="10"/>
      <c r="J13" s="7"/>
      <c r="K13" s="19">
        <f>EDATE('Price indexation general'!F19,2*('Price indexation general'!$C$5))</f>
        <v>0</v>
      </c>
      <c r="L13" s="22">
        <f>IFERROR(((J13/C13)*B13),0)</f>
        <v>0</v>
      </c>
      <c r="M13" s="11">
        <f t="shared" si="1"/>
        <v>0</v>
      </c>
      <c r="N13" s="7"/>
      <c r="O13" s="10"/>
      <c r="P13" s="7"/>
      <c r="Q13" s="19">
        <f>EDATE('Price indexation general'!F19,3*('Price indexation general'!$C$5))</f>
        <v>0</v>
      </c>
      <c r="R13" s="22">
        <f>IFERROR(((P13/C13)*B13),0)</f>
        <v>0</v>
      </c>
      <c r="S13" s="11">
        <f t="shared" si="2"/>
        <v>0</v>
      </c>
      <c r="T13" s="7"/>
      <c r="U13" s="10"/>
      <c r="V13" s="7"/>
      <c r="W13" s="19">
        <f>EDATE('Price indexation general'!F19,4*('Price indexation general'!$C$5))</f>
        <v>0</v>
      </c>
      <c r="X13" s="22">
        <f>IFERROR(((V13/C13)*B13),0)</f>
        <v>0</v>
      </c>
      <c r="Y13" s="11">
        <f t="shared" si="3"/>
        <v>0</v>
      </c>
      <c r="Z13" s="7"/>
      <c r="AA13" s="10"/>
      <c r="AB13" s="7"/>
      <c r="AC13" s="19">
        <f>EDATE('Price indexation general'!F19,5*('Price indexation general'!$C$5))</f>
        <v>0</v>
      </c>
      <c r="AD13" s="22">
        <f>IFERROR(((AB13/C13)*B13),0)</f>
        <v>0</v>
      </c>
      <c r="AE13" s="11">
        <f t="shared" si="5"/>
        <v>0</v>
      </c>
      <c r="AF13" s="7"/>
      <c r="AG13" s="10"/>
      <c r="AH13" s="7"/>
      <c r="AI13" s="19">
        <f>EDATE('Price indexation general'!F19,6*('Price indexation general'!$C$5))</f>
        <v>0</v>
      </c>
      <c r="AJ13" s="22">
        <f>IFERROR(((AH13/C13)*B13),0)</f>
        <v>0</v>
      </c>
      <c r="AK13" s="11">
        <f t="shared" si="7"/>
        <v>0</v>
      </c>
      <c r="AL13" s="7"/>
      <c r="AM13" s="10"/>
      <c r="AN13" s="7"/>
      <c r="AO13" s="19">
        <f>EDATE('Price indexation general'!F19,7*('Price indexation general'!$C$5))</f>
        <v>0</v>
      </c>
      <c r="AP13" s="22">
        <f>IFERROR(((AN13/C13)*B13),0)</f>
        <v>0</v>
      </c>
      <c r="AQ13" s="11">
        <f t="shared" si="9"/>
        <v>0</v>
      </c>
      <c r="AR13" s="91"/>
      <c r="AS13" s="10"/>
      <c r="AT13" s="7"/>
      <c r="AU13" s="19">
        <f>EDATE('Price indexation general'!F19,8*('Price indexation general'!$C$5))</f>
        <v>0</v>
      </c>
      <c r="AV13" s="22">
        <f>IFERROR(((AT13/C13)*B13),0)</f>
        <v>0</v>
      </c>
      <c r="AW13" s="11">
        <f t="shared" si="11"/>
        <v>0</v>
      </c>
      <c r="AX13" s="91"/>
      <c r="AY13" s="10"/>
      <c r="AZ13" s="7"/>
      <c r="BA13" s="19">
        <f>EDATE('Price indexation general'!F19,9*('Price indexation general'!$C$5))</f>
        <v>0</v>
      </c>
      <c r="BB13" s="22">
        <f>IFERROR(((AZ13/C13)*B13),0)</f>
        <v>0</v>
      </c>
      <c r="BC13" s="11">
        <f t="shared" si="13"/>
        <v>0</v>
      </c>
      <c r="BD13" s="7"/>
    </row>
    <row r="14" spans="1:56" s="25" customFormat="1" ht="15" thickBot="1" x14ac:dyDescent="0.35">
      <c r="A14" s="17" t="str">
        <f>'Price indexation general'!B20</f>
        <v>Fixed costs</v>
      </c>
      <c r="B14" s="20">
        <f>'Price indexation general'!C20</f>
        <v>0.15</v>
      </c>
      <c r="C14" s="17" t="s">
        <v>140</v>
      </c>
      <c r="D14" s="17" t="s">
        <v>140</v>
      </c>
      <c r="E14" s="17"/>
      <c r="F14" s="29">
        <f>$B$14</f>
        <v>0.15</v>
      </c>
      <c r="G14" s="23" t="s">
        <v>140</v>
      </c>
      <c r="H14" s="17"/>
      <c r="I14" s="24"/>
      <c r="J14" s="17" t="s">
        <v>140</v>
      </c>
      <c r="K14" s="17"/>
      <c r="L14" s="29">
        <f>B14</f>
        <v>0.15</v>
      </c>
      <c r="M14" s="23" t="s">
        <v>140</v>
      </c>
      <c r="N14" s="17"/>
      <c r="O14" s="24"/>
      <c r="P14" s="17" t="s">
        <v>140</v>
      </c>
      <c r="Q14" s="17"/>
      <c r="R14" s="29">
        <f>$B$14</f>
        <v>0.15</v>
      </c>
      <c r="S14" s="23" t="s">
        <v>140</v>
      </c>
      <c r="T14" s="17"/>
      <c r="U14" s="24"/>
      <c r="V14" s="17" t="s">
        <v>140</v>
      </c>
      <c r="W14" s="17"/>
      <c r="X14" s="29">
        <f>$B$14</f>
        <v>0.15</v>
      </c>
      <c r="Y14" s="23" t="s">
        <v>140</v>
      </c>
      <c r="Z14" s="17"/>
      <c r="AA14" s="24"/>
      <c r="AB14" s="17" t="s">
        <v>140</v>
      </c>
      <c r="AC14" s="17"/>
      <c r="AD14" s="29">
        <f>$B$14</f>
        <v>0.15</v>
      </c>
      <c r="AE14" s="23" t="s">
        <v>140</v>
      </c>
      <c r="AF14" s="17"/>
      <c r="AG14" s="24"/>
      <c r="AH14" s="17" t="s">
        <v>140</v>
      </c>
      <c r="AI14" s="17"/>
      <c r="AJ14" s="29">
        <f>$B$14</f>
        <v>0.15</v>
      </c>
      <c r="AK14" s="23" t="s">
        <v>140</v>
      </c>
      <c r="AL14" s="17"/>
      <c r="AM14" s="24"/>
      <c r="AN14" s="17" t="s">
        <v>140</v>
      </c>
      <c r="AO14" s="17"/>
      <c r="AP14" s="29">
        <f>$B$14</f>
        <v>0.15</v>
      </c>
      <c r="AQ14" s="23" t="s">
        <v>140</v>
      </c>
      <c r="AR14" s="86"/>
      <c r="AS14" s="24"/>
      <c r="AT14" s="17" t="s">
        <v>140</v>
      </c>
      <c r="AU14" s="17"/>
      <c r="AV14" s="29">
        <f>$B$14</f>
        <v>0.15</v>
      </c>
      <c r="AW14" s="23" t="s">
        <v>140</v>
      </c>
      <c r="AX14" s="86"/>
      <c r="AY14" s="24"/>
      <c r="AZ14" s="17" t="s">
        <v>140</v>
      </c>
      <c r="BA14" s="17"/>
      <c r="BB14" s="29">
        <f>$B$14</f>
        <v>0.15</v>
      </c>
      <c r="BC14" s="23" t="s">
        <v>140</v>
      </c>
      <c r="BD14" s="17"/>
    </row>
    <row r="15" spans="1:56" ht="2.25" customHeight="1" x14ac:dyDescent="0.3"/>
    <row r="16" spans="1:56" ht="2.25" customHeight="1" thickBot="1" x14ac:dyDescent="0.35"/>
    <row r="17" spans="1:57" s="25" customFormat="1" ht="28.8" x14ac:dyDescent="0.3">
      <c r="E17" s="46" t="s">
        <v>141</v>
      </c>
      <c r="F17" s="117">
        <f>SUM(F4:F14)</f>
        <v>0.15</v>
      </c>
      <c r="G17" s="114">
        <f>ROUND((F17-1),4)</f>
        <v>-0.85</v>
      </c>
      <c r="H17" s="114"/>
      <c r="I17" s="118"/>
      <c r="K17" s="46" t="s">
        <v>141</v>
      </c>
      <c r="L17" s="117">
        <f>SUM(L4:L14)</f>
        <v>0.15</v>
      </c>
      <c r="M17" s="114">
        <f>ROUND((L17-1),4)</f>
        <v>-0.85</v>
      </c>
      <c r="N17" s="114"/>
      <c r="O17" s="118"/>
      <c r="Q17" s="46" t="s">
        <v>141</v>
      </c>
      <c r="R17" s="117">
        <f>SUM(R4:R14)</f>
        <v>0.15</v>
      </c>
      <c r="S17" s="114">
        <f>ROUND((R17-1),4)</f>
        <v>-0.85</v>
      </c>
      <c r="T17" s="114"/>
      <c r="U17" s="118"/>
      <c r="W17" s="46" t="s">
        <v>141</v>
      </c>
      <c r="X17" s="117">
        <f>SUM(X4:X14)</f>
        <v>0.15</v>
      </c>
      <c r="Y17" s="114">
        <f>ROUND((X17-1),4)</f>
        <v>-0.85</v>
      </c>
      <c r="Z17" s="114"/>
      <c r="AA17" s="118"/>
      <c r="AC17" s="46" t="s">
        <v>141</v>
      </c>
      <c r="AD17" s="117">
        <f>SUM(AD4:AD14)</f>
        <v>0.15</v>
      </c>
      <c r="AE17" s="114">
        <f>ROUND((AD17-1),4)</f>
        <v>-0.85</v>
      </c>
      <c r="AF17" s="114"/>
      <c r="AG17" s="118"/>
      <c r="AI17" s="46" t="s">
        <v>141</v>
      </c>
      <c r="AJ17" s="117">
        <f>SUM(AJ4:AJ14)</f>
        <v>0.15</v>
      </c>
      <c r="AK17" s="114">
        <f>ROUND((AJ17-1),4)</f>
        <v>-0.85</v>
      </c>
      <c r="AL17" s="114"/>
      <c r="AM17" s="118"/>
      <c r="AO17" s="46" t="s">
        <v>141</v>
      </c>
      <c r="AP17" s="117">
        <f>SUM(AP4:AP14)</f>
        <v>0.15</v>
      </c>
      <c r="AQ17" s="114">
        <f>ROUND((AP17-1),4)</f>
        <v>-0.85</v>
      </c>
      <c r="AR17" s="114"/>
      <c r="AS17" s="118"/>
      <c r="AU17" s="46" t="s">
        <v>141</v>
      </c>
      <c r="AV17" s="117">
        <f>SUM(AV4:AV14)</f>
        <v>0.15</v>
      </c>
      <c r="AW17" s="114">
        <f>ROUND((AV17-1),4)</f>
        <v>-0.85</v>
      </c>
      <c r="AX17" s="114"/>
      <c r="AY17" s="118"/>
      <c r="BA17" s="46" t="s">
        <v>141</v>
      </c>
      <c r="BB17" s="117">
        <f>SUM(BB4:BB14)</f>
        <v>0.15</v>
      </c>
      <c r="BC17" s="114">
        <f>ROUND((BB17-1),4)</f>
        <v>-0.85</v>
      </c>
      <c r="BD17" s="114"/>
    </row>
    <row r="18" spans="1:57" s="25" customFormat="1" ht="15" thickBot="1" x14ac:dyDescent="0.35">
      <c r="E18" s="76">
        <f>'Price indexation general'!C6</f>
        <v>0</v>
      </c>
      <c r="F18" s="117"/>
      <c r="G18" s="114"/>
      <c r="H18" s="114"/>
      <c r="I18" s="119"/>
      <c r="K18" s="30">
        <f>EDATE(Calculation!E18,'Price indexation general'!$C$5)</f>
        <v>0</v>
      </c>
      <c r="L18" s="117"/>
      <c r="M18" s="114"/>
      <c r="N18" s="114"/>
      <c r="O18" s="119"/>
      <c r="Q18" s="30">
        <f>EDATE(Calculation!K18,'Price indexation general'!$C$5)</f>
        <v>0</v>
      </c>
      <c r="R18" s="117"/>
      <c r="S18" s="114"/>
      <c r="T18" s="114"/>
      <c r="U18" s="119"/>
      <c r="W18" s="30">
        <f>EDATE(Calculation!Q18,'Price indexation general'!$C$5)</f>
        <v>0</v>
      </c>
      <c r="X18" s="117"/>
      <c r="Y18" s="114"/>
      <c r="Z18" s="114"/>
      <c r="AA18" s="119"/>
      <c r="AC18" s="30">
        <f>EDATE(Calculation!W18,'Price indexation general'!$C$5)</f>
        <v>0</v>
      </c>
      <c r="AD18" s="117"/>
      <c r="AE18" s="114"/>
      <c r="AF18" s="114"/>
      <c r="AG18" s="119"/>
      <c r="AI18" s="30">
        <f>EDATE(Calculation!AC18,'Price indexation general'!$C$5)</f>
        <v>0</v>
      </c>
      <c r="AJ18" s="117"/>
      <c r="AK18" s="114"/>
      <c r="AL18" s="114"/>
      <c r="AM18" s="119"/>
      <c r="AO18" s="30">
        <f>EDATE(Calculation!AI18,'Price indexation general'!$C$5)</f>
        <v>0</v>
      </c>
      <c r="AP18" s="117"/>
      <c r="AQ18" s="114"/>
      <c r="AR18" s="114"/>
      <c r="AS18" s="119"/>
      <c r="AU18" s="30">
        <f>EDATE(Calculation!AO18,'Price indexation general'!$C$5)</f>
        <v>0</v>
      </c>
      <c r="AV18" s="117"/>
      <c r="AW18" s="114"/>
      <c r="AX18" s="114"/>
      <c r="AY18" s="119"/>
      <c r="BA18" s="30">
        <f>EDATE(Calculation!AU18,'Price indexation general'!$C$5)</f>
        <v>0</v>
      </c>
      <c r="BB18" s="117"/>
      <c r="BC18" s="114"/>
      <c r="BD18" s="114"/>
    </row>
    <row r="19" spans="1:57" ht="18" customHeight="1" x14ac:dyDescent="0.3">
      <c r="A19" s="122" t="s">
        <v>97</v>
      </c>
      <c r="B19" s="123"/>
      <c r="E19" s="115" t="s">
        <v>203</v>
      </c>
      <c r="F19" s="116"/>
      <c r="G19" s="116"/>
      <c r="H19" s="88">
        <f>F17-1</f>
        <v>-0.85</v>
      </c>
      <c r="I19" s="82"/>
      <c r="K19" s="115" t="s">
        <v>203</v>
      </c>
      <c r="L19" s="116"/>
      <c r="M19" s="116"/>
      <c r="N19" s="88">
        <f>(L17-F17)/F17</f>
        <v>0</v>
      </c>
      <c r="O19" s="82"/>
      <c r="Q19" s="115" t="s">
        <v>203</v>
      </c>
      <c r="R19" s="116"/>
      <c r="S19" s="116"/>
      <c r="T19" s="88">
        <f>(R17-L17)/L17</f>
        <v>0</v>
      </c>
      <c r="U19" s="82"/>
      <c r="W19" s="115" t="s">
        <v>203</v>
      </c>
      <c r="X19" s="116"/>
      <c r="Y19" s="116"/>
      <c r="Z19" s="88">
        <f>(X17-R17)/R17</f>
        <v>0</v>
      </c>
      <c r="AA19" s="82"/>
      <c r="AC19" s="115" t="s">
        <v>203</v>
      </c>
      <c r="AD19" s="116"/>
      <c r="AE19" s="116"/>
      <c r="AF19" s="88">
        <f>(AD17-X17)/X17</f>
        <v>0</v>
      </c>
      <c r="AG19" s="82"/>
      <c r="AI19" s="115" t="s">
        <v>203</v>
      </c>
      <c r="AJ19" s="116"/>
      <c r="AK19" s="116"/>
      <c r="AL19" s="88">
        <f>(AJ17-AD17)/AD17</f>
        <v>0</v>
      </c>
      <c r="AM19" s="82"/>
      <c r="AO19" s="115" t="s">
        <v>203</v>
      </c>
      <c r="AP19" s="116"/>
      <c r="AQ19" s="116"/>
      <c r="AR19" s="88">
        <f>(AP17-AJ17)/AJ17</f>
        <v>0</v>
      </c>
      <c r="AS19" s="82"/>
      <c r="AU19" s="115" t="s">
        <v>203</v>
      </c>
      <c r="AV19" s="116"/>
      <c r="AW19" s="116"/>
      <c r="AX19" s="88">
        <f>(AV17-AP17)/AP17</f>
        <v>0</v>
      </c>
      <c r="AY19" s="82"/>
      <c r="BA19" s="115" t="s">
        <v>203</v>
      </c>
      <c r="BB19" s="116"/>
      <c r="BC19" s="116"/>
      <c r="BD19" s="88">
        <f>(BB17-AV17)/AV17</f>
        <v>0</v>
      </c>
      <c r="BE19" s="83"/>
    </row>
    <row r="20" spans="1:57" ht="15" customHeight="1" x14ac:dyDescent="0.3">
      <c r="A20" s="120" t="s">
        <v>99</v>
      </c>
      <c r="B20" s="121"/>
      <c r="E20" s="81"/>
      <c r="F20" s="79"/>
      <c r="G20" s="80"/>
      <c r="H20" s="89"/>
      <c r="I20" s="83"/>
      <c r="M20" s="78"/>
      <c r="P20" s="13"/>
      <c r="Q20" s="13"/>
      <c r="R20" s="13"/>
      <c r="S20" s="13"/>
    </row>
    <row r="21" spans="1:57" x14ac:dyDescent="0.3">
      <c r="M21" s="78"/>
      <c r="P21" s="13"/>
      <c r="Q21" s="13"/>
      <c r="R21" s="13"/>
      <c r="S21" s="13"/>
    </row>
    <row r="22" spans="1:57" x14ac:dyDescent="0.3">
      <c r="G22" s="78"/>
      <c r="H22" s="90"/>
      <c r="M22" s="78"/>
      <c r="N22" s="90"/>
      <c r="S22" s="78"/>
      <c r="T22" s="90"/>
      <c r="Y22" s="78"/>
      <c r="Z22" s="90"/>
      <c r="AE22" s="78"/>
      <c r="AF22" s="90"/>
      <c r="AK22" s="78"/>
      <c r="AL22" s="90"/>
      <c r="AQ22" s="78"/>
      <c r="AR22" s="90"/>
      <c r="AW22" s="78"/>
      <c r="AX22" s="90"/>
      <c r="BC22" s="78"/>
      <c r="BD22" s="90"/>
    </row>
    <row r="23" spans="1:57" x14ac:dyDescent="0.3">
      <c r="A23" s="124" t="s">
        <v>142</v>
      </c>
      <c r="B23" s="124"/>
      <c r="C23" s="124"/>
      <c r="G23" s="78"/>
      <c r="H23" s="90"/>
      <c r="M23" s="78"/>
      <c r="N23" s="90"/>
      <c r="S23" s="78"/>
      <c r="T23" s="90"/>
      <c r="Y23" s="78"/>
      <c r="Z23" s="90"/>
      <c r="AE23" s="78"/>
      <c r="AF23" s="90"/>
      <c r="AK23" s="78"/>
      <c r="AL23" s="90"/>
      <c r="AQ23" s="78"/>
      <c r="AR23" s="90"/>
      <c r="AW23" s="78"/>
      <c r="AX23" s="90"/>
      <c r="BC23" s="78"/>
      <c r="BD23" s="90"/>
    </row>
    <row r="24" spans="1:57" ht="14.7" customHeight="1" x14ac:dyDescent="0.3">
      <c r="A24" s="124"/>
      <c r="B24" s="124"/>
      <c r="C24" s="124"/>
      <c r="G24" s="78"/>
      <c r="H24" s="90"/>
      <c r="M24" s="78"/>
      <c r="N24" s="90"/>
      <c r="S24" s="78"/>
      <c r="T24" s="90"/>
      <c r="Y24" s="78"/>
      <c r="Z24" s="90"/>
      <c r="AE24" s="78"/>
      <c r="AF24" s="90"/>
      <c r="AK24" s="78"/>
      <c r="AL24" s="90"/>
      <c r="AQ24" s="78"/>
      <c r="AR24" s="90"/>
      <c r="AW24" s="78"/>
      <c r="AX24" s="90"/>
      <c r="BC24" s="78"/>
      <c r="BD24" s="90"/>
    </row>
    <row r="25" spans="1:57" ht="15" customHeight="1" x14ac:dyDescent="0.3">
      <c r="A25" s="93" t="s">
        <v>204</v>
      </c>
      <c r="B25" s="93"/>
      <c r="C25" s="93"/>
      <c r="G25" s="78"/>
      <c r="H25" s="90"/>
      <c r="J25" s="12"/>
      <c r="K25" s="12"/>
      <c r="L25" s="12"/>
      <c r="M25" s="78"/>
      <c r="N25" s="90"/>
      <c r="S25" s="78"/>
      <c r="T25" s="90"/>
      <c r="Y25" s="78"/>
      <c r="Z25" s="90"/>
      <c r="AE25" s="78"/>
      <c r="AF25" s="90"/>
      <c r="AK25" s="78"/>
      <c r="AL25" s="90"/>
      <c r="AQ25" s="78"/>
      <c r="AR25" s="90"/>
      <c r="AW25" s="78"/>
      <c r="AX25" s="90"/>
      <c r="BC25" s="78"/>
      <c r="BD25" s="90"/>
    </row>
    <row r="26" spans="1:57" x14ac:dyDescent="0.3">
      <c r="A26" s="93"/>
      <c r="B26" s="93"/>
      <c r="C26" s="93"/>
      <c r="G26" s="78"/>
      <c r="H26" s="90"/>
      <c r="M26" s="78"/>
      <c r="N26" s="90"/>
      <c r="S26" s="78"/>
      <c r="T26" s="90"/>
      <c r="Y26" s="78"/>
      <c r="Z26" s="90"/>
      <c r="AE26" s="78"/>
      <c r="AF26" s="90"/>
      <c r="AK26" s="78"/>
      <c r="AL26" s="90"/>
      <c r="AQ26" s="78"/>
      <c r="AR26" s="90"/>
      <c r="AW26" s="78"/>
      <c r="AX26" s="90"/>
      <c r="BC26" s="78"/>
      <c r="BD26" s="90"/>
    </row>
    <row r="27" spans="1:57" x14ac:dyDescent="0.3">
      <c r="A27" s="93"/>
      <c r="B27" s="93"/>
      <c r="C27" s="93"/>
      <c r="M27" s="77"/>
    </row>
    <row r="28" spans="1:57" x14ac:dyDescent="0.3">
      <c r="M28" s="77"/>
    </row>
    <row r="29" spans="1:57" ht="45" customHeight="1" x14ac:dyDescent="0.3">
      <c r="A29" s="96" t="s">
        <v>205</v>
      </c>
      <c r="B29" s="96"/>
      <c r="C29" s="96"/>
    </row>
  </sheetData>
  <sheetProtection algorithmName="SHA-512" hashValue="jtE6t9tt9tQh5/wdXFDuEaSkvuW1A26qVD/alSIjGqstv7fLf5B2WLK3xcRIDpBGLipFdGvrAixP+KuLVMCGrQ==" saltValue="zhRD6t9isMxbkaHXOCvE6g==" spinCount="100000" sheet="1" autoFilter="0"/>
  <mergeCells count="49">
    <mergeCell ref="A20:B20"/>
    <mergeCell ref="A19:B19"/>
    <mergeCell ref="A23:C24"/>
    <mergeCell ref="A25:C27"/>
    <mergeCell ref="U17:U18"/>
    <mergeCell ref="R17:R18"/>
    <mergeCell ref="S17:S18"/>
    <mergeCell ref="F17:F18"/>
    <mergeCell ref="G17:G18"/>
    <mergeCell ref="H17:H18"/>
    <mergeCell ref="X17:X18"/>
    <mergeCell ref="Y17:Y18"/>
    <mergeCell ref="T17:T18"/>
    <mergeCell ref="O17:O18"/>
    <mergeCell ref="I17:I18"/>
    <mergeCell ref="L17:L18"/>
    <mergeCell ref="M17:M18"/>
    <mergeCell ref="N17:N18"/>
    <mergeCell ref="BC17:BC18"/>
    <mergeCell ref="AA17:AA18"/>
    <mergeCell ref="AG17:AG18"/>
    <mergeCell ref="AM17:AM18"/>
    <mergeCell ref="AS17:AS18"/>
    <mergeCell ref="AY17:AY18"/>
    <mergeCell ref="AP17:AP18"/>
    <mergeCell ref="AQ17:AQ18"/>
    <mergeCell ref="AV17:AV18"/>
    <mergeCell ref="AW17:AW18"/>
    <mergeCell ref="AD17:AD18"/>
    <mergeCell ref="AE17:AE18"/>
    <mergeCell ref="AJ17:AJ18"/>
    <mergeCell ref="AK17:AK18"/>
    <mergeCell ref="AX17:AX18"/>
    <mergeCell ref="A29:C29"/>
    <mergeCell ref="BD17:BD18"/>
    <mergeCell ref="E19:G19"/>
    <mergeCell ref="K19:M19"/>
    <mergeCell ref="Q19:S19"/>
    <mergeCell ref="W19:Y19"/>
    <mergeCell ref="AC19:AE19"/>
    <mergeCell ref="AI19:AK19"/>
    <mergeCell ref="AO19:AQ19"/>
    <mergeCell ref="AU19:AW19"/>
    <mergeCell ref="BA19:BC19"/>
    <mergeCell ref="Z17:Z18"/>
    <mergeCell ref="AF17:AF18"/>
    <mergeCell ref="AL17:AL18"/>
    <mergeCell ref="AR17:AR18"/>
    <mergeCell ref="BB17:BB18"/>
  </mergeCells>
  <pageMargins left="0.7" right="0.7" top="0.75" bottom="0.75" header="0.3" footer="0.3"/>
  <customProperties>
    <customPr name="_pios_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56E29-E88E-4A39-ACEE-94B1A4A5D1ED}">
  <dimension ref="A1:AF43"/>
  <sheetViews>
    <sheetView showGridLines="0" workbookViewId="0">
      <pane xSplit="1" ySplit="3" topLeftCell="B4" activePane="bottomRight" state="frozen"/>
      <selection pane="topRight"/>
      <selection pane="bottomLeft"/>
      <selection pane="bottomRight" activeCell="G4" sqref="G4"/>
    </sheetView>
  </sheetViews>
  <sheetFormatPr defaultRowHeight="14.4" x14ac:dyDescent="0.3"/>
  <cols>
    <col min="1" max="1" width="23.33203125" customWidth="1"/>
    <col min="2" max="2" width="14.44140625" bestFit="1" customWidth="1"/>
    <col min="3" max="3" width="14.44140625" customWidth="1"/>
    <col min="4" max="4" width="15.33203125" bestFit="1" customWidth="1"/>
    <col min="5" max="5" width="18.6640625" customWidth="1"/>
    <col min="6" max="6" width="14.44140625" bestFit="1" customWidth="1"/>
    <col min="7" max="8" width="14.33203125" customWidth="1"/>
    <col min="9" max="9" width="0.6640625" customWidth="1"/>
    <col min="10" max="11" width="14.33203125" customWidth="1"/>
    <col min="12" max="12" width="0.6640625" customWidth="1"/>
    <col min="13" max="14" width="14.33203125" customWidth="1"/>
    <col min="15" max="15" width="0.6640625" customWidth="1"/>
    <col min="16" max="17" width="14.33203125" customWidth="1"/>
    <col min="18" max="18" width="0.6640625" customWidth="1"/>
    <col min="19" max="20" width="14.33203125" customWidth="1"/>
    <col min="21" max="21" width="0.6640625" customWidth="1"/>
    <col min="22" max="23" width="14.33203125" customWidth="1"/>
    <col min="24" max="24" width="0.6640625" customWidth="1"/>
    <col min="25" max="26" width="14.33203125" customWidth="1"/>
    <col min="27" max="27" width="0.6640625" customWidth="1"/>
    <col min="28" max="29" width="14.33203125" customWidth="1"/>
    <col min="30" max="30" width="0.6640625" customWidth="1"/>
    <col min="31" max="32" width="14.33203125" customWidth="1"/>
  </cols>
  <sheetData>
    <row r="1" spans="1:32" s="4" customFormat="1" ht="67.95" customHeight="1" x14ac:dyDescent="0.3">
      <c r="G1" s="32"/>
      <c r="H1" s="32"/>
      <c r="I1" s="32"/>
    </row>
    <row r="2" spans="1:32" ht="15" customHeight="1" x14ac:dyDescent="0.3">
      <c r="A2" s="131" t="s">
        <v>143</v>
      </c>
      <c r="B2" s="133" t="s">
        <v>144</v>
      </c>
      <c r="C2" s="133" t="s">
        <v>145</v>
      </c>
      <c r="D2" s="133" t="s">
        <v>146</v>
      </c>
      <c r="E2" s="133" t="s">
        <v>147</v>
      </c>
      <c r="F2" s="135" t="s">
        <v>148</v>
      </c>
      <c r="G2" s="35" t="s">
        <v>149</v>
      </c>
      <c r="H2" s="37">
        <f>Calculation!E18</f>
        <v>0</v>
      </c>
      <c r="I2" s="129"/>
      <c r="J2" s="39" t="s">
        <v>149</v>
      </c>
      <c r="K2" s="36">
        <f>Calculation!K18</f>
        <v>0</v>
      </c>
      <c r="L2" s="127"/>
      <c r="M2" s="35" t="s">
        <v>149</v>
      </c>
      <c r="N2" s="36">
        <f>Calculation!Q18</f>
        <v>0</v>
      </c>
      <c r="O2" s="127"/>
      <c r="P2" s="35" t="s">
        <v>149</v>
      </c>
      <c r="Q2" s="36">
        <f>Calculation!W18</f>
        <v>0</v>
      </c>
      <c r="R2" s="127"/>
      <c r="S2" s="35" t="s">
        <v>149</v>
      </c>
      <c r="T2" s="36">
        <f>Calculation!W18</f>
        <v>0</v>
      </c>
      <c r="U2" s="127"/>
      <c r="V2" s="35" t="s">
        <v>149</v>
      </c>
      <c r="W2" s="36">
        <f>Calculation!AI18</f>
        <v>0</v>
      </c>
      <c r="X2" s="127"/>
      <c r="Y2" s="35" t="s">
        <v>149</v>
      </c>
      <c r="Z2" s="36">
        <f>Calculation!AO18</f>
        <v>0</v>
      </c>
      <c r="AA2" s="127"/>
      <c r="AB2" s="35" t="s">
        <v>149</v>
      </c>
      <c r="AC2" s="36">
        <f>Calculation!AU18</f>
        <v>0</v>
      </c>
      <c r="AD2" s="127"/>
      <c r="AE2" s="35" t="s">
        <v>149</v>
      </c>
      <c r="AF2" s="36">
        <f>Calculation!BA18</f>
        <v>0</v>
      </c>
    </row>
    <row r="3" spans="1:32" x14ac:dyDescent="0.3">
      <c r="A3" s="132"/>
      <c r="B3" s="134"/>
      <c r="C3" s="134"/>
      <c r="D3" s="134"/>
      <c r="E3" s="134"/>
      <c r="F3" s="134"/>
      <c r="G3" s="33" t="s">
        <v>150</v>
      </c>
      <c r="H3" s="38" t="s">
        <v>151</v>
      </c>
      <c r="I3" s="130"/>
      <c r="J3" s="40" t="s">
        <v>150</v>
      </c>
      <c r="K3" s="34" t="s">
        <v>151</v>
      </c>
      <c r="L3" s="128"/>
      <c r="M3" s="33" t="s">
        <v>150</v>
      </c>
      <c r="N3" s="34" t="s">
        <v>151</v>
      </c>
      <c r="O3" s="128"/>
      <c r="P3" s="33" t="s">
        <v>150</v>
      </c>
      <c r="Q3" s="34" t="s">
        <v>151</v>
      </c>
      <c r="R3" s="128"/>
      <c r="S3" s="33" t="s">
        <v>150</v>
      </c>
      <c r="T3" s="34" t="s">
        <v>151</v>
      </c>
      <c r="U3" s="128"/>
      <c r="V3" s="33" t="s">
        <v>150</v>
      </c>
      <c r="W3" s="34" t="s">
        <v>151</v>
      </c>
      <c r="X3" s="128"/>
      <c r="Y3" s="33" t="s">
        <v>150</v>
      </c>
      <c r="Z3" s="34" t="s">
        <v>151</v>
      </c>
      <c r="AA3" s="128"/>
      <c r="AB3" s="33" t="s">
        <v>150</v>
      </c>
      <c r="AC3" s="34" t="s">
        <v>151</v>
      </c>
      <c r="AD3" s="128"/>
      <c r="AE3" s="33" t="s">
        <v>150</v>
      </c>
      <c r="AF3" s="34" t="s">
        <v>151</v>
      </c>
    </row>
    <row r="4" spans="1:32" x14ac:dyDescent="0.3">
      <c r="A4" s="48"/>
      <c r="B4" s="48"/>
      <c r="C4" s="48"/>
      <c r="D4" s="48"/>
      <c r="E4" s="48"/>
      <c r="F4" s="49"/>
      <c r="G4" s="11">
        <f>Calculation!$G$17</f>
        <v>-0.85</v>
      </c>
      <c r="H4" s="8">
        <f>(1+G4)*$F$4</f>
        <v>0</v>
      </c>
      <c r="I4" s="41"/>
      <c r="J4" s="11">
        <f>Calculation!$M$17</f>
        <v>-0.85</v>
      </c>
      <c r="K4" s="8">
        <f t="shared" ref="K4:K38" si="0">(1+J4)*F4</f>
        <v>0</v>
      </c>
      <c r="L4" s="10"/>
      <c r="M4" s="11">
        <f>Calculation!$S$17</f>
        <v>-0.85</v>
      </c>
      <c r="N4" s="8">
        <f t="shared" ref="N4:N38" si="1">(1+M4)*F4</f>
        <v>0</v>
      </c>
      <c r="O4" s="10"/>
      <c r="P4" s="11">
        <f>Calculation!$Y$17</f>
        <v>-0.85</v>
      </c>
      <c r="Q4" s="8">
        <f t="shared" ref="Q4:Q38" si="2">(1+P4)*F4</f>
        <v>0</v>
      </c>
      <c r="R4" s="10"/>
      <c r="S4" s="11">
        <f>Calculation!$AE$17</f>
        <v>-0.85</v>
      </c>
      <c r="T4" s="8">
        <f t="shared" ref="T4:T38" si="3">(1+S4)*F4</f>
        <v>0</v>
      </c>
      <c r="U4" s="10"/>
      <c r="V4" s="11">
        <f>Calculation!$AK$17</f>
        <v>-0.85</v>
      </c>
      <c r="W4" s="8">
        <f>(1+V4)*$F$4</f>
        <v>0</v>
      </c>
      <c r="X4" s="10"/>
      <c r="Y4" s="11">
        <f>Calculation!$AQ$17</f>
        <v>-0.85</v>
      </c>
      <c r="Z4" s="8">
        <f t="shared" ref="Z4:Z38" si="4">(1+Y4)*F4</f>
        <v>0</v>
      </c>
      <c r="AA4" s="10"/>
      <c r="AB4" s="11">
        <f>Calculation!$AW$17</f>
        <v>-0.85</v>
      </c>
      <c r="AC4" s="8">
        <f t="shared" ref="AC4:AC38" si="5">(1+AB4)*F4</f>
        <v>0</v>
      </c>
      <c r="AD4" s="10"/>
      <c r="AE4" s="11">
        <f>Calculation!$BC$17</f>
        <v>-0.85</v>
      </c>
      <c r="AF4" s="8">
        <f t="shared" ref="AF4:AF38" si="6">(1+AE4)*F4</f>
        <v>0</v>
      </c>
    </row>
    <row r="5" spans="1:32" x14ac:dyDescent="0.3">
      <c r="A5" s="48"/>
      <c r="B5" s="48"/>
      <c r="C5" s="48"/>
      <c r="D5" s="48"/>
      <c r="E5" s="48"/>
      <c r="F5" s="49"/>
      <c r="G5" s="11">
        <f>Calculation!$G$17</f>
        <v>-0.85</v>
      </c>
      <c r="H5" s="8">
        <f t="shared" ref="H5:H38" si="7">(1+G5)*F5</f>
        <v>0</v>
      </c>
      <c r="I5" s="10"/>
      <c r="J5" s="11">
        <f>Calculation!$M$17</f>
        <v>-0.85</v>
      </c>
      <c r="K5" s="8">
        <f t="shared" si="0"/>
        <v>0</v>
      </c>
      <c r="L5" s="10"/>
      <c r="M5" s="11">
        <f>Calculation!$S$17</f>
        <v>-0.85</v>
      </c>
      <c r="N5" s="8">
        <f t="shared" si="1"/>
        <v>0</v>
      </c>
      <c r="O5" s="10"/>
      <c r="P5" s="11">
        <f>Calculation!$Y$17</f>
        <v>-0.85</v>
      </c>
      <c r="Q5" s="8">
        <f t="shared" si="2"/>
        <v>0</v>
      </c>
      <c r="R5" s="10"/>
      <c r="S5" s="11">
        <f>Calculation!$AE$17</f>
        <v>-0.85</v>
      </c>
      <c r="T5" s="8">
        <f t="shared" si="3"/>
        <v>0</v>
      </c>
      <c r="U5" s="10"/>
      <c r="V5" s="11">
        <f>Calculation!$AK$17</f>
        <v>-0.85</v>
      </c>
      <c r="W5" s="8">
        <f t="shared" ref="W5:W38" si="8">(1+V5)*F5</f>
        <v>0</v>
      </c>
      <c r="X5" s="10"/>
      <c r="Y5" s="11">
        <f>Calculation!$AQ$17</f>
        <v>-0.85</v>
      </c>
      <c r="Z5" s="8">
        <f t="shared" si="4"/>
        <v>0</v>
      </c>
      <c r="AA5" s="10"/>
      <c r="AB5" s="11">
        <f>Calculation!$AW$17</f>
        <v>-0.85</v>
      </c>
      <c r="AC5" s="8">
        <f t="shared" si="5"/>
        <v>0</v>
      </c>
      <c r="AD5" s="10"/>
      <c r="AE5" s="11">
        <f>Calculation!$BC$17</f>
        <v>-0.85</v>
      </c>
      <c r="AF5" s="8">
        <f t="shared" si="6"/>
        <v>0</v>
      </c>
    </row>
    <row r="6" spans="1:32" x14ac:dyDescent="0.3">
      <c r="A6" s="48"/>
      <c r="B6" s="48"/>
      <c r="C6" s="48"/>
      <c r="D6" s="48"/>
      <c r="E6" s="48"/>
      <c r="F6" s="49"/>
      <c r="G6" s="11">
        <f>Calculation!$G$17</f>
        <v>-0.85</v>
      </c>
      <c r="H6" s="8">
        <f t="shared" si="7"/>
        <v>0</v>
      </c>
      <c r="I6" s="10"/>
      <c r="J6" s="11">
        <f>Calculation!$M$17</f>
        <v>-0.85</v>
      </c>
      <c r="K6" s="8">
        <f t="shared" si="0"/>
        <v>0</v>
      </c>
      <c r="L6" s="10"/>
      <c r="M6" s="11">
        <f>Calculation!$S$17</f>
        <v>-0.85</v>
      </c>
      <c r="N6" s="8">
        <f t="shared" si="1"/>
        <v>0</v>
      </c>
      <c r="O6" s="10"/>
      <c r="P6" s="11">
        <f>Calculation!$Y$17</f>
        <v>-0.85</v>
      </c>
      <c r="Q6" s="8">
        <f t="shared" si="2"/>
        <v>0</v>
      </c>
      <c r="R6" s="10"/>
      <c r="S6" s="11">
        <f>Calculation!$AE$17</f>
        <v>-0.85</v>
      </c>
      <c r="T6" s="8">
        <f t="shared" si="3"/>
        <v>0</v>
      </c>
      <c r="U6" s="10"/>
      <c r="V6" s="11">
        <f>Calculation!$AK$17</f>
        <v>-0.85</v>
      </c>
      <c r="W6" s="8">
        <f t="shared" si="8"/>
        <v>0</v>
      </c>
      <c r="X6" s="10"/>
      <c r="Y6" s="11">
        <f>Calculation!$AQ$17</f>
        <v>-0.85</v>
      </c>
      <c r="Z6" s="8">
        <f t="shared" si="4"/>
        <v>0</v>
      </c>
      <c r="AA6" s="10"/>
      <c r="AB6" s="11">
        <f>Calculation!$AW$17</f>
        <v>-0.85</v>
      </c>
      <c r="AC6" s="8">
        <f t="shared" si="5"/>
        <v>0</v>
      </c>
      <c r="AD6" s="10"/>
      <c r="AE6" s="11">
        <f>Calculation!$BC$17</f>
        <v>-0.85</v>
      </c>
      <c r="AF6" s="8">
        <f t="shared" si="6"/>
        <v>0</v>
      </c>
    </row>
    <row r="7" spans="1:32" x14ac:dyDescent="0.3">
      <c r="A7" s="48"/>
      <c r="B7" s="48"/>
      <c r="C7" s="48"/>
      <c r="D7" s="48"/>
      <c r="E7" s="48"/>
      <c r="F7" s="49"/>
      <c r="G7" s="11">
        <f>Calculation!$G$17</f>
        <v>-0.85</v>
      </c>
      <c r="H7" s="8">
        <f t="shared" si="7"/>
        <v>0</v>
      </c>
      <c r="I7" s="10"/>
      <c r="J7" s="11">
        <f>Calculation!$M$17</f>
        <v>-0.85</v>
      </c>
      <c r="K7" s="8">
        <f t="shared" si="0"/>
        <v>0</v>
      </c>
      <c r="L7" s="10"/>
      <c r="M7" s="11">
        <f>Calculation!$S$17</f>
        <v>-0.85</v>
      </c>
      <c r="N7" s="8">
        <f t="shared" si="1"/>
        <v>0</v>
      </c>
      <c r="O7" s="10"/>
      <c r="P7" s="11">
        <f>Calculation!$Y$17</f>
        <v>-0.85</v>
      </c>
      <c r="Q7" s="8">
        <f t="shared" si="2"/>
        <v>0</v>
      </c>
      <c r="R7" s="10"/>
      <c r="S7" s="11">
        <f>Calculation!$AE$17</f>
        <v>-0.85</v>
      </c>
      <c r="T7" s="8">
        <f t="shared" si="3"/>
        <v>0</v>
      </c>
      <c r="U7" s="10"/>
      <c r="V7" s="11">
        <f>Calculation!$AK$17</f>
        <v>-0.85</v>
      </c>
      <c r="W7" s="8">
        <f t="shared" si="8"/>
        <v>0</v>
      </c>
      <c r="X7" s="10"/>
      <c r="Y7" s="11">
        <f>Calculation!$AQ$17</f>
        <v>-0.85</v>
      </c>
      <c r="Z7" s="8">
        <f t="shared" si="4"/>
        <v>0</v>
      </c>
      <c r="AA7" s="10"/>
      <c r="AB7" s="11">
        <f>Calculation!$AW$17</f>
        <v>-0.85</v>
      </c>
      <c r="AC7" s="8">
        <f t="shared" si="5"/>
        <v>0</v>
      </c>
      <c r="AD7" s="10"/>
      <c r="AE7" s="11">
        <f>Calculation!$BC$17</f>
        <v>-0.85</v>
      </c>
      <c r="AF7" s="8">
        <f t="shared" si="6"/>
        <v>0</v>
      </c>
    </row>
    <row r="8" spans="1:32" x14ac:dyDescent="0.3">
      <c r="A8" s="48"/>
      <c r="B8" s="48"/>
      <c r="C8" s="48"/>
      <c r="D8" s="48"/>
      <c r="E8" s="48"/>
      <c r="F8" s="49"/>
      <c r="G8" s="11">
        <f>Calculation!$G$17</f>
        <v>-0.85</v>
      </c>
      <c r="H8" s="8">
        <f t="shared" si="7"/>
        <v>0</v>
      </c>
      <c r="I8" s="10"/>
      <c r="J8" s="11">
        <f>Calculation!$M$17</f>
        <v>-0.85</v>
      </c>
      <c r="K8" s="8">
        <f t="shared" si="0"/>
        <v>0</v>
      </c>
      <c r="L8" s="10"/>
      <c r="M8" s="11">
        <f>Calculation!$S$17</f>
        <v>-0.85</v>
      </c>
      <c r="N8" s="8">
        <f t="shared" si="1"/>
        <v>0</v>
      </c>
      <c r="O8" s="10"/>
      <c r="P8" s="11">
        <f>Calculation!$Y$17</f>
        <v>-0.85</v>
      </c>
      <c r="Q8" s="8">
        <f t="shared" si="2"/>
        <v>0</v>
      </c>
      <c r="R8" s="10"/>
      <c r="S8" s="11">
        <f>Calculation!$AE$17</f>
        <v>-0.85</v>
      </c>
      <c r="T8" s="8">
        <f t="shared" si="3"/>
        <v>0</v>
      </c>
      <c r="U8" s="10"/>
      <c r="V8" s="11">
        <f>Calculation!$AK$17</f>
        <v>-0.85</v>
      </c>
      <c r="W8" s="8">
        <f t="shared" si="8"/>
        <v>0</v>
      </c>
      <c r="X8" s="10"/>
      <c r="Y8" s="11">
        <f>Calculation!$AQ$17</f>
        <v>-0.85</v>
      </c>
      <c r="Z8" s="8">
        <f t="shared" si="4"/>
        <v>0</v>
      </c>
      <c r="AA8" s="10"/>
      <c r="AB8" s="11">
        <f>Calculation!$AW$17</f>
        <v>-0.85</v>
      </c>
      <c r="AC8" s="8">
        <f t="shared" si="5"/>
        <v>0</v>
      </c>
      <c r="AD8" s="10"/>
      <c r="AE8" s="11">
        <f>Calculation!$BC$17</f>
        <v>-0.85</v>
      </c>
      <c r="AF8" s="8">
        <f t="shared" si="6"/>
        <v>0</v>
      </c>
    </row>
    <row r="9" spans="1:32" x14ac:dyDescent="0.3">
      <c r="A9" s="48"/>
      <c r="B9" s="48"/>
      <c r="C9" s="48"/>
      <c r="D9" s="48"/>
      <c r="E9" s="48"/>
      <c r="F9" s="49"/>
      <c r="G9" s="11">
        <f>Calculation!$G$17</f>
        <v>-0.85</v>
      </c>
      <c r="H9" s="8">
        <f t="shared" si="7"/>
        <v>0</v>
      </c>
      <c r="I9" s="10"/>
      <c r="J9" s="11">
        <f>Calculation!$M$17</f>
        <v>-0.85</v>
      </c>
      <c r="K9" s="8">
        <f t="shared" si="0"/>
        <v>0</v>
      </c>
      <c r="L9" s="10"/>
      <c r="M9" s="11">
        <f>Calculation!$S$17</f>
        <v>-0.85</v>
      </c>
      <c r="N9" s="8">
        <f t="shared" si="1"/>
        <v>0</v>
      </c>
      <c r="O9" s="10"/>
      <c r="P9" s="11">
        <f>Calculation!$Y$17</f>
        <v>-0.85</v>
      </c>
      <c r="Q9" s="8">
        <f t="shared" si="2"/>
        <v>0</v>
      </c>
      <c r="R9" s="10"/>
      <c r="S9" s="11">
        <f>Calculation!$AE$17</f>
        <v>-0.85</v>
      </c>
      <c r="T9" s="8">
        <f t="shared" si="3"/>
        <v>0</v>
      </c>
      <c r="U9" s="10"/>
      <c r="V9" s="11">
        <f>Calculation!$AK$17</f>
        <v>-0.85</v>
      </c>
      <c r="W9" s="8">
        <f t="shared" si="8"/>
        <v>0</v>
      </c>
      <c r="X9" s="10"/>
      <c r="Y9" s="11">
        <f>Calculation!$AQ$17</f>
        <v>-0.85</v>
      </c>
      <c r="Z9" s="8">
        <f t="shared" si="4"/>
        <v>0</v>
      </c>
      <c r="AA9" s="10"/>
      <c r="AB9" s="11">
        <f>Calculation!$AW$17</f>
        <v>-0.85</v>
      </c>
      <c r="AC9" s="8">
        <f t="shared" si="5"/>
        <v>0</v>
      </c>
      <c r="AD9" s="10"/>
      <c r="AE9" s="11">
        <f>Calculation!$BC$17</f>
        <v>-0.85</v>
      </c>
      <c r="AF9" s="8">
        <f t="shared" si="6"/>
        <v>0</v>
      </c>
    </row>
    <row r="10" spans="1:32" x14ac:dyDescent="0.3">
      <c r="A10" s="48"/>
      <c r="B10" s="48"/>
      <c r="C10" s="48"/>
      <c r="D10" s="48"/>
      <c r="E10" s="48"/>
      <c r="F10" s="49"/>
      <c r="G10" s="11">
        <f>Calculation!$G$17</f>
        <v>-0.85</v>
      </c>
      <c r="H10" s="8">
        <f t="shared" si="7"/>
        <v>0</v>
      </c>
      <c r="I10" s="10"/>
      <c r="J10" s="11">
        <f>Calculation!$M$17</f>
        <v>-0.85</v>
      </c>
      <c r="K10" s="8">
        <f t="shared" si="0"/>
        <v>0</v>
      </c>
      <c r="L10" s="10"/>
      <c r="M10" s="11">
        <f>Calculation!$S$17</f>
        <v>-0.85</v>
      </c>
      <c r="N10" s="8">
        <f t="shared" si="1"/>
        <v>0</v>
      </c>
      <c r="O10" s="10"/>
      <c r="P10" s="11">
        <f>Calculation!$Y$17</f>
        <v>-0.85</v>
      </c>
      <c r="Q10" s="8">
        <f t="shared" si="2"/>
        <v>0</v>
      </c>
      <c r="R10" s="10"/>
      <c r="S10" s="11">
        <f>Calculation!$AE$17</f>
        <v>-0.85</v>
      </c>
      <c r="T10" s="8">
        <f t="shared" si="3"/>
        <v>0</v>
      </c>
      <c r="U10" s="10"/>
      <c r="V10" s="11">
        <f>Calculation!$AK$17</f>
        <v>-0.85</v>
      </c>
      <c r="W10" s="8">
        <f t="shared" si="8"/>
        <v>0</v>
      </c>
      <c r="X10" s="10"/>
      <c r="Y10" s="11">
        <f>Calculation!$AQ$17</f>
        <v>-0.85</v>
      </c>
      <c r="Z10" s="8">
        <f t="shared" si="4"/>
        <v>0</v>
      </c>
      <c r="AA10" s="10"/>
      <c r="AB10" s="11">
        <f>Calculation!$AW$17</f>
        <v>-0.85</v>
      </c>
      <c r="AC10" s="8">
        <f t="shared" si="5"/>
        <v>0</v>
      </c>
      <c r="AD10" s="10"/>
      <c r="AE10" s="11">
        <f>Calculation!$BC$17</f>
        <v>-0.85</v>
      </c>
      <c r="AF10" s="8">
        <f t="shared" si="6"/>
        <v>0</v>
      </c>
    </row>
    <row r="11" spans="1:32" x14ac:dyDescent="0.3">
      <c r="A11" s="48"/>
      <c r="B11" s="48"/>
      <c r="C11" s="48"/>
      <c r="D11" s="48"/>
      <c r="E11" s="48"/>
      <c r="F11" s="49"/>
      <c r="G11" s="11">
        <f>Calculation!$G$17</f>
        <v>-0.85</v>
      </c>
      <c r="H11" s="8">
        <f t="shared" si="7"/>
        <v>0</v>
      </c>
      <c r="I11" s="10"/>
      <c r="J11" s="11">
        <f>Calculation!$M$17</f>
        <v>-0.85</v>
      </c>
      <c r="K11" s="8">
        <f t="shared" si="0"/>
        <v>0</v>
      </c>
      <c r="L11" s="10"/>
      <c r="M11" s="11">
        <f>Calculation!$S$17</f>
        <v>-0.85</v>
      </c>
      <c r="N11" s="8">
        <f t="shared" si="1"/>
        <v>0</v>
      </c>
      <c r="O11" s="10"/>
      <c r="P11" s="11">
        <f>Calculation!$Y$17</f>
        <v>-0.85</v>
      </c>
      <c r="Q11" s="8">
        <f t="shared" si="2"/>
        <v>0</v>
      </c>
      <c r="R11" s="10"/>
      <c r="S11" s="11">
        <f>Calculation!$AE$17</f>
        <v>-0.85</v>
      </c>
      <c r="T11" s="8">
        <f t="shared" si="3"/>
        <v>0</v>
      </c>
      <c r="U11" s="10"/>
      <c r="V11" s="11">
        <f>Calculation!$AK$17</f>
        <v>-0.85</v>
      </c>
      <c r="W11" s="8">
        <f t="shared" si="8"/>
        <v>0</v>
      </c>
      <c r="X11" s="10"/>
      <c r="Y11" s="11">
        <f>Calculation!$AQ$17</f>
        <v>-0.85</v>
      </c>
      <c r="Z11" s="8">
        <f t="shared" si="4"/>
        <v>0</v>
      </c>
      <c r="AA11" s="10"/>
      <c r="AB11" s="11">
        <f>Calculation!$AW$17</f>
        <v>-0.85</v>
      </c>
      <c r="AC11" s="8">
        <f t="shared" si="5"/>
        <v>0</v>
      </c>
      <c r="AD11" s="10"/>
      <c r="AE11" s="11">
        <f>Calculation!$BC$17</f>
        <v>-0.85</v>
      </c>
      <c r="AF11" s="8">
        <f t="shared" si="6"/>
        <v>0</v>
      </c>
    </row>
    <row r="12" spans="1:32" x14ac:dyDescent="0.3">
      <c r="A12" s="48"/>
      <c r="B12" s="48"/>
      <c r="C12" s="48"/>
      <c r="D12" s="48"/>
      <c r="E12" s="48"/>
      <c r="F12" s="49"/>
      <c r="G12" s="11">
        <f>Calculation!$G$17</f>
        <v>-0.85</v>
      </c>
      <c r="H12" s="8">
        <f t="shared" si="7"/>
        <v>0</v>
      </c>
      <c r="I12" s="10"/>
      <c r="J12" s="11">
        <f>Calculation!$M$17</f>
        <v>-0.85</v>
      </c>
      <c r="K12" s="8">
        <f t="shared" si="0"/>
        <v>0</v>
      </c>
      <c r="L12" s="10"/>
      <c r="M12" s="11">
        <f>Calculation!$S$17</f>
        <v>-0.85</v>
      </c>
      <c r="N12" s="8">
        <f t="shared" si="1"/>
        <v>0</v>
      </c>
      <c r="O12" s="10"/>
      <c r="P12" s="11">
        <f>Calculation!$Y$17</f>
        <v>-0.85</v>
      </c>
      <c r="Q12" s="8">
        <f t="shared" si="2"/>
        <v>0</v>
      </c>
      <c r="R12" s="10"/>
      <c r="S12" s="11">
        <f>Calculation!$AE$17</f>
        <v>-0.85</v>
      </c>
      <c r="T12" s="8">
        <f t="shared" si="3"/>
        <v>0</v>
      </c>
      <c r="U12" s="10"/>
      <c r="V12" s="11">
        <f>Calculation!$AK$17</f>
        <v>-0.85</v>
      </c>
      <c r="W12" s="8">
        <f t="shared" si="8"/>
        <v>0</v>
      </c>
      <c r="X12" s="10"/>
      <c r="Y12" s="11">
        <f>Calculation!$AQ$17</f>
        <v>-0.85</v>
      </c>
      <c r="Z12" s="8">
        <f t="shared" si="4"/>
        <v>0</v>
      </c>
      <c r="AA12" s="10"/>
      <c r="AB12" s="11">
        <f>Calculation!$AW$17</f>
        <v>-0.85</v>
      </c>
      <c r="AC12" s="8">
        <f t="shared" si="5"/>
        <v>0</v>
      </c>
      <c r="AD12" s="10"/>
      <c r="AE12" s="11">
        <f>Calculation!$BC$17</f>
        <v>-0.85</v>
      </c>
      <c r="AF12" s="8">
        <f t="shared" si="6"/>
        <v>0</v>
      </c>
    </row>
    <row r="13" spans="1:32" x14ac:dyDescent="0.3">
      <c r="A13" s="48"/>
      <c r="B13" s="48"/>
      <c r="C13" s="48"/>
      <c r="D13" s="48"/>
      <c r="E13" s="48"/>
      <c r="F13" s="49"/>
      <c r="G13" s="11">
        <f>Calculation!$G$17</f>
        <v>-0.85</v>
      </c>
      <c r="H13" s="8">
        <f t="shared" si="7"/>
        <v>0</v>
      </c>
      <c r="I13" s="10"/>
      <c r="J13" s="11">
        <f>Calculation!$M$17</f>
        <v>-0.85</v>
      </c>
      <c r="K13" s="8">
        <f t="shared" si="0"/>
        <v>0</v>
      </c>
      <c r="L13" s="10"/>
      <c r="M13" s="11">
        <f>Calculation!$S$17</f>
        <v>-0.85</v>
      </c>
      <c r="N13" s="8">
        <f t="shared" si="1"/>
        <v>0</v>
      </c>
      <c r="O13" s="10"/>
      <c r="P13" s="11">
        <f>Calculation!$Y$17</f>
        <v>-0.85</v>
      </c>
      <c r="Q13" s="8">
        <f t="shared" si="2"/>
        <v>0</v>
      </c>
      <c r="R13" s="10"/>
      <c r="S13" s="11">
        <f>Calculation!$AE$17</f>
        <v>-0.85</v>
      </c>
      <c r="T13" s="8">
        <f t="shared" si="3"/>
        <v>0</v>
      </c>
      <c r="U13" s="10"/>
      <c r="V13" s="11">
        <f>Calculation!$AK$17</f>
        <v>-0.85</v>
      </c>
      <c r="W13" s="8">
        <f t="shared" si="8"/>
        <v>0</v>
      </c>
      <c r="X13" s="10"/>
      <c r="Y13" s="11">
        <f>Calculation!$AQ$17</f>
        <v>-0.85</v>
      </c>
      <c r="Z13" s="8">
        <f t="shared" si="4"/>
        <v>0</v>
      </c>
      <c r="AA13" s="10"/>
      <c r="AB13" s="11">
        <f>Calculation!$AW$17</f>
        <v>-0.85</v>
      </c>
      <c r="AC13" s="8">
        <f t="shared" si="5"/>
        <v>0</v>
      </c>
      <c r="AD13" s="10"/>
      <c r="AE13" s="11">
        <f>Calculation!$BC$17</f>
        <v>-0.85</v>
      </c>
      <c r="AF13" s="8">
        <f t="shared" si="6"/>
        <v>0</v>
      </c>
    </row>
    <row r="14" spans="1:32" x14ac:dyDescent="0.3">
      <c r="A14" s="48"/>
      <c r="B14" s="48"/>
      <c r="C14" s="48"/>
      <c r="D14" s="48"/>
      <c r="E14" s="48"/>
      <c r="F14" s="49"/>
      <c r="G14" s="11">
        <f>Calculation!$G$17</f>
        <v>-0.85</v>
      </c>
      <c r="H14" s="8">
        <f t="shared" si="7"/>
        <v>0</v>
      </c>
      <c r="I14" s="10"/>
      <c r="J14" s="11">
        <f>Calculation!$M$17</f>
        <v>-0.85</v>
      </c>
      <c r="K14" s="8">
        <f t="shared" si="0"/>
        <v>0</v>
      </c>
      <c r="L14" s="10"/>
      <c r="M14" s="11">
        <f>Calculation!$S$17</f>
        <v>-0.85</v>
      </c>
      <c r="N14" s="8">
        <f t="shared" si="1"/>
        <v>0</v>
      </c>
      <c r="O14" s="10"/>
      <c r="P14" s="11">
        <f>Calculation!$Y$17</f>
        <v>-0.85</v>
      </c>
      <c r="Q14" s="8">
        <f t="shared" si="2"/>
        <v>0</v>
      </c>
      <c r="R14" s="10"/>
      <c r="S14" s="11">
        <f>Calculation!$AE$17</f>
        <v>-0.85</v>
      </c>
      <c r="T14" s="8">
        <f t="shared" si="3"/>
        <v>0</v>
      </c>
      <c r="U14" s="10"/>
      <c r="V14" s="11">
        <f>Calculation!$AK$17</f>
        <v>-0.85</v>
      </c>
      <c r="W14" s="8">
        <f t="shared" si="8"/>
        <v>0</v>
      </c>
      <c r="X14" s="10"/>
      <c r="Y14" s="11">
        <f>Calculation!$AQ$17</f>
        <v>-0.85</v>
      </c>
      <c r="Z14" s="8">
        <f t="shared" si="4"/>
        <v>0</v>
      </c>
      <c r="AA14" s="10"/>
      <c r="AB14" s="11">
        <f>Calculation!$AW$17</f>
        <v>-0.85</v>
      </c>
      <c r="AC14" s="8">
        <f t="shared" si="5"/>
        <v>0</v>
      </c>
      <c r="AD14" s="10"/>
      <c r="AE14" s="11">
        <f>Calculation!$BC$17</f>
        <v>-0.85</v>
      </c>
      <c r="AF14" s="8">
        <f t="shared" si="6"/>
        <v>0</v>
      </c>
    </row>
    <row r="15" spans="1:32" x14ac:dyDescent="0.3">
      <c r="A15" s="48"/>
      <c r="B15" s="48"/>
      <c r="C15" s="48"/>
      <c r="D15" s="48"/>
      <c r="E15" s="48"/>
      <c r="F15" s="49"/>
      <c r="G15" s="11">
        <f>Calculation!$G$17</f>
        <v>-0.85</v>
      </c>
      <c r="H15" s="8">
        <f t="shared" si="7"/>
        <v>0</v>
      </c>
      <c r="I15" s="10"/>
      <c r="J15" s="11">
        <f>Calculation!$M$17</f>
        <v>-0.85</v>
      </c>
      <c r="K15" s="8">
        <f t="shared" si="0"/>
        <v>0</v>
      </c>
      <c r="L15" s="10"/>
      <c r="M15" s="11">
        <f>Calculation!$S$17</f>
        <v>-0.85</v>
      </c>
      <c r="N15" s="8">
        <f t="shared" si="1"/>
        <v>0</v>
      </c>
      <c r="O15" s="10"/>
      <c r="P15" s="11">
        <f>Calculation!$Y$17</f>
        <v>-0.85</v>
      </c>
      <c r="Q15" s="8">
        <f t="shared" si="2"/>
        <v>0</v>
      </c>
      <c r="R15" s="10"/>
      <c r="S15" s="11">
        <f>Calculation!$AE$17</f>
        <v>-0.85</v>
      </c>
      <c r="T15" s="8">
        <f t="shared" si="3"/>
        <v>0</v>
      </c>
      <c r="U15" s="10"/>
      <c r="V15" s="11">
        <f>Calculation!$AK$17</f>
        <v>-0.85</v>
      </c>
      <c r="W15" s="8">
        <f t="shared" si="8"/>
        <v>0</v>
      </c>
      <c r="X15" s="10"/>
      <c r="Y15" s="11">
        <f>Calculation!$AQ$17</f>
        <v>-0.85</v>
      </c>
      <c r="Z15" s="8">
        <f t="shared" si="4"/>
        <v>0</v>
      </c>
      <c r="AA15" s="10"/>
      <c r="AB15" s="11">
        <f>Calculation!$AW$17</f>
        <v>-0.85</v>
      </c>
      <c r="AC15" s="8">
        <f t="shared" si="5"/>
        <v>0</v>
      </c>
      <c r="AD15" s="10"/>
      <c r="AE15" s="11">
        <f>Calculation!$BC$17</f>
        <v>-0.85</v>
      </c>
      <c r="AF15" s="8">
        <f t="shared" si="6"/>
        <v>0</v>
      </c>
    </row>
    <row r="16" spans="1:32" x14ac:dyDescent="0.3">
      <c r="A16" s="48"/>
      <c r="B16" s="48"/>
      <c r="C16" s="48"/>
      <c r="D16" s="48"/>
      <c r="E16" s="48"/>
      <c r="F16" s="49"/>
      <c r="G16" s="11">
        <f>Calculation!$G$17</f>
        <v>-0.85</v>
      </c>
      <c r="H16" s="8">
        <f t="shared" si="7"/>
        <v>0</v>
      </c>
      <c r="I16" s="10"/>
      <c r="J16" s="11">
        <f>Calculation!$M$17</f>
        <v>-0.85</v>
      </c>
      <c r="K16" s="8">
        <f t="shared" si="0"/>
        <v>0</v>
      </c>
      <c r="L16" s="10"/>
      <c r="M16" s="11">
        <f>Calculation!$S$17</f>
        <v>-0.85</v>
      </c>
      <c r="N16" s="8">
        <f t="shared" si="1"/>
        <v>0</v>
      </c>
      <c r="O16" s="10"/>
      <c r="P16" s="11">
        <f>Calculation!$Y$17</f>
        <v>-0.85</v>
      </c>
      <c r="Q16" s="8">
        <f t="shared" si="2"/>
        <v>0</v>
      </c>
      <c r="R16" s="10"/>
      <c r="S16" s="11">
        <f>Calculation!$AE$17</f>
        <v>-0.85</v>
      </c>
      <c r="T16" s="8">
        <f t="shared" si="3"/>
        <v>0</v>
      </c>
      <c r="U16" s="10"/>
      <c r="V16" s="11">
        <f>Calculation!$AK$17</f>
        <v>-0.85</v>
      </c>
      <c r="W16" s="8">
        <f t="shared" si="8"/>
        <v>0</v>
      </c>
      <c r="X16" s="10"/>
      <c r="Y16" s="11">
        <f>Calculation!$AQ$17</f>
        <v>-0.85</v>
      </c>
      <c r="Z16" s="8">
        <f t="shared" si="4"/>
        <v>0</v>
      </c>
      <c r="AA16" s="10"/>
      <c r="AB16" s="11">
        <f>Calculation!$AW$17</f>
        <v>-0.85</v>
      </c>
      <c r="AC16" s="8">
        <f t="shared" si="5"/>
        <v>0</v>
      </c>
      <c r="AD16" s="10"/>
      <c r="AE16" s="11">
        <f>Calculation!$BC$17</f>
        <v>-0.85</v>
      </c>
      <c r="AF16" s="8">
        <f t="shared" si="6"/>
        <v>0</v>
      </c>
    </row>
    <row r="17" spans="1:32" x14ac:dyDescent="0.3">
      <c r="A17" s="48"/>
      <c r="B17" s="48"/>
      <c r="C17" s="48"/>
      <c r="D17" s="48"/>
      <c r="E17" s="48"/>
      <c r="F17" s="49"/>
      <c r="G17" s="11">
        <f>Calculation!$G$17</f>
        <v>-0.85</v>
      </c>
      <c r="H17" s="8">
        <f t="shared" si="7"/>
        <v>0</v>
      </c>
      <c r="I17" s="10"/>
      <c r="J17" s="11">
        <f>Calculation!$M$17</f>
        <v>-0.85</v>
      </c>
      <c r="K17" s="8">
        <f t="shared" si="0"/>
        <v>0</v>
      </c>
      <c r="L17" s="10"/>
      <c r="M17" s="11">
        <f>Calculation!$S$17</f>
        <v>-0.85</v>
      </c>
      <c r="N17" s="8">
        <f t="shared" si="1"/>
        <v>0</v>
      </c>
      <c r="O17" s="10"/>
      <c r="P17" s="11">
        <f>Calculation!$Y$17</f>
        <v>-0.85</v>
      </c>
      <c r="Q17" s="8">
        <f t="shared" si="2"/>
        <v>0</v>
      </c>
      <c r="R17" s="10"/>
      <c r="S17" s="11">
        <f>Calculation!$AE$17</f>
        <v>-0.85</v>
      </c>
      <c r="T17" s="8">
        <f t="shared" si="3"/>
        <v>0</v>
      </c>
      <c r="U17" s="10"/>
      <c r="V17" s="11">
        <f>Calculation!$AK$17</f>
        <v>-0.85</v>
      </c>
      <c r="W17" s="8">
        <f t="shared" si="8"/>
        <v>0</v>
      </c>
      <c r="X17" s="10"/>
      <c r="Y17" s="11">
        <f>Calculation!$AQ$17</f>
        <v>-0.85</v>
      </c>
      <c r="Z17" s="8">
        <f t="shared" si="4"/>
        <v>0</v>
      </c>
      <c r="AA17" s="10"/>
      <c r="AB17" s="11">
        <f>Calculation!$AW$17</f>
        <v>-0.85</v>
      </c>
      <c r="AC17" s="8">
        <f t="shared" si="5"/>
        <v>0</v>
      </c>
      <c r="AD17" s="10"/>
      <c r="AE17" s="11">
        <f>Calculation!$BC$17</f>
        <v>-0.85</v>
      </c>
      <c r="AF17" s="8">
        <f t="shared" si="6"/>
        <v>0</v>
      </c>
    </row>
    <row r="18" spans="1:32" x14ac:dyDescent="0.3">
      <c r="A18" s="48"/>
      <c r="B18" s="48"/>
      <c r="C18" s="48"/>
      <c r="D18" s="48"/>
      <c r="E18" s="48"/>
      <c r="F18" s="49"/>
      <c r="G18" s="11">
        <f>Calculation!$G$17</f>
        <v>-0.85</v>
      </c>
      <c r="H18" s="8">
        <f t="shared" si="7"/>
        <v>0</v>
      </c>
      <c r="I18" s="10"/>
      <c r="J18" s="11">
        <f>Calculation!$M$17</f>
        <v>-0.85</v>
      </c>
      <c r="K18" s="8">
        <f t="shared" si="0"/>
        <v>0</v>
      </c>
      <c r="L18" s="10"/>
      <c r="M18" s="11">
        <f>Calculation!$S$17</f>
        <v>-0.85</v>
      </c>
      <c r="N18" s="8">
        <f t="shared" si="1"/>
        <v>0</v>
      </c>
      <c r="O18" s="10"/>
      <c r="P18" s="11">
        <f>Calculation!$Y$17</f>
        <v>-0.85</v>
      </c>
      <c r="Q18" s="8">
        <f t="shared" si="2"/>
        <v>0</v>
      </c>
      <c r="R18" s="10"/>
      <c r="S18" s="11">
        <f>Calculation!$AE$17</f>
        <v>-0.85</v>
      </c>
      <c r="T18" s="8">
        <f t="shared" si="3"/>
        <v>0</v>
      </c>
      <c r="U18" s="10"/>
      <c r="V18" s="11">
        <f>Calculation!$AK$17</f>
        <v>-0.85</v>
      </c>
      <c r="W18" s="8">
        <f t="shared" si="8"/>
        <v>0</v>
      </c>
      <c r="X18" s="10"/>
      <c r="Y18" s="11">
        <f>Calculation!$AQ$17</f>
        <v>-0.85</v>
      </c>
      <c r="Z18" s="8">
        <f t="shared" si="4"/>
        <v>0</v>
      </c>
      <c r="AA18" s="10"/>
      <c r="AB18" s="11">
        <f>Calculation!$AW$17</f>
        <v>-0.85</v>
      </c>
      <c r="AC18" s="8">
        <f t="shared" si="5"/>
        <v>0</v>
      </c>
      <c r="AD18" s="10"/>
      <c r="AE18" s="11">
        <f>Calculation!$BC$17</f>
        <v>-0.85</v>
      </c>
      <c r="AF18" s="8">
        <f t="shared" si="6"/>
        <v>0</v>
      </c>
    </row>
    <row r="19" spans="1:32" x14ac:dyDescent="0.3">
      <c r="A19" s="48"/>
      <c r="B19" s="48"/>
      <c r="C19" s="48"/>
      <c r="D19" s="48"/>
      <c r="E19" s="48"/>
      <c r="F19" s="49"/>
      <c r="G19" s="11">
        <f>Calculation!$G$17</f>
        <v>-0.85</v>
      </c>
      <c r="H19" s="8">
        <f t="shared" si="7"/>
        <v>0</v>
      </c>
      <c r="I19" s="10"/>
      <c r="J19" s="11">
        <f>Calculation!$M$17</f>
        <v>-0.85</v>
      </c>
      <c r="K19" s="8">
        <f t="shared" si="0"/>
        <v>0</v>
      </c>
      <c r="L19" s="10"/>
      <c r="M19" s="11">
        <f>Calculation!$S$17</f>
        <v>-0.85</v>
      </c>
      <c r="N19" s="8">
        <f t="shared" si="1"/>
        <v>0</v>
      </c>
      <c r="O19" s="10"/>
      <c r="P19" s="11">
        <f>Calculation!$Y$17</f>
        <v>-0.85</v>
      </c>
      <c r="Q19" s="8">
        <f t="shared" si="2"/>
        <v>0</v>
      </c>
      <c r="R19" s="10"/>
      <c r="S19" s="11">
        <f>Calculation!$AE$17</f>
        <v>-0.85</v>
      </c>
      <c r="T19" s="8">
        <f t="shared" si="3"/>
        <v>0</v>
      </c>
      <c r="U19" s="10"/>
      <c r="V19" s="11">
        <f>Calculation!$AK$17</f>
        <v>-0.85</v>
      </c>
      <c r="W19" s="8">
        <f t="shared" si="8"/>
        <v>0</v>
      </c>
      <c r="X19" s="10"/>
      <c r="Y19" s="11">
        <f>Calculation!$AQ$17</f>
        <v>-0.85</v>
      </c>
      <c r="Z19" s="8">
        <f t="shared" si="4"/>
        <v>0</v>
      </c>
      <c r="AA19" s="10"/>
      <c r="AB19" s="11">
        <f>Calculation!$AW$17</f>
        <v>-0.85</v>
      </c>
      <c r="AC19" s="8">
        <f t="shared" si="5"/>
        <v>0</v>
      </c>
      <c r="AD19" s="10"/>
      <c r="AE19" s="11">
        <f>Calculation!$BC$17</f>
        <v>-0.85</v>
      </c>
      <c r="AF19" s="8">
        <f t="shared" si="6"/>
        <v>0</v>
      </c>
    </row>
    <row r="20" spans="1:32" x14ac:dyDescent="0.3">
      <c r="A20" s="48"/>
      <c r="B20" s="48"/>
      <c r="C20" s="48"/>
      <c r="D20" s="48"/>
      <c r="E20" s="48"/>
      <c r="F20" s="49"/>
      <c r="G20" s="11">
        <f>Calculation!$G$17</f>
        <v>-0.85</v>
      </c>
      <c r="H20" s="8">
        <f t="shared" si="7"/>
        <v>0</v>
      </c>
      <c r="I20" s="10"/>
      <c r="J20" s="11">
        <f>Calculation!$M$17</f>
        <v>-0.85</v>
      </c>
      <c r="K20" s="8">
        <f t="shared" si="0"/>
        <v>0</v>
      </c>
      <c r="L20" s="10"/>
      <c r="M20" s="11">
        <f>Calculation!$S$17</f>
        <v>-0.85</v>
      </c>
      <c r="N20" s="8">
        <f t="shared" si="1"/>
        <v>0</v>
      </c>
      <c r="O20" s="10"/>
      <c r="P20" s="11">
        <f>Calculation!$Y$17</f>
        <v>-0.85</v>
      </c>
      <c r="Q20" s="8">
        <f t="shared" si="2"/>
        <v>0</v>
      </c>
      <c r="R20" s="10"/>
      <c r="S20" s="11">
        <f>Calculation!$AE$17</f>
        <v>-0.85</v>
      </c>
      <c r="T20" s="8">
        <f t="shared" si="3"/>
        <v>0</v>
      </c>
      <c r="U20" s="10"/>
      <c r="V20" s="11">
        <f>Calculation!$AK$17</f>
        <v>-0.85</v>
      </c>
      <c r="W20" s="8">
        <f t="shared" si="8"/>
        <v>0</v>
      </c>
      <c r="X20" s="10"/>
      <c r="Y20" s="11">
        <f>Calculation!$AQ$17</f>
        <v>-0.85</v>
      </c>
      <c r="Z20" s="8">
        <f t="shared" si="4"/>
        <v>0</v>
      </c>
      <c r="AA20" s="10"/>
      <c r="AB20" s="11">
        <f>Calculation!$AW$17</f>
        <v>-0.85</v>
      </c>
      <c r="AC20" s="8">
        <f t="shared" si="5"/>
        <v>0</v>
      </c>
      <c r="AD20" s="10"/>
      <c r="AE20" s="11">
        <f>Calculation!$BC$17</f>
        <v>-0.85</v>
      </c>
      <c r="AF20" s="8">
        <f t="shared" si="6"/>
        <v>0</v>
      </c>
    </row>
    <row r="21" spans="1:32" x14ac:dyDescent="0.3">
      <c r="A21" s="48"/>
      <c r="B21" s="48"/>
      <c r="C21" s="48"/>
      <c r="D21" s="48"/>
      <c r="E21" s="48"/>
      <c r="F21" s="49"/>
      <c r="G21" s="11">
        <f>Calculation!$G$17</f>
        <v>-0.85</v>
      </c>
      <c r="H21" s="8">
        <f t="shared" si="7"/>
        <v>0</v>
      </c>
      <c r="I21" s="10"/>
      <c r="J21" s="11">
        <f>Calculation!$M$17</f>
        <v>-0.85</v>
      </c>
      <c r="K21" s="8">
        <f t="shared" si="0"/>
        <v>0</v>
      </c>
      <c r="L21" s="10"/>
      <c r="M21" s="11">
        <f>Calculation!$S$17</f>
        <v>-0.85</v>
      </c>
      <c r="N21" s="8">
        <f t="shared" si="1"/>
        <v>0</v>
      </c>
      <c r="O21" s="10"/>
      <c r="P21" s="11">
        <f>Calculation!$Y$17</f>
        <v>-0.85</v>
      </c>
      <c r="Q21" s="8">
        <f t="shared" si="2"/>
        <v>0</v>
      </c>
      <c r="R21" s="10"/>
      <c r="S21" s="11">
        <f>Calculation!$AE$17</f>
        <v>-0.85</v>
      </c>
      <c r="T21" s="8">
        <f t="shared" si="3"/>
        <v>0</v>
      </c>
      <c r="U21" s="10"/>
      <c r="V21" s="11">
        <f>Calculation!$AK$17</f>
        <v>-0.85</v>
      </c>
      <c r="W21" s="8">
        <f t="shared" si="8"/>
        <v>0</v>
      </c>
      <c r="X21" s="10"/>
      <c r="Y21" s="11">
        <f>Calculation!$AQ$17</f>
        <v>-0.85</v>
      </c>
      <c r="Z21" s="8">
        <f t="shared" si="4"/>
        <v>0</v>
      </c>
      <c r="AA21" s="10"/>
      <c r="AB21" s="11">
        <f>Calculation!$AW$17</f>
        <v>-0.85</v>
      </c>
      <c r="AC21" s="8">
        <f t="shared" si="5"/>
        <v>0</v>
      </c>
      <c r="AD21" s="10"/>
      <c r="AE21" s="11">
        <f>Calculation!$BC$17</f>
        <v>-0.85</v>
      </c>
      <c r="AF21" s="8">
        <f t="shared" si="6"/>
        <v>0</v>
      </c>
    </row>
    <row r="22" spans="1:32" x14ac:dyDescent="0.3">
      <c r="A22" s="48"/>
      <c r="B22" s="48"/>
      <c r="C22" s="48"/>
      <c r="D22" s="48"/>
      <c r="E22" s="48"/>
      <c r="F22" s="49"/>
      <c r="G22" s="11">
        <f>Calculation!$G$17</f>
        <v>-0.85</v>
      </c>
      <c r="H22" s="8">
        <f t="shared" si="7"/>
        <v>0</v>
      </c>
      <c r="I22" s="10"/>
      <c r="J22" s="11">
        <f>Calculation!$M$17</f>
        <v>-0.85</v>
      </c>
      <c r="K22" s="8">
        <f t="shared" si="0"/>
        <v>0</v>
      </c>
      <c r="L22" s="10"/>
      <c r="M22" s="11">
        <f>Calculation!$S$17</f>
        <v>-0.85</v>
      </c>
      <c r="N22" s="8">
        <f t="shared" si="1"/>
        <v>0</v>
      </c>
      <c r="O22" s="10"/>
      <c r="P22" s="11">
        <f>Calculation!$Y$17</f>
        <v>-0.85</v>
      </c>
      <c r="Q22" s="8">
        <f t="shared" si="2"/>
        <v>0</v>
      </c>
      <c r="R22" s="10"/>
      <c r="S22" s="11">
        <f>Calculation!$AE$17</f>
        <v>-0.85</v>
      </c>
      <c r="T22" s="8">
        <f t="shared" si="3"/>
        <v>0</v>
      </c>
      <c r="U22" s="10"/>
      <c r="V22" s="11">
        <f>Calculation!$AK$17</f>
        <v>-0.85</v>
      </c>
      <c r="W22" s="8">
        <f t="shared" si="8"/>
        <v>0</v>
      </c>
      <c r="X22" s="10"/>
      <c r="Y22" s="11">
        <f>Calculation!$AQ$17</f>
        <v>-0.85</v>
      </c>
      <c r="Z22" s="8">
        <f t="shared" si="4"/>
        <v>0</v>
      </c>
      <c r="AA22" s="10"/>
      <c r="AB22" s="11">
        <f>Calculation!$AW$17</f>
        <v>-0.85</v>
      </c>
      <c r="AC22" s="8">
        <f t="shared" si="5"/>
        <v>0</v>
      </c>
      <c r="AD22" s="10"/>
      <c r="AE22" s="11">
        <f>Calculation!$BC$17</f>
        <v>-0.85</v>
      </c>
      <c r="AF22" s="8">
        <f t="shared" si="6"/>
        <v>0</v>
      </c>
    </row>
    <row r="23" spans="1:32" x14ac:dyDescent="0.3">
      <c r="A23" s="48"/>
      <c r="B23" s="48"/>
      <c r="C23" s="48"/>
      <c r="D23" s="48"/>
      <c r="E23" s="48"/>
      <c r="F23" s="49"/>
      <c r="G23" s="11">
        <f>Calculation!$G$17</f>
        <v>-0.85</v>
      </c>
      <c r="H23" s="8">
        <f t="shared" si="7"/>
        <v>0</v>
      </c>
      <c r="I23" s="10"/>
      <c r="J23" s="11">
        <f>Calculation!$M$17</f>
        <v>-0.85</v>
      </c>
      <c r="K23" s="8">
        <f t="shared" si="0"/>
        <v>0</v>
      </c>
      <c r="L23" s="10"/>
      <c r="M23" s="11">
        <f>Calculation!$S$17</f>
        <v>-0.85</v>
      </c>
      <c r="N23" s="8">
        <f t="shared" si="1"/>
        <v>0</v>
      </c>
      <c r="O23" s="10"/>
      <c r="P23" s="11">
        <f>Calculation!$Y$17</f>
        <v>-0.85</v>
      </c>
      <c r="Q23" s="8">
        <f t="shared" si="2"/>
        <v>0</v>
      </c>
      <c r="R23" s="10"/>
      <c r="S23" s="11">
        <f>Calculation!$AE$17</f>
        <v>-0.85</v>
      </c>
      <c r="T23" s="8">
        <f t="shared" si="3"/>
        <v>0</v>
      </c>
      <c r="U23" s="10"/>
      <c r="V23" s="11">
        <f>Calculation!$AK$17</f>
        <v>-0.85</v>
      </c>
      <c r="W23" s="8">
        <f t="shared" si="8"/>
        <v>0</v>
      </c>
      <c r="X23" s="10"/>
      <c r="Y23" s="11">
        <f>Calculation!$AQ$17</f>
        <v>-0.85</v>
      </c>
      <c r="Z23" s="8">
        <f t="shared" si="4"/>
        <v>0</v>
      </c>
      <c r="AA23" s="10"/>
      <c r="AB23" s="11">
        <f>Calculation!$AW$17</f>
        <v>-0.85</v>
      </c>
      <c r="AC23" s="8">
        <f t="shared" si="5"/>
        <v>0</v>
      </c>
      <c r="AD23" s="10"/>
      <c r="AE23" s="11">
        <f>Calculation!$BC$17</f>
        <v>-0.85</v>
      </c>
      <c r="AF23" s="8">
        <f t="shared" si="6"/>
        <v>0</v>
      </c>
    </row>
    <row r="24" spans="1:32" x14ac:dyDescent="0.3">
      <c r="A24" s="48"/>
      <c r="B24" s="48"/>
      <c r="C24" s="48"/>
      <c r="D24" s="48"/>
      <c r="E24" s="48"/>
      <c r="F24" s="49"/>
      <c r="G24" s="11">
        <f>Calculation!$G$17</f>
        <v>-0.85</v>
      </c>
      <c r="H24" s="8">
        <f t="shared" si="7"/>
        <v>0</v>
      </c>
      <c r="I24" s="10"/>
      <c r="J24" s="11">
        <f>Calculation!$M$17</f>
        <v>-0.85</v>
      </c>
      <c r="K24" s="8">
        <f t="shared" si="0"/>
        <v>0</v>
      </c>
      <c r="L24" s="10"/>
      <c r="M24" s="11">
        <f>Calculation!$S$17</f>
        <v>-0.85</v>
      </c>
      <c r="N24" s="8">
        <f t="shared" si="1"/>
        <v>0</v>
      </c>
      <c r="O24" s="10"/>
      <c r="P24" s="11">
        <f>Calculation!$Y$17</f>
        <v>-0.85</v>
      </c>
      <c r="Q24" s="8">
        <f t="shared" si="2"/>
        <v>0</v>
      </c>
      <c r="R24" s="10"/>
      <c r="S24" s="11">
        <f>Calculation!$AE$17</f>
        <v>-0.85</v>
      </c>
      <c r="T24" s="8">
        <f t="shared" si="3"/>
        <v>0</v>
      </c>
      <c r="U24" s="10"/>
      <c r="V24" s="11">
        <f>Calculation!$AK$17</f>
        <v>-0.85</v>
      </c>
      <c r="W24" s="8">
        <f t="shared" si="8"/>
        <v>0</v>
      </c>
      <c r="X24" s="10"/>
      <c r="Y24" s="11">
        <f>Calculation!$AQ$17</f>
        <v>-0.85</v>
      </c>
      <c r="Z24" s="8">
        <f t="shared" si="4"/>
        <v>0</v>
      </c>
      <c r="AA24" s="10"/>
      <c r="AB24" s="11">
        <f>Calculation!$AW$17</f>
        <v>-0.85</v>
      </c>
      <c r="AC24" s="8">
        <f t="shared" si="5"/>
        <v>0</v>
      </c>
      <c r="AD24" s="10"/>
      <c r="AE24" s="11">
        <f>Calculation!$BC$17</f>
        <v>-0.85</v>
      </c>
      <c r="AF24" s="8">
        <f t="shared" si="6"/>
        <v>0</v>
      </c>
    </row>
    <row r="25" spans="1:32" x14ac:dyDescent="0.3">
      <c r="A25" s="48"/>
      <c r="B25" s="48"/>
      <c r="C25" s="48"/>
      <c r="D25" s="48"/>
      <c r="E25" s="48"/>
      <c r="F25" s="49"/>
      <c r="G25" s="11">
        <f>Calculation!$G$17</f>
        <v>-0.85</v>
      </c>
      <c r="H25" s="8">
        <f t="shared" si="7"/>
        <v>0</v>
      </c>
      <c r="I25" s="10"/>
      <c r="J25" s="11">
        <f>Calculation!$M$17</f>
        <v>-0.85</v>
      </c>
      <c r="K25" s="8">
        <f t="shared" si="0"/>
        <v>0</v>
      </c>
      <c r="L25" s="10"/>
      <c r="M25" s="11">
        <f>Calculation!$S$17</f>
        <v>-0.85</v>
      </c>
      <c r="N25" s="8">
        <f t="shared" si="1"/>
        <v>0</v>
      </c>
      <c r="O25" s="10"/>
      <c r="P25" s="11">
        <f>Calculation!$Y$17</f>
        <v>-0.85</v>
      </c>
      <c r="Q25" s="8">
        <f t="shared" si="2"/>
        <v>0</v>
      </c>
      <c r="R25" s="10"/>
      <c r="S25" s="11">
        <f>Calculation!$AE$17</f>
        <v>-0.85</v>
      </c>
      <c r="T25" s="8">
        <f t="shared" si="3"/>
        <v>0</v>
      </c>
      <c r="U25" s="10"/>
      <c r="V25" s="11">
        <f>Calculation!$AK$17</f>
        <v>-0.85</v>
      </c>
      <c r="W25" s="8">
        <f t="shared" si="8"/>
        <v>0</v>
      </c>
      <c r="X25" s="10"/>
      <c r="Y25" s="11">
        <f>Calculation!$AQ$17</f>
        <v>-0.85</v>
      </c>
      <c r="Z25" s="8">
        <f t="shared" si="4"/>
        <v>0</v>
      </c>
      <c r="AA25" s="10"/>
      <c r="AB25" s="11">
        <f>Calculation!$AW$17</f>
        <v>-0.85</v>
      </c>
      <c r="AC25" s="8">
        <f t="shared" si="5"/>
        <v>0</v>
      </c>
      <c r="AD25" s="10"/>
      <c r="AE25" s="11">
        <f>Calculation!$BC$17</f>
        <v>-0.85</v>
      </c>
      <c r="AF25" s="8">
        <f t="shared" si="6"/>
        <v>0</v>
      </c>
    </row>
    <row r="26" spans="1:32" x14ac:dyDescent="0.3">
      <c r="A26" s="48"/>
      <c r="B26" s="48"/>
      <c r="C26" s="48"/>
      <c r="D26" s="48"/>
      <c r="E26" s="48"/>
      <c r="F26" s="49"/>
      <c r="G26" s="11">
        <f>Calculation!$G$17</f>
        <v>-0.85</v>
      </c>
      <c r="H26" s="8">
        <f t="shared" si="7"/>
        <v>0</v>
      </c>
      <c r="I26" s="10"/>
      <c r="J26" s="11">
        <f>Calculation!$M$17</f>
        <v>-0.85</v>
      </c>
      <c r="K26" s="8">
        <f t="shared" si="0"/>
        <v>0</v>
      </c>
      <c r="L26" s="10"/>
      <c r="M26" s="11">
        <f>Calculation!$S$17</f>
        <v>-0.85</v>
      </c>
      <c r="N26" s="8">
        <f t="shared" si="1"/>
        <v>0</v>
      </c>
      <c r="O26" s="10"/>
      <c r="P26" s="11">
        <f>Calculation!$Y$17</f>
        <v>-0.85</v>
      </c>
      <c r="Q26" s="8">
        <f t="shared" si="2"/>
        <v>0</v>
      </c>
      <c r="R26" s="10"/>
      <c r="S26" s="11">
        <f>Calculation!$AE$17</f>
        <v>-0.85</v>
      </c>
      <c r="T26" s="8">
        <f t="shared" si="3"/>
        <v>0</v>
      </c>
      <c r="U26" s="10"/>
      <c r="V26" s="11">
        <f>Calculation!$AK$17</f>
        <v>-0.85</v>
      </c>
      <c r="W26" s="8">
        <f t="shared" si="8"/>
        <v>0</v>
      </c>
      <c r="X26" s="10"/>
      <c r="Y26" s="11">
        <f>Calculation!$AQ$17</f>
        <v>-0.85</v>
      </c>
      <c r="Z26" s="8">
        <f t="shared" si="4"/>
        <v>0</v>
      </c>
      <c r="AA26" s="10"/>
      <c r="AB26" s="11">
        <f>Calculation!$AW$17</f>
        <v>-0.85</v>
      </c>
      <c r="AC26" s="8">
        <f t="shared" si="5"/>
        <v>0</v>
      </c>
      <c r="AD26" s="10"/>
      <c r="AE26" s="11">
        <f>Calculation!$BC$17</f>
        <v>-0.85</v>
      </c>
      <c r="AF26" s="8">
        <f t="shared" si="6"/>
        <v>0</v>
      </c>
    </row>
    <row r="27" spans="1:32" x14ac:dyDescent="0.3">
      <c r="A27" s="48"/>
      <c r="B27" s="48"/>
      <c r="C27" s="48"/>
      <c r="D27" s="48"/>
      <c r="E27" s="48"/>
      <c r="F27" s="49"/>
      <c r="G27" s="11">
        <f>Calculation!$G$17</f>
        <v>-0.85</v>
      </c>
      <c r="H27" s="8">
        <f t="shared" si="7"/>
        <v>0</v>
      </c>
      <c r="I27" s="10"/>
      <c r="J27" s="11">
        <f>Calculation!$M$17</f>
        <v>-0.85</v>
      </c>
      <c r="K27" s="8">
        <f t="shared" si="0"/>
        <v>0</v>
      </c>
      <c r="L27" s="10"/>
      <c r="M27" s="11">
        <f>Calculation!$S$17</f>
        <v>-0.85</v>
      </c>
      <c r="N27" s="8">
        <f t="shared" si="1"/>
        <v>0</v>
      </c>
      <c r="O27" s="10"/>
      <c r="P27" s="11">
        <f>Calculation!$Y$17</f>
        <v>-0.85</v>
      </c>
      <c r="Q27" s="8">
        <f t="shared" si="2"/>
        <v>0</v>
      </c>
      <c r="R27" s="10"/>
      <c r="S27" s="11">
        <f>Calculation!$AE$17</f>
        <v>-0.85</v>
      </c>
      <c r="T27" s="8">
        <f t="shared" si="3"/>
        <v>0</v>
      </c>
      <c r="U27" s="10"/>
      <c r="V27" s="11">
        <f>Calculation!$AK$17</f>
        <v>-0.85</v>
      </c>
      <c r="W27" s="8">
        <f t="shared" si="8"/>
        <v>0</v>
      </c>
      <c r="X27" s="10"/>
      <c r="Y27" s="11">
        <f>Calculation!$AQ$17</f>
        <v>-0.85</v>
      </c>
      <c r="Z27" s="8">
        <f t="shared" si="4"/>
        <v>0</v>
      </c>
      <c r="AA27" s="10"/>
      <c r="AB27" s="11">
        <f>Calculation!$AW$17</f>
        <v>-0.85</v>
      </c>
      <c r="AC27" s="8">
        <f t="shared" si="5"/>
        <v>0</v>
      </c>
      <c r="AD27" s="10"/>
      <c r="AE27" s="11">
        <f>Calculation!$BC$17</f>
        <v>-0.85</v>
      </c>
      <c r="AF27" s="8">
        <f t="shared" si="6"/>
        <v>0</v>
      </c>
    </row>
    <row r="28" spans="1:32" x14ac:dyDescent="0.3">
      <c r="A28" s="48"/>
      <c r="B28" s="48"/>
      <c r="C28" s="48"/>
      <c r="D28" s="48"/>
      <c r="E28" s="48"/>
      <c r="F28" s="49"/>
      <c r="G28" s="11">
        <f>Calculation!$G$17</f>
        <v>-0.85</v>
      </c>
      <c r="H28" s="8">
        <f t="shared" si="7"/>
        <v>0</v>
      </c>
      <c r="I28" s="10"/>
      <c r="J28" s="11">
        <f>Calculation!$M$17</f>
        <v>-0.85</v>
      </c>
      <c r="K28" s="8">
        <f t="shared" si="0"/>
        <v>0</v>
      </c>
      <c r="L28" s="10"/>
      <c r="M28" s="11">
        <f>Calculation!$S$17</f>
        <v>-0.85</v>
      </c>
      <c r="N28" s="8">
        <f t="shared" si="1"/>
        <v>0</v>
      </c>
      <c r="O28" s="10"/>
      <c r="P28" s="11">
        <f>Calculation!$Y$17</f>
        <v>-0.85</v>
      </c>
      <c r="Q28" s="8">
        <f t="shared" si="2"/>
        <v>0</v>
      </c>
      <c r="R28" s="10"/>
      <c r="S28" s="11">
        <f>Calculation!$AE$17</f>
        <v>-0.85</v>
      </c>
      <c r="T28" s="8">
        <f t="shared" si="3"/>
        <v>0</v>
      </c>
      <c r="U28" s="10"/>
      <c r="V28" s="11">
        <f>Calculation!$AK$17</f>
        <v>-0.85</v>
      </c>
      <c r="W28" s="8">
        <f t="shared" si="8"/>
        <v>0</v>
      </c>
      <c r="X28" s="10"/>
      <c r="Y28" s="11">
        <f>Calculation!$AQ$17</f>
        <v>-0.85</v>
      </c>
      <c r="Z28" s="8">
        <f t="shared" si="4"/>
        <v>0</v>
      </c>
      <c r="AA28" s="10"/>
      <c r="AB28" s="11">
        <f>Calculation!$AW$17</f>
        <v>-0.85</v>
      </c>
      <c r="AC28" s="8">
        <f t="shared" si="5"/>
        <v>0</v>
      </c>
      <c r="AD28" s="10"/>
      <c r="AE28" s="11">
        <f>Calculation!$BC$17</f>
        <v>-0.85</v>
      </c>
      <c r="AF28" s="8">
        <f t="shared" si="6"/>
        <v>0</v>
      </c>
    </row>
    <row r="29" spans="1:32" x14ac:dyDescent="0.3">
      <c r="A29" s="48"/>
      <c r="B29" s="48"/>
      <c r="C29" s="48"/>
      <c r="D29" s="48"/>
      <c r="E29" s="48"/>
      <c r="F29" s="49"/>
      <c r="G29" s="11">
        <f>Calculation!$G$17</f>
        <v>-0.85</v>
      </c>
      <c r="H29" s="8">
        <f t="shared" si="7"/>
        <v>0</v>
      </c>
      <c r="I29" s="10"/>
      <c r="J29" s="11">
        <f>Calculation!$M$17</f>
        <v>-0.85</v>
      </c>
      <c r="K29" s="8">
        <f t="shared" si="0"/>
        <v>0</v>
      </c>
      <c r="L29" s="10"/>
      <c r="M29" s="11">
        <f>Calculation!$S$17</f>
        <v>-0.85</v>
      </c>
      <c r="N29" s="8">
        <f t="shared" si="1"/>
        <v>0</v>
      </c>
      <c r="O29" s="10"/>
      <c r="P29" s="11">
        <f>Calculation!$Y$17</f>
        <v>-0.85</v>
      </c>
      <c r="Q29" s="8">
        <f t="shared" si="2"/>
        <v>0</v>
      </c>
      <c r="R29" s="10"/>
      <c r="S29" s="11">
        <f>Calculation!$AE$17</f>
        <v>-0.85</v>
      </c>
      <c r="T29" s="8">
        <f t="shared" si="3"/>
        <v>0</v>
      </c>
      <c r="U29" s="10"/>
      <c r="V29" s="11">
        <f>Calculation!$AK$17</f>
        <v>-0.85</v>
      </c>
      <c r="W29" s="8">
        <f t="shared" si="8"/>
        <v>0</v>
      </c>
      <c r="X29" s="10"/>
      <c r="Y29" s="11">
        <f>Calculation!$AQ$17</f>
        <v>-0.85</v>
      </c>
      <c r="Z29" s="8">
        <f t="shared" si="4"/>
        <v>0</v>
      </c>
      <c r="AA29" s="10"/>
      <c r="AB29" s="11">
        <f>Calculation!$AW$17</f>
        <v>-0.85</v>
      </c>
      <c r="AC29" s="8">
        <f t="shared" si="5"/>
        <v>0</v>
      </c>
      <c r="AD29" s="10"/>
      <c r="AE29" s="11">
        <f>Calculation!$BC$17</f>
        <v>-0.85</v>
      </c>
      <c r="AF29" s="8">
        <f t="shared" si="6"/>
        <v>0</v>
      </c>
    </row>
    <row r="30" spans="1:32" x14ac:dyDescent="0.3">
      <c r="A30" s="48"/>
      <c r="B30" s="48"/>
      <c r="C30" s="48"/>
      <c r="D30" s="48"/>
      <c r="E30" s="48"/>
      <c r="F30" s="49"/>
      <c r="G30" s="11">
        <f>Calculation!$G$17</f>
        <v>-0.85</v>
      </c>
      <c r="H30" s="8">
        <f t="shared" si="7"/>
        <v>0</v>
      </c>
      <c r="I30" s="10"/>
      <c r="J30" s="11">
        <f>Calculation!$M$17</f>
        <v>-0.85</v>
      </c>
      <c r="K30" s="8">
        <f t="shared" si="0"/>
        <v>0</v>
      </c>
      <c r="L30" s="10"/>
      <c r="M30" s="11">
        <f>Calculation!$S$17</f>
        <v>-0.85</v>
      </c>
      <c r="N30" s="8">
        <f t="shared" si="1"/>
        <v>0</v>
      </c>
      <c r="O30" s="10"/>
      <c r="P30" s="11">
        <f>Calculation!$Y$17</f>
        <v>-0.85</v>
      </c>
      <c r="Q30" s="8">
        <f t="shared" si="2"/>
        <v>0</v>
      </c>
      <c r="R30" s="10"/>
      <c r="S30" s="11">
        <f>Calculation!$AE$17</f>
        <v>-0.85</v>
      </c>
      <c r="T30" s="8">
        <f t="shared" si="3"/>
        <v>0</v>
      </c>
      <c r="U30" s="10"/>
      <c r="V30" s="11">
        <f>Calculation!$AK$17</f>
        <v>-0.85</v>
      </c>
      <c r="W30" s="8">
        <f t="shared" si="8"/>
        <v>0</v>
      </c>
      <c r="X30" s="10"/>
      <c r="Y30" s="11">
        <f>Calculation!$AQ$17</f>
        <v>-0.85</v>
      </c>
      <c r="Z30" s="8">
        <f t="shared" si="4"/>
        <v>0</v>
      </c>
      <c r="AA30" s="10"/>
      <c r="AB30" s="11">
        <f>Calculation!$AW$17</f>
        <v>-0.85</v>
      </c>
      <c r="AC30" s="8">
        <f t="shared" si="5"/>
        <v>0</v>
      </c>
      <c r="AD30" s="10"/>
      <c r="AE30" s="11">
        <f>Calculation!$BC$17</f>
        <v>-0.85</v>
      </c>
      <c r="AF30" s="8">
        <f t="shared" si="6"/>
        <v>0</v>
      </c>
    </row>
    <row r="31" spans="1:32" x14ac:dyDescent="0.3">
      <c r="A31" s="48"/>
      <c r="B31" s="48"/>
      <c r="C31" s="48"/>
      <c r="D31" s="48"/>
      <c r="E31" s="48"/>
      <c r="F31" s="49"/>
      <c r="G31" s="11">
        <f>Calculation!$G$17</f>
        <v>-0.85</v>
      </c>
      <c r="H31" s="8">
        <f t="shared" si="7"/>
        <v>0</v>
      </c>
      <c r="I31" s="10"/>
      <c r="J31" s="11">
        <f>Calculation!$M$17</f>
        <v>-0.85</v>
      </c>
      <c r="K31" s="8">
        <f t="shared" si="0"/>
        <v>0</v>
      </c>
      <c r="L31" s="10"/>
      <c r="M31" s="11">
        <f>Calculation!$S$17</f>
        <v>-0.85</v>
      </c>
      <c r="N31" s="8">
        <f t="shared" si="1"/>
        <v>0</v>
      </c>
      <c r="O31" s="10"/>
      <c r="P31" s="11">
        <f>Calculation!$Y$17</f>
        <v>-0.85</v>
      </c>
      <c r="Q31" s="8">
        <f t="shared" si="2"/>
        <v>0</v>
      </c>
      <c r="R31" s="10"/>
      <c r="S31" s="11">
        <f>Calculation!$AE$17</f>
        <v>-0.85</v>
      </c>
      <c r="T31" s="8">
        <f t="shared" si="3"/>
        <v>0</v>
      </c>
      <c r="U31" s="10"/>
      <c r="V31" s="11">
        <f>Calculation!$AK$17</f>
        <v>-0.85</v>
      </c>
      <c r="W31" s="8">
        <f t="shared" si="8"/>
        <v>0</v>
      </c>
      <c r="X31" s="10"/>
      <c r="Y31" s="11">
        <f>Calculation!$AQ$17</f>
        <v>-0.85</v>
      </c>
      <c r="Z31" s="8">
        <f t="shared" si="4"/>
        <v>0</v>
      </c>
      <c r="AA31" s="10"/>
      <c r="AB31" s="11">
        <f>Calculation!$AW$17</f>
        <v>-0.85</v>
      </c>
      <c r="AC31" s="8">
        <f t="shared" si="5"/>
        <v>0</v>
      </c>
      <c r="AD31" s="10"/>
      <c r="AE31" s="11">
        <f>Calculation!$BC$17</f>
        <v>-0.85</v>
      </c>
      <c r="AF31" s="8">
        <f t="shared" si="6"/>
        <v>0</v>
      </c>
    </row>
    <row r="32" spans="1:32" x14ac:dyDescent="0.3">
      <c r="A32" s="48"/>
      <c r="B32" s="48"/>
      <c r="C32" s="48"/>
      <c r="D32" s="48"/>
      <c r="E32" s="48"/>
      <c r="F32" s="49"/>
      <c r="G32" s="11">
        <f>Calculation!$G$17</f>
        <v>-0.85</v>
      </c>
      <c r="H32" s="8">
        <f t="shared" si="7"/>
        <v>0</v>
      </c>
      <c r="I32" s="10"/>
      <c r="J32" s="11">
        <f>Calculation!$M$17</f>
        <v>-0.85</v>
      </c>
      <c r="K32" s="8">
        <f t="shared" si="0"/>
        <v>0</v>
      </c>
      <c r="L32" s="10"/>
      <c r="M32" s="11">
        <f>Calculation!$S$17</f>
        <v>-0.85</v>
      </c>
      <c r="N32" s="8">
        <f t="shared" si="1"/>
        <v>0</v>
      </c>
      <c r="O32" s="10"/>
      <c r="P32" s="11">
        <f>Calculation!$Y$17</f>
        <v>-0.85</v>
      </c>
      <c r="Q32" s="8">
        <f t="shared" si="2"/>
        <v>0</v>
      </c>
      <c r="R32" s="10"/>
      <c r="S32" s="11">
        <f>Calculation!$AE$17</f>
        <v>-0.85</v>
      </c>
      <c r="T32" s="8">
        <f t="shared" si="3"/>
        <v>0</v>
      </c>
      <c r="U32" s="10"/>
      <c r="V32" s="11">
        <f>Calculation!$AK$17</f>
        <v>-0.85</v>
      </c>
      <c r="W32" s="8">
        <f t="shared" si="8"/>
        <v>0</v>
      </c>
      <c r="X32" s="10"/>
      <c r="Y32" s="11">
        <f>Calculation!$AQ$17</f>
        <v>-0.85</v>
      </c>
      <c r="Z32" s="8">
        <f t="shared" si="4"/>
        <v>0</v>
      </c>
      <c r="AA32" s="10"/>
      <c r="AB32" s="11">
        <f>Calculation!$AW$17</f>
        <v>-0.85</v>
      </c>
      <c r="AC32" s="8">
        <f t="shared" si="5"/>
        <v>0</v>
      </c>
      <c r="AD32" s="10"/>
      <c r="AE32" s="11">
        <f>Calculation!$BC$17</f>
        <v>-0.85</v>
      </c>
      <c r="AF32" s="8">
        <f t="shared" si="6"/>
        <v>0</v>
      </c>
    </row>
    <row r="33" spans="1:32" x14ac:dyDescent="0.3">
      <c r="A33" s="48"/>
      <c r="B33" s="48"/>
      <c r="C33" s="48"/>
      <c r="D33" s="48"/>
      <c r="E33" s="48"/>
      <c r="F33" s="49"/>
      <c r="G33" s="11">
        <f>Calculation!$G$17</f>
        <v>-0.85</v>
      </c>
      <c r="H33" s="8">
        <f t="shared" si="7"/>
        <v>0</v>
      </c>
      <c r="I33" s="10"/>
      <c r="J33" s="11">
        <f>Calculation!$M$17</f>
        <v>-0.85</v>
      </c>
      <c r="K33" s="8">
        <f t="shared" si="0"/>
        <v>0</v>
      </c>
      <c r="L33" s="10"/>
      <c r="M33" s="11">
        <f>Calculation!$S$17</f>
        <v>-0.85</v>
      </c>
      <c r="N33" s="8">
        <f t="shared" si="1"/>
        <v>0</v>
      </c>
      <c r="O33" s="10"/>
      <c r="P33" s="11">
        <f>Calculation!$Y$17</f>
        <v>-0.85</v>
      </c>
      <c r="Q33" s="8">
        <f t="shared" si="2"/>
        <v>0</v>
      </c>
      <c r="R33" s="10"/>
      <c r="S33" s="11">
        <f>Calculation!$AE$17</f>
        <v>-0.85</v>
      </c>
      <c r="T33" s="8">
        <f t="shared" si="3"/>
        <v>0</v>
      </c>
      <c r="U33" s="10"/>
      <c r="V33" s="11">
        <f>Calculation!$AK$17</f>
        <v>-0.85</v>
      </c>
      <c r="W33" s="8">
        <f t="shared" si="8"/>
        <v>0</v>
      </c>
      <c r="X33" s="10"/>
      <c r="Y33" s="11">
        <f>Calculation!$AQ$17</f>
        <v>-0.85</v>
      </c>
      <c r="Z33" s="8">
        <f t="shared" si="4"/>
        <v>0</v>
      </c>
      <c r="AA33" s="10"/>
      <c r="AB33" s="11">
        <f>Calculation!$AW$17</f>
        <v>-0.85</v>
      </c>
      <c r="AC33" s="8">
        <f t="shared" si="5"/>
        <v>0</v>
      </c>
      <c r="AD33" s="10"/>
      <c r="AE33" s="11">
        <f>Calculation!$BC$17</f>
        <v>-0.85</v>
      </c>
      <c r="AF33" s="8">
        <f t="shared" si="6"/>
        <v>0</v>
      </c>
    </row>
    <row r="34" spans="1:32" x14ac:dyDescent="0.3">
      <c r="A34" s="48"/>
      <c r="B34" s="48"/>
      <c r="C34" s="48"/>
      <c r="D34" s="48"/>
      <c r="E34" s="48"/>
      <c r="F34" s="49"/>
      <c r="G34" s="11">
        <f>Calculation!$G$17</f>
        <v>-0.85</v>
      </c>
      <c r="H34" s="8">
        <f t="shared" si="7"/>
        <v>0</v>
      </c>
      <c r="I34" s="10"/>
      <c r="J34" s="11">
        <f>Calculation!$M$17</f>
        <v>-0.85</v>
      </c>
      <c r="K34" s="8">
        <f t="shared" si="0"/>
        <v>0</v>
      </c>
      <c r="L34" s="10"/>
      <c r="M34" s="11">
        <f>Calculation!$S$17</f>
        <v>-0.85</v>
      </c>
      <c r="N34" s="8">
        <f t="shared" si="1"/>
        <v>0</v>
      </c>
      <c r="O34" s="10"/>
      <c r="P34" s="11">
        <f>Calculation!$Y$17</f>
        <v>-0.85</v>
      </c>
      <c r="Q34" s="8">
        <f t="shared" si="2"/>
        <v>0</v>
      </c>
      <c r="R34" s="10"/>
      <c r="S34" s="11">
        <f>Calculation!$AE$17</f>
        <v>-0.85</v>
      </c>
      <c r="T34" s="8">
        <f t="shared" si="3"/>
        <v>0</v>
      </c>
      <c r="U34" s="10"/>
      <c r="V34" s="11">
        <f>Calculation!$AK$17</f>
        <v>-0.85</v>
      </c>
      <c r="W34" s="8">
        <f t="shared" si="8"/>
        <v>0</v>
      </c>
      <c r="X34" s="10"/>
      <c r="Y34" s="11">
        <f>Calculation!$AQ$17</f>
        <v>-0.85</v>
      </c>
      <c r="Z34" s="8">
        <f t="shared" si="4"/>
        <v>0</v>
      </c>
      <c r="AA34" s="10"/>
      <c r="AB34" s="11">
        <f>Calculation!$AW$17</f>
        <v>-0.85</v>
      </c>
      <c r="AC34" s="8">
        <f t="shared" si="5"/>
        <v>0</v>
      </c>
      <c r="AD34" s="10"/>
      <c r="AE34" s="11">
        <f>Calculation!$BC$17</f>
        <v>-0.85</v>
      </c>
      <c r="AF34" s="8">
        <f t="shared" si="6"/>
        <v>0</v>
      </c>
    </row>
    <row r="35" spans="1:32" x14ac:dyDescent="0.3">
      <c r="A35" s="48"/>
      <c r="B35" s="48"/>
      <c r="C35" s="48"/>
      <c r="D35" s="48"/>
      <c r="E35" s="48"/>
      <c r="F35" s="49"/>
      <c r="G35" s="11">
        <f>Calculation!$G$17</f>
        <v>-0.85</v>
      </c>
      <c r="H35" s="8">
        <f t="shared" si="7"/>
        <v>0</v>
      </c>
      <c r="I35" s="10"/>
      <c r="J35" s="11">
        <f>Calculation!$M$17</f>
        <v>-0.85</v>
      </c>
      <c r="K35" s="8">
        <f t="shared" si="0"/>
        <v>0</v>
      </c>
      <c r="L35" s="10"/>
      <c r="M35" s="11">
        <f>Calculation!$S$17</f>
        <v>-0.85</v>
      </c>
      <c r="N35" s="8">
        <f t="shared" si="1"/>
        <v>0</v>
      </c>
      <c r="O35" s="10"/>
      <c r="P35" s="11">
        <f>Calculation!$Y$17</f>
        <v>-0.85</v>
      </c>
      <c r="Q35" s="8">
        <f t="shared" si="2"/>
        <v>0</v>
      </c>
      <c r="R35" s="10"/>
      <c r="S35" s="11">
        <f>Calculation!$AE$17</f>
        <v>-0.85</v>
      </c>
      <c r="T35" s="8">
        <f t="shared" si="3"/>
        <v>0</v>
      </c>
      <c r="U35" s="10"/>
      <c r="V35" s="11">
        <f>Calculation!$AK$17</f>
        <v>-0.85</v>
      </c>
      <c r="W35" s="8">
        <f t="shared" si="8"/>
        <v>0</v>
      </c>
      <c r="X35" s="10"/>
      <c r="Y35" s="11">
        <f>Calculation!$AQ$17</f>
        <v>-0.85</v>
      </c>
      <c r="Z35" s="8">
        <f t="shared" si="4"/>
        <v>0</v>
      </c>
      <c r="AA35" s="10"/>
      <c r="AB35" s="11">
        <f>Calculation!$AW$17</f>
        <v>-0.85</v>
      </c>
      <c r="AC35" s="8">
        <f t="shared" si="5"/>
        <v>0</v>
      </c>
      <c r="AD35" s="10"/>
      <c r="AE35" s="11">
        <f>Calculation!$BC$17</f>
        <v>-0.85</v>
      </c>
      <c r="AF35" s="8">
        <f t="shared" si="6"/>
        <v>0</v>
      </c>
    </row>
    <row r="36" spans="1:32" x14ac:dyDescent="0.3">
      <c r="A36" s="48"/>
      <c r="B36" s="48"/>
      <c r="C36" s="48"/>
      <c r="D36" s="48"/>
      <c r="E36" s="48"/>
      <c r="F36" s="49"/>
      <c r="G36" s="11">
        <f>Calculation!$G$17</f>
        <v>-0.85</v>
      </c>
      <c r="H36" s="8">
        <f t="shared" si="7"/>
        <v>0</v>
      </c>
      <c r="I36" s="10"/>
      <c r="J36" s="11">
        <f>Calculation!$M$17</f>
        <v>-0.85</v>
      </c>
      <c r="K36" s="8">
        <f t="shared" si="0"/>
        <v>0</v>
      </c>
      <c r="L36" s="10"/>
      <c r="M36" s="11">
        <f>Calculation!$S$17</f>
        <v>-0.85</v>
      </c>
      <c r="N36" s="8">
        <f t="shared" si="1"/>
        <v>0</v>
      </c>
      <c r="O36" s="10"/>
      <c r="P36" s="11">
        <f>Calculation!$Y$17</f>
        <v>-0.85</v>
      </c>
      <c r="Q36" s="8">
        <f t="shared" si="2"/>
        <v>0</v>
      </c>
      <c r="R36" s="10"/>
      <c r="S36" s="11">
        <f>Calculation!$AE$17</f>
        <v>-0.85</v>
      </c>
      <c r="T36" s="8">
        <f t="shared" si="3"/>
        <v>0</v>
      </c>
      <c r="U36" s="10"/>
      <c r="V36" s="11">
        <f>Calculation!$AK$17</f>
        <v>-0.85</v>
      </c>
      <c r="W36" s="8">
        <f t="shared" si="8"/>
        <v>0</v>
      </c>
      <c r="X36" s="10"/>
      <c r="Y36" s="11">
        <f>Calculation!$AQ$17</f>
        <v>-0.85</v>
      </c>
      <c r="Z36" s="8">
        <f t="shared" si="4"/>
        <v>0</v>
      </c>
      <c r="AA36" s="10"/>
      <c r="AB36" s="11">
        <f>Calculation!$AW$17</f>
        <v>-0.85</v>
      </c>
      <c r="AC36" s="8">
        <f t="shared" si="5"/>
        <v>0</v>
      </c>
      <c r="AD36" s="10"/>
      <c r="AE36" s="11">
        <f>Calculation!$BC$17</f>
        <v>-0.85</v>
      </c>
      <c r="AF36" s="8">
        <f t="shared" si="6"/>
        <v>0</v>
      </c>
    </row>
    <row r="37" spans="1:32" x14ac:dyDescent="0.3">
      <c r="A37" s="48"/>
      <c r="B37" s="48"/>
      <c r="C37" s="48"/>
      <c r="D37" s="48"/>
      <c r="E37" s="48"/>
      <c r="F37" s="49"/>
      <c r="G37" s="11">
        <f>Calculation!$G$17</f>
        <v>-0.85</v>
      </c>
      <c r="H37" s="8">
        <f t="shared" si="7"/>
        <v>0</v>
      </c>
      <c r="I37" s="10"/>
      <c r="J37" s="11">
        <f>Calculation!$M$17</f>
        <v>-0.85</v>
      </c>
      <c r="K37" s="8">
        <f t="shared" si="0"/>
        <v>0</v>
      </c>
      <c r="L37" s="10"/>
      <c r="M37" s="11">
        <f>Calculation!$S$17</f>
        <v>-0.85</v>
      </c>
      <c r="N37" s="8">
        <f t="shared" si="1"/>
        <v>0</v>
      </c>
      <c r="O37" s="10"/>
      <c r="P37" s="11">
        <f>Calculation!$Y$17</f>
        <v>-0.85</v>
      </c>
      <c r="Q37" s="8">
        <f t="shared" si="2"/>
        <v>0</v>
      </c>
      <c r="R37" s="10"/>
      <c r="S37" s="11">
        <f>Calculation!$AE$17</f>
        <v>-0.85</v>
      </c>
      <c r="T37" s="8">
        <f t="shared" si="3"/>
        <v>0</v>
      </c>
      <c r="U37" s="10"/>
      <c r="V37" s="11">
        <f>Calculation!$AK$17</f>
        <v>-0.85</v>
      </c>
      <c r="W37" s="8">
        <f t="shared" si="8"/>
        <v>0</v>
      </c>
      <c r="X37" s="10"/>
      <c r="Y37" s="11">
        <f>Calculation!$AQ$17</f>
        <v>-0.85</v>
      </c>
      <c r="Z37" s="8">
        <f t="shared" si="4"/>
        <v>0</v>
      </c>
      <c r="AA37" s="10"/>
      <c r="AB37" s="11">
        <f>Calculation!$AW$17</f>
        <v>-0.85</v>
      </c>
      <c r="AC37" s="8">
        <f t="shared" si="5"/>
        <v>0</v>
      </c>
      <c r="AD37" s="10"/>
      <c r="AE37" s="11">
        <f>Calculation!$BC$17</f>
        <v>-0.85</v>
      </c>
      <c r="AF37" s="8">
        <f t="shared" si="6"/>
        <v>0</v>
      </c>
    </row>
    <row r="38" spans="1:32" x14ac:dyDescent="0.3">
      <c r="A38" s="48"/>
      <c r="B38" s="48"/>
      <c r="C38" s="48"/>
      <c r="D38" s="48"/>
      <c r="E38" s="48"/>
      <c r="F38" s="49"/>
      <c r="G38" s="11">
        <f>Calculation!$G$17</f>
        <v>-0.85</v>
      </c>
      <c r="H38" s="8">
        <f t="shared" si="7"/>
        <v>0</v>
      </c>
      <c r="I38" s="10"/>
      <c r="J38" s="11">
        <f>Calculation!$M$17</f>
        <v>-0.85</v>
      </c>
      <c r="K38" s="8">
        <f t="shared" si="0"/>
        <v>0</v>
      </c>
      <c r="L38" s="10"/>
      <c r="M38" s="11">
        <f>Calculation!$S$17</f>
        <v>-0.85</v>
      </c>
      <c r="N38" s="8">
        <f t="shared" si="1"/>
        <v>0</v>
      </c>
      <c r="O38" s="10"/>
      <c r="P38" s="11">
        <f>Calculation!$Y$17</f>
        <v>-0.85</v>
      </c>
      <c r="Q38" s="8">
        <f t="shared" si="2"/>
        <v>0</v>
      </c>
      <c r="R38" s="10"/>
      <c r="S38" s="11">
        <f>Calculation!$AE$17</f>
        <v>-0.85</v>
      </c>
      <c r="T38" s="8">
        <f t="shared" si="3"/>
        <v>0</v>
      </c>
      <c r="U38" s="10"/>
      <c r="V38" s="11">
        <f>Calculation!$AK$17</f>
        <v>-0.85</v>
      </c>
      <c r="W38" s="8">
        <f t="shared" si="8"/>
        <v>0</v>
      </c>
      <c r="X38" s="10"/>
      <c r="Y38" s="11">
        <f>Calculation!$AQ$17</f>
        <v>-0.85</v>
      </c>
      <c r="Z38" s="8">
        <f t="shared" si="4"/>
        <v>0</v>
      </c>
      <c r="AA38" s="10"/>
      <c r="AB38" s="11">
        <f>Calculation!$AW$17</f>
        <v>-0.85</v>
      </c>
      <c r="AC38" s="8">
        <f t="shared" si="5"/>
        <v>0</v>
      </c>
      <c r="AD38" s="10"/>
      <c r="AE38" s="11">
        <f>Calculation!$BC$17</f>
        <v>-0.85</v>
      </c>
      <c r="AF38" s="8">
        <f t="shared" si="6"/>
        <v>0</v>
      </c>
    </row>
    <row r="39" spans="1:32" x14ac:dyDescent="0.3">
      <c r="B39" s="50"/>
      <c r="C39" s="50"/>
      <c r="D39" s="50"/>
      <c r="E39" s="50"/>
      <c r="F39" s="50"/>
    </row>
    <row r="40" spans="1:32" x14ac:dyDescent="0.3">
      <c r="A40" s="125" t="s">
        <v>152</v>
      </c>
      <c r="B40" s="50"/>
      <c r="C40" s="50"/>
      <c r="D40" s="50"/>
      <c r="E40" s="50"/>
      <c r="F40" s="50"/>
    </row>
    <row r="41" spans="1:32" x14ac:dyDescent="0.3">
      <c r="A41" s="126"/>
      <c r="B41" s="50"/>
      <c r="C41" s="50"/>
      <c r="D41" s="50"/>
      <c r="E41" s="50"/>
      <c r="F41" s="50"/>
    </row>
    <row r="42" spans="1:32" x14ac:dyDescent="0.3">
      <c r="A42" s="51" t="s">
        <v>97</v>
      </c>
    </row>
    <row r="43" spans="1:32" x14ac:dyDescent="0.3">
      <c r="A43" s="58" t="s">
        <v>99</v>
      </c>
    </row>
  </sheetData>
  <sheetProtection algorithmName="SHA-512" hashValue="dcfTvlfprXJKPreU2S4HvTA9JgYk9ZobDH1RMRl62zoVO1+FGLfmiul5OLkt7hBkk1qz4RwG2yZ3nLX1kvH/pw==" saltValue="yWs8450I2RU+fm5elz91cg==" spinCount="100000" sheet="1" autoFilter="0"/>
  <mergeCells count="15">
    <mergeCell ref="A40:A41"/>
    <mergeCell ref="AA2:AA3"/>
    <mergeCell ref="AD2:AD3"/>
    <mergeCell ref="R2:R3"/>
    <mergeCell ref="U2:U3"/>
    <mergeCell ref="X2:X3"/>
    <mergeCell ref="I2:I3"/>
    <mergeCell ref="L2:L3"/>
    <mergeCell ref="O2:O3"/>
    <mergeCell ref="A2:A3"/>
    <mergeCell ref="B2:B3"/>
    <mergeCell ref="C2:C3"/>
    <mergeCell ref="D2:D3"/>
    <mergeCell ref="E2:E3"/>
    <mergeCell ref="F2:F3"/>
  </mergeCells>
  <pageMargins left="0.7" right="0.7" top="0.75" bottom="0.75" header="0.3" footer="0.3"/>
  <customProperties>
    <customPr name="_pios_id"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51AE7-4A07-4C6F-8D67-94CF7CA23ED0}">
  <dimension ref="A1:T40"/>
  <sheetViews>
    <sheetView showGridLines="0" workbookViewId="0">
      <pane ySplit="5" topLeftCell="A6" activePane="bottomLeft" state="frozen"/>
      <selection pane="bottomLeft" activeCell="F7" sqref="F7"/>
    </sheetView>
  </sheetViews>
  <sheetFormatPr defaultRowHeight="14.4" x14ac:dyDescent="0.3"/>
  <cols>
    <col min="1" max="1" width="14.44140625" customWidth="1"/>
    <col min="2" max="2" width="15.33203125" bestFit="1" customWidth="1"/>
    <col min="3" max="3" width="18.6640625" customWidth="1"/>
    <col min="4" max="4" width="12.44140625" customWidth="1"/>
    <col min="5" max="5" width="0.6640625" customWidth="1"/>
    <col min="6" max="6" width="13.6640625" customWidth="1"/>
    <col min="7" max="7" width="0.6640625" customWidth="1"/>
    <col min="8" max="8" width="13.6640625" customWidth="1"/>
    <col min="9" max="9" width="0.6640625" customWidth="1"/>
    <col min="10" max="10" width="13.6640625" customWidth="1"/>
    <col min="11" max="11" width="0.6640625" customWidth="1"/>
    <col min="12" max="12" width="13.6640625" customWidth="1"/>
    <col min="13" max="13" width="0.6640625" customWidth="1"/>
    <col min="14" max="14" width="13.6640625" customWidth="1"/>
    <col min="15" max="15" width="0.6640625" customWidth="1"/>
    <col min="16" max="16" width="13.6640625" customWidth="1"/>
    <col min="17" max="17" width="0.6640625" customWidth="1"/>
    <col min="18" max="18" width="13.6640625" customWidth="1"/>
    <col min="19" max="19" width="0.6640625" customWidth="1"/>
    <col min="20" max="20" width="13.6640625" customWidth="1"/>
  </cols>
  <sheetData>
    <row r="1" spans="1:20" s="4" customFormat="1" ht="67.95" customHeight="1" x14ac:dyDescent="0.3"/>
    <row r="2" spans="1:20" ht="14.25" customHeight="1" x14ac:dyDescent="0.3">
      <c r="A2" s="131" t="s">
        <v>145</v>
      </c>
      <c r="B2" s="131" t="s">
        <v>146</v>
      </c>
      <c r="C2" s="131" t="s">
        <v>153</v>
      </c>
      <c r="D2" s="6" t="s">
        <v>154</v>
      </c>
      <c r="E2" s="10"/>
      <c r="F2" s="6" t="s">
        <v>154</v>
      </c>
      <c r="G2" s="10"/>
      <c r="H2" s="6" t="s">
        <v>154</v>
      </c>
      <c r="I2" s="10"/>
      <c r="J2" s="6" t="s">
        <v>154</v>
      </c>
      <c r="K2" s="10"/>
      <c r="L2" s="6" t="s">
        <v>154</v>
      </c>
      <c r="M2" s="10"/>
      <c r="N2" s="6" t="s">
        <v>154</v>
      </c>
      <c r="O2" s="10"/>
      <c r="P2" s="6" t="s">
        <v>154</v>
      </c>
      <c r="Q2" s="10"/>
      <c r="R2" s="6" t="s">
        <v>154</v>
      </c>
      <c r="S2" s="10"/>
      <c r="T2" s="6" t="s">
        <v>154</v>
      </c>
    </row>
    <row r="3" spans="1:20" ht="14.25" customHeight="1" x14ac:dyDescent="0.3">
      <c r="A3" s="136"/>
      <c r="B3" s="136"/>
      <c r="C3" s="136"/>
      <c r="D3" s="31">
        <f>Calculation!E18</f>
        <v>0</v>
      </c>
      <c r="E3" s="10"/>
      <c r="F3" s="31">
        <f>Calculation!K18</f>
        <v>0</v>
      </c>
      <c r="G3" s="10"/>
      <c r="H3" s="31">
        <f>Calculation!Q18</f>
        <v>0</v>
      </c>
      <c r="I3" s="10"/>
      <c r="J3" s="31">
        <f>Calculation!W18</f>
        <v>0</v>
      </c>
      <c r="K3" s="10"/>
      <c r="L3" s="31">
        <f>Calculation!AC18</f>
        <v>0</v>
      </c>
      <c r="M3" s="10"/>
      <c r="N3" s="31">
        <f>Calculation!AI18</f>
        <v>0</v>
      </c>
      <c r="O3" s="10"/>
      <c r="P3" s="31">
        <f>Calculation!AO18</f>
        <v>0</v>
      </c>
      <c r="Q3" s="10"/>
      <c r="R3" s="31">
        <f>Calculation!AU18</f>
        <v>0</v>
      </c>
      <c r="S3" s="10"/>
      <c r="T3" s="31">
        <f>Calculation!BA18</f>
        <v>0</v>
      </c>
    </row>
    <row r="4" spans="1:20" ht="14.25" customHeight="1" x14ac:dyDescent="0.3">
      <c r="A4" s="136"/>
      <c r="B4" s="136"/>
      <c r="C4" s="136"/>
      <c r="D4" s="31" t="s">
        <v>155</v>
      </c>
      <c r="E4" s="10"/>
      <c r="F4" s="31" t="s">
        <v>155</v>
      </c>
      <c r="G4" s="10"/>
      <c r="H4" s="31" t="s">
        <v>155</v>
      </c>
      <c r="I4" s="10"/>
      <c r="J4" s="31" t="s">
        <v>155</v>
      </c>
      <c r="K4" s="10"/>
      <c r="L4" s="31" t="s">
        <v>155</v>
      </c>
      <c r="M4" s="10"/>
      <c r="N4" s="31" t="s">
        <v>155</v>
      </c>
      <c r="O4" s="10"/>
      <c r="P4" s="31" t="s">
        <v>155</v>
      </c>
      <c r="Q4" s="10"/>
      <c r="R4" s="31" t="s">
        <v>155</v>
      </c>
      <c r="S4" s="10"/>
      <c r="T4" s="31" t="s">
        <v>155</v>
      </c>
    </row>
    <row r="5" spans="1:20" ht="14.25" customHeight="1" x14ac:dyDescent="0.3">
      <c r="A5" s="132"/>
      <c r="B5" s="132"/>
      <c r="C5" s="132"/>
      <c r="D5" s="31">
        <f>F3</f>
        <v>0</v>
      </c>
      <c r="E5" s="10"/>
      <c r="F5" s="31">
        <f>H3</f>
        <v>0</v>
      </c>
      <c r="G5" s="10"/>
      <c r="H5" s="31">
        <f>J3</f>
        <v>0</v>
      </c>
      <c r="I5" s="10"/>
      <c r="J5" s="31">
        <f>L3</f>
        <v>0</v>
      </c>
      <c r="K5" s="10"/>
      <c r="L5" s="31">
        <f>N3</f>
        <v>0</v>
      </c>
      <c r="M5" s="10"/>
      <c r="N5" s="31">
        <f>P3</f>
        <v>0</v>
      </c>
      <c r="O5" s="10"/>
      <c r="P5" s="31">
        <f>R3</f>
        <v>0</v>
      </c>
      <c r="Q5" s="10"/>
      <c r="R5" s="31">
        <f>T3</f>
        <v>0</v>
      </c>
      <c r="S5" s="10"/>
      <c r="T5" s="6" t="s">
        <v>156</v>
      </c>
    </row>
    <row r="6" spans="1:20" x14ac:dyDescent="0.3">
      <c r="A6" s="6">
        <f>'Price list'!C4</f>
        <v>0</v>
      </c>
      <c r="B6" s="6">
        <f>'Price list'!D4</f>
        <v>0</v>
      </c>
      <c r="C6" s="6">
        <f>'Price list'!E4</f>
        <v>0</v>
      </c>
      <c r="D6" s="8">
        <f>'Price list'!H4</f>
        <v>0</v>
      </c>
      <c r="E6" s="10"/>
      <c r="F6" s="8">
        <f>'Price list'!K4</f>
        <v>0</v>
      </c>
      <c r="G6" s="10"/>
      <c r="H6" s="8">
        <f>'Price list'!N4</f>
        <v>0</v>
      </c>
      <c r="I6" s="10"/>
      <c r="J6" s="8">
        <f>'Price list'!Q4</f>
        <v>0</v>
      </c>
      <c r="K6" s="10"/>
      <c r="L6" s="8">
        <f>'Price list'!T4</f>
        <v>0</v>
      </c>
      <c r="M6" s="10"/>
      <c r="N6" s="8">
        <f>'Price list'!W4</f>
        <v>0</v>
      </c>
      <c r="O6" s="10"/>
      <c r="P6" s="8">
        <f>'Price list'!Z4</f>
        <v>0</v>
      </c>
      <c r="Q6" s="10"/>
      <c r="R6" s="8">
        <f>'Price list'!AC4</f>
        <v>0</v>
      </c>
      <c r="S6" s="10"/>
      <c r="T6" s="8">
        <f>'Price list'!AF4</f>
        <v>0</v>
      </c>
    </row>
    <row r="7" spans="1:20" x14ac:dyDescent="0.3">
      <c r="A7" s="6">
        <f>'Price list'!C5</f>
        <v>0</v>
      </c>
      <c r="B7" s="6">
        <f>'Price list'!D5</f>
        <v>0</v>
      </c>
      <c r="C7" s="6">
        <f>'Price list'!E5</f>
        <v>0</v>
      </c>
      <c r="D7" s="8">
        <f>'Price list'!H5</f>
        <v>0</v>
      </c>
      <c r="E7" s="10"/>
      <c r="F7" s="8">
        <f>'Price list'!K5</f>
        <v>0</v>
      </c>
      <c r="G7" s="10"/>
      <c r="H7" s="8">
        <f>'Price list'!N5</f>
        <v>0</v>
      </c>
      <c r="I7" s="10"/>
      <c r="J7" s="8">
        <f>'Price list'!Q5</f>
        <v>0</v>
      </c>
      <c r="K7" s="10"/>
      <c r="L7" s="8">
        <f>'Price list'!T5</f>
        <v>0</v>
      </c>
      <c r="M7" s="10"/>
      <c r="N7" s="8">
        <f>'Price list'!W5</f>
        <v>0</v>
      </c>
      <c r="O7" s="10"/>
      <c r="P7" s="8">
        <f>'Price list'!Z5</f>
        <v>0</v>
      </c>
      <c r="Q7" s="10"/>
      <c r="R7" s="8">
        <f>'Price list'!AC5</f>
        <v>0</v>
      </c>
      <c r="S7" s="10"/>
      <c r="T7" s="8">
        <f>'Price list'!AF5</f>
        <v>0</v>
      </c>
    </row>
    <row r="8" spans="1:20" x14ac:dyDescent="0.3">
      <c r="A8" s="6">
        <f>'Price list'!C6</f>
        <v>0</v>
      </c>
      <c r="B8" s="6">
        <f>'Price list'!D6</f>
        <v>0</v>
      </c>
      <c r="C8" s="6">
        <f>'Price list'!E6</f>
        <v>0</v>
      </c>
      <c r="D8" s="8">
        <f>'Price list'!H6</f>
        <v>0</v>
      </c>
      <c r="E8" s="10"/>
      <c r="F8" s="8">
        <f>'Price list'!K6</f>
        <v>0</v>
      </c>
      <c r="G8" s="10"/>
      <c r="H8" s="8">
        <f>'Price list'!N6</f>
        <v>0</v>
      </c>
      <c r="I8" s="10"/>
      <c r="J8" s="8">
        <f>'Price list'!Q6</f>
        <v>0</v>
      </c>
      <c r="K8" s="10"/>
      <c r="L8" s="8">
        <f>'Price list'!T6</f>
        <v>0</v>
      </c>
      <c r="M8" s="10"/>
      <c r="N8" s="8">
        <f>'Price list'!W6</f>
        <v>0</v>
      </c>
      <c r="O8" s="10"/>
      <c r="P8" s="8">
        <f>'Price list'!Z6</f>
        <v>0</v>
      </c>
      <c r="Q8" s="10"/>
      <c r="R8" s="8">
        <f>'Price list'!AC6</f>
        <v>0</v>
      </c>
      <c r="S8" s="10"/>
      <c r="T8" s="8">
        <f>'Price list'!AF6</f>
        <v>0</v>
      </c>
    </row>
    <row r="9" spans="1:20" x14ac:dyDescent="0.3">
      <c r="A9" s="6">
        <f>'Price list'!C7</f>
        <v>0</v>
      </c>
      <c r="B9" s="6">
        <f>'Price list'!D7</f>
        <v>0</v>
      </c>
      <c r="C9" s="6">
        <f>'Price list'!E7</f>
        <v>0</v>
      </c>
      <c r="D9" s="8">
        <f>'Price list'!H7</f>
        <v>0</v>
      </c>
      <c r="E9" s="10"/>
      <c r="F9" s="8">
        <f>'Price list'!K7</f>
        <v>0</v>
      </c>
      <c r="G9" s="10"/>
      <c r="H9" s="8">
        <f>'Price list'!N7</f>
        <v>0</v>
      </c>
      <c r="I9" s="10"/>
      <c r="J9" s="8">
        <f>'Price list'!Q7</f>
        <v>0</v>
      </c>
      <c r="K9" s="10"/>
      <c r="L9" s="8">
        <f>'Price list'!T7</f>
        <v>0</v>
      </c>
      <c r="M9" s="10"/>
      <c r="N9" s="8">
        <f>'Price list'!W7</f>
        <v>0</v>
      </c>
      <c r="O9" s="10"/>
      <c r="P9" s="8">
        <f>'Price list'!Z7</f>
        <v>0</v>
      </c>
      <c r="Q9" s="10"/>
      <c r="R9" s="8">
        <f>'Price list'!AC7</f>
        <v>0</v>
      </c>
      <c r="S9" s="10"/>
      <c r="T9" s="8">
        <f>'Price list'!AF7</f>
        <v>0</v>
      </c>
    </row>
    <row r="10" spans="1:20" x14ac:dyDescent="0.3">
      <c r="A10" s="6">
        <f>'Price list'!C8</f>
        <v>0</v>
      </c>
      <c r="B10" s="6">
        <f>'Price list'!D8</f>
        <v>0</v>
      </c>
      <c r="C10" s="6">
        <f>'Price list'!E8</f>
        <v>0</v>
      </c>
      <c r="D10" s="8">
        <f>'Price list'!H8</f>
        <v>0</v>
      </c>
      <c r="E10" s="10"/>
      <c r="F10" s="8">
        <f>'Price list'!K8</f>
        <v>0</v>
      </c>
      <c r="G10" s="10"/>
      <c r="H10" s="8">
        <f>'Price list'!N8</f>
        <v>0</v>
      </c>
      <c r="I10" s="10"/>
      <c r="J10" s="8">
        <f>'Price list'!Q8</f>
        <v>0</v>
      </c>
      <c r="K10" s="10"/>
      <c r="L10" s="8">
        <f>'Price list'!T8</f>
        <v>0</v>
      </c>
      <c r="M10" s="10"/>
      <c r="N10" s="8">
        <f>'Price list'!W8</f>
        <v>0</v>
      </c>
      <c r="O10" s="10"/>
      <c r="P10" s="8">
        <f>'Price list'!Z8</f>
        <v>0</v>
      </c>
      <c r="Q10" s="10"/>
      <c r="R10" s="8">
        <f>'Price list'!AC8</f>
        <v>0</v>
      </c>
      <c r="S10" s="10"/>
      <c r="T10" s="8">
        <f>'Price list'!AF8</f>
        <v>0</v>
      </c>
    </row>
    <row r="11" spans="1:20" x14ac:dyDescent="0.3">
      <c r="A11" s="6">
        <f>'Price list'!C9</f>
        <v>0</v>
      </c>
      <c r="B11" s="6">
        <f>'Price list'!D9</f>
        <v>0</v>
      </c>
      <c r="C11" s="6">
        <f>'Price list'!E9</f>
        <v>0</v>
      </c>
      <c r="D11" s="8">
        <f>'Price list'!H9</f>
        <v>0</v>
      </c>
      <c r="E11" s="10"/>
      <c r="F11" s="8">
        <f>'Price list'!K9</f>
        <v>0</v>
      </c>
      <c r="G11" s="10"/>
      <c r="H11" s="8">
        <f>'Price list'!N9</f>
        <v>0</v>
      </c>
      <c r="I11" s="10"/>
      <c r="J11" s="8">
        <f>'Price list'!Q9</f>
        <v>0</v>
      </c>
      <c r="K11" s="10"/>
      <c r="L11" s="8">
        <f>'Price list'!T9</f>
        <v>0</v>
      </c>
      <c r="M11" s="10"/>
      <c r="N11" s="8">
        <f>'Price list'!W9</f>
        <v>0</v>
      </c>
      <c r="O11" s="10"/>
      <c r="P11" s="8">
        <f>'Price list'!Z9</f>
        <v>0</v>
      </c>
      <c r="Q11" s="10"/>
      <c r="R11" s="8">
        <f>'Price list'!AC9</f>
        <v>0</v>
      </c>
      <c r="S11" s="10"/>
      <c r="T11" s="8">
        <f>'Price list'!AF9</f>
        <v>0</v>
      </c>
    </row>
    <row r="12" spans="1:20" x14ac:dyDescent="0.3">
      <c r="A12" s="6">
        <f>'Price list'!C10</f>
        <v>0</v>
      </c>
      <c r="B12" s="6">
        <f>'Price list'!D10</f>
        <v>0</v>
      </c>
      <c r="C12" s="6">
        <f>'Price list'!E10</f>
        <v>0</v>
      </c>
      <c r="D12" s="8">
        <f>'Price list'!H10</f>
        <v>0</v>
      </c>
      <c r="E12" s="10"/>
      <c r="F12" s="8">
        <f>'Price list'!K10</f>
        <v>0</v>
      </c>
      <c r="G12" s="10"/>
      <c r="H12" s="8">
        <f>'Price list'!N10</f>
        <v>0</v>
      </c>
      <c r="I12" s="10"/>
      <c r="J12" s="8">
        <f>'Price list'!Q10</f>
        <v>0</v>
      </c>
      <c r="K12" s="10"/>
      <c r="L12" s="8">
        <f>'Price list'!T10</f>
        <v>0</v>
      </c>
      <c r="M12" s="10"/>
      <c r="N12" s="8">
        <f>'Price list'!W10</f>
        <v>0</v>
      </c>
      <c r="O12" s="10"/>
      <c r="P12" s="8">
        <f>'Price list'!Z10</f>
        <v>0</v>
      </c>
      <c r="Q12" s="10"/>
      <c r="R12" s="8">
        <f>'Price list'!AC10</f>
        <v>0</v>
      </c>
      <c r="S12" s="10"/>
      <c r="T12" s="8">
        <f>'Price list'!AF10</f>
        <v>0</v>
      </c>
    </row>
    <row r="13" spans="1:20" x14ac:dyDescent="0.3">
      <c r="A13" s="6">
        <f>'Price list'!C11</f>
        <v>0</v>
      </c>
      <c r="B13" s="6">
        <f>'Price list'!D11</f>
        <v>0</v>
      </c>
      <c r="C13" s="6">
        <f>'Price list'!E11</f>
        <v>0</v>
      </c>
      <c r="D13" s="8">
        <f>'Price list'!H11</f>
        <v>0</v>
      </c>
      <c r="E13" s="10"/>
      <c r="F13" s="8">
        <f>'Price list'!K11</f>
        <v>0</v>
      </c>
      <c r="G13" s="10"/>
      <c r="H13" s="8">
        <f>'Price list'!N11</f>
        <v>0</v>
      </c>
      <c r="I13" s="10"/>
      <c r="J13" s="8">
        <f>'Price list'!Q11</f>
        <v>0</v>
      </c>
      <c r="K13" s="10"/>
      <c r="L13" s="8">
        <f>'Price list'!T11</f>
        <v>0</v>
      </c>
      <c r="M13" s="10"/>
      <c r="N13" s="8">
        <f>'Price list'!W11</f>
        <v>0</v>
      </c>
      <c r="O13" s="10"/>
      <c r="P13" s="8">
        <f>'Price list'!Z11</f>
        <v>0</v>
      </c>
      <c r="Q13" s="10"/>
      <c r="R13" s="8">
        <f>'Price list'!AC11</f>
        <v>0</v>
      </c>
      <c r="S13" s="10"/>
      <c r="T13" s="8">
        <f>'Price list'!AF11</f>
        <v>0</v>
      </c>
    </row>
    <row r="14" spans="1:20" x14ac:dyDescent="0.3">
      <c r="A14" s="6">
        <f>'Price list'!C12</f>
        <v>0</v>
      </c>
      <c r="B14" s="6">
        <f>'Price list'!D12</f>
        <v>0</v>
      </c>
      <c r="C14" s="6">
        <f>'Price list'!E12</f>
        <v>0</v>
      </c>
      <c r="D14" s="8">
        <f>'Price list'!H12</f>
        <v>0</v>
      </c>
      <c r="E14" s="10"/>
      <c r="F14" s="8">
        <f>'Price list'!K12</f>
        <v>0</v>
      </c>
      <c r="G14" s="10"/>
      <c r="H14" s="8">
        <f>'Price list'!N12</f>
        <v>0</v>
      </c>
      <c r="I14" s="10"/>
      <c r="J14" s="8">
        <f>'Price list'!Q12</f>
        <v>0</v>
      </c>
      <c r="K14" s="10"/>
      <c r="L14" s="8">
        <f>'Price list'!T12</f>
        <v>0</v>
      </c>
      <c r="M14" s="10"/>
      <c r="N14" s="8">
        <f>'Price list'!W12</f>
        <v>0</v>
      </c>
      <c r="O14" s="10"/>
      <c r="P14" s="8">
        <f>'Price list'!Z12</f>
        <v>0</v>
      </c>
      <c r="Q14" s="10"/>
      <c r="R14" s="8">
        <f>'Price list'!AC12</f>
        <v>0</v>
      </c>
      <c r="S14" s="10"/>
      <c r="T14" s="8">
        <f>'Price list'!AF12</f>
        <v>0</v>
      </c>
    </row>
    <row r="15" spans="1:20" x14ac:dyDescent="0.3">
      <c r="A15" s="6">
        <f>'Price list'!C13</f>
        <v>0</v>
      </c>
      <c r="B15" s="6">
        <f>'Price list'!D13</f>
        <v>0</v>
      </c>
      <c r="C15" s="6">
        <f>'Price list'!E13</f>
        <v>0</v>
      </c>
      <c r="D15" s="8">
        <f>'Price list'!H13</f>
        <v>0</v>
      </c>
      <c r="E15" s="10"/>
      <c r="F15" s="8">
        <f>'Price list'!K13</f>
        <v>0</v>
      </c>
      <c r="G15" s="10"/>
      <c r="H15" s="8">
        <f>'Price list'!N13</f>
        <v>0</v>
      </c>
      <c r="I15" s="10"/>
      <c r="J15" s="8">
        <f>'Price list'!Q13</f>
        <v>0</v>
      </c>
      <c r="K15" s="10"/>
      <c r="L15" s="8">
        <f>'Price list'!T13</f>
        <v>0</v>
      </c>
      <c r="M15" s="10"/>
      <c r="N15" s="8">
        <f>'Price list'!W13</f>
        <v>0</v>
      </c>
      <c r="O15" s="10"/>
      <c r="P15" s="8">
        <f>'Price list'!Z13</f>
        <v>0</v>
      </c>
      <c r="Q15" s="10"/>
      <c r="R15" s="8">
        <f>'Price list'!AC13</f>
        <v>0</v>
      </c>
      <c r="S15" s="10"/>
      <c r="T15" s="8">
        <f>'Price list'!AF13</f>
        <v>0</v>
      </c>
    </row>
    <row r="16" spans="1:20" x14ac:dyDescent="0.3">
      <c r="A16" s="6">
        <f>'Price list'!C14</f>
        <v>0</v>
      </c>
      <c r="B16" s="6">
        <f>'Price list'!D14</f>
        <v>0</v>
      </c>
      <c r="C16" s="6">
        <f>'Price list'!E14</f>
        <v>0</v>
      </c>
      <c r="D16" s="8">
        <f>'Price list'!H14</f>
        <v>0</v>
      </c>
      <c r="E16" s="10"/>
      <c r="F16" s="8">
        <f>'Price list'!K14</f>
        <v>0</v>
      </c>
      <c r="G16" s="10"/>
      <c r="H16" s="8">
        <f>'Price list'!N14</f>
        <v>0</v>
      </c>
      <c r="I16" s="10"/>
      <c r="J16" s="8">
        <f>'Price list'!Q14</f>
        <v>0</v>
      </c>
      <c r="K16" s="10"/>
      <c r="L16" s="8">
        <f>'Price list'!T14</f>
        <v>0</v>
      </c>
      <c r="M16" s="10"/>
      <c r="N16" s="8">
        <f>'Price list'!W14</f>
        <v>0</v>
      </c>
      <c r="O16" s="10"/>
      <c r="P16" s="8">
        <f>'Price list'!Z14</f>
        <v>0</v>
      </c>
      <c r="Q16" s="10"/>
      <c r="R16" s="8">
        <f>'Price list'!AC14</f>
        <v>0</v>
      </c>
      <c r="S16" s="10"/>
      <c r="T16" s="8">
        <f>'Price list'!AF14</f>
        <v>0</v>
      </c>
    </row>
    <row r="17" spans="1:20" x14ac:dyDescent="0.3">
      <c r="A17" s="6">
        <f>'Price list'!C15</f>
        <v>0</v>
      </c>
      <c r="B17" s="6">
        <f>'Price list'!D15</f>
        <v>0</v>
      </c>
      <c r="C17" s="6">
        <f>'Price list'!E15</f>
        <v>0</v>
      </c>
      <c r="D17" s="8">
        <f>'Price list'!H15</f>
        <v>0</v>
      </c>
      <c r="E17" s="10"/>
      <c r="F17" s="8">
        <f>'Price list'!K15</f>
        <v>0</v>
      </c>
      <c r="G17" s="10"/>
      <c r="H17" s="8">
        <f>'Price list'!N15</f>
        <v>0</v>
      </c>
      <c r="I17" s="10"/>
      <c r="J17" s="8">
        <f>'Price list'!Q15</f>
        <v>0</v>
      </c>
      <c r="K17" s="10"/>
      <c r="L17" s="8">
        <f>'Price list'!T15</f>
        <v>0</v>
      </c>
      <c r="M17" s="10"/>
      <c r="N17" s="8">
        <f>'Price list'!W15</f>
        <v>0</v>
      </c>
      <c r="O17" s="10"/>
      <c r="P17" s="8">
        <f>'Price list'!Z15</f>
        <v>0</v>
      </c>
      <c r="Q17" s="10"/>
      <c r="R17" s="8">
        <f>'Price list'!AC15</f>
        <v>0</v>
      </c>
      <c r="S17" s="10"/>
      <c r="T17" s="8">
        <f>'Price list'!AF15</f>
        <v>0</v>
      </c>
    </row>
    <row r="18" spans="1:20" x14ac:dyDescent="0.3">
      <c r="A18" s="6">
        <f>'Price list'!C16</f>
        <v>0</v>
      </c>
      <c r="B18" s="6">
        <f>'Price list'!D16</f>
        <v>0</v>
      </c>
      <c r="C18" s="6">
        <f>'Price list'!E16</f>
        <v>0</v>
      </c>
      <c r="D18" s="8">
        <f>'Price list'!H16</f>
        <v>0</v>
      </c>
      <c r="E18" s="10"/>
      <c r="F18" s="8">
        <f>'Price list'!K16</f>
        <v>0</v>
      </c>
      <c r="G18" s="10"/>
      <c r="H18" s="8">
        <f>'Price list'!N16</f>
        <v>0</v>
      </c>
      <c r="I18" s="10"/>
      <c r="J18" s="8">
        <f>'Price list'!Q16</f>
        <v>0</v>
      </c>
      <c r="K18" s="10"/>
      <c r="L18" s="8">
        <f>'Price list'!T16</f>
        <v>0</v>
      </c>
      <c r="M18" s="10"/>
      <c r="N18" s="8">
        <f>'Price list'!W16</f>
        <v>0</v>
      </c>
      <c r="O18" s="10"/>
      <c r="P18" s="8">
        <f>'Price list'!Z16</f>
        <v>0</v>
      </c>
      <c r="Q18" s="10"/>
      <c r="R18" s="8">
        <f>'Price list'!AC16</f>
        <v>0</v>
      </c>
      <c r="S18" s="10"/>
      <c r="T18" s="8">
        <f>'Price list'!AF16</f>
        <v>0</v>
      </c>
    </row>
    <row r="19" spans="1:20" x14ac:dyDescent="0.3">
      <c r="A19" s="6">
        <f>'Price list'!C17</f>
        <v>0</v>
      </c>
      <c r="B19" s="6">
        <f>'Price list'!D17</f>
        <v>0</v>
      </c>
      <c r="C19" s="6">
        <f>'Price list'!E17</f>
        <v>0</v>
      </c>
      <c r="D19" s="8">
        <f>'Price list'!H17</f>
        <v>0</v>
      </c>
      <c r="E19" s="10"/>
      <c r="F19" s="8">
        <f>'Price list'!K17</f>
        <v>0</v>
      </c>
      <c r="G19" s="10"/>
      <c r="H19" s="8">
        <f>'Price list'!N17</f>
        <v>0</v>
      </c>
      <c r="I19" s="10"/>
      <c r="J19" s="8">
        <f>'Price list'!Q17</f>
        <v>0</v>
      </c>
      <c r="K19" s="10"/>
      <c r="L19" s="8">
        <f>'Price list'!T17</f>
        <v>0</v>
      </c>
      <c r="M19" s="10"/>
      <c r="N19" s="8">
        <f>'Price list'!W17</f>
        <v>0</v>
      </c>
      <c r="O19" s="10"/>
      <c r="P19" s="8">
        <f>'Price list'!Z17</f>
        <v>0</v>
      </c>
      <c r="Q19" s="10"/>
      <c r="R19" s="8">
        <f>'Price list'!AC17</f>
        <v>0</v>
      </c>
      <c r="S19" s="10"/>
      <c r="T19" s="8">
        <f>'Price list'!AF17</f>
        <v>0</v>
      </c>
    </row>
    <row r="20" spans="1:20" x14ac:dyDescent="0.3">
      <c r="A20" s="6">
        <f>'Price list'!C18</f>
        <v>0</v>
      </c>
      <c r="B20" s="6">
        <f>'Price list'!D18</f>
        <v>0</v>
      </c>
      <c r="C20" s="6">
        <f>'Price list'!E18</f>
        <v>0</v>
      </c>
      <c r="D20" s="8">
        <f>'Price list'!H18</f>
        <v>0</v>
      </c>
      <c r="E20" s="10"/>
      <c r="F20" s="8">
        <f>'Price list'!K18</f>
        <v>0</v>
      </c>
      <c r="G20" s="10"/>
      <c r="H20" s="8">
        <f>'Price list'!N18</f>
        <v>0</v>
      </c>
      <c r="I20" s="10"/>
      <c r="J20" s="8">
        <f>'Price list'!Q18</f>
        <v>0</v>
      </c>
      <c r="K20" s="10"/>
      <c r="L20" s="8">
        <f>'Price list'!T18</f>
        <v>0</v>
      </c>
      <c r="M20" s="10"/>
      <c r="N20" s="8">
        <f>'Price list'!W18</f>
        <v>0</v>
      </c>
      <c r="O20" s="10"/>
      <c r="P20" s="8">
        <f>'Price list'!Z18</f>
        <v>0</v>
      </c>
      <c r="Q20" s="10"/>
      <c r="R20" s="8">
        <f>'Price list'!AC18</f>
        <v>0</v>
      </c>
      <c r="S20" s="10"/>
      <c r="T20" s="8">
        <f>'Price list'!AF18</f>
        <v>0</v>
      </c>
    </row>
    <row r="21" spans="1:20" x14ac:dyDescent="0.3">
      <c r="A21" s="6">
        <f>'Price list'!C19</f>
        <v>0</v>
      </c>
      <c r="B21" s="6">
        <f>'Price list'!D19</f>
        <v>0</v>
      </c>
      <c r="C21" s="6">
        <f>'Price list'!E19</f>
        <v>0</v>
      </c>
      <c r="D21" s="8">
        <f>'Price list'!H19</f>
        <v>0</v>
      </c>
      <c r="E21" s="10"/>
      <c r="F21" s="8">
        <f>'Price list'!K19</f>
        <v>0</v>
      </c>
      <c r="G21" s="10"/>
      <c r="H21" s="8">
        <f>'Price list'!N19</f>
        <v>0</v>
      </c>
      <c r="I21" s="10"/>
      <c r="J21" s="8">
        <f>'Price list'!Q19</f>
        <v>0</v>
      </c>
      <c r="K21" s="10"/>
      <c r="L21" s="8">
        <f>'Price list'!T19</f>
        <v>0</v>
      </c>
      <c r="M21" s="10"/>
      <c r="N21" s="8">
        <f>'Price list'!W19</f>
        <v>0</v>
      </c>
      <c r="O21" s="10"/>
      <c r="P21" s="8">
        <f>'Price list'!Z19</f>
        <v>0</v>
      </c>
      <c r="Q21" s="10"/>
      <c r="R21" s="8">
        <f>'Price list'!AC19</f>
        <v>0</v>
      </c>
      <c r="S21" s="10"/>
      <c r="T21" s="8">
        <f>'Price list'!AF19</f>
        <v>0</v>
      </c>
    </row>
    <row r="22" spans="1:20" x14ac:dyDescent="0.3">
      <c r="A22" s="6">
        <f>'Price list'!C20</f>
        <v>0</v>
      </c>
      <c r="B22" s="6">
        <f>'Price list'!D20</f>
        <v>0</v>
      </c>
      <c r="C22" s="6">
        <f>'Price list'!E20</f>
        <v>0</v>
      </c>
      <c r="D22" s="8">
        <f>'Price list'!H20</f>
        <v>0</v>
      </c>
      <c r="E22" s="10"/>
      <c r="F22" s="8">
        <f>'Price list'!K20</f>
        <v>0</v>
      </c>
      <c r="G22" s="10"/>
      <c r="H22" s="8">
        <f>'Price list'!N20</f>
        <v>0</v>
      </c>
      <c r="I22" s="10"/>
      <c r="J22" s="8">
        <f>'Price list'!Q20</f>
        <v>0</v>
      </c>
      <c r="K22" s="10"/>
      <c r="L22" s="8">
        <f>'Price list'!T20</f>
        <v>0</v>
      </c>
      <c r="M22" s="10"/>
      <c r="N22" s="8">
        <f>'Price list'!W20</f>
        <v>0</v>
      </c>
      <c r="O22" s="10"/>
      <c r="P22" s="8">
        <f>'Price list'!Z20</f>
        <v>0</v>
      </c>
      <c r="Q22" s="10"/>
      <c r="R22" s="8">
        <f>'Price list'!AC20</f>
        <v>0</v>
      </c>
      <c r="S22" s="10"/>
      <c r="T22" s="8">
        <f>'Price list'!AF20</f>
        <v>0</v>
      </c>
    </row>
    <row r="23" spans="1:20" x14ac:dyDescent="0.3">
      <c r="A23" s="6">
        <f>'Price list'!C21</f>
        <v>0</v>
      </c>
      <c r="B23" s="6">
        <f>'Price list'!D21</f>
        <v>0</v>
      </c>
      <c r="C23" s="6">
        <f>'Price list'!E21</f>
        <v>0</v>
      </c>
      <c r="D23" s="8">
        <f>'Price list'!H21</f>
        <v>0</v>
      </c>
      <c r="E23" s="10"/>
      <c r="F23" s="8">
        <f>'Price list'!K21</f>
        <v>0</v>
      </c>
      <c r="G23" s="10"/>
      <c r="H23" s="8">
        <f>'Price list'!N21</f>
        <v>0</v>
      </c>
      <c r="I23" s="10"/>
      <c r="J23" s="8">
        <f>'Price list'!Q21</f>
        <v>0</v>
      </c>
      <c r="K23" s="10"/>
      <c r="L23" s="8">
        <f>'Price list'!T21</f>
        <v>0</v>
      </c>
      <c r="M23" s="10"/>
      <c r="N23" s="8">
        <f>'Price list'!W21</f>
        <v>0</v>
      </c>
      <c r="O23" s="10"/>
      <c r="P23" s="8">
        <f>'Price list'!Z21</f>
        <v>0</v>
      </c>
      <c r="Q23" s="10"/>
      <c r="R23" s="8">
        <f>'Price list'!AC21</f>
        <v>0</v>
      </c>
      <c r="S23" s="10"/>
      <c r="T23" s="8">
        <f>'Price list'!AF21</f>
        <v>0</v>
      </c>
    </row>
    <row r="24" spans="1:20" x14ac:dyDescent="0.3">
      <c r="A24" s="6">
        <f>'Price list'!C22</f>
        <v>0</v>
      </c>
      <c r="B24" s="6">
        <f>'Price list'!D22</f>
        <v>0</v>
      </c>
      <c r="C24" s="6">
        <f>'Price list'!E22</f>
        <v>0</v>
      </c>
      <c r="D24" s="8">
        <f>'Price list'!H22</f>
        <v>0</v>
      </c>
      <c r="E24" s="10"/>
      <c r="F24" s="8">
        <f>'Price list'!K22</f>
        <v>0</v>
      </c>
      <c r="G24" s="10"/>
      <c r="H24" s="8">
        <f>'Price list'!N22</f>
        <v>0</v>
      </c>
      <c r="I24" s="10"/>
      <c r="J24" s="8">
        <f>'Price list'!Q22</f>
        <v>0</v>
      </c>
      <c r="K24" s="10"/>
      <c r="L24" s="8">
        <f>'Price list'!T22</f>
        <v>0</v>
      </c>
      <c r="M24" s="10"/>
      <c r="N24" s="8">
        <f>'Price list'!W22</f>
        <v>0</v>
      </c>
      <c r="O24" s="10"/>
      <c r="P24" s="8">
        <f>'Price list'!Z22</f>
        <v>0</v>
      </c>
      <c r="Q24" s="10"/>
      <c r="R24" s="8">
        <f>'Price list'!AC22</f>
        <v>0</v>
      </c>
      <c r="S24" s="10"/>
      <c r="T24" s="8">
        <f>'Price list'!AF22</f>
        <v>0</v>
      </c>
    </row>
    <row r="25" spans="1:20" x14ac:dyDescent="0.3">
      <c r="A25" s="6">
        <f>'Price list'!C23</f>
        <v>0</v>
      </c>
      <c r="B25" s="6">
        <f>'Price list'!D23</f>
        <v>0</v>
      </c>
      <c r="C25" s="6">
        <f>'Price list'!E23</f>
        <v>0</v>
      </c>
      <c r="D25" s="8">
        <f>'Price list'!H23</f>
        <v>0</v>
      </c>
      <c r="E25" s="10"/>
      <c r="F25" s="8">
        <f>'Price list'!K23</f>
        <v>0</v>
      </c>
      <c r="G25" s="10"/>
      <c r="H25" s="8">
        <f>'Price list'!N23</f>
        <v>0</v>
      </c>
      <c r="I25" s="10"/>
      <c r="J25" s="8">
        <f>'Price list'!Q23</f>
        <v>0</v>
      </c>
      <c r="K25" s="10"/>
      <c r="L25" s="8">
        <f>'Price list'!T23</f>
        <v>0</v>
      </c>
      <c r="M25" s="10"/>
      <c r="N25" s="8">
        <f>'Price list'!W23</f>
        <v>0</v>
      </c>
      <c r="O25" s="10"/>
      <c r="P25" s="8">
        <f>'Price list'!Z23</f>
        <v>0</v>
      </c>
      <c r="Q25" s="10"/>
      <c r="R25" s="8">
        <f>'Price list'!AC23</f>
        <v>0</v>
      </c>
      <c r="S25" s="10"/>
      <c r="T25" s="8">
        <f>'Price list'!AF23</f>
        <v>0</v>
      </c>
    </row>
    <row r="26" spans="1:20" x14ac:dyDescent="0.3">
      <c r="A26" s="6">
        <f>'Price list'!C24</f>
        <v>0</v>
      </c>
      <c r="B26" s="6">
        <f>'Price list'!D24</f>
        <v>0</v>
      </c>
      <c r="C26" s="6">
        <f>'Price list'!E24</f>
        <v>0</v>
      </c>
      <c r="D26" s="8">
        <f>'Price list'!H24</f>
        <v>0</v>
      </c>
      <c r="E26" s="10"/>
      <c r="F26" s="8">
        <f>'Price list'!K24</f>
        <v>0</v>
      </c>
      <c r="G26" s="10"/>
      <c r="H26" s="8">
        <f>'Price list'!N24</f>
        <v>0</v>
      </c>
      <c r="I26" s="10"/>
      <c r="J26" s="8">
        <f>'Price list'!Q24</f>
        <v>0</v>
      </c>
      <c r="K26" s="10"/>
      <c r="L26" s="8">
        <f>'Price list'!T24</f>
        <v>0</v>
      </c>
      <c r="M26" s="10"/>
      <c r="N26" s="8">
        <f>'Price list'!W24</f>
        <v>0</v>
      </c>
      <c r="O26" s="10"/>
      <c r="P26" s="8">
        <f>'Price list'!Z24</f>
        <v>0</v>
      </c>
      <c r="Q26" s="10"/>
      <c r="R26" s="8">
        <f>'Price list'!AC24</f>
        <v>0</v>
      </c>
      <c r="S26" s="10"/>
      <c r="T26" s="8">
        <f>'Price list'!AF24</f>
        <v>0</v>
      </c>
    </row>
    <row r="27" spans="1:20" x14ac:dyDescent="0.3">
      <c r="A27" s="6">
        <f>'Price list'!C25</f>
        <v>0</v>
      </c>
      <c r="B27" s="6">
        <f>'Price list'!D25</f>
        <v>0</v>
      </c>
      <c r="C27" s="6">
        <f>'Price list'!E25</f>
        <v>0</v>
      </c>
      <c r="D27" s="8">
        <f>'Price list'!H25</f>
        <v>0</v>
      </c>
      <c r="E27" s="10"/>
      <c r="F27" s="8">
        <f>'Price list'!K25</f>
        <v>0</v>
      </c>
      <c r="G27" s="10"/>
      <c r="H27" s="8">
        <f>'Price list'!N25</f>
        <v>0</v>
      </c>
      <c r="I27" s="10"/>
      <c r="J27" s="8">
        <f>'Price list'!Q25</f>
        <v>0</v>
      </c>
      <c r="K27" s="10"/>
      <c r="L27" s="8">
        <f>'Price list'!T25</f>
        <v>0</v>
      </c>
      <c r="M27" s="10"/>
      <c r="N27" s="8">
        <f>'Price list'!W25</f>
        <v>0</v>
      </c>
      <c r="O27" s="10"/>
      <c r="P27" s="8">
        <f>'Price list'!Z25</f>
        <v>0</v>
      </c>
      <c r="Q27" s="10"/>
      <c r="R27" s="8">
        <f>'Price list'!AC25</f>
        <v>0</v>
      </c>
      <c r="S27" s="10"/>
      <c r="T27" s="8">
        <f>'Price list'!AF25</f>
        <v>0</v>
      </c>
    </row>
    <row r="28" spans="1:20" x14ac:dyDescent="0.3">
      <c r="A28" s="6">
        <f>'Price list'!C26</f>
        <v>0</v>
      </c>
      <c r="B28" s="6">
        <f>'Price list'!D26</f>
        <v>0</v>
      </c>
      <c r="C28" s="6">
        <f>'Price list'!E26</f>
        <v>0</v>
      </c>
      <c r="D28" s="8">
        <f>'Price list'!H26</f>
        <v>0</v>
      </c>
      <c r="E28" s="10"/>
      <c r="F28" s="8">
        <f>'Price list'!K26</f>
        <v>0</v>
      </c>
      <c r="G28" s="10"/>
      <c r="H28" s="8">
        <f>'Price list'!N26</f>
        <v>0</v>
      </c>
      <c r="I28" s="10"/>
      <c r="J28" s="8">
        <f>'Price list'!Q26</f>
        <v>0</v>
      </c>
      <c r="K28" s="10"/>
      <c r="L28" s="8">
        <f>'Price list'!T26</f>
        <v>0</v>
      </c>
      <c r="M28" s="10"/>
      <c r="N28" s="8">
        <f>'Price list'!W26</f>
        <v>0</v>
      </c>
      <c r="O28" s="10"/>
      <c r="P28" s="8">
        <f>'Price list'!Z26</f>
        <v>0</v>
      </c>
      <c r="Q28" s="10"/>
      <c r="R28" s="8">
        <f>'Price list'!AC26</f>
        <v>0</v>
      </c>
      <c r="S28" s="10"/>
      <c r="T28" s="8">
        <f>'Price list'!AF26</f>
        <v>0</v>
      </c>
    </row>
    <row r="29" spans="1:20" x14ac:dyDescent="0.3">
      <c r="A29" s="6">
        <f>'Price list'!C27</f>
        <v>0</v>
      </c>
      <c r="B29" s="6">
        <f>'Price list'!D27</f>
        <v>0</v>
      </c>
      <c r="C29" s="6">
        <f>'Price list'!E27</f>
        <v>0</v>
      </c>
      <c r="D29" s="8">
        <f>'Price list'!H27</f>
        <v>0</v>
      </c>
      <c r="E29" s="10"/>
      <c r="F29" s="8">
        <f>'Price list'!K27</f>
        <v>0</v>
      </c>
      <c r="G29" s="10"/>
      <c r="H29" s="8">
        <f>'Price list'!N27</f>
        <v>0</v>
      </c>
      <c r="I29" s="10"/>
      <c r="J29" s="8">
        <f>'Price list'!Q27</f>
        <v>0</v>
      </c>
      <c r="K29" s="10"/>
      <c r="L29" s="8">
        <f>'Price list'!T27</f>
        <v>0</v>
      </c>
      <c r="M29" s="10"/>
      <c r="N29" s="8">
        <f>'Price list'!W27</f>
        <v>0</v>
      </c>
      <c r="O29" s="10"/>
      <c r="P29" s="8">
        <f>'Price list'!Z27</f>
        <v>0</v>
      </c>
      <c r="Q29" s="10"/>
      <c r="R29" s="8">
        <f>'Price list'!AC27</f>
        <v>0</v>
      </c>
      <c r="S29" s="10"/>
      <c r="T29" s="8">
        <f>'Price list'!AF27</f>
        <v>0</v>
      </c>
    </row>
    <row r="30" spans="1:20" x14ac:dyDescent="0.3">
      <c r="A30" s="6">
        <f>'Price list'!C28</f>
        <v>0</v>
      </c>
      <c r="B30" s="6">
        <f>'Price list'!D28</f>
        <v>0</v>
      </c>
      <c r="C30" s="6">
        <f>'Price list'!E28</f>
        <v>0</v>
      </c>
      <c r="D30" s="8">
        <f>'Price list'!H28</f>
        <v>0</v>
      </c>
      <c r="E30" s="10"/>
      <c r="F30" s="8">
        <f>'Price list'!K28</f>
        <v>0</v>
      </c>
      <c r="G30" s="10"/>
      <c r="H30" s="8">
        <f>'Price list'!N28</f>
        <v>0</v>
      </c>
      <c r="I30" s="10"/>
      <c r="J30" s="8">
        <f>'Price list'!Q28</f>
        <v>0</v>
      </c>
      <c r="K30" s="10"/>
      <c r="L30" s="8">
        <f>'Price list'!T28</f>
        <v>0</v>
      </c>
      <c r="M30" s="10"/>
      <c r="N30" s="8">
        <f>'Price list'!W28</f>
        <v>0</v>
      </c>
      <c r="O30" s="10"/>
      <c r="P30" s="8">
        <f>'Price list'!Z28</f>
        <v>0</v>
      </c>
      <c r="Q30" s="10"/>
      <c r="R30" s="8">
        <f>'Price list'!AC28</f>
        <v>0</v>
      </c>
      <c r="S30" s="10"/>
      <c r="T30" s="8">
        <f>'Price list'!AF28</f>
        <v>0</v>
      </c>
    </row>
    <row r="31" spans="1:20" x14ac:dyDescent="0.3">
      <c r="A31" s="6">
        <f>'Price list'!C29</f>
        <v>0</v>
      </c>
      <c r="B31" s="6">
        <f>'Price list'!D29</f>
        <v>0</v>
      </c>
      <c r="C31" s="6">
        <f>'Price list'!E29</f>
        <v>0</v>
      </c>
      <c r="D31" s="8">
        <f>'Price list'!H29</f>
        <v>0</v>
      </c>
      <c r="E31" s="10"/>
      <c r="F31" s="8">
        <f>'Price list'!K29</f>
        <v>0</v>
      </c>
      <c r="G31" s="10"/>
      <c r="H31" s="8">
        <f>'Price list'!N29</f>
        <v>0</v>
      </c>
      <c r="I31" s="10"/>
      <c r="J31" s="8">
        <f>'Price list'!Q29</f>
        <v>0</v>
      </c>
      <c r="K31" s="10"/>
      <c r="L31" s="8">
        <f>'Price list'!T29</f>
        <v>0</v>
      </c>
      <c r="M31" s="10"/>
      <c r="N31" s="8">
        <f>'Price list'!W29</f>
        <v>0</v>
      </c>
      <c r="O31" s="10"/>
      <c r="P31" s="8">
        <f>'Price list'!Z29</f>
        <v>0</v>
      </c>
      <c r="Q31" s="10"/>
      <c r="R31" s="8">
        <f>'Price list'!AC29</f>
        <v>0</v>
      </c>
      <c r="S31" s="10"/>
      <c r="T31" s="8">
        <f>'Price list'!AF29</f>
        <v>0</v>
      </c>
    </row>
    <row r="32" spans="1:20" x14ac:dyDescent="0.3">
      <c r="A32" s="6">
        <f>'Price list'!C30</f>
        <v>0</v>
      </c>
      <c r="B32" s="6">
        <f>'Price list'!D30</f>
        <v>0</v>
      </c>
      <c r="C32" s="6">
        <f>'Price list'!E30</f>
        <v>0</v>
      </c>
      <c r="D32" s="8">
        <f>'Price list'!H30</f>
        <v>0</v>
      </c>
      <c r="E32" s="10"/>
      <c r="F32" s="8">
        <f>'Price list'!K30</f>
        <v>0</v>
      </c>
      <c r="G32" s="10"/>
      <c r="H32" s="8">
        <f>'Price list'!N30</f>
        <v>0</v>
      </c>
      <c r="I32" s="10"/>
      <c r="J32" s="8">
        <f>'Price list'!Q30</f>
        <v>0</v>
      </c>
      <c r="K32" s="10"/>
      <c r="L32" s="8">
        <f>'Price list'!T30</f>
        <v>0</v>
      </c>
      <c r="M32" s="10"/>
      <c r="N32" s="8">
        <f>'Price list'!W30</f>
        <v>0</v>
      </c>
      <c r="O32" s="10"/>
      <c r="P32" s="8">
        <f>'Price list'!Z30</f>
        <v>0</v>
      </c>
      <c r="Q32" s="10"/>
      <c r="R32" s="8">
        <f>'Price list'!AC30</f>
        <v>0</v>
      </c>
      <c r="S32" s="10"/>
      <c r="T32" s="8">
        <f>'Price list'!AF30</f>
        <v>0</v>
      </c>
    </row>
    <row r="33" spans="1:20" x14ac:dyDescent="0.3">
      <c r="A33" s="6">
        <f>'Price list'!C31</f>
        <v>0</v>
      </c>
      <c r="B33" s="6">
        <f>'Price list'!D31</f>
        <v>0</v>
      </c>
      <c r="C33" s="6">
        <f>'Price list'!E31</f>
        <v>0</v>
      </c>
      <c r="D33" s="8">
        <f>'Price list'!H31</f>
        <v>0</v>
      </c>
      <c r="E33" s="10"/>
      <c r="F33" s="8">
        <f>'Price list'!K31</f>
        <v>0</v>
      </c>
      <c r="G33" s="10"/>
      <c r="H33" s="8">
        <f>'Price list'!N31</f>
        <v>0</v>
      </c>
      <c r="I33" s="10"/>
      <c r="J33" s="8">
        <f>'Price list'!Q31</f>
        <v>0</v>
      </c>
      <c r="K33" s="10"/>
      <c r="L33" s="8">
        <f>'Price list'!T31</f>
        <v>0</v>
      </c>
      <c r="M33" s="10"/>
      <c r="N33" s="8">
        <f>'Price list'!W31</f>
        <v>0</v>
      </c>
      <c r="O33" s="10"/>
      <c r="P33" s="8">
        <f>'Price list'!Z31</f>
        <v>0</v>
      </c>
      <c r="Q33" s="10"/>
      <c r="R33" s="8">
        <f>'Price list'!AC31</f>
        <v>0</v>
      </c>
      <c r="S33" s="10"/>
      <c r="T33" s="8">
        <f>'Price list'!AF31</f>
        <v>0</v>
      </c>
    </row>
    <row r="34" spans="1:20" x14ac:dyDescent="0.3">
      <c r="A34" s="6">
        <f>'Price list'!C32</f>
        <v>0</v>
      </c>
      <c r="B34" s="6">
        <f>'Price list'!D32</f>
        <v>0</v>
      </c>
      <c r="C34" s="6">
        <f>'Price list'!E32</f>
        <v>0</v>
      </c>
      <c r="D34" s="8">
        <f>'Price list'!H32</f>
        <v>0</v>
      </c>
      <c r="E34" s="10"/>
      <c r="F34" s="8">
        <f>'Price list'!K32</f>
        <v>0</v>
      </c>
      <c r="G34" s="10"/>
      <c r="H34" s="8">
        <f>'Price list'!N32</f>
        <v>0</v>
      </c>
      <c r="I34" s="10"/>
      <c r="J34" s="8">
        <f>'Price list'!Q32</f>
        <v>0</v>
      </c>
      <c r="K34" s="10"/>
      <c r="L34" s="8">
        <f>'Price list'!T32</f>
        <v>0</v>
      </c>
      <c r="M34" s="10"/>
      <c r="N34" s="8">
        <f>'Price list'!W32</f>
        <v>0</v>
      </c>
      <c r="O34" s="10"/>
      <c r="P34" s="8">
        <f>'Price list'!Z32</f>
        <v>0</v>
      </c>
      <c r="Q34" s="10"/>
      <c r="R34" s="8">
        <f>'Price list'!AC32</f>
        <v>0</v>
      </c>
      <c r="S34" s="10"/>
      <c r="T34" s="8">
        <f>'Price list'!AF32</f>
        <v>0</v>
      </c>
    </row>
    <row r="35" spans="1:20" x14ac:dyDescent="0.3">
      <c r="A35" s="6">
        <f>'Price list'!C33</f>
        <v>0</v>
      </c>
      <c r="B35" s="6">
        <f>'Price list'!D33</f>
        <v>0</v>
      </c>
      <c r="C35" s="6">
        <f>'Price list'!E33</f>
        <v>0</v>
      </c>
      <c r="D35" s="8">
        <f>'Price list'!H33</f>
        <v>0</v>
      </c>
      <c r="E35" s="10"/>
      <c r="F35" s="8">
        <f>'Price list'!K33</f>
        <v>0</v>
      </c>
      <c r="G35" s="10"/>
      <c r="H35" s="8">
        <f>'Price list'!N33</f>
        <v>0</v>
      </c>
      <c r="I35" s="10"/>
      <c r="J35" s="8">
        <f>'Price list'!Q33</f>
        <v>0</v>
      </c>
      <c r="K35" s="10"/>
      <c r="L35" s="8">
        <f>'Price list'!T33</f>
        <v>0</v>
      </c>
      <c r="M35" s="10"/>
      <c r="N35" s="8">
        <f>'Price list'!W33</f>
        <v>0</v>
      </c>
      <c r="O35" s="10"/>
      <c r="P35" s="8">
        <f>'Price list'!Z33</f>
        <v>0</v>
      </c>
      <c r="Q35" s="10"/>
      <c r="R35" s="8">
        <f>'Price list'!AC33</f>
        <v>0</v>
      </c>
      <c r="S35" s="10"/>
      <c r="T35" s="8">
        <f>'Price list'!AF33</f>
        <v>0</v>
      </c>
    </row>
    <row r="36" spans="1:20" x14ac:dyDescent="0.3">
      <c r="A36" s="6">
        <f>'Price list'!C34</f>
        <v>0</v>
      </c>
      <c r="B36" s="6">
        <f>'Price list'!D34</f>
        <v>0</v>
      </c>
      <c r="C36" s="6">
        <f>'Price list'!E34</f>
        <v>0</v>
      </c>
      <c r="D36" s="8">
        <f>'Price list'!H34</f>
        <v>0</v>
      </c>
      <c r="E36" s="10"/>
      <c r="F36" s="8">
        <f>'Price list'!K34</f>
        <v>0</v>
      </c>
      <c r="G36" s="10"/>
      <c r="H36" s="8">
        <f>'Price list'!N34</f>
        <v>0</v>
      </c>
      <c r="I36" s="10"/>
      <c r="J36" s="8">
        <f>'Price list'!Q34</f>
        <v>0</v>
      </c>
      <c r="K36" s="10"/>
      <c r="L36" s="8">
        <f>'Price list'!T34</f>
        <v>0</v>
      </c>
      <c r="M36" s="10"/>
      <c r="N36" s="8">
        <f>'Price list'!W34</f>
        <v>0</v>
      </c>
      <c r="O36" s="10"/>
      <c r="P36" s="8">
        <f>'Price list'!Z34</f>
        <v>0</v>
      </c>
      <c r="Q36" s="10"/>
      <c r="R36" s="8">
        <f>'Price list'!AC34</f>
        <v>0</v>
      </c>
      <c r="S36" s="10"/>
      <c r="T36" s="8">
        <f>'Price list'!AF34</f>
        <v>0</v>
      </c>
    </row>
    <row r="37" spans="1:20" x14ac:dyDescent="0.3">
      <c r="A37" s="6">
        <f>'Price list'!C35</f>
        <v>0</v>
      </c>
      <c r="B37" s="6">
        <f>'Price list'!D35</f>
        <v>0</v>
      </c>
      <c r="C37" s="6">
        <f>'Price list'!E35</f>
        <v>0</v>
      </c>
      <c r="D37" s="8">
        <f>'Price list'!H35</f>
        <v>0</v>
      </c>
      <c r="E37" s="10"/>
      <c r="F37" s="8">
        <f>'Price list'!K35</f>
        <v>0</v>
      </c>
      <c r="G37" s="10"/>
      <c r="H37" s="8">
        <f>'Price list'!N35</f>
        <v>0</v>
      </c>
      <c r="I37" s="10"/>
      <c r="J37" s="8">
        <f>'Price list'!Q35</f>
        <v>0</v>
      </c>
      <c r="K37" s="10"/>
      <c r="L37" s="8">
        <f>'Price list'!T35</f>
        <v>0</v>
      </c>
      <c r="M37" s="10"/>
      <c r="N37" s="8">
        <f>'Price list'!W35</f>
        <v>0</v>
      </c>
      <c r="O37" s="10"/>
      <c r="P37" s="8">
        <f>'Price list'!Z35</f>
        <v>0</v>
      </c>
      <c r="Q37" s="10"/>
      <c r="R37" s="8">
        <f>'Price list'!AC35</f>
        <v>0</v>
      </c>
      <c r="S37" s="10"/>
      <c r="T37" s="8">
        <f>'Price list'!AF35</f>
        <v>0</v>
      </c>
    </row>
    <row r="38" spans="1:20" x14ac:dyDescent="0.3">
      <c r="A38" s="6">
        <f>'Price list'!C36</f>
        <v>0</v>
      </c>
      <c r="B38" s="6">
        <f>'Price list'!D36</f>
        <v>0</v>
      </c>
      <c r="C38" s="6">
        <f>'Price list'!E36</f>
        <v>0</v>
      </c>
      <c r="D38" s="8">
        <f>'Price list'!H36</f>
        <v>0</v>
      </c>
      <c r="E38" s="10"/>
      <c r="F38" s="8">
        <f>'Price list'!K36</f>
        <v>0</v>
      </c>
      <c r="G38" s="10"/>
      <c r="H38" s="8">
        <f>'Price list'!N36</f>
        <v>0</v>
      </c>
      <c r="I38" s="10"/>
      <c r="J38" s="8">
        <f>'Price list'!Q36</f>
        <v>0</v>
      </c>
      <c r="K38" s="10"/>
      <c r="L38" s="8">
        <f>'Price list'!T36</f>
        <v>0</v>
      </c>
      <c r="M38" s="10"/>
      <c r="N38" s="8">
        <f>'Price list'!W36</f>
        <v>0</v>
      </c>
      <c r="O38" s="10"/>
      <c r="P38" s="8">
        <f>'Price list'!Z36</f>
        <v>0</v>
      </c>
      <c r="Q38" s="10"/>
      <c r="R38" s="8">
        <f>'Price list'!AC36</f>
        <v>0</v>
      </c>
      <c r="S38" s="10"/>
      <c r="T38" s="8">
        <f>'Price list'!AF36</f>
        <v>0</v>
      </c>
    </row>
    <row r="39" spans="1:20" x14ac:dyDescent="0.3">
      <c r="A39" s="6">
        <f>'Price list'!C37</f>
        <v>0</v>
      </c>
      <c r="B39" s="6">
        <f>'Price list'!D37</f>
        <v>0</v>
      </c>
      <c r="C39" s="6">
        <f>'Price list'!E37</f>
        <v>0</v>
      </c>
      <c r="D39" s="8">
        <f>'Price list'!H37</f>
        <v>0</v>
      </c>
      <c r="E39" s="10"/>
      <c r="F39" s="8">
        <f>'Price list'!K37</f>
        <v>0</v>
      </c>
      <c r="G39" s="10"/>
      <c r="H39" s="8">
        <f>'Price list'!N37</f>
        <v>0</v>
      </c>
      <c r="I39" s="10"/>
      <c r="J39" s="8">
        <f>'Price list'!Q37</f>
        <v>0</v>
      </c>
      <c r="K39" s="10"/>
      <c r="L39" s="8">
        <f>'Price list'!T37</f>
        <v>0</v>
      </c>
      <c r="M39" s="10"/>
      <c r="N39" s="8">
        <f>'Price list'!W37</f>
        <v>0</v>
      </c>
      <c r="O39" s="10"/>
      <c r="P39" s="8">
        <f>'Price list'!Z37</f>
        <v>0</v>
      </c>
      <c r="Q39" s="10"/>
      <c r="R39" s="8">
        <f>'Price list'!AC37</f>
        <v>0</v>
      </c>
      <c r="S39" s="10"/>
      <c r="T39" s="8">
        <f>'Price list'!AF37</f>
        <v>0</v>
      </c>
    </row>
    <row r="40" spans="1:20" x14ac:dyDescent="0.3">
      <c r="A40" s="6">
        <f>'Price list'!C38</f>
        <v>0</v>
      </c>
      <c r="B40" s="6">
        <f>'Price list'!D38</f>
        <v>0</v>
      </c>
      <c r="C40" s="6">
        <f>'Price list'!E38</f>
        <v>0</v>
      </c>
      <c r="D40" s="8">
        <f>'Price list'!H38</f>
        <v>0</v>
      </c>
      <c r="E40" s="10"/>
      <c r="F40" s="8">
        <f>'Price list'!K38</f>
        <v>0</v>
      </c>
      <c r="G40" s="10"/>
      <c r="H40" s="8">
        <f>'Price list'!N38</f>
        <v>0</v>
      </c>
      <c r="I40" s="10"/>
      <c r="J40" s="8">
        <f>'Price list'!Q38</f>
        <v>0</v>
      </c>
      <c r="K40" s="10"/>
      <c r="L40" s="8">
        <f>'Price list'!T38</f>
        <v>0</v>
      </c>
      <c r="M40" s="10"/>
      <c r="N40" s="8">
        <f>'Price list'!W38</f>
        <v>0</v>
      </c>
      <c r="O40" s="10"/>
      <c r="P40" s="8">
        <f>'Price list'!Z38</f>
        <v>0</v>
      </c>
      <c r="Q40" s="10"/>
      <c r="R40" s="8">
        <f>'Price list'!AC38</f>
        <v>0</v>
      </c>
      <c r="S40" s="10"/>
      <c r="T40" s="8">
        <f>'Price list'!AF38</f>
        <v>0</v>
      </c>
    </row>
  </sheetData>
  <sheetProtection algorithmName="SHA-512" hashValue="72hPSflsFpbMxQqgjlKWFgj0iRJY2FjGc5kLK1t7lotlc2b9rr1ioYqhUlu7+OtCPaeaxIkxwhDW8V7KtGkPkQ==" saltValue="X7T/NzQfIOqUlpBxki6GuA==" spinCount="100000" sheet="1" objects="1" scenarios="1"/>
  <mergeCells count="3">
    <mergeCell ref="A2:A5"/>
    <mergeCell ref="B2:B5"/>
    <mergeCell ref="C2:C5"/>
  </mergeCells>
  <pageMargins left="0.7" right="0.7" top="0.75" bottom="0.75" header="0.3" footer="0.3"/>
  <customProperties>
    <customPr name="_pios_id" r:id="rId1"/>
  </customPropertie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76532-2A11-437C-BD35-EB109FEF3D32}">
  <dimension ref="A1:E24"/>
  <sheetViews>
    <sheetView topLeftCell="B1" workbookViewId="0">
      <selection activeCell="D29" sqref="D29"/>
    </sheetView>
  </sheetViews>
  <sheetFormatPr defaultRowHeight="14.4" x14ac:dyDescent="0.3"/>
  <cols>
    <col min="1" max="1" width="44.6640625" bestFit="1" customWidth="1"/>
    <col min="2" max="2" width="46" bestFit="1" customWidth="1"/>
    <col min="3" max="3" width="66.33203125" bestFit="1" customWidth="1"/>
    <col min="4" max="4" width="114.6640625" bestFit="1" customWidth="1"/>
  </cols>
  <sheetData>
    <row r="1" spans="1:5" x14ac:dyDescent="0.3">
      <c r="A1" t="str">
        <f>Explanation!A36</f>
        <v>Arbeid (Nederland)</v>
      </c>
      <c r="B1" s="59" t="s">
        <v>159</v>
      </c>
      <c r="C1" s="59" t="s">
        <v>160</v>
      </c>
      <c r="D1" s="60" t="s">
        <v>208</v>
      </c>
      <c r="E1" s="52"/>
    </row>
    <row r="2" spans="1:5" x14ac:dyDescent="0.3">
      <c r="A2" t="str">
        <f>Explanation!A37</f>
        <v>Arbeid (Buiten Nederland)</v>
      </c>
      <c r="B2" s="59" t="s">
        <v>38</v>
      </c>
      <c r="C2" s="59" t="s">
        <v>161</v>
      </c>
      <c r="D2" s="60" t="s">
        <v>162</v>
      </c>
    </row>
    <row r="3" spans="1:5" x14ac:dyDescent="0.3">
      <c r="A3" t="str">
        <f>Explanation!A38</f>
        <v>Energiekosten (Nederland)</v>
      </c>
      <c r="B3" s="59" t="s">
        <v>40</v>
      </c>
      <c r="C3" s="59" t="s">
        <v>157</v>
      </c>
      <c r="D3" s="60" t="s">
        <v>163</v>
      </c>
      <c r="E3" s="52"/>
    </row>
    <row r="4" spans="1:5" x14ac:dyDescent="0.3">
      <c r="A4" t="str">
        <f>Explanation!A39</f>
        <v>Energiekosten (Buiten Nederland) elektriciteit</v>
      </c>
      <c r="B4" s="59" t="s">
        <v>164</v>
      </c>
      <c r="C4" s="59" t="s">
        <v>165</v>
      </c>
      <c r="D4" s="60" t="s">
        <v>166</v>
      </c>
    </row>
    <row r="5" spans="1:5" x14ac:dyDescent="0.3">
      <c r="A5" t="str">
        <f>Explanation!A40</f>
        <v>Energiekosten (Buiten Nederland) gas</v>
      </c>
      <c r="B5" s="59" t="s">
        <v>167</v>
      </c>
      <c r="C5" s="59" t="s">
        <v>168</v>
      </c>
      <c r="D5" s="60" t="s">
        <v>169</v>
      </c>
    </row>
    <row r="6" spans="1:5" x14ac:dyDescent="0.3">
      <c r="A6" t="str">
        <f>Explanation!A41</f>
        <v>Transportdiensten (Nederland)</v>
      </c>
      <c r="B6" s="59" t="s">
        <v>170</v>
      </c>
      <c r="C6" s="59" t="s">
        <v>171</v>
      </c>
      <c r="D6" s="60" t="s">
        <v>172</v>
      </c>
    </row>
    <row r="7" spans="1:5" x14ac:dyDescent="0.3">
      <c r="A7" t="str">
        <f>Explanation!A42</f>
        <v>Inflatie Nederland (CPI)</v>
      </c>
      <c r="B7" s="59" t="s">
        <v>42</v>
      </c>
      <c r="C7" s="59" t="s">
        <v>173</v>
      </c>
      <c r="D7" s="60" t="s">
        <v>174</v>
      </c>
      <c r="E7" s="52"/>
    </row>
    <row r="8" spans="1:5" x14ac:dyDescent="0.3">
      <c r="A8" t="str">
        <f>Explanation!A43</f>
        <v>Inflatie Nederland (PPI)</v>
      </c>
      <c r="B8" s="59" t="s">
        <v>44</v>
      </c>
      <c r="C8" s="59" t="s">
        <v>175</v>
      </c>
      <c r="D8" s="60" t="s">
        <v>176</v>
      </c>
    </row>
    <row r="9" spans="1:5" x14ac:dyDescent="0.3">
      <c r="A9" t="str">
        <f>Explanation!A44</f>
        <v>Kunststof granulaat PVC</v>
      </c>
      <c r="B9" s="59" t="s">
        <v>177</v>
      </c>
      <c r="C9" s="59" t="s">
        <v>47</v>
      </c>
      <c r="D9" s="60" t="s">
        <v>48</v>
      </c>
    </row>
    <row r="10" spans="1:5" x14ac:dyDescent="0.3">
      <c r="A10" t="str">
        <f>Explanation!A45</f>
        <v>Kunststof granulaat PE</v>
      </c>
      <c r="B10" s="59" t="s">
        <v>178</v>
      </c>
      <c r="C10" s="59" t="s">
        <v>51</v>
      </c>
      <c r="D10" s="60" t="s">
        <v>52</v>
      </c>
    </row>
    <row r="11" spans="1:5" x14ac:dyDescent="0.3">
      <c r="A11" t="str">
        <f>Explanation!A46</f>
        <v>Isolatiemateriaal trafo's</v>
      </c>
      <c r="B11" s="59" t="s">
        <v>53</v>
      </c>
      <c r="C11" s="59" t="s">
        <v>54</v>
      </c>
      <c r="D11" s="60" t="s">
        <v>179</v>
      </c>
    </row>
    <row r="12" spans="1:5" x14ac:dyDescent="0.3">
      <c r="A12" t="str">
        <f>Explanation!A47</f>
        <v>Kernblik, transformatorblik</v>
      </c>
      <c r="B12" s="59" t="s">
        <v>56</v>
      </c>
      <c r="C12" s="59" t="s">
        <v>54</v>
      </c>
      <c r="D12" s="60" t="s">
        <v>179</v>
      </c>
    </row>
    <row r="13" spans="1:5" x14ac:dyDescent="0.3">
      <c r="A13" t="str">
        <f>Explanation!A48</f>
        <v>Staal plaat koud gewalst</v>
      </c>
      <c r="B13" s="59" t="s">
        <v>58</v>
      </c>
      <c r="C13" s="59" t="s">
        <v>180</v>
      </c>
      <c r="D13" s="60" t="s">
        <v>181</v>
      </c>
    </row>
    <row r="14" spans="1:5" x14ac:dyDescent="0.3">
      <c r="A14" t="str">
        <f>Explanation!A49</f>
        <v>Staalplaat verzinkt</v>
      </c>
      <c r="B14" s="59" t="s">
        <v>60</v>
      </c>
      <c r="C14" s="59" t="s">
        <v>180</v>
      </c>
      <c r="D14" s="60" t="s">
        <v>181</v>
      </c>
    </row>
    <row r="15" spans="1:5" x14ac:dyDescent="0.3">
      <c r="A15" t="str">
        <f>Explanation!A50</f>
        <v>Staal plaat warm gewalst</v>
      </c>
      <c r="B15" s="59" t="s">
        <v>62</v>
      </c>
      <c r="C15" s="59" t="s">
        <v>180</v>
      </c>
      <c r="D15" s="60" t="s">
        <v>181</v>
      </c>
    </row>
    <row r="16" spans="1:5" x14ac:dyDescent="0.3">
      <c r="A16" t="str">
        <f>Explanation!A51</f>
        <v>RVS plaatstaal</v>
      </c>
      <c r="B16" s="59" t="s">
        <v>64</v>
      </c>
      <c r="C16" s="59" t="s">
        <v>180</v>
      </c>
      <c r="D16" s="60" t="s">
        <v>181</v>
      </c>
    </row>
    <row r="17" spans="1:5" x14ac:dyDescent="0.3">
      <c r="A17" t="str">
        <f>Explanation!A52</f>
        <v>Aluminium ruw</v>
      </c>
      <c r="B17" s="59" t="s">
        <v>66</v>
      </c>
      <c r="C17" s="59" t="s">
        <v>67</v>
      </c>
      <c r="D17" s="60" t="s">
        <v>68</v>
      </c>
    </row>
    <row r="18" spans="1:5" x14ac:dyDescent="0.3">
      <c r="A18" t="str">
        <f>Explanation!A53</f>
        <v>Aluminium plaat</v>
      </c>
      <c r="B18" s="59" t="s">
        <v>70</v>
      </c>
      <c r="C18" s="59" t="s">
        <v>67</v>
      </c>
      <c r="D18" s="60" t="s">
        <v>68</v>
      </c>
    </row>
    <row r="19" spans="1:5" x14ac:dyDescent="0.3">
      <c r="A19" t="str">
        <f>Explanation!A54</f>
        <v>Koper (elektrolytisch)</v>
      </c>
      <c r="B19" s="59" t="s">
        <v>72</v>
      </c>
      <c r="C19" s="59" t="s">
        <v>67</v>
      </c>
      <c r="D19" s="60" t="s">
        <v>73</v>
      </c>
      <c r="E19" s="52"/>
    </row>
    <row r="20" spans="1:5" x14ac:dyDescent="0.3">
      <c r="A20" t="str">
        <f>Explanation!A55</f>
        <v>Koper (tbv buizen en hulpstukken)</v>
      </c>
      <c r="B20" s="59" t="s">
        <v>75</v>
      </c>
      <c r="C20" s="59" t="s">
        <v>67</v>
      </c>
      <c r="D20" s="60" t="s">
        <v>73</v>
      </c>
    </row>
    <row r="21" spans="1:5" x14ac:dyDescent="0.3">
      <c r="A21" t="str">
        <f>Explanation!A56</f>
        <v>Ingots</v>
      </c>
      <c r="B21" s="59" t="s">
        <v>76</v>
      </c>
      <c r="C21" s="59" t="s">
        <v>67</v>
      </c>
      <c r="D21" s="60" t="s">
        <v>68</v>
      </c>
    </row>
    <row r="22" spans="1:5" x14ac:dyDescent="0.3">
      <c r="A22" t="str">
        <f>Explanation!A57</f>
        <v>Trafo-olie, elektrische olie</v>
      </c>
      <c r="B22" s="59" t="s">
        <v>78</v>
      </c>
      <c r="C22" s="59" t="s">
        <v>54</v>
      </c>
      <c r="D22" s="60" t="s">
        <v>179</v>
      </c>
    </row>
    <row r="23" spans="1:5" ht="15.75" customHeight="1" x14ac:dyDescent="0.3">
      <c r="A23" t="str">
        <f>Explanation!A58</f>
        <v>Brandstofkosten (Nederland)</v>
      </c>
      <c r="B23" s="59" t="s">
        <v>193</v>
      </c>
      <c r="C23" s="59" t="s">
        <v>182</v>
      </c>
      <c r="D23" s="60" t="s">
        <v>79</v>
      </c>
    </row>
    <row r="24" spans="1:5" x14ac:dyDescent="0.3">
      <c r="A24" t="str">
        <f>Explanation!A59</f>
        <v>Producentenprijzen (kies betreffende Prodcom)</v>
      </c>
      <c r="B24" s="59" t="s">
        <v>183</v>
      </c>
      <c r="C24" s="59" t="s">
        <v>175</v>
      </c>
      <c r="D24" s="60" t="s">
        <v>176</v>
      </c>
    </row>
  </sheetData>
  <sheetProtection algorithmName="SHA-512" hashValue="CpEprqOFR6gwQ2qUuB8RE3wX20qbzAsovJjl+AA24aCmHoTM1vr4pFxfwBtroh448TI16N/9wSsGitKIWGPALg==" saltValue="OLLe0tJUfzmJGIM6OtYQ8w==" spinCount="100000" sheet="1" objects="1" scenarios="1"/>
  <hyperlinks>
    <hyperlink ref="D2" r:id="rId1" xr:uid="{0771A7D4-CDB6-4D95-B7ED-3230A191C791}"/>
    <hyperlink ref="D4" r:id="rId2" xr:uid="{500FA00E-639A-4EF4-A8B5-03404E9884BC}"/>
    <hyperlink ref="D5" r:id="rId3" xr:uid="{7F3207BB-DFA4-4089-AAD0-11123DC1A5AD}"/>
    <hyperlink ref="D6" r:id="rId4" location="/CBS/nl/dataset/85817NED/table?ts=1739973715577" xr:uid="{B8D98CD8-0E79-4086-B359-21470B8519FC}"/>
    <hyperlink ref="D7" r:id="rId5" location="/CBS/nl/dataset/83131NED/table" xr:uid="{7D1D6AA6-5D85-4868-9B5D-29F77FD255E2}"/>
    <hyperlink ref="D8" r:id="rId6" location="/CBS/nl/dataset/85770NED/table?ts=1739968449644" xr:uid="{C9089E14-7463-425F-B68D-92C645D20158}"/>
    <hyperlink ref="D9" r:id="rId7" xr:uid="{9324F740-EC45-4D89-8971-04B1B021892E}"/>
    <hyperlink ref="D10" r:id="rId8" xr:uid="{2DBA8E65-2C29-4462-BBA6-10CB6C30FAF3}"/>
    <hyperlink ref="D11" r:id="rId9" xr:uid="{963C3A9C-A130-4FBD-80C3-7238F5268814}"/>
    <hyperlink ref="D12" r:id="rId10" xr:uid="{C8C44D91-C2FC-46C7-9474-6E87111FA3F0}"/>
    <hyperlink ref="D22" r:id="rId11" xr:uid="{76EBE4CD-632B-4D74-9FED-4316C053297B}"/>
    <hyperlink ref="D13" r:id="rId12" xr:uid="{EBD0E3BB-0756-4A16-8893-124F183C1530}"/>
    <hyperlink ref="D14" r:id="rId13" xr:uid="{B662746B-37B0-4287-8B04-43EE1899FBA3}"/>
    <hyperlink ref="D15" r:id="rId14" xr:uid="{6BFCA0BA-7ACC-4FE9-8257-B285AAA5BD35}"/>
    <hyperlink ref="D16" r:id="rId15" xr:uid="{5613AA6C-DBF2-4A2D-A9EF-AB4B7C53CBC6}"/>
    <hyperlink ref="D17" r:id="rId16" xr:uid="{0C98A056-50EF-48B1-89AE-6EF75F5A2884}"/>
    <hyperlink ref="D18" r:id="rId17" xr:uid="{6BA3603E-EF9A-4491-A2ED-8BDB7D10F46E}"/>
    <hyperlink ref="D19" r:id="rId18" xr:uid="{013631A5-C41E-43AF-8C7E-1F19368219CB}"/>
    <hyperlink ref="D20" r:id="rId19" xr:uid="{5131B824-9E64-417D-93F4-C091B2566661}"/>
    <hyperlink ref="D21" r:id="rId20" xr:uid="{6556EADC-BDD1-45BE-9646-7FE9D76D7F29}"/>
    <hyperlink ref="D23" r:id="rId21" location="/CBS/nl/dataset/81567NED/table?ts=1658512019487&amp;fromstatweb=true" xr:uid="{4D92D163-8898-4515-B99F-B9AD977B65C3}"/>
    <hyperlink ref="D1" r:id="rId22" display="https://eur03.safelinks.protection.outlook.com/?url=https%3A%2F%2Fopendata.cbs.nl%2F%23%2FCBS%2Fnl%2Fdataset%2F85663NED%2Ftable%3FsearchKeywords%3Dcao%2520lonen&amp;data=05%7C02%7CPeter.Bruijns%40enexis.nl%7C11543d6516f24f2ae23208dd567b6049%7Cad89fa4fe4a04ddb9d18f7eeec649ffc%7C0%7C0%7C638761810075787887%7CUnknown%7CTWFpbGZsb3d8eyJFbXB0eU1hcGkiOnRydWUsIlYiOiIwLjAuMDAwMCIsIlAiOiJXaW4zMiIsIkFOIjoiTWFpbCIsIldUIjoyfQ%3D%3D%7C0%7C%7C%7C&amp;sdata=JXdu6EYbrlRyaFDHn1YdhLKCjNWMZXi5fN80gmFhmgA%3D&amp;reserved=0" xr:uid="{E288378A-59D1-460B-AA70-E00100E55B3E}"/>
  </hyperlinks>
  <pageMargins left="0.7" right="0.7" top="0.75" bottom="0.75" header="0.3" footer="0.3"/>
  <pageSetup paperSize="0" orientation="portrait" r:id="rId23"/>
  <customProperties>
    <customPr name="_pios_id" r:id="rId2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F52AA23C475049982E22F40EAD093A" ma:contentTypeVersion="3" ma:contentTypeDescription="Een nieuw document maken." ma:contentTypeScope="" ma:versionID="bb76109a97dfe7985984e0b45f4821e9">
  <xsd:schema xmlns:xsd="http://www.w3.org/2001/XMLSchema" xmlns:xs="http://www.w3.org/2001/XMLSchema" xmlns:p="http://schemas.microsoft.com/office/2006/metadata/properties" xmlns:ns2="d8c7d570-6250-441d-a019-f75283cc7189" targetNamespace="http://schemas.microsoft.com/office/2006/metadata/properties" ma:root="true" ma:fieldsID="dbc28edc0d34a7acfd350de5ff0ce7e2" ns2:_="">
    <xsd:import namespace="d8c7d570-6250-441d-a019-f75283cc718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c7d570-6250-441d-a019-f75283cc71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Application xmlns="http://www.sap.com/cof/excel/application">
  <Version>2</Version>
  <Revision>2.8.200.93367</Revision>
</Application>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DDF50D-595C-40B4-AAEA-70B904FE6794}"/>
</file>

<file path=customXml/itemProps2.xml><?xml version="1.0" encoding="utf-8"?>
<ds:datastoreItem xmlns:ds="http://schemas.openxmlformats.org/officeDocument/2006/customXml" ds:itemID="{7CFC2320-B298-41F6-87F7-3D2A67F27996}">
  <ds:schemaRefs>
    <ds:schemaRef ds:uri="http://purl.org/dc/elements/1.1/"/>
    <ds:schemaRef ds:uri="295df4b4-bfc5-497f-809d-df29faddb457"/>
    <ds:schemaRef ds:uri="http://purl.org/dc/terms/"/>
    <ds:schemaRef ds:uri="http://purl.org/dc/dcmitype/"/>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188ead21-5ebf-4a82-b9e3-2c75ca2dc67f"/>
    <ds:schemaRef ds:uri="http://schemas.microsoft.com/office/2006/metadata/properties"/>
  </ds:schemaRefs>
</ds:datastoreItem>
</file>

<file path=customXml/itemProps3.xml><?xml version="1.0" encoding="utf-8"?>
<ds:datastoreItem xmlns:ds="http://schemas.openxmlformats.org/officeDocument/2006/customXml" ds:itemID="{0CF00474-FA0E-41E1-87E2-971D2624DA7F}">
  <ds:schemaRefs>
    <ds:schemaRef ds:uri="http://www.sap.com/cof/excel/application"/>
  </ds:schemaRefs>
</ds:datastoreItem>
</file>

<file path=customXml/itemProps4.xml><?xml version="1.0" encoding="utf-8"?>
<ds:datastoreItem xmlns:ds="http://schemas.openxmlformats.org/officeDocument/2006/customXml" ds:itemID="{F837F2F5-60E7-4129-8D8C-AEE3DC829FD9}">
  <ds:schemaRefs>
    <ds:schemaRef ds:uri="http://schemas.microsoft.com/sharepoint/v3/contenttype/forms"/>
  </ds:schemaRefs>
</ds:datastoreItem>
</file>

<file path=docMetadata/LabelInfo.xml><?xml version="1.0" encoding="utf-8"?>
<clbl:labelList xmlns:clbl="http://schemas.microsoft.com/office/2020/mipLabelMetadata">
  <clbl:label id="{ad89fa4f-e4a0-4ddb-9d18-f7eeec649ffc}" enabled="0" method="" siteId="{ad89fa4f-e4a0-4ddb-9d18-f7eeec649f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Explanation</vt:lpstr>
      <vt:lpstr>Price indexation general</vt:lpstr>
      <vt:lpstr>Formule</vt:lpstr>
      <vt:lpstr>Calculation</vt:lpstr>
      <vt:lpstr>Price list</vt:lpstr>
      <vt:lpstr>Internal for Enexis</vt:lpstr>
      <vt:lpstr>Standard indices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voor invullen indexeringsafspraken</dc:title>
  <dc:subject/>
  <dc:creator>Bongers, Ted</dc:creator>
  <cp:keywords/>
  <dc:description/>
  <cp:lastModifiedBy>Bruijns, Peter</cp:lastModifiedBy>
  <cp:revision/>
  <dcterms:created xsi:type="dcterms:W3CDTF">2022-08-01T08:13:17Z</dcterms:created>
  <dcterms:modified xsi:type="dcterms:W3CDTF">2026-03-13T07:12:42Z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0x010100ADF52AA23C475049982E22F40EAD093A</vt:lpwstr>
  </property>
  <property fmtid="{D5CDD505-2E9C-101B-9397-08002B2CF9AE}" pid="3" name="MediaServiceImageTags">
    <vt:lpwstr/>
  </property>
  <property fmtid="{D5CDD505-2E9C-101B-9397-08002B2CF9AE}" pid="4" name="CustomUiType">
    <vt:lpwstr>2</vt:lpwstr>
  </property>
</Properties>
</file>