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n1135340-my.sharepoint.com/personal/sander_monshouwerinkoopadvies_com/Documents/2. Projecten lopend/OZHW Inhuur personeel/06 NvI/"/>
    </mc:Choice>
  </mc:AlternateContent>
  <xr:revisionPtr revIDLastSave="206" documentId="8_{3BC8987B-5DBF-4EE4-B8C5-501C3239F3B6}" xr6:coauthVersionLast="47" xr6:coauthVersionMax="47" xr10:uidLastSave="{58277664-5D90-4F8E-9032-B4D91169A60E}"/>
  <bookViews>
    <workbookView xWindow="28680" yWindow="-120" windowWidth="29040" windowHeight="15720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21" i="2" s="1"/>
  <c r="G18" i="2"/>
  <c r="G20" i="2" s="1"/>
  <c r="D22" i="2" l="1"/>
  <c r="D25" i="2"/>
  <c r="D20" i="2"/>
  <c r="D23" i="2"/>
  <c r="G23" i="2"/>
  <c r="D24" i="2"/>
  <c r="G22" i="2"/>
  <c r="G25" i="2"/>
  <c r="G21" i="2"/>
  <c r="G24" i="2"/>
  <c r="D26" i="2" l="1"/>
  <c r="G26" i="2"/>
  <c r="D28" i="2" l="1"/>
  <c r="D29" i="2" s="1"/>
  <c r="G28" i="2"/>
  <c r="G29" i="2" s="1"/>
  <c r="G40" i="2" l="1"/>
  <c r="G38" i="2"/>
  <c r="D40" i="2"/>
  <c r="D38" i="2"/>
  <c r="D32" i="2"/>
  <c r="D35" i="2"/>
  <c r="D36" i="2"/>
  <c r="D37" i="2"/>
  <c r="D39" i="2"/>
  <c r="D41" i="2"/>
  <c r="D42" i="2"/>
  <c r="D43" i="2"/>
  <c r="D31" i="2"/>
  <c r="D33" i="2"/>
  <c r="D34" i="2"/>
  <c r="G34" i="2"/>
  <c r="G35" i="2"/>
  <c r="G36" i="2"/>
  <c r="G37" i="2"/>
  <c r="G39" i="2"/>
  <c r="G41" i="2"/>
  <c r="G42" i="2"/>
  <c r="G43" i="2"/>
  <c r="G31" i="2"/>
  <c r="G32" i="2"/>
  <c r="G33" i="2"/>
  <c r="G44" i="2" l="1"/>
  <c r="G46" i="2" s="1"/>
  <c r="G48" i="2" s="1"/>
  <c r="D44" i="2"/>
  <c r="D46" i="2" s="1"/>
  <c r="D48" i="2" s="1"/>
  <c r="D52" i="2" l="1"/>
  <c r="D53" i="2" s="1"/>
</calcChain>
</file>

<file path=xl/sharedStrings.xml><?xml version="1.0" encoding="utf-8"?>
<sst xmlns="http://schemas.openxmlformats.org/spreadsheetml/2006/main" count="79" uniqueCount="53">
  <si>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</si>
  <si>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</si>
  <si>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</si>
  <si>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</si>
  <si>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</si>
  <si>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</si>
  <si>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</si>
  <si>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>Opleidingsdagen</t>
  </si>
  <si>
    <t>Kort / Bijzonder verlof</t>
  </si>
  <si>
    <t>Ziekte</t>
  </si>
  <si>
    <t>Leegloopdagen</t>
  </si>
  <si>
    <t>Wettelijke inhoudingen</t>
  </si>
  <si>
    <t>PAWW</t>
  </si>
  <si>
    <t>WAO/WIA Basispremie</t>
  </si>
  <si>
    <t>Transitievergoeding incl. sociale lasten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</si>
  <si>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</si>
  <si>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</si>
  <si>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</si>
  <si>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</si>
  <si>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</si>
  <si>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</si>
  <si>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Weging:   </t>
  </si>
  <si>
    <t>Ondertekening:</t>
  </si>
  <si>
    <t>Naam Inschrijver:</t>
  </si>
  <si>
    <t>Naam ondertekenaar:</t>
  </si>
  <si>
    <t>Datum:</t>
  </si>
  <si>
    <t>Handtekening:</t>
  </si>
  <si>
    <t>Basisloon (Conform CAO VO)</t>
  </si>
  <si>
    <t>Invulinstructie</t>
  </si>
  <si>
    <t>Wijziging van de inhoud of samenstelling van het prijzenblad leidt tot uitsluiting van verdere deelname aan de gunningsprocedure.</t>
  </si>
  <si>
    <t>Bijlage 7 - Prijzenblad</t>
  </si>
  <si>
    <t>Naam combinant (indien van toepassing):</t>
  </si>
  <si>
    <t xml:space="preserve">Bureaumarge:   </t>
  </si>
  <si>
    <t xml:space="preserve">Omrekenfactor (exclusief bureaumarge):   </t>
  </si>
  <si>
    <t xml:space="preserve">Omrekenfactor (inclusief bureaumarge):   </t>
  </si>
  <si>
    <t>Alle kosten, risico’s en verplichtingen dienen te zijn verwerkt in de omrekenfactor; aanvullende kosten kunnen niet separaat in rekening worden gebracht.</t>
  </si>
  <si>
    <t>De opgegeven waarden moeten consistent zijn en mogen niet worden gebruikt om het prijsmodel of wijzigingsmechanisme te manipuleren of te omzeilen.</t>
  </si>
  <si>
    <t xml:space="preserve">Gemiddelde Omrekenfactor (Inschrijfprijs):   </t>
  </si>
  <si>
    <t>De in dit prijzenblad opgegeven componenten vormen de basis voor de omrekenfactor zoals bedoeld in het Programma van Eisen (bijlage 1).</t>
  </si>
  <si>
    <t>De opgegeven componenten en omrekenfactor staan vast gedurende de Overeenkomst, behoudens de in het Programma van Eisen (bijlage 1) toegestane wijzigingen.</t>
  </si>
  <si>
    <t>Inschrijver vult alleen de geel gemarkeerde velden in. De gemiddelde omrekenfactor onderaan  het prijzenblad betreft de te beoordelen Inschrijfprijs</t>
  </si>
  <si>
    <t>LET OP: hoe lager de aangeboden gemiddelde omrekenfactor hoe minder sterk het puntenverschil wordt.</t>
  </si>
  <si>
    <t>Vakantiedagen (25 van 231)</t>
  </si>
  <si>
    <t>Feestdagen (6/7 van 260 dagen)</t>
  </si>
  <si>
    <t>WW/AWF</t>
  </si>
  <si>
    <t>Vakantiegeld en eindejaarsuitkering</t>
  </si>
  <si>
    <t>Oktoberbijlage</t>
  </si>
  <si>
    <t>WGA</t>
  </si>
  <si>
    <t>Pensioencompensatie (verschil ABP)</t>
  </si>
  <si>
    <t xml:space="preserve">Score voor de Inschrijfprijs (max 200 punten):   </t>
  </si>
  <si>
    <t>Versie 2.0 (NvI 1)</t>
  </si>
  <si>
    <t>LET OP: De omrekenfactor inclusief bureaumarge moet binnen de bandbreedte  2,1 tot en met 3,1 liggen.</t>
  </si>
  <si>
    <t>In verband met NvI1 is in dit prijzenblad de bandbreedte, zoals mede bedoeld in paragraaf 6.4 van het beschrijvend document, aangepast naar: 2,1 tot en met 3,1.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</si>
</sst>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0" xfId="0" applyFont="1"/>
    <xf numFmtId="10" fontId="2" fillId="3" borderId="0" xfId="0" applyNumberFormat="1" applyFont="1" applyFill="1" applyAlignment="1">
      <alignment horizontal="center" wrapText="1"/>
    </xf>
    <xf numFmtId="0" fontId="0" fillId="3" borderId="0" xfId="0" applyFill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10" fontId="0" fillId="0" borderId="0" xfId="0" applyNumberFormat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7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0" fontId="0" fillId="8" borderId="1" xfId="0" applyNumberForma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2" fontId="8" fillId="0" borderId="0" xfId="0" applyNumberFormat="1" applyFont="1"/>
    <xf numFmtId="2" fontId="2" fillId="7" borderId="5" xfId="0" applyNumberFormat="1" applyFont="1" applyFill="1" applyBorder="1" applyAlignment="1">
      <alignment horizontal="center" vertical="center"/>
    </xf>
    <xf numFmtId="2" fontId="2" fillId="7" borderId="6" xfId="0" applyNumberFormat="1" applyFont="1" applyFill="1" applyBorder="1" applyAlignment="1">
      <alignment horizontal="center" vertical="center"/>
    </xf>
    <xf numFmtId="2" fontId="2" fillId="7" borderId="7" xfId="0" applyNumberFormat="1" applyFont="1" applyFill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8" borderId="1" xfId="0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10" fontId="2" fillId="3" borderId="0" xfId="0" applyNumberFormat="1" applyFont="1" applyFill="1" applyAlignment="1">
      <alignment horizontal="center" wrapText="1"/>
    </xf>
    <xf numFmtId="2" fontId="2" fillId="7" borderId="2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2">
    <cellStyle name="Standaard" xfId="0" builtinId="0"/>
    <cellStyle name="Valuta" xfId="1" builtinId="4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753035</xdr:colOff>
      <xdr:row>0</xdr:row>
      <xdr:rowOff>89647</xdr:rowOff>
    </xdr:from>
    <xdr:to>
      <xdr:col>6</xdr:col>
      <xdr:colOff>1756145</xdr:colOff>
      <xdr:row>2</xdr:row>
      <xdr:rowOff>91655</xdr:rowOff>
    </xdr:to>
    <xdr:pic>
      <xdr:nvPicPr>
        <xdr:cNvPr id="2" name="Afbeelding 1" descr="Privacyreglement - OZHW">
          <a:extLst>
            <a:ext uri="{FF2B5EF4-FFF2-40B4-BE49-F238E27FC236}">
              <a16:creationId xmlns:a16="http://schemas.microsoft.com/office/drawing/2014/main" id="{4D81B373-57DF-4746-A992-029F48751B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7" t="25217" r="3616" b="24373"/>
        <a:stretch/>
      </xdr:blipFill>
      <xdr:spPr bwMode="auto">
        <a:xfrm>
          <a:off x="8955741" y="89647"/>
          <a:ext cx="1003110" cy="52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67"/>
  <sheetViews>
    <sheetView showGridLines="0" tabSelected="1" topLeftCell="A20" zoomScale="85" zoomScaleNormal="85" zoomScaleSheetLayoutView="130" workbookViewId="0">
      <selection activeCell="C20" sqref="C20"/>
    </sheetView>
  </sheetViews>
  <sheetFormatPr defaultRowHeight="14.4" x14ac:dyDescent="0.3"/>
  <cols>
    <col min="1" max="1" width="3.33203125" customWidth="1"/>
    <col min="2" max="2" width="42.6640625" customWidth="1"/>
    <col min="3" max="3" width="25.77734375" customWidth="1"/>
    <col min="4" max="4" width="25.77734375" style="25" customWidth="1"/>
    <col min="5" max="5" width="2.5546875" style="3" customWidth="1"/>
    <col min="6" max="6" width="25.77734375" customWidth="1"/>
    <col min="7" max="7" width="25.77734375" style="25" customWidth="1"/>
    <col min="8" max="8" width="20" customWidth="1"/>
    <col min="9" max="9" width="13" customWidth="1"/>
    <col min="10" max="10" width="8.44140625" customWidth="1"/>
    <col min="11" max="11" width="10" customWidth="1"/>
    <col min="12" max="12" width="9.88671875" customWidth="1"/>
  </cols>
  <sheetData>
    <row r="2" spans="2:7" ht="25.8" x14ac:dyDescent="0.5">
      <c r="B2" s="1" t="s">
        <v>30</v>
      </c>
      <c r="D2" s="45"/>
      <c r="G2"/>
    </row>
    <row r="3" spans="2:7" ht="18" x14ac:dyDescent="0.3">
      <c r="B3" s="32" t="s">
        <v>50</v>
      </c>
      <c r="D3" s="45"/>
      <c r="G3"/>
    </row>
    <row r="4" spans="2:7" x14ac:dyDescent="0.3">
      <c r="B4" s="31"/>
      <c r="D4" s="2"/>
      <c r="G4"/>
    </row>
    <row r="5" spans="2:7" x14ac:dyDescent="0.3">
      <c r="B5" s="4" t="s">
        <v>28</v>
      </c>
      <c r="D5" s="2"/>
      <c r="G5"/>
    </row>
    <row r="6" spans="2:7" x14ac:dyDescent="0.3">
      <c r="B6" s="5" t="s">
        <v>40</v>
      </c>
      <c r="D6" s="2"/>
      <c r="G6"/>
    </row>
    <row r="7" spans="2:7" x14ac:dyDescent="0.3">
      <c r="B7" s="5" t="s">
        <v>29</v>
      </c>
      <c r="D7" s="2"/>
      <c r="G7"/>
    </row>
    <row r="8" spans="2:7" x14ac:dyDescent="0.3">
      <c r="B8" s="5" t="s">
        <v>35</v>
      </c>
      <c r="D8" s="2"/>
      <c r="G8"/>
    </row>
    <row r="9" spans="2:7" x14ac:dyDescent="0.3">
      <c r="B9" s="5" t="s">
        <v>38</v>
      </c>
      <c r="D9" s="2"/>
      <c r="G9"/>
    </row>
    <row r="10" spans="2:7" x14ac:dyDescent="0.3">
      <c r="B10" s="5" t="s">
        <v>39</v>
      </c>
      <c r="D10" s="2"/>
      <c r="G10"/>
    </row>
    <row r="11" spans="2:7" x14ac:dyDescent="0.3">
      <c r="B11" s="5" t="s">
        <v>36</v>
      </c>
      <c r="D11" s="2"/>
      <c r="G11"/>
    </row>
    <row r="12" spans="2:7" x14ac:dyDescent="0.3">
      <c r="B12" s="31" t="s">
        <v>52</v>
      </c>
      <c r="D12" s="2"/>
      <c r="G12"/>
    </row>
    <row r="13" spans="2:7" x14ac:dyDescent="0.3">
      <c r="B13" s="5"/>
      <c r="D13" s="2"/>
      <c r="G13"/>
    </row>
    <row r="14" spans="2:7" x14ac:dyDescent="0.3">
      <c r="D14" s="2"/>
      <c r="G14"/>
    </row>
    <row r="15" spans="2:7" x14ac:dyDescent="0.3">
      <c r="C15" s="42" t="s">
        <v>0</v>
      </c>
      <c r="D15" s="43"/>
      <c r="F15" s="42" t="s">
        <v>1</v>
      </c>
      <c r="G15" s="43"/>
    </row>
    <row r="16" spans="2:7" x14ac:dyDescent="0.3">
      <c r="B16" s="6" t="s">
        <v>2</v>
      </c>
      <c r="C16" s="7" t="s">
        <v>3</v>
      </c>
      <c r="D16" s="7" t="s">
        <v>4</v>
      </c>
      <c r="F16" s="7" t="s">
        <v>3</v>
      </c>
      <c r="G16" s="7" t="s">
        <v>4</v>
      </c>
    </row>
    <row r="17" spans="2:11" x14ac:dyDescent="0.3">
      <c r="B17" s="8" t="s">
        <v>27</v>
      </c>
      <c r="C17" s="9">
        <v>1</v>
      </c>
      <c r="D17" s="10">
        <v>100</v>
      </c>
      <c r="F17" s="9">
        <v>1</v>
      </c>
      <c r="G17" s="10">
        <v>100</v>
      </c>
    </row>
    <row r="18" spans="2:11" x14ac:dyDescent="0.3">
      <c r="B18" s="11"/>
      <c r="C18" s="12" t="s">
        <v>5</v>
      </c>
      <c r="D18" s="13">
        <f>SUM(D17:D17)</f>
        <v>100</v>
      </c>
      <c r="F18" s="12" t="s">
        <v>5</v>
      </c>
      <c r="G18" s="13">
        <f>SUM(G17:G17)</f>
        <v>100</v>
      </c>
    </row>
    <row r="19" spans="2:11" x14ac:dyDescent="0.3">
      <c r="B19" s="6" t="s">
        <v>6</v>
      </c>
      <c r="C19" s="7" t="s">
        <v>3</v>
      </c>
      <c r="D19" s="14" t="s">
        <v>4</v>
      </c>
      <c r="F19" s="7" t="s">
        <v>3</v>
      </c>
      <c r="G19" s="14" t="s">
        <v>4</v>
      </c>
    </row>
    <row r="20" spans="2:11" x14ac:dyDescent="0.3">
      <c r="B20" s="8" t="s">
        <v>42</v>
      </c>
      <c r="C20" s="29">
        <v>0</v>
      </c>
      <c r="D20" s="15">
        <f>C20*$D$18</f>
        <v>0</v>
      </c>
      <c r="F20" s="29">
        <v>0</v>
      </c>
      <c r="G20" s="15">
        <f>F20*$G$18</f>
        <v>0</v>
      </c>
    </row>
    <row r="21" spans="2:11" x14ac:dyDescent="0.3">
      <c r="B21" s="8" t="s">
        <v>43</v>
      </c>
      <c r="C21" s="29">
        <v>0</v>
      </c>
      <c r="D21" s="15">
        <f t="shared" ref="D21:D24" si="0">C21*$D$18</f>
        <v>0</v>
      </c>
      <c r="F21" s="29">
        <v>0</v>
      </c>
      <c r="G21" s="15">
        <f t="shared" ref="G21:G25" si="1">F21*$G$18</f>
        <v>0</v>
      </c>
      <c r="J21" s="16"/>
      <c r="K21" s="16"/>
    </row>
    <row r="22" spans="2:11" x14ac:dyDescent="0.3">
      <c r="B22" s="8" t="s">
        <v>7</v>
      </c>
      <c r="C22" s="29">
        <v>0</v>
      </c>
      <c r="D22" s="15">
        <f>C22*$D$18</f>
        <v>0</v>
      </c>
      <c r="F22" s="29">
        <v>0</v>
      </c>
      <c r="G22" s="15">
        <f t="shared" si="1"/>
        <v>0</v>
      </c>
      <c r="K22" s="16"/>
    </row>
    <row r="23" spans="2:11" x14ac:dyDescent="0.3">
      <c r="B23" s="8" t="s">
        <v>8</v>
      </c>
      <c r="C23" s="29">
        <v>0</v>
      </c>
      <c r="D23" s="15">
        <f t="shared" si="0"/>
        <v>0</v>
      </c>
      <c r="F23" s="29">
        <v>0</v>
      </c>
      <c r="G23" s="15">
        <f t="shared" si="1"/>
        <v>0</v>
      </c>
    </row>
    <row r="24" spans="2:11" x14ac:dyDescent="0.3">
      <c r="B24" s="8" t="s">
        <v>9</v>
      </c>
      <c r="C24" s="29">
        <v>0</v>
      </c>
      <c r="D24" s="15">
        <f t="shared" si="0"/>
        <v>0</v>
      </c>
      <c r="F24" s="29">
        <v>0</v>
      </c>
      <c r="G24" s="15">
        <f t="shared" si="1"/>
        <v>0</v>
      </c>
    </row>
    <row r="25" spans="2:11" x14ac:dyDescent="0.3">
      <c r="B25" s="8" t="s">
        <v>10</v>
      </c>
      <c r="C25" s="29">
        <v>0</v>
      </c>
      <c r="D25" s="15">
        <f>C25*$D$18</f>
        <v>0</v>
      </c>
      <c r="F25" s="29">
        <v>0</v>
      </c>
      <c r="G25" s="15">
        <f t="shared" si="1"/>
        <v>0</v>
      </c>
    </row>
    <row r="26" spans="2:11" x14ac:dyDescent="0.3">
      <c r="B26" s="11"/>
      <c r="C26" s="12" t="s">
        <v>5</v>
      </c>
      <c r="D26" s="13">
        <f>SUM(D18,D20:D25)</f>
        <v>100</v>
      </c>
      <c r="F26" s="12" t="s">
        <v>5</v>
      </c>
      <c r="G26" s="13">
        <f>SUM(G18,G20:G25)</f>
        <v>100</v>
      </c>
    </row>
    <row r="27" spans="2:11" x14ac:dyDescent="0.3">
      <c r="B27" s="6" t="s">
        <v>45</v>
      </c>
      <c r="C27" s="7" t="s">
        <v>3</v>
      </c>
      <c r="D27" s="14" t="s">
        <v>4</v>
      </c>
      <c r="F27" s="7" t="s">
        <v>3</v>
      </c>
      <c r="G27" s="14" t="s">
        <v>4</v>
      </c>
    </row>
    <row r="28" spans="2:11" x14ac:dyDescent="0.3">
      <c r="B28" s="8" t="s">
        <v>45</v>
      </c>
      <c r="C28" s="29">
        <v>0</v>
      </c>
      <c r="D28" s="15">
        <f>C28*D26</f>
        <v>0</v>
      </c>
      <c r="F28" s="29">
        <v>0</v>
      </c>
      <c r="G28" s="15">
        <f>F28*G26</f>
        <v>0</v>
      </c>
    </row>
    <row r="29" spans="2:11" x14ac:dyDescent="0.3">
      <c r="B29" s="17"/>
      <c r="C29" s="12" t="s">
        <v>5</v>
      </c>
      <c r="D29" s="13">
        <f>SUM(D26,D28)</f>
        <v>100</v>
      </c>
      <c r="F29" s="12" t="s">
        <v>5</v>
      </c>
      <c r="G29" s="13">
        <f>SUM(G26,G28)</f>
        <v>100</v>
      </c>
    </row>
    <row r="30" spans="2:11" x14ac:dyDescent="0.3">
      <c r="B30" s="6" t="s">
        <v>11</v>
      </c>
      <c r="C30" s="7" t="s">
        <v>3</v>
      </c>
      <c r="D30" s="14" t="s">
        <v>4</v>
      </c>
      <c r="F30" s="7" t="s">
        <v>3</v>
      </c>
      <c r="G30" s="14" t="s">
        <v>4</v>
      </c>
    </row>
    <row r="31" spans="2:11" x14ac:dyDescent="0.3">
      <c r="B31" s="8" t="s">
        <v>44</v>
      </c>
      <c r="C31" s="29">
        <v>0</v>
      </c>
      <c r="D31" s="15">
        <f>C31*$D$29</f>
        <v>0</v>
      </c>
      <c r="F31" s="29">
        <v>0</v>
      </c>
      <c r="G31" s="15">
        <f>F31*G$29</f>
        <v>0</v>
      </c>
    </row>
    <row r="32" spans="2:11" x14ac:dyDescent="0.3">
      <c r="B32" s="8" t="s">
        <v>12</v>
      </c>
      <c r="C32" s="29">
        <v>0</v>
      </c>
      <c r="D32" s="15">
        <f t="shared" ref="D32:D43" si="2">C32*$D$29</f>
        <v>0</v>
      </c>
      <c r="F32" s="29">
        <v>0</v>
      </c>
      <c r="G32" s="15">
        <f t="shared" ref="G32:G43" si="3">F32*G$29</f>
        <v>0</v>
      </c>
    </row>
    <row r="33" spans="2:12" x14ac:dyDescent="0.3">
      <c r="B33" s="8" t="s">
        <v>13</v>
      </c>
      <c r="C33" s="29">
        <v>0</v>
      </c>
      <c r="D33" s="15">
        <f t="shared" si="2"/>
        <v>0</v>
      </c>
      <c r="F33" s="29">
        <v>0</v>
      </c>
      <c r="G33" s="15">
        <f t="shared" si="3"/>
        <v>0</v>
      </c>
    </row>
    <row r="34" spans="2:12" x14ac:dyDescent="0.3">
      <c r="B34" s="8" t="s">
        <v>47</v>
      </c>
      <c r="C34" s="29">
        <v>0</v>
      </c>
      <c r="D34" s="15">
        <f t="shared" si="2"/>
        <v>0</v>
      </c>
      <c r="F34" s="29">
        <v>0</v>
      </c>
      <c r="G34" s="15">
        <f t="shared" si="3"/>
        <v>0</v>
      </c>
    </row>
    <row r="35" spans="2:12" x14ac:dyDescent="0.3">
      <c r="B35" s="8" t="s">
        <v>14</v>
      </c>
      <c r="C35" s="29">
        <v>0</v>
      </c>
      <c r="D35" s="15">
        <f t="shared" si="2"/>
        <v>0</v>
      </c>
      <c r="F35" s="29">
        <v>0</v>
      </c>
      <c r="G35" s="15">
        <f t="shared" si="3"/>
        <v>0</v>
      </c>
    </row>
    <row r="36" spans="2:12" x14ac:dyDescent="0.3">
      <c r="B36" s="8" t="s">
        <v>15</v>
      </c>
      <c r="C36" s="29">
        <v>0</v>
      </c>
      <c r="D36" s="15">
        <f t="shared" si="2"/>
        <v>0</v>
      </c>
      <c r="F36" s="29">
        <v>0</v>
      </c>
      <c r="G36" s="15">
        <f t="shared" si="3"/>
        <v>0</v>
      </c>
    </row>
    <row r="37" spans="2:12" x14ac:dyDescent="0.3">
      <c r="B37" s="8" t="s">
        <v>16</v>
      </c>
      <c r="C37" s="29">
        <v>0</v>
      </c>
      <c r="D37" s="15">
        <f t="shared" si="2"/>
        <v>0</v>
      </c>
      <c r="F37" s="29">
        <v>0</v>
      </c>
      <c r="G37" s="15">
        <f t="shared" si="3"/>
        <v>0</v>
      </c>
    </row>
    <row r="38" spans="2:12" x14ac:dyDescent="0.3">
      <c r="B38" s="8" t="s">
        <v>48</v>
      </c>
      <c r="C38" s="29">
        <v>0</v>
      </c>
      <c r="D38" s="15">
        <f t="shared" si="2"/>
        <v>0</v>
      </c>
      <c r="F38" s="29">
        <v>0</v>
      </c>
      <c r="G38" s="15">
        <f t="shared" si="3"/>
        <v>0</v>
      </c>
    </row>
    <row r="39" spans="2:12" x14ac:dyDescent="0.3">
      <c r="B39" s="8" t="s">
        <v>17</v>
      </c>
      <c r="C39" s="29">
        <v>0</v>
      </c>
      <c r="D39" s="15">
        <f t="shared" si="2"/>
        <v>0</v>
      </c>
      <c r="F39" s="29">
        <v>0</v>
      </c>
      <c r="G39" s="15">
        <f t="shared" si="3"/>
        <v>0</v>
      </c>
    </row>
    <row r="40" spans="2:12" x14ac:dyDescent="0.3">
      <c r="B40" s="8" t="s">
        <v>46</v>
      </c>
      <c r="C40" s="29">
        <v>0</v>
      </c>
      <c r="D40" s="15">
        <f t="shared" si="2"/>
        <v>0</v>
      </c>
      <c r="F40" s="29">
        <v>0</v>
      </c>
      <c r="G40" s="15">
        <f t="shared" si="3"/>
        <v>0</v>
      </c>
    </row>
    <row r="41" spans="2:12" x14ac:dyDescent="0.3">
      <c r="B41" s="8" t="s">
        <v>18</v>
      </c>
      <c r="C41" s="29">
        <v>0</v>
      </c>
      <c r="D41" s="15">
        <f t="shared" si="2"/>
        <v>0</v>
      </c>
      <c r="F41" s="29">
        <v>0</v>
      </c>
      <c r="G41" s="15">
        <f t="shared" si="3"/>
        <v>0</v>
      </c>
    </row>
    <row r="42" spans="2:12" x14ac:dyDescent="0.3">
      <c r="B42" s="8" t="s">
        <v>19</v>
      </c>
      <c r="C42" s="29">
        <v>0</v>
      </c>
      <c r="D42" s="15">
        <f t="shared" si="2"/>
        <v>0</v>
      </c>
      <c r="F42" s="29">
        <v>0</v>
      </c>
      <c r="G42" s="15">
        <f t="shared" si="3"/>
        <v>0</v>
      </c>
    </row>
    <row r="43" spans="2:12" x14ac:dyDescent="0.3">
      <c r="B43" s="8" t="s">
        <v>20</v>
      </c>
      <c r="C43" s="29">
        <v>0</v>
      </c>
      <c r="D43" s="15">
        <f t="shared" si="2"/>
        <v>0</v>
      </c>
      <c r="F43" s="29">
        <v>0</v>
      </c>
      <c r="G43" s="15">
        <f t="shared" si="3"/>
        <v>0</v>
      </c>
    </row>
    <row r="44" spans="2:12" x14ac:dyDescent="0.3">
      <c r="C44" s="12" t="s">
        <v>5</v>
      </c>
      <c r="D44" s="13">
        <f>SUM(D29,D31:D43)</f>
        <v>100</v>
      </c>
      <c r="F44" s="12" t="s">
        <v>5</v>
      </c>
      <c r="G44" s="13">
        <f>SUM(G29,G31:G43)</f>
        <v>100</v>
      </c>
      <c r="L44" s="18"/>
    </row>
    <row r="46" spans="2:12" x14ac:dyDescent="0.3">
      <c r="B46" s="44" t="s">
        <v>33</v>
      </c>
      <c r="C46" s="44"/>
      <c r="D46" s="20">
        <f>D44/100</f>
        <v>1</v>
      </c>
      <c r="G46" s="20">
        <f>G44/100</f>
        <v>1</v>
      </c>
    </row>
    <row r="47" spans="2:12" x14ac:dyDescent="0.3">
      <c r="B47" s="44" t="s">
        <v>32</v>
      </c>
      <c r="C47" s="44"/>
      <c r="D47" s="30">
        <v>0</v>
      </c>
      <c r="G47" s="30">
        <v>0</v>
      </c>
    </row>
    <row r="48" spans="2:12" x14ac:dyDescent="0.3">
      <c r="B48" s="44" t="s">
        <v>34</v>
      </c>
      <c r="C48" s="44"/>
      <c r="D48" s="20">
        <f>D46+D47</f>
        <v>1</v>
      </c>
      <c r="G48" s="20">
        <f>G46+G47</f>
        <v>1</v>
      </c>
    </row>
    <row r="49" spans="2:8" ht="57.6" x14ac:dyDescent="0.3">
      <c r="B49" s="19"/>
      <c r="C49" s="19"/>
      <c r="D49" s="21" t="s">
        <v>51</v>
      </c>
      <c r="G49" s="21" t="s">
        <v>51</v>
      </c>
    </row>
    <row r="50" spans="2:8" x14ac:dyDescent="0.3">
      <c r="B50" s="49" t="s">
        <v>21</v>
      </c>
      <c r="C50" s="49"/>
      <c r="D50" s="22">
        <v>0.8</v>
      </c>
      <c r="E50" s="23"/>
      <c r="F50" s="24"/>
      <c r="G50" s="22">
        <v>0.2</v>
      </c>
    </row>
    <row r="51" spans="2:8" ht="15" thickBot="1" x14ac:dyDescent="0.35"/>
    <row r="52" spans="2:8" ht="15" thickBot="1" x14ac:dyDescent="0.35">
      <c r="B52" s="44" t="s">
        <v>37</v>
      </c>
      <c r="C52" s="44"/>
      <c r="D52" s="46">
        <f>(D48*D50)+(G48*G50)</f>
        <v>1</v>
      </c>
      <c r="E52" s="47"/>
      <c r="F52" s="47"/>
      <c r="G52" s="48"/>
      <c r="H52" s="33"/>
    </row>
    <row r="53" spans="2:8" ht="15" thickBot="1" x14ac:dyDescent="0.35">
      <c r="B53" s="19"/>
      <c r="C53" s="19" t="s">
        <v>49</v>
      </c>
      <c r="D53" s="34">
        <f>200*((3.1-(ROUND(D52,2))/1)^0.6)</f>
        <v>312.14873013827258</v>
      </c>
      <c r="E53" s="35"/>
      <c r="F53" s="35"/>
      <c r="G53" s="36"/>
    </row>
    <row r="54" spans="2:8" ht="27" customHeight="1" x14ac:dyDescent="0.3">
      <c r="B54" s="19"/>
      <c r="C54" s="19"/>
      <c r="D54" s="37" t="s">
        <v>41</v>
      </c>
      <c r="E54" s="38"/>
      <c r="F54" s="38"/>
      <c r="G54" s="39"/>
    </row>
    <row r="55" spans="2:8" ht="27" customHeight="1" x14ac:dyDescent="0.3">
      <c r="B55" s="19"/>
      <c r="C55" s="19"/>
      <c r="D55" s="26"/>
      <c r="E55" s="26"/>
      <c r="F55" s="26"/>
      <c r="G55" s="26"/>
    </row>
    <row r="56" spans="2:8" x14ac:dyDescent="0.3">
      <c r="B56" s="27" t="s">
        <v>22</v>
      </c>
    </row>
    <row r="57" spans="2:8" x14ac:dyDescent="0.3">
      <c r="B57" s="28" t="s">
        <v>23</v>
      </c>
      <c r="C57" s="41"/>
      <c r="D57" s="41"/>
      <c r="G57"/>
    </row>
    <row r="58" spans="2:8" x14ac:dyDescent="0.3">
      <c r="B58" s="28" t="s">
        <v>24</v>
      </c>
      <c r="C58" s="41"/>
      <c r="D58" s="41"/>
      <c r="G58"/>
    </row>
    <row r="59" spans="2:8" x14ac:dyDescent="0.3">
      <c r="B59" s="28" t="s">
        <v>25</v>
      </c>
      <c r="C59" s="41"/>
      <c r="D59" s="41"/>
      <c r="G59"/>
    </row>
    <row r="60" spans="2:8" x14ac:dyDescent="0.3">
      <c r="B60" s="40" t="s">
        <v>26</v>
      </c>
      <c r="C60" s="41"/>
      <c r="D60" s="41"/>
      <c r="G60"/>
    </row>
    <row r="61" spans="2:8" x14ac:dyDescent="0.3">
      <c r="B61" s="40"/>
      <c r="C61" s="41"/>
      <c r="D61" s="41"/>
      <c r="G61"/>
    </row>
    <row r="63" spans="2:8" x14ac:dyDescent="0.3">
      <c r="B63" s="28" t="s">
        <v>31</v>
      </c>
      <c r="C63" s="41"/>
      <c r="D63" s="41"/>
    </row>
    <row r="64" spans="2:8" x14ac:dyDescent="0.3">
      <c r="B64" s="28" t="s">
        <v>24</v>
      </c>
      <c r="C64" s="41"/>
      <c r="D64" s="41"/>
    </row>
    <row r="65" spans="2:4" x14ac:dyDescent="0.3">
      <c r="B65" s="28" t="s">
        <v>25</v>
      </c>
      <c r="C65" s="41"/>
      <c r="D65" s="41"/>
    </row>
    <row r="66" spans="2:4" x14ac:dyDescent="0.3">
      <c r="B66" s="40" t="s">
        <v>26</v>
      </c>
      <c r="C66" s="41"/>
      <c r="D66" s="41"/>
    </row>
    <row r="67" spans="2:4" x14ac:dyDescent="0.3">
      <c r="B67" s="40"/>
      <c r="C67" s="41"/>
      <c r="D67" s="41"/>
    </row>
  </sheetData>
  <sheetProtection algorithmName="SHA-512" hashValue="1ohMhZOve+VYl4s+1KmMNpZ+LAIdSQtQUOGAhHk+TnjIrpSyjPrg178sZT3mHwQJQjeZWeFD0e0f57G5cxsEQw==" saltValue="sg4ko93NUaOhCXxcF8ftYw==" spinCount="100000" sheet="1" objects="1" scenarios="1" selectLockedCells="1"/>
  <mergeCells count="21">
    <mergeCell ref="C63:D63"/>
    <mergeCell ref="C64:D64"/>
    <mergeCell ref="C65:D65"/>
    <mergeCell ref="B66:B67"/>
    <mergeCell ref="C66:D67"/>
    <mergeCell ref="F15:G15"/>
    <mergeCell ref="B46:C46"/>
    <mergeCell ref="D2:D3"/>
    <mergeCell ref="C15:D15"/>
    <mergeCell ref="B52:C52"/>
    <mergeCell ref="B47:C47"/>
    <mergeCell ref="B48:C48"/>
    <mergeCell ref="D52:G52"/>
    <mergeCell ref="B50:C50"/>
    <mergeCell ref="D53:G53"/>
    <mergeCell ref="D54:G54"/>
    <mergeCell ref="B60:B61"/>
    <mergeCell ref="C57:D57"/>
    <mergeCell ref="C58:D58"/>
    <mergeCell ref="C59:D59"/>
    <mergeCell ref="C60:D61"/>
  </mergeCells>
  <conditionalFormatting sqref="D48">
    <cfRule type="cellIs" dxfId="1" priority="2" operator="notBetween">
      <formula>2.1</formula>
      <formula>3.1</formula>
    </cfRule>
  </conditionalFormatting>
  <conditionalFormatting sqref="G48">
    <cfRule type="cellIs" dxfId="0" priority="1" operator="notBetween">
      <formula>2.1</formula>
      <formula>3.1</formula>
    </cfRule>
  </conditionalFormatting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c09cc-9c07-45c7-9a6c-2d073b457744">
      <Terms xmlns="http://schemas.microsoft.com/office/infopath/2007/PartnerControls"/>
    </lcf76f155ced4ddcb4097134ff3c332f>
    <TaxCatchAll xmlns="0a7e8025-13d9-4ede-bd3b-479b9086d5b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0FFBFF1ED25D42A4FFD80659768675" ma:contentTypeVersion="14" ma:contentTypeDescription="Een nieuw document maken." ma:contentTypeScope="" ma:versionID="3cdaf90edea98c064f4a007c5b44eb8d">
  <xsd:schema xmlns:xsd="http://www.w3.org/2001/XMLSchema" xmlns:xs="http://www.w3.org/2001/XMLSchema" xmlns:p="http://schemas.microsoft.com/office/2006/metadata/properties" xmlns:ns1="http://schemas.microsoft.com/sharepoint/v3" xmlns:ns2="cacc09cc-9c07-45c7-9a6c-2d073b457744" xmlns:ns3="0a7e8025-13d9-4ede-bd3b-479b9086d5bb" targetNamespace="http://schemas.microsoft.com/office/2006/metadata/properties" ma:root="true" ma:fieldsID="2b1ad567c2ec75ce7c366bb0f77f87b6" ns1:_="" ns2:_="" ns3:_="">
    <xsd:import namespace="http://schemas.microsoft.com/sharepoint/v3"/>
    <xsd:import namespace="cacc09cc-9c07-45c7-9a6c-2d073b457744"/>
    <xsd:import namespace="0a7e8025-13d9-4ede-bd3b-479b9086d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c09cc-9c07-45c7-9a6c-2d073b457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781902d-a962-4468-a5a7-767477c6b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8025-13d9-4ede-bd3b-479b9086d5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76b35c-2a10-4a11-aa33-48afb97edf31}" ma:internalName="TaxCatchAll" ma:showField="CatchAllData" ma:web="0a7e8025-13d9-4ede-bd3b-479b9086d5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metadata/properties"/>
    <ds:schemaRef ds:uri="cacc09cc-9c07-45c7-9a6c-2d073b457744"/>
    <ds:schemaRef ds:uri="http://schemas.microsoft.com/office/2006/documentManagement/types"/>
    <ds:schemaRef ds:uri="0a7e8025-13d9-4ede-bd3b-479b9086d5bb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5CC7AB-124E-4FAE-8883-CDC753E1F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cc09cc-9c07-45c7-9a6c-2d073b457744"/>
    <ds:schemaRef ds:uri="0a7e8025-13d9-4ede-bd3b-479b9086d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Clement, SR (Sander)</dc:creator>
  <cp:keywords/>
  <dc:description/>
  <cp:lastModifiedBy>Sander | Monshouwer Inkoop Advies BV</cp:lastModifiedBy>
  <cp:revision/>
  <dcterms:created xsi:type="dcterms:W3CDTF">2020-03-18T12:14:38Z</dcterms:created>
  <dcterms:modified xsi:type="dcterms:W3CDTF">2026-07-01T09:33:32Z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0x010100180FFBFF1ED25D42A4FFD80659768675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