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6.1\Datastore\01. Projecten\02. Lopend\Den Bosch\2250624 - Prov. NB - Aanbesteding Bouwk. ond\05 Dossier\Aanbesteding\Leidraad\Bijlagen\"/>
    </mc:Choice>
  </mc:AlternateContent>
  <workbookProtection workbookAlgorithmName="SHA-512" workbookHashValue="9mFD4emxen08DL7DrgQs77GvaeNPsFAQr6L7Gp7X8T2fZ+XMR/BjrTpvY+2rtoVvJzNk7DbYB4rvH7vlZde46A==" workbookSaltValue="Wtt+kG8eC5ykkr2SzTRPnQ==" workbookSpinCount="100000" lockStructure="1"/>
  <bookViews>
    <workbookView xWindow="28680" yWindow="-4005" windowWidth="29040" windowHeight="15720" tabRatio="832" activeTab="3" xr2:uid="{00000000-000D-0000-FFFF-FFFF00000000}"/>
  </bookViews>
  <sheets>
    <sheet name="Inschrijfbiljet" sheetId="1" r:id="rId1"/>
    <sheet name="Verzamelblad per gebouw" sheetId="2" r:id="rId2"/>
    <sheet name="A Inventaris origineel" sheetId="3" state="hidden" r:id="rId3"/>
    <sheet name="A Inventaris" sheetId="4" r:id="rId4"/>
    <sheet name="B calc schema" sheetId="5" r:id="rId5"/>
    <sheet name="C calc schema proj" sheetId="6" r:id="rId6"/>
    <sheet name="D voorst subco" sheetId="7" r:id="rId7"/>
    <sheet name="Rekenblad" sheetId="8" state="hidden" r:id="rId8"/>
  </sheets>
  <definedNames>
    <definedName name="_xlnm._FilterDatabase" localSheetId="3" hidden="1">'A Inventaris'!$A$2:$W$46</definedName>
    <definedName name="_xlnm._FilterDatabase" localSheetId="2" hidden="1">'A Inventaris origineel'!$A$2:$P$191</definedName>
    <definedName name="_xlnm.Print_Area" localSheetId="3">'A Inventaris'!$A$1:$W$50</definedName>
    <definedName name="_xlnm.Print_Area" localSheetId="2">'A Inventaris origineel'!$A$1:$K$346</definedName>
    <definedName name="_xlnm.Print_Area" localSheetId="4">'B calc schema'!$A$1:$J$57</definedName>
    <definedName name="_xlnm.Print_Area" localSheetId="5">'C calc schema proj'!$A$1:$J$55</definedName>
    <definedName name="_xlnm.Print_Area" localSheetId="6">'D voorst subco'!$A$1:$L$49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" l="1"/>
  <c r="C41" i="7"/>
  <c r="H39" i="7"/>
  <c r="C39" i="7"/>
  <c r="D7" i="7"/>
  <c r="B3" i="7"/>
  <c r="D50" i="6"/>
  <c r="G47" i="6"/>
  <c r="D47" i="6"/>
  <c r="CC41" i="6"/>
  <c r="CC40" i="6"/>
  <c r="CC39" i="6"/>
  <c r="CC38" i="6"/>
  <c r="CC30" i="6"/>
  <c r="CD29" i="6"/>
  <c r="CC29" i="6"/>
  <c r="CD28" i="6"/>
  <c r="CD27" i="6"/>
  <c r="CD30" i="6" s="1"/>
  <c r="CE30" i="6" s="1"/>
  <c r="CC18" i="6"/>
  <c r="CC15" i="6"/>
  <c r="CC14" i="6"/>
  <c r="CC24" i="6" s="1"/>
  <c r="CD24" i="6" s="1"/>
  <c r="E6" i="6"/>
  <c r="B1" i="6"/>
  <c r="D51" i="5"/>
  <c r="G49" i="5"/>
  <c r="D49" i="5"/>
  <c r="CB43" i="5"/>
  <c r="CB42" i="5"/>
  <c r="CB41" i="5"/>
  <c r="CB23" i="5" s="1"/>
  <c r="CB40" i="5"/>
  <c r="CB38" i="5"/>
  <c r="CB37" i="5"/>
  <c r="CB36" i="5"/>
  <c r="CB35" i="5"/>
  <c r="CB19" i="5"/>
  <c r="CB16" i="5"/>
  <c r="CB15" i="5"/>
  <c r="E6" i="5"/>
  <c r="B1" i="5"/>
  <c r="W48" i="4"/>
  <c r="V48" i="4"/>
  <c r="K341" i="3"/>
  <c r="K344" i="3" s="1"/>
  <c r="J341" i="3"/>
  <c r="J344" i="3" s="1"/>
  <c r="C18" i="2"/>
  <c r="H16" i="2"/>
  <c r="C16" i="2"/>
  <c r="J13" i="2"/>
  <c r="H9" i="2"/>
  <c r="H8" i="2"/>
  <c r="H7" i="2"/>
  <c r="H6" i="2"/>
  <c r="B1" i="2"/>
  <c r="H18" i="1"/>
  <c r="G5" i="2" l="1"/>
  <c r="H5" i="2"/>
  <c r="H13" i="2" s="1"/>
  <c r="G13" i="2" l="1"/>
  <c r="H16" i="1"/>
  <c r="H19" i="1" s="1"/>
  <c r="D3" i="8"/>
  <c r="D4" i="8" l="1"/>
  <c r="D5" i="8"/>
  <c r="F3" i="8"/>
  <c r="H21" i="1" l="1"/>
  <c r="F4" i="8"/>
  <c r="H22" i="1"/>
  <c r="F5" i="8"/>
  <c r="D7" i="8" l="1"/>
  <c r="H23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 van der Linden</author>
  </authors>
  <commentList>
    <comment ref="I5" authorId="0" shapeId="0" xr:uid="{00000000-0006-0000-0100-000001000000}">
      <text>
        <r>
          <rPr>
            <sz val="10"/>
            <rFont val="Arial"/>
          </rPr>
          <t>Hier dient inschrijver het totaal voor deze locatie over te nemen van het totaal per locatie onder tabblad A inventaris</t>
        </r>
      </text>
    </comment>
    <comment ref="J5" authorId="0" shapeId="0" xr:uid="{00000000-0006-0000-0100-000002000000}">
      <text>
        <r>
          <rPr>
            <sz val="10"/>
            <rFont val="Arial"/>
          </rPr>
          <t xml:space="preserve">Hier dient inschrijver de kosten voor beheer per locatie in te vullen
</t>
        </r>
      </text>
    </comment>
  </commentList>
</comments>
</file>

<file path=xl/sharedStrings.xml><?xml version="1.0" encoding="utf-8"?>
<sst xmlns="http://schemas.openxmlformats.org/spreadsheetml/2006/main" count="702" uniqueCount="172">
  <si>
    <t>Inschrijfbiljet provinciehuis (provincie Noord-Brabant)</t>
  </si>
  <si>
    <t xml:space="preserve">De hierna te noemen inschrijver         </t>
  </si>
  <si>
    <t xml:space="preserve">gevestigd te </t>
  </si>
  <si>
    <t>en overeenkomstig de nota('s) van inlichtingen, resp. staten van aanvulling en wijzigingen</t>
  </si>
  <si>
    <t>in het 1e contractjaar (2022) aan te nemen voor de volgende bedragen en verrekenprijzen:</t>
  </si>
  <si>
    <t>Kosten preventief OH</t>
  </si>
  <si>
    <t>Kosten beheer</t>
  </si>
  <si>
    <t>Totaal inschrijving</t>
  </si>
  <si>
    <t>Inschrijving (op basis van berekening vanuit calculatieschema B)</t>
  </si>
  <si>
    <t>Inschrijving (op basis van berekening vanuit calculatieschema proj. C)</t>
  </si>
  <si>
    <t>Totaal 'gewogen' inschrijving</t>
  </si>
  <si>
    <t>Voorts verklaart de inschrijver dat de door hem ingevulde en onderstaand vermelde bijlagen</t>
  </si>
  <si>
    <t>deel uitmaken van dit inschrijvingsbiljet:</t>
  </si>
  <si>
    <t>- bijlage A inventaris</t>
  </si>
  <si>
    <t>- bijlage C calc. schema proj</t>
  </si>
  <si>
    <t>- bijlage B calc. schema</t>
  </si>
  <si>
    <t>- bijlage D voorst. subco.</t>
  </si>
  <si>
    <t>Gedaan te</t>
  </si>
  <si>
    <t>datum:</t>
  </si>
  <si>
    <t>De inschrijver,</t>
  </si>
  <si>
    <t>Handtekening:</t>
  </si>
  <si>
    <t>Firmastempel:</t>
  </si>
  <si>
    <t>Naam</t>
  </si>
  <si>
    <t>Straat naam + nr.</t>
  </si>
  <si>
    <t>Postcode</t>
  </si>
  <si>
    <t>Stad</t>
  </si>
  <si>
    <t>Circa (m2), BVO</t>
  </si>
  <si>
    <t>in inventaris</t>
  </si>
  <si>
    <t>Gebouwbeheersvoorzieningen</t>
  </si>
  <si>
    <t>Totaal preventief onderhoud</t>
  </si>
  <si>
    <t>Gemaximaliseerde afkoop (tot € 750,- per melding)</t>
  </si>
  <si>
    <t>Beheer (zoals omschreven in paragraaf 3.3, 3.4 en 3.5 van het bestek)</t>
  </si>
  <si>
    <t>Provinciehuis complex (hoofdgebouw, nieuwbouw en atoombunker)</t>
  </si>
  <si>
    <t>Brabantlaan 1</t>
  </si>
  <si>
    <t>5216 TV</t>
  </si>
  <si>
    <t>'s-Hertogenbosch</t>
  </si>
  <si>
    <t>Ja</t>
  </si>
  <si>
    <t>Totalen</t>
  </si>
  <si>
    <t>Gebouw naam</t>
  </si>
  <si>
    <t>Straat + nr</t>
  </si>
  <si>
    <t>Bouwlaag / Component locatie</t>
  </si>
  <si>
    <t>Nlsfb</t>
  </si>
  <si>
    <t>Element omschrijving</t>
  </si>
  <si>
    <t>Element aantal</t>
  </si>
  <si>
    <t>Eenheid</t>
  </si>
  <si>
    <t>Aanvullende info</t>
  </si>
  <si>
    <t>kosten prev OH</t>
  </si>
  <si>
    <t xml:space="preserve">kosten gemaximaliseerde afkoop </t>
  </si>
  <si>
    <t>Conditie</t>
  </si>
  <si>
    <t>Conditie gewenst</t>
  </si>
  <si>
    <t>Conditie aanvang contract 2015</t>
  </si>
  <si>
    <t>Conditie score kaart aanwezig</t>
  </si>
  <si>
    <t>Complex</t>
  </si>
  <si>
    <t>Gevel</t>
  </si>
  <si>
    <t>Ventilatierooster</t>
  </si>
  <si>
    <t>m2</t>
  </si>
  <si>
    <t>ID</t>
  </si>
  <si>
    <t>Type vastgoed</t>
  </si>
  <si>
    <t>Gebouwnaam</t>
  </si>
  <si>
    <t>Adres</t>
  </si>
  <si>
    <t>Plaats</t>
  </si>
  <si>
    <t>Discipline</t>
  </si>
  <si>
    <t>Hoofdelementomschrijving</t>
  </si>
  <si>
    <t>Hoofdelement-
code</t>
  </si>
  <si>
    <t>Subelement-
code</t>
  </si>
  <si>
    <t>Subelementomschrijving</t>
  </si>
  <si>
    <t>Component omschrijving</t>
  </si>
  <si>
    <t>Component fabrikant</t>
  </si>
  <si>
    <t xml:space="preserve">Component type </t>
  </si>
  <si>
    <t>Component capaciteit</t>
  </si>
  <si>
    <t>Component aantal</t>
  </si>
  <si>
    <t>Component 
bouwjaar</t>
  </si>
  <si>
    <t>Vigerende regelgeving</t>
  </si>
  <si>
    <t>Aanvullende info.</t>
  </si>
  <si>
    <t>st.</t>
  </si>
  <si>
    <t>post</t>
  </si>
  <si>
    <t>diversen</t>
  </si>
  <si>
    <t>Totaal</t>
  </si>
  <si>
    <t>Calculatieschema en uurtarieven voor onderhoud</t>
  </si>
  <si>
    <t xml:space="preserve">Voor verrekenbaar correctief onderhoud en regie werkzaamheden op afroep </t>
  </si>
  <si>
    <t>Inschrijver:</t>
  </si>
  <si>
    <t>De inschrijver verklaart de verrekenbare correctieve onderhoudswerkzaamheden</t>
  </si>
  <si>
    <t xml:space="preserve">en regie werkzaamheden op afroep ten behoeve van de te onderhouden techniek, conform de bepalingen </t>
  </si>
  <si>
    <t>in het beschrijvend document te zullen uitvoeren op basis van onderstaand calculatieschema en uurtarieven:</t>
  </si>
  <si>
    <t>1)</t>
  </si>
  <si>
    <t>Calculatieschema</t>
  </si>
  <si>
    <t>•</t>
  </si>
  <si>
    <t>Netto materiaalprijs</t>
  </si>
  <si>
    <t>€</t>
  </si>
  <si>
    <t>A</t>
  </si>
  <si>
    <t>Toeslag op groot materiaal:  &gt; € 1.000,00</t>
  </si>
  <si>
    <t>%                €</t>
  </si>
  <si>
    <t>A1</t>
  </si>
  <si>
    <t>Toeslag op klein materiaal:   &lt; € 1.000,00</t>
  </si>
  <si>
    <t>A2</t>
  </si>
  <si>
    <t>A1 + A2 =</t>
  </si>
  <si>
    <t>X</t>
  </si>
  <si>
    <t>Werk derden:</t>
  </si>
  <si>
    <t>B</t>
  </si>
  <si>
    <t>Toeslag op werk derden:</t>
  </si>
  <si>
    <t>C</t>
  </si>
  <si>
    <t xml:space="preserve">                €</t>
  </si>
  <si>
    <t>B + C =</t>
  </si>
  <si>
    <t>Y</t>
  </si>
  <si>
    <t>Lonen: Manuren a) x manuurtarief 2):</t>
  </si>
  <si>
    <t>Z</t>
  </si>
  <si>
    <t>Totaalbedrag incl. projectleiding, werkvoorbereiding, calculatie, engineering, aanleveren revisiegegevens, winst &amp; risico en/of algemene kosten (AK)</t>
  </si>
  <si>
    <t>X + Y + Z</t>
  </si>
  <si>
    <t>a)</t>
  </si>
  <si>
    <t>Voor de calculatie van manuren zal waar mogelijk worden uitgegaan van de UNETO-normen</t>
  </si>
  <si>
    <t>met de volgende correctiefactor:</t>
  </si>
  <si>
    <t>• UNETO   x</t>
  </si>
  <si>
    <t>2)</t>
  </si>
  <si>
    <t>Manuurtarieven voor onderhoud:</t>
  </si>
  <si>
    <t>MANUURTARIEVEN</t>
  </si>
  <si>
    <t>Werkdagen</t>
  </si>
  <si>
    <t>Zon- en</t>
  </si>
  <si>
    <t>7.00 - 19.00</t>
  </si>
  <si>
    <t>19.00 - 24:00</t>
  </si>
  <si>
    <t>'s nachts +</t>
  </si>
  <si>
    <t>feest-</t>
  </si>
  <si>
    <t>uur</t>
  </si>
  <si>
    <t>zaterdagen</t>
  </si>
  <si>
    <t>dagen</t>
  </si>
  <si>
    <t>Regeltechnicus</t>
  </si>
  <si>
    <t>Tarief + 25%</t>
  </si>
  <si>
    <t>Tarief + 50%</t>
  </si>
  <si>
    <t>Tarief + 75%</t>
  </si>
  <si>
    <t>Alle bedragen zijn exclusief btw.</t>
  </si>
  <si>
    <t>Voorrijkosten, reisuren en reiskosten zijn niet verrekenbaar, doch in de tarieven inbegrepen.</t>
  </si>
  <si>
    <t>Calculatieschema en uurtarieven voor projecten e.d. tot € 50.000,-</t>
  </si>
  <si>
    <t xml:space="preserve">Voor projecten, uitbreidingen, vervangingen en wijzigingen </t>
  </si>
  <si>
    <t xml:space="preserve">De inschrijver verklaart klussen, projecten enz. welke op basis van offerte met open begroting zullen worden gegund, </t>
  </si>
  <si>
    <t xml:space="preserve">aan te zullen bieden op basis van onderstaand calculatieschema en uurtarieven. Zij verklaart dit schema en uurtarieven </t>
  </si>
  <si>
    <t>bovendien als maximum te zullen hanteren bij aanbestedingen boven € 50.000,-</t>
  </si>
  <si>
    <t>Toeslag op groot materiaal:  &gt; € 1.000,-</t>
  </si>
  <si>
    <t>Toeslag op klein materiaal:   &lt; € 1.000,-</t>
  </si>
  <si>
    <t>Lonen: uren a) x tarief betreffende technicus</t>
  </si>
  <si>
    <t>Subtotaal exclusief eventuele engineering</t>
  </si>
  <si>
    <t>Toeslag voor engineering  b)</t>
  </si>
  <si>
    <t>F</t>
  </si>
  <si>
    <t>Totaalbedrag incl. projectleiding, werkvoorbereiding, calculatie, revisietek en winst &amp; risico</t>
  </si>
  <si>
    <t>X+Y+Z+F</t>
  </si>
  <si>
    <t xml:space="preserve">Voor de calculatie van manuren zal waar mogelijk </t>
  </si>
  <si>
    <t>b) toeslag voor engineering:</t>
  </si>
  <si>
    <t xml:space="preserve">worden uitgegaan van de UNETO-normen, </t>
  </si>
  <si>
    <t xml:space="preserve">     Bij volledig uitgewerkte uitvraag</t>
  </si>
  <si>
    <t>%</t>
  </si>
  <si>
    <t xml:space="preserve">     Bij bij een uitvraag obv richtlijnen</t>
  </si>
  <si>
    <t xml:space="preserve">     Bij volledige engineering door inschrijver</t>
  </si>
  <si>
    <t>Manuurtarieven voor projecten e.d.:</t>
  </si>
  <si>
    <t>8.00 - 17.00</t>
  </si>
  <si>
    <t>17.00 - 24.00</t>
  </si>
  <si>
    <t>Voorstel onderaannemers</t>
  </si>
  <si>
    <t>Installatie/installatiedeel</t>
  </si>
  <si>
    <t>Onderaannemer</t>
  </si>
  <si>
    <t>Weging</t>
  </si>
  <si>
    <t>Kosten vanuit verzamelblad per gebouw (Totaal)</t>
  </si>
  <si>
    <t>=</t>
  </si>
  <si>
    <t>0,3</t>
  </si>
  <si>
    <t>Inschrijving (op basis van berekening calculatieschema B)</t>
  </si>
  <si>
    <t>0,4</t>
  </si>
  <si>
    <t>Inschrijving (op basis van berekening calculatieschema proj. C)</t>
  </si>
  <si>
    <t>Totaal 'gewogen' inschrijving incl. B&amp;C</t>
  </si>
  <si>
    <t>De bedragen zijn exclusief btw met prijspeil 2027</t>
  </si>
  <si>
    <t>Inspanningsgericht Bouwkundigonderhoud</t>
  </si>
  <si>
    <t>verklaart zich door ondertekening van dit inschrijvingsbiljet bereid tot het insinspanninsgericht bouwkundig onderhoud Provinciehuis Noord Brabant &amp; Museumkwartier op het provinciehuis van de provincie Noord-Brabant conform beschrijvend document met casenummer: C2369141</t>
  </si>
  <si>
    <t>in het 1e contractjaar (2027) aan te nemen voor de volgende bedragen en verrekenprijzen:</t>
  </si>
  <si>
    <t>MuseumKwartier</t>
  </si>
  <si>
    <t>Waterstraat 18</t>
  </si>
  <si>
    <t>5211 HT</t>
  </si>
  <si>
    <t>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</si>
</sst>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6" formatCode="&quot;€&quot;\ #,##0;[Red]&quot;€&quot;\ \-#,##0"/>
    <numFmt numFmtId="8" formatCode="&quot;€&quot;\ #,##0.00;[Red]&quot;€&quot;\ \-#,##0.00"/>
    <numFmt numFmtId="44" formatCode="_ &quot;€&quot;\ * #,##0.00_ ;_ &quot;€&quot;\ * \-#,##0.00_ ;_ &quot;€&quot;\ * &quot;-&quot;??_ ;_ @_ "/>
    <numFmt numFmtId="43" formatCode="_ * #,##0.00_ ;_ * \-#,##0.00_ ;_ * &quot;-&quot;??_ ;_ @_ "/>
    <numFmt numFmtId="164" formatCode="_-[$€-2]\ * #,##0_-;_-[$€-2]\ * #,##0\-;_-[$€-2]\ * &quot;-&quot;??_-;_-@_-"/>
    <numFmt numFmtId="165" formatCode="_-&quot;fl&quot;\ * #,##0.00_-;_-&quot;fl&quot;\ * #,##0.00\-;_-&quot;fl&quot;\ * &quot;-&quot;??_-;_-@_-"/>
    <numFmt numFmtId="166" formatCode="_-\ƒ\ * #,##0.00_-;_-\ƒ\ * #,##0.00\-;_-\ƒ\ * &quot;-&quot;??_-;_-@_-"/>
    <numFmt numFmtId="167" formatCode="_ [$€-2]\ * #,##0.00_ ;_ [$€-2]\ * \-#,##0.00_ ;_ [$€-2]\ * &quot;-&quot;??_ ;_ @_ "/>
    <numFmt numFmtId="168" formatCode="[$-413]d\ mmmm\ yyyy;@"/>
    <numFmt numFmtId="169" formatCode="_-[$€-2]\ * #,##0.00_-;_-[$€-2]\ * #,##0.00\-;_-[$€-2]\ * &quot;-&quot;??_-;_-@_-"/>
    <numFmt numFmtId="170" formatCode="0.00_ ;[Red]\-0.00\ "/>
    <numFmt numFmtId="171" formatCode="0.0"/>
    <numFmt numFmtId="172" formatCode="_-&quot;€&quot;\ * #,##0.00_-;_-&quot;€&quot;\ * #,##0.00\-;_-&quot;€&quot;\ * &quot;-&quot;??_-;_-@_-"/>
  </numFmts>
  <fonts count="33" x14ac:knownFonts="1">
    <font>
      <sz val="10"/>
      <name val="Arial"/>
    </font>
    <font>
      <sz val="1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b/>
      <sz val="10"/>
      <name val="Arial"/>
      <family val="2"/>
    </font>
    <font>
      <sz val="10"/>
      <name val="Courier"/>
      <family val="3"/>
    </font>
    <font>
      <u/>
      <sz val="10"/>
      <color indexed="12"/>
      <name val="Arial"/>
      <family val="2"/>
    </font>
    <font>
      <sz val="10"/>
      <name val="Verdana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9"/>
      <color rgb="FFFF0000"/>
      <name val="Verdana"/>
      <family val="2"/>
    </font>
    <font>
      <sz val="9"/>
      <color indexed="10"/>
      <name val="Verdana"/>
      <family val="2"/>
    </font>
    <font>
      <b/>
      <sz val="11"/>
      <name val="Verdana"/>
      <family val="2"/>
    </font>
    <font>
      <sz val="8"/>
      <name val="Verdana"/>
      <family val="2"/>
    </font>
    <font>
      <sz val="11"/>
      <name val="Verdana"/>
      <family val="2"/>
    </font>
    <font>
      <b/>
      <i/>
      <sz val="9"/>
      <name val="Verdana"/>
      <family val="2"/>
    </font>
    <font>
      <b/>
      <vertAlign val="superscript"/>
      <sz val="9"/>
      <name val="Verdana"/>
      <family val="2"/>
    </font>
    <font>
      <vertAlign val="superscript"/>
      <sz val="9"/>
      <name val="Verdana"/>
      <family val="2"/>
    </font>
    <font>
      <sz val="10"/>
      <color theme="1"/>
      <name val="Verdana"/>
      <family val="2"/>
    </font>
    <font>
      <sz val="10"/>
      <color theme="0"/>
      <name val="Verdana"/>
      <family val="2"/>
    </font>
    <font>
      <sz val="10"/>
      <name val="Times New Roman"/>
      <family val="1"/>
    </font>
    <font>
      <sz val="9"/>
      <name val="Verdana"/>
      <family val="2"/>
    </font>
    <font>
      <sz val="10"/>
      <color rgb="FFFF0000"/>
      <name val="Verdana"/>
      <family val="2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gradientFill degree="90">
        <stop position="0">
          <color theme="0"/>
        </stop>
        <stop position="1">
          <color theme="4"/>
        </stop>
      </gradientFill>
    </fill>
    <fill>
      <patternFill patternType="solid">
        <fgColor rgb="FF00B0F0"/>
        <bgColor indexed="64"/>
      </patternFill>
    </fill>
    <fill>
      <patternFill patternType="solid">
        <fgColor rgb="FF00B0F0"/>
        <bgColor auto="1"/>
      </patternFill>
    </fill>
  </fills>
  <borders count="124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dotted">
        <color auto="1"/>
      </bottom>
      <diagonal/>
    </border>
    <border>
      <left/>
      <right/>
      <top style="medium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medium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/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/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/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medium">
        <color auto="1"/>
      </left>
      <right/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/>
      <bottom style="dashed">
        <color auto="1"/>
      </bottom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dashed">
        <color auto="1"/>
      </left>
      <right style="dashed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 style="dotted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dotted">
        <color auto="1"/>
      </top>
      <bottom style="medium">
        <color auto="1"/>
      </bottom>
      <diagonal/>
    </border>
    <border>
      <left style="dashed">
        <color auto="1"/>
      </left>
      <right style="medium">
        <color auto="1"/>
      </right>
      <top style="medium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medium">
        <color auto="1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hair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medium">
        <color auto="1"/>
      </right>
      <top/>
      <bottom/>
      <diagonal/>
    </border>
    <border>
      <left/>
      <right style="dotted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dotted">
        <color auto="1"/>
      </right>
      <top/>
      <bottom style="medium">
        <color auto="1"/>
      </bottom>
      <diagonal/>
    </border>
    <border>
      <left style="dotted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medium">
        <color auto="1"/>
      </left>
      <right style="dashed">
        <color auto="1"/>
      </right>
      <top style="medium">
        <color auto="1"/>
      </top>
      <bottom style="dashed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medium">
        <color auto="1"/>
      </bottom>
      <diagonal/>
    </border>
    <border>
      <left style="medium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medium">
        <color auto="1"/>
      </right>
      <top style="dashed">
        <color auto="1"/>
      </top>
      <bottom style="dashed">
        <color auto="1"/>
      </bottom>
      <diagonal/>
    </border>
    <border>
      <left style="dashed">
        <color auto="1"/>
      </left>
      <right style="dashed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thin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auto="1"/>
      </left>
      <right style="dotted">
        <color auto="1"/>
      </right>
      <top/>
      <bottom style="medium">
        <color auto="1"/>
      </bottom>
      <diagonal/>
    </border>
    <border>
      <left style="medium">
        <color auto="1"/>
      </left>
      <right style="dotted">
        <color auto="1"/>
      </right>
      <top style="dotted">
        <color auto="1"/>
      </top>
      <bottom style="medium">
        <color auto="1"/>
      </bottom>
      <diagonal/>
    </border>
    <border>
      <left/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</borders>
  <cellStyleXfs count="73">
    <xf numFmtId="0" fontId="0" fillId="0" borderId="0"/>
    <xf numFmtId="43" fontId="32" fillId="0" borderId="0"/>
    <xf numFmtId="44" fontId="11" fillId="0" borderId="0"/>
    <xf numFmtId="44" fontId="11" fillId="0" borderId="0"/>
    <xf numFmtId="172" fontId="11" fillId="0" borderId="0"/>
    <xf numFmtId="0" fontId="8" fillId="0" borderId="0">
      <alignment vertical="top"/>
      <protection locked="0"/>
    </xf>
    <xf numFmtId="0" fontId="8" fillId="0" borderId="0">
      <alignment vertical="top"/>
      <protection locked="0"/>
    </xf>
    <xf numFmtId="0" fontId="8" fillId="0" borderId="0">
      <alignment vertical="top"/>
      <protection locked="0"/>
    </xf>
    <xf numFmtId="0" fontId="13" fillId="0" borderId="65"/>
    <xf numFmtId="0" fontId="7" fillId="0" borderId="0"/>
    <xf numFmtId="0" fontId="32" fillId="0" borderId="0"/>
    <xf numFmtId="0" fontId="11" fillId="4" borderId="66"/>
    <xf numFmtId="9" fontId="32" fillId="0" borderId="0"/>
    <xf numFmtId="9" fontId="32" fillId="0" borderId="0"/>
    <xf numFmtId="9" fontId="32" fillId="0" borderId="0"/>
    <xf numFmtId="9" fontId="32" fillId="0" borderId="0"/>
    <xf numFmtId="9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1" fillId="0" borderId="0"/>
    <xf numFmtId="0" fontId="7" fillId="0" borderId="0"/>
    <xf numFmtId="0" fontId="9" fillId="0" borderId="0"/>
    <xf numFmtId="0" fontId="11" fillId="0" borderId="0"/>
    <xf numFmtId="0" fontId="9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10" fillId="0" borderId="0">
      <alignment vertical="top"/>
    </xf>
    <xf numFmtId="0" fontId="32" fillId="0" borderId="0"/>
    <xf numFmtId="0" fontId="10" fillId="0" borderId="0">
      <alignment vertical="top"/>
    </xf>
    <xf numFmtId="0" fontId="10" fillId="0" borderId="0">
      <alignment vertical="top"/>
    </xf>
    <xf numFmtId="0" fontId="32" fillId="0" borderId="0"/>
    <xf numFmtId="0" fontId="10" fillId="0" borderId="0">
      <alignment vertical="top"/>
    </xf>
    <xf numFmtId="0" fontId="32" fillId="0" borderId="0"/>
    <xf numFmtId="0" fontId="32" fillId="0" borderId="0"/>
    <xf numFmtId="0" fontId="32" fillId="0" borderId="0"/>
    <xf numFmtId="0" fontId="32" fillId="0" borderId="0"/>
    <xf numFmtId="0" fontId="12" fillId="0" borderId="0"/>
    <xf numFmtId="0" fontId="32" fillId="0" borderId="0"/>
    <xf numFmtId="0" fontId="12" fillId="0" borderId="0"/>
    <xf numFmtId="0" fontId="12" fillId="0" borderId="0"/>
    <xf numFmtId="0" fontId="30" fillId="0" borderId="0"/>
    <xf numFmtId="0" fontId="12" fillId="0" borderId="0"/>
    <xf numFmtId="0" fontId="12" fillId="0" borderId="0"/>
  </cellStyleXfs>
  <cellXfs count="337">
    <xf numFmtId="0" fontId="0" fillId="0" borderId="0" xfId="0"/>
    <xf numFmtId="0" fontId="1" fillId="2" borderId="0" xfId="0" applyFont="1" applyFill="1"/>
    <xf numFmtId="0" fontId="1" fillId="0" borderId="0" xfId="0" applyFont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1" fillId="5" borderId="0" xfId="0" applyFont="1" applyFill="1"/>
    <xf numFmtId="9" fontId="2" fillId="0" borderId="0" xfId="17" applyNumberFormat="1" applyFont="1"/>
    <xf numFmtId="0" fontId="2" fillId="0" borderId="0" xfId="17" applyFont="1"/>
    <xf numFmtId="8" fontId="2" fillId="0" borderId="0" xfId="17" applyNumberFormat="1" applyFont="1"/>
    <xf numFmtId="49" fontId="2" fillId="0" borderId="0" xfId="17" applyNumberFormat="1" applyFont="1"/>
    <xf numFmtId="49" fontId="2" fillId="0" borderId="0" xfId="17" applyNumberFormat="1" applyFont="1" applyAlignment="1">
      <alignment horizontal="right" vertical="center"/>
    </xf>
    <xf numFmtId="0" fontId="6" fillId="0" borderId="0" xfId="17" applyFont="1"/>
    <xf numFmtId="6" fontId="2" fillId="0" borderId="74" xfId="17" applyNumberFormat="1" applyFont="1" applyBorder="1"/>
    <xf numFmtId="0" fontId="2" fillId="0" borderId="0" xfId="17" quotePrefix="1" applyFont="1"/>
    <xf numFmtId="0" fontId="5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/>
    </xf>
    <xf numFmtId="0" fontId="9" fillId="0" borderId="0" xfId="17" applyFont="1"/>
    <xf numFmtId="0" fontId="9" fillId="2" borderId="0" xfId="17" applyFont="1" applyFill="1"/>
    <xf numFmtId="0" fontId="9" fillId="2" borderId="0" xfId="17" applyFont="1" applyFill="1" applyAlignment="1">
      <alignment horizontal="center"/>
    </xf>
    <xf numFmtId="0" fontId="17" fillId="2" borderId="0" xfId="17" applyFont="1" applyFill="1" applyAlignment="1">
      <alignment horizontal="centerContinuous"/>
    </xf>
    <xf numFmtId="0" fontId="18" fillId="2" borderId="0" xfId="17" applyFont="1" applyFill="1"/>
    <xf numFmtId="0" fontId="17" fillId="0" borderId="0" xfId="17" applyFont="1"/>
    <xf numFmtId="0" fontId="18" fillId="2" borderId="0" xfId="0" applyFont="1" applyFill="1" applyAlignment="1">
      <alignment horizontal="centerContinuous"/>
    </xf>
    <xf numFmtId="0" fontId="17" fillId="2" borderId="0" xfId="17" applyFont="1" applyFill="1"/>
    <xf numFmtId="0" fontId="20" fillId="2" borderId="0" xfId="17" applyFont="1" applyFill="1"/>
    <xf numFmtId="0" fontId="17" fillId="2" borderId="0" xfId="17" applyFont="1" applyFill="1" applyAlignment="1">
      <alignment horizontal="right"/>
    </xf>
    <xf numFmtId="164" fontId="18" fillId="5" borderId="4" xfId="17" applyNumberFormat="1" applyFont="1" applyFill="1" applyBorder="1"/>
    <xf numFmtId="164" fontId="18" fillId="5" borderId="75" xfId="17" applyNumberFormat="1" applyFont="1" applyFill="1" applyBorder="1"/>
    <xf numFmtId="164" fontId="18" fillId="5" borderId="74" xfId="17" applyNumberFormat="1" applyFont="1" applyFill="1" applyBorder="1"/>
    <xf numFmtId="164" fontId="18" fillId="5" borderId="0" xfId="17" applyNumberFormat="1" applyFont="1" applyFill="1"/>
    <xf numFmtId="49" fontId="18" fillId="2" borderId="0" xfId="17" applyNumberFormat="1" applyFont="1" applyFill="1"/>
    <xf numFmtId="49" fontId="20" fillId="2" borderId="0" xfId="17" applyNumberFormat="1" applyFont="1" applyFill="1"/>
    <xf numFmtId="0" fontId="17" fillId="2" borderId="0" xfId="17" applyFont="1" applyFill="1" applyAlignment="1">
      <alignment horizontal="center"/>
    </xf>
    <xf numFmtId="0" fontId="17" fillId="2" borderId="3" xfId="17" applyFont="1" applyFill="1" applyBorder="1"/>
    <xf numFmtId="0" fontId="21" fillId="2" borderId="0" xfId="17" applyFont="1" applyFill="1"/>
    <xf numFmtId="0" fontId="9" fillId="0" borderId="76" xfId="17" applyFont="1" applyBorder="1" applyAlignment="1">
      <alignment vertical="center"/>
    </xf>
    <xf numFmtId="0" fontId="9" fillId="0" borderId="49" xfId="17" applyFont="1" applyBorder="1" applyAlignment="1">
      <alignment vertical="center"/>
    </xf>
    <xf numFmtId="0" fontId="9" fillId="0" borderId="49" xfId="0" applyFont="1" applyBorder="1" applyAlignment="1">
      <alignment vertical="center"/>
    </xf>
    <xf numFmtId="0" fontId="9" fillId="0" borderId="63" xfId="0" applyFont="1" applyBorder="1" applyAlignment="1">
      <alignment vertical="center"/>
    </xf>
    <xf numFmtId="165" fontId="9" fillId="2" borderId="0" xfId="17" applyNumberFormat="1" applyFont="1" applyFill="1"/>
    <xf numFmtId="0" fontId="9" fillId="0" borderId="77" xfId="17" applyFont="1" applyBorder="1" applyAlignment="1">
      <alignment vertical="center"/>
    </xf>
    <xf numFmtId="0" fontId="9" fillId="0" borderId="50" xfId="17" applyFont="1" applyBorder="1" applyAlignment="1">
      <alignment vertical="center"/>
    </xf>
    <xf numFmtId="0" fontId="9" fillId="0" borderId="50" xfId="17" applyFont="1" applyBorder="1" applyAlignment="1">
      <alignment vertical="center" wrapText="1"/>
    </xf>
    <xf numFmtId="0" fontId="9" fillId="0" borderId="50" xfId="0" applyFont="1" applyBorder="1" applyAlignment="1">
      <alignment horizontal="center" textRotation="90"/>
    </xf>
    <xf numFmtId="0" fontId="9" fillId="0" borderId="50" xfId="0" applyFont="1" applyBorder="1" applyAlignment="1">
      <alignment horizontal="center" textRotation="90" wrapText="1"/>
    </xf>
    <xf numFmtId="0" fontId="9" fillId="0" borderId="64" xfId="0" applyFont="1" applyBorder="1" applyAlignment="1">
      <alignment horizontal="center" textRotation="90" wrapText="1"/>
    </xf>
    <xf numFmtId="0" fontId="9" fillId="0" borderId="51" xfId="17" applyFont="1" applyBorder="1" applyAlignment="1">
      <alignment vertical="center"/>
    </xf>
    <xf numFmtId="0" fontId="9" fillId="0" borderId="52" xfId="0" applyFont="1" applyBorder="1" applyAlignment="1">
      <alignment vertical="center"/>
    </xf>
    <xf numFmtId="0" fontId="9" fillId="0" borderId="52" xfId="0" quotePrefix="1" applyFont="1" applyBorder="1" applyAlignment="1">
      <alignment vertical="center"/>
    </xf>
    <xf numFmtId="0" fontId="9" fillId="0" borderId="78" xfId="17" applyFont="1" applyBorder="1" applyAlignment="1">
      <alignment vertical="center"/>
    </xf>
    <xf numFmtId="0" fontId="9" fillId="0" borderId="52" xfId="17" applyFont="1" applyBorder="1" applyAlignment="1">
      <alignment vertical="center"/>
    </xf>
    <xf numFmtId="3" fontId="9" fillId="0" borderId="52" xfId="17" applyNumberFormat="1" applyFont="1" applyBorder="1" applyAlignment="1">
      <alignment vertical="center"/>
    </xf>
    <xf numFmtId="0" fontId="9" fillId="0" borderId="79" xfId="17" applyFont="1" applyBorder="1" applyAlignment="1">
      <alignment vertical="center"/>
    </xf>
    <xf numFmtId="0" fontId="9" fillId="0" borderId="80" xfId="17" applyFont="1" applyBorder="1" applyAlignment="1">
      <alignment vertical="center"/>
    </xf>
    <xf numFmtId="0" fontId="9" fillId="0" borderId="64" xfId="17" applyFont="1" applyBorder="1" applyAlignment="1">
      <alignment vertical="center"/>
    </xf>
    <xf numFmtId="0" fontId="16" fillId="0" borderId="54" xfId="17" applyFont="1" applyBorder="1" applyAlignment="1">
      <alignment vertical="center"/>
    </xf>
    <xf numFmtId="165" fontId="9" fillId="5" borderId="0" xfId="17" applyNumberFormat="1" applyFont="1" applyFill="1"/>
    <xf numFmtId="0" fontId="22" fillId="0" borderId="0" xfId="17" applyFont="1"/>
    <xf numFmtId="0" fontId="23" fillId="0" borderId="0" xfId="17" applyFont="1"/>
    <xf numFmtId="0" fontId="9" fillId="5" borderId="0" xfId="17" applyFont="1" applyFill="1"/>
    <xf numFmtId="0" fontId="23" fillId="5" borderId="0" xfId="17" applyFont="1" applyFill="1"/>
    <xf numFmtId="0" fontId="23" fillId="2" borderId="0" xfId="17" applyFont="1" applyFill="1"/>
    <xf numFmtId="0" fontId="22" fillId="2" borderId="0" xfId="17" applyFont="1" applyFill="1"/>
    <xf numFmtId="165" fontId="22" fillId="2" borderId="0" xfId="17" applyNumberFormat="1" applyFont="1" applyFill="1"/>
    <xf numFmtId="0" fontId="17" fillId="2" borderId="0" xfId="0" applyFont="1" applyFill="1"/>
    <xf numFmtId="0" fontId="18" fillId="2" borderId="0" xfId="0" applyFont="1" applyFill="1"/>
    <xf numFmtId="0" fontId="17" fillId="0" borderId="0" xfId="0" applyFont="1"/>
    <xf numFmtId="0" fontId="17" fillId="2" borderId="0" xfId="0" applyFont="1" applyFill="1" applyAlignment="1">
      <alignment vertical="center"/>
    </xf>
    <xf numFmtId="0" fontId="24" fillId="2" borderId="0" xfId="0" applyFont="1" applyFill="1" applyAlignment="1">
      <alignment horizontal="centerContinuous" vertical="center"/>
    </xf>
    <xf numFmtId="0" fontId="17" fillId="0" borderId="0" xfId="0" applyFont="1" applyAlignment="1">
      <alignment vertical="center"/>
    </xf>
    <xf numFmtId="165" fontId="17" fillId="2" borderId="0" xfId="0" applyNumberFormat="1" applyFont="1" applyFill="1" applyAlignment="1">
      <alignment horizontal="centerContinuous" vertical="center"/>
    </xf>
    <xf numFmtId="0" fontId="17" fillId="2" borderId="5" xfId="0" applyFont="1" applyFill="1" applyBorder="1"/>
    <xf numFmtId="0" fontId="17" fillId="2" borderId="6" xfId="0" applyFont="1" applyFill="1" applyBorder="1"/>
    <xf numFmtId="49" fontId="17" fillId="2" borderId="6" xfId="0" applyNumberFormat="1" applyFont="1" applyFill="1" applyBorder="1" applyAlignment="1">
      <alignment horizontal="right"/>
    </xf>
    <xf numFmtId="4" fontId="17" fillId="2" borderId="7" xfId="0" applyNumberFormat="1" applyFont="1" applyFill="1" applyBorder="1" applyAlignment="1">
      <alignment horizontal="right"/>
    </xf>
    <xf numFmtId="0" fontId="17" fillId="2" borderId="8" xfId="0" applyFont="1" applyFill="1" applyBorder="1"/>
    <xf numFmtId="0" fontId="17" fillId="2" borderId="9" xfId="0" applyFont="1" applyFill="1" applyBorder="1"/>
    <xf numFmtId="0" fontId="17" fillId="5" borderId="10" xfId="0" applyFont="1" applyFill="1" applyBorder="1"/>
    <xf numFmtId="49" fontId="17" fillId="2" borderId="10" xfId="0" applyNumberFormat="1" applyFont="1" applyFill="1" applyBorder="1" applyAlignment="1">
      <alignment horizontal="right"/>
    </xf>
    <xf numFmtId="4" fontId="17" fillId="2" borderId="13" xfId="0" applyNumberFormat="1" applyFont="1" applyFill="1" applyBorder="1" applyAlignment="1">
      <alignment horizontal="right"/>
    </xf>
    <xf numFmtId="0" fontId="17" fillId="2" borderId="12" xfId="0" applyFont="1" applyFill="1" applyBorder="1"/>
    <xf numFmtId="4" fontId="17" fillId="2" borderId="11" xfId="0" applyNumberFormat="1" applyFont="1" applyFill="1" applyBorder="1" applyAlignment="1">
      <alignment horizontal="right"/>
    </xf>
    <xf numFmtId="0" fontId="17" fillId="5" borderId="9" xfId="0" applyFont="1" applyFill="1" applyBorder="1"/>
    <xf numFmtId="49" fontId="17" fillId="5" borderId="10" xfId="0" applyNumberFormat="1" applyFont="1" applyFill="1" applyBorder="1" applyAlignment="1">
      <alignment horizontal="right"/>
    </xf>
    <xf numFmtId="4" fontId="17" fillId="2" borderId="68" xfId="0" applyNumberFormat="1" applyFont="1" applyFill="1" applyBorder="1" applyAlignment="1">
      <alignment horizontal="right"/>
    </xf>
    <xf numFmtId="0" fontId="18" fillId="2" borderId="12" xfId="0" applyFont="1" applyFill="1" applyBorder="1" applyAlignment="1">
      <alignment horizontal="right"/>
    </xf>
    <xf numFmtId="0" fontId="17" fillId="2" borderId="10" xfId="0" applyFont="1" applyFill="1" applyBorder="1"/>
    <xf numFmtId="0" fontId="17" fillId="2" borderId="12" xfId="0" applyFont="1" applyFill="1" applyBorder="1" applyAlignment="1">
      <alignment horizontal="right"/>
    </xf>
    <xf numFmtId="166" fontId="18" fillId="2" borderId="18" xfId="0" applyNumberFormat="1" applyFont="1" applyFill="1" applyBorder="1" applyAlignment="1">
      <alignment horizontal="right"/>
    </xf>
    <xf numFmtId="0" fontId="17" fillId="0" borderId="74" xfId="0" applyFont="1" applyBorder="1"/>
    <xf numFmtId="0" fontId="17" fillId="2" borderId="19" xfId="0" applyFont="1" applyFill="1" applyBorder="1" applyAlignment="1">
      <alignment horizontal="centerContinuous"/>
    </xf>
    <xf numFmtId="0" fontId="17" fillId="2" borderId="20" xfId="0" applyFont="1" applyFill="1" applyBorder="1" applyAlignment="1">
      <alignment horizontal="centerContinuous"/>
    </xf>
    <xf numFmtId="0" fontId="17" fillId="2" borderId="22" xfId="0" applyFont="1" applyFill="1" applyBorder="1" applyAlignment="1">
      <alignment vertical="top" wrapText="1"/>
    </xf>
    <xf numFmtId="0" fontId="17" fillId="2" borderId="23" xfId="0" applyFont="1" applyFill="1" applyBorder="1" applyAlignment="1">
      <alignment vertical="top" wrapText="1"/>
    </xf>
    <xf numFmtId="0" fontId="17" fillId="2" borderId="24" xfId="0" applyFont="1" applyFill="1" applyBorder="1" applyAlignment="1">
      <alignment vertical="top" wrapText="1"/>
    </xf>
    <xf numFmtId="0" fontId="17" fillId="2" borderId="25" xfId="0" applyFont="1" applyFill="1" applyBorder="1" applyAlignment="1">
      <alignment vertical="top" wrapText="1"/>
    </xf>
    <xf numFmtId="0" fontId="17" fillId="2" borderId="0" xfId="0" applyFont="1" applyFill="1" applyAlignment="1">
      <alignment vertical="top" wrapText="1"/>
    </xf>
    <xf numFmtId="0" fontId="17" fillId="0" borderId="0" xfId="0" applyFont="1" applyAlignment="1">
      <alignment vertical="top" wrapText="1"/>
    </xf>
    <xf numFmtId="0" fontId="17" fillId="2" borderId="26" xfId="0" applyFont="1" applyFill="1" applyBorder="1" applyAlignment="1">
      <alignment wrapText="1"/>
    </xf>
    <xf numFmtId="0" fontId="17" fillId="2" borderId="0" xfId="0" applyFont="1" applyFill="1" applyAlignment="1">
      <alignment wrapText="1"/>
    </xf>
    <xf numFmtId="0" fontId="17" fillId="2" borderId="27" xfId="0" applyFont="1" applyFill="1" applyBorder="1" applyAlignment="1">
      <alignment wrapText="1"/>
    </xf>
    <xf numFmtId="0" fontId="17" fillId="2" borderId="27" xfId="0" quotePrefix="1" applyFont="1" applyFill="1" applyBorder="1" applyAlignment="1">
      <alignment wrapText="1"/>
    </xf>
    <xf numFmtId="0" fontId="17" fillId="2" borderId="28" xfId="0" applyFont="1" applyFill="1" applyBorder="1" applyAlignment="1">
      <alignment wrapText="1"/>
    </xf>
    <xf numFmtId="0" fontId="17" fillId="0" borderId="0" xfId="0" applyFont="1" applyAlignment="1">
      <alignment wrapText="1"/>
    </xf>
    <xf numFmtId="167" fontId="17" fillId="0" borderId="0" xfId="0" applyNumberFormat="1" applyFont="1"/>
    <xf numFmtId="0" fontId="17" fillId="2" borderId="14" xfId="0" applyFont="1" applyFill="1" applyBorder="1"/>
    <xf numFmtId="0" fontId="17" fillId="2" borderId="16" xfId="0" applyFont="1" applyFill="1" applyBorder="1"/>
    <xf numFmtId="0" fontId="17" fillId="2" borderId="17" xfId="0" applyFont="1" applyFill="1" applyBorder="1"/>
    <xf numFmtId="0" fontId="17" fillId="2" borderId="0" xfId="0" applyFont="1" applyFill="1" applyAlignment="1">
      <alignment horizontal="center"/>
    </xf>
    <xf numFmtId="0" fontId="18" fillId="0" borderId="0" xfId="0" applyFont="1"/>
    <xf numFmtId="0" fontId="17" fillId="2" borderId="31" xfId="0" applyFont="1" applyFill="1" applyBorder="1" applyAlignment="1">
      <alignment vertical="center"/>
    </xf>
    <xf numFmtId="4" fontId="17" fillId="2" borderId="32" xfId="0" applyNumberFormat="1" applyFont="1" applyFill="1" applyBorder="1" applyAlignment="1">
      <alignment horizontal="right"/>
    </xf>
    <xf numFmtId="166" fontId="18" fillId="2" borderId="73" xfId="0" applyNumberFormat="1" applyFont="1" applyFill="1" applyBorder="1" applyAlignment="1">
      <alignment horizontal="right"/>
    </xf>
    <xf numFmtId="166" fontId="18" fillId="2" borderId="34" xfId="0" applyNumberFormat="1" applyFont="1" applyFill="1" applyBorder="1" applyAlignment="1">
      <alignment horizontal="right"/>
    </xf>
    <xf numFmtId="0" fontId="17" fillId="2" borderId="33" xfId="0" applyFont="1" applyFill="1" applyBorder="1"/>
    <xf numFmtId="166" fontId="17" fillId="2" borderId="15" xfId="0" applyNumberFormat="1" applyFont="1" applyFill="1" applyBorder="1" applyAlignment="1">
      <alignment horizontal="right"/>
    </xf>
    <xf numFmtId="166" fontId="17" fillId="2" borderId="18" xfId="0" applyNumberFormat="1" applyFont="1" applyFill="1" applyBorder="1" applyAlignment="1">
      <alignment horizontal="right"/>
    </xf>
    <xf numFmtId="0" fontId="17" fillId="0" borderId="71" xfId="0" applyFont="1" applyBorder="1"/>
    <xf numFmtId="17" fontId="18" fillId="2" borderId="0" xfId="0" applyNumberFormat="1" applyFont="1" applyFill="1"/>
    <xf numFmtId="0" fontId="17" fillId="2" borderId="21" xfId="0" applyFont="1" applyFill="1" applyBorder="1" applyAlignment="1">
      <alignment horizontal="centerContinuous"/>
    </xf>
    <xf numFmtId="0" fontId="17" fillId="2" borderId="29" xfId="0" applyFont="1" applyFill="1" applyBorder="1" applyAlignment="1">
      <alignment wrapText="1"/>
    </xf>
    <xf numFmtId="0" fontId="17" fillId="2" borderId="30" xfId="0" applyFont="1" applyFill="1" applyBorder="1" applyAlignment="1">
      <alignment wrapText="1"/>
    </xf>
    <xf numFmtId="0" fontId="17" fillId="2" borderId="35" xfId="0" applyFont="1" applyFill="1" applyBorder="1"/>
    <xf numFmtId="0" fontId="17" fillId="2" borderId="36" xfId="0" applyFont="1" applyFill="1" applyBorder="1"/>
    <xf numFmtId="168" fontId="17" fillId="8" borderId="4" xfId="17" applyNumberFormat="1" applyFont="1" applyFill="1" applyBorder="1" applyProtection="1">
      <protection locked="0"/>
    </xf>
    <xf numFmtId="8" fontId="2" fillId="0" borderId="74" xfId="17" applyNumberFormat="1" applyFont="1" applyBorder="1"/>
    <xf numFmtId="49" fontId="2" fillId="0" borderId="0" xfId="17" quotePrefix="1" applyNumberFormat="1" applyFont="1"/>
    <xf numFmtId="8" fontId="2" fillId="0" borderId="0" xfId="17" applyNumberFormat="1" applyFont="1" applyAlignment="1">
      <alignment horizontal="right"/>
    </xf>
    <xf numFmtId="0" fontId="18" fillId="2" borderId="0" xfId="17" applyFont="1" applyFill="1" applyAlignment="1">
      <alignment horizontal="centerContinuous"/>
    </xf>
    <xf numFmtId="0" fontId="18" fillId="8" borderId="4" xfId="0" applyFont="1" applyFill="1" applyBorder="1" applyAlignment="1" applyProtection="1">
      <alignment horizontal="right"/>
      <protection locked="0"/>
    </xf>
    <xf numFmtId="169" fontId="17" fillId="8" borderId="39" xfId="0" applyNumberFormat="1" applyFont="1" applyFill="1" applyBorder="1" applyProtection="1">
      <protection locked="0"/>
    </xf>
    <xf numFmtId="169" fontId="17" fillId="8" borderId="36" xfId="0" applyNumberFormat="1" applyFont="1" applyFill="1" applyBorder="1" applyProtection="1">
      <protection locked="0"/>
    </xf>
    <xf numFmtId="169" fontId="17" fillId="8" borderId="41" xfId="0" applyNumberFormat="1" applyFont="1" applyFill="1" applyBorder="1" applyProtection="1">
      <protection locked="0"/>
    </xf>
    <xf numFmtId="169" fontId="17" fillId="8" borderId="45" xfId="0" applyNumberFormat="1" applyFont="1" applyFill="1" applyBorder="1" applyProtection="1">
      <protection locked="0"/>
    </xf>
    <xf numFmtId="0" fontId="9" fillId="0" borderId="52" xfId="0" applyFont="1" applyBorder="1" applyAlignment="1">
      <alignment horizontal="center" vertical="center"/>
    </xf>
    <xf numFmtId="0" fontId="9" fillId="0" borderId="52" xfId="17" applyFont="1" applyBorder="1" applyAlignment="1">
      <alignment horizontal="center" vertical="center"/>
    </xf>
    <xf numFmtId="0" fontId="9" fillId="0" borderId="0" xfId="17" applyFont="1" applyAlignment="1">
      <alignment horizontal="center"/>
    </xf>
    <xf numFmtId="0" fontId="9" fillId="0" borderId="0" xfId="17" applyFont="1" applyAlignment="1">
      <alignment textRotation="90"/>
    </xf>
    <xf numFmtId="0" fontId="16" fillId="0" borderId="81" xfId="17" applyFont="1" applyBorder="1"/>
    <xf numFmtId="0" fontId="16" fillId="0" borderId="53" xfId="17" applyFont="1" applyBorder="1"/>
    <xf numFmtId="0" fontId="9" fillId="5" borderId="0" xfId="17" applyFont="1" applyFill="1" applyAlignment="1">
      <alignment horizontal="center"/>
    </xf>
    <xf numFmtId="0" fontId="18" fillId="5" borderId="0" xfId="0" applyFont="1" applyFill="1" applyAlignment="1">
      <alignment horizontal="right"/>
    </xf>
    <xf numFmtId="169" fontId="17" fillId="5" borderId="41" xfId="0" applyNumberFormat="1" applyFont="1" applyFill="1" applyBorder="1"/>
    <xf numFmtId="169" fontId="17" fillId="5" borderId="42" xfId="0" applyNumberFormat="1" applyFont="1" applyFill="1" applyBorder="1"/>
    <xf numFmtId="169" fontId="17" fillId="5" borderId="43" xfId="0" applyNumberFormat="1" applyFont="1" applyFill="1" applyBorder="1"/>
    <xf numFmtId="169" fontId="17" fillId="5" borderId="44" xfId="0" applyNumberFormat="1" applyFont="1" applyFill="1" applyBorder="1"/>
    <xf numFmtId="169" fontId="17" fillId="5" borderId="45" xfId="0" applyNumberFormat="1" applyFont="1" applyFill="1" applyBorder="1"/>
    <xf numFmtId="169" fontId="17" fillId="5" borderId="46" xfId="0" applyNumberFormat="1" applyFont="1" applyFill="1" applyBorder="1"/>
    <xf numFmtId="0" fontId="0" fillId="5" borderId="0" xfId="0" applyFill="1"/>
    <xf numFmtId="0" fontId="0" fillId="5" borderId="3" xfId="0" applyFill="1" applyBorder="1"/>
    <xf numFmtId="0" fontId="0" fillId="5" borderId="3" xfId="0" applyFill="1" applyBorder="1" applyAlignment="1">
      <alignment horizontal="left"/>
    </xf>
    <xf numFmtId="0" fontId="17" fillId="2" borderId="69" xfId="0" applyFont="1" applyFill="1" applyBorder="1" applyAlignment="1">
      <alignment horizontal="right"/>
    </xf>
    <xf numFmtId="0" fontId="17" fillId="0" borderId="20" xfId="0" applyFont="1" applyBorder="1" applyAlignment="1">
      <alignment horizontal="centerContinuous"/>
    </xf>
    <xf numFmtId="0" fontId="17" fillId="0" borderId="21" xfId="0" applyFont="1" applyBorder="1" applyAlignment="1">
      <alignment horizontal="centerContinuous"/>
    </xf>
    <xf numFmtId="0" fontId="17" fillId="2" borderId="59" xfId="0" applyFont="1" applyFill="1" applyBorder="1"/>
    <xf numFmtId="169" fontId="17" fillId="5" borderId="56" xfId="0" applyNumberFormat="1" applyFont="1" applyFill="1" applyBorder="1"/>
    <xf numFmtId="169" fontId="17" fillId="5" borderId="57" xfId="0" applyNumberFormat="1" applyFont="1" applyFill="1" applyBorder="1"/>
    <xf numFmtId="0" fontId="17" fillId="2" borderId="58" xfId="0" applyFont="1" applyFill="1" applyBorder="1"/>
    <xf numFmtId="0" fontId="17" fillId="2" borderId="62" xfId="0" applyFont="1" applyFill="1" applyBorder="1"/>
    <xf numFmtId="169" fontId="17" fillId="5" borderId="47" xfId="0" applyNumberFormat="1" applyFont="1" applyFill="1" applyBorder="1"/>
    <xf numFmtId="0" fontId="17" fillId="5" borderId="0" xfId="0" applyFont="1" applyFill="1"/>
    <xf numFmtId="169" fontId="17" fillId="8" borderId="1" xfId="0" applyNumberFormat="1" applyFont="1" applyFill="1" applyBorder="1" applyProtection="1">
      <protection locked="0"/>
    </xf>
    <xf numFmtId="0" fontId="27" fillId="3" borderId="48" xfId="69" applyFont="1" applyFill="1" applyBorder="1" applyAlignment="1">
      <alignment wrapText="1"/>
    </xf>
    <xf numFmtId="0" fontId="27" fillId="3" borderId="48" xfId="69" applyFont="1" applyFill="1" applyBorder="1" applyAlignment="1">
      <alignment horizontal="right" wrapText="1"/>
    </xf>
    <xf numFmtId="49" fontId="9" fillId="6" borderId="48" xfId="17" applyNumberFormat="1" applyFont="1" applyFill="1" applyBorder="1" applyAlignment="1">
      <alignment horizontal="left" wrapText="1"/>
    </xf>
    <xf numFmtId="0" fontId="9" fillId="0" borderId="48" xfId="17" applyFont="1" applyBorder="1"/>
    <xf numFmtId="49" fontId="9" fillId="7" borderId="48" xfId="17" applyNumberFormat="1" applyFont="1" applyFill="1" applyBorder="1" applyAlignment="1">
      <alignment horizontal="left"/>
    </xf>
    <xf numFmtId="49" fontId="9" fillId="0" borderId="48" xfId="17" applyNumberFormat="1" applyFont="1" applyBorder="1" applyAlignment="1">
      <alignment horizontal="left"/>
    </xf>
    <xf numFmtId="0" fontId="9" fillId="0" borderId="48" xfId="17" applyFont="1" applyBorder="1" applyAlignment="1">
      <alignment horizontal="left"/>
    </xf>
    <xf numFmtId="0" fontId="9" fillId="0" borderId="48" xfId="17" applyFont="1" applyBorder="1" applyAlignment="1">
      <alignment horizontal="right"/>
    </xf>
    <xf numFmtId="0" fontId="9" fillId="0" borderId="0" xfId="17" applyFont="1" applyAlignment="1">
      <alignment horizontal="center" vertical="center"/>
    </xf>
    <xf numFmtId="0" fontId="9" fillId="5" borderId="0" xfId="17" applyFont="1" applyFill="1" applyAlignment="1">
      <alignment horizontal="center" vertical="center"/>
    </xf>
    <xf numFmtId="165" fontId="9" fillId="5" borderId="0" xfId="17" applyNumberFormat="1" applyFont="1" applyFill="1" applyAlignment="1">
      <alignment vertical="center"/>
    </xf>
    <xf numFmtId="0" fontId="23" fillId="5" borderId="0" xfId="17" applyFont="1" applyFill="1" applyAlignment="1">
      <alignment vertical="center"/>
    </xf>
    <xf numFmtId="0" fontId="9" fillId="5" borderId="0" xfId="17" applyFont="1" applyFill="1" applyAlignment="1">
      <alignment vertical="center"/>
    </xf>
    <xf numFmtId="165" fontId="22" fillId="2" borderId="0" xfId="17" applyNumberFormat="1" applyFont="1" applyFill="1" applyAlignment="1">
      <alignment vertical="center"/>
    </xf>
    <xf numFmtId="0" fontId="9" fillId="0" borderId="82" xfId="17" applyFont="1" applyBorder="1"/>
    <xf numFmtId="170" fontId="28" fillId="9" borderId="48" xfId="17" applyNumberFormat="1" applyFont="1" applyFill="1" applyBorder="1" applyAlignment="1">
      <alignment horizontal="center" vertical="center" wrapText="1"/>
    </xf>
    <xf numFmtId="170" fontId="9" fillId="8" borderId="48" xfId="17" applyNumberFormat="1" applyFont="1" applyFill="1" applyBorder="1"/>
    <xf numFmtId="170" fontId="9" fillId="8" borderId="48" xfId="17" applyNumberFormat="1" applyFont="1" applyFill="1" applyBorder="1" applyProtection="1">
      <protection locked="0"/>
    </xf>
    <xf numFmtId="170" fontId="9" fillId="5" borderId="48" xfId="17" applyNumberFormat="1" applyFont="1" applyFill="1" applyBorder="1"/>
    <xf numFmtId="170" fontId="9" fillId="0" borderId="94" xfId="17" applyNumberFormat="1" applyFont="1" applyBorder="1"/>
    <xf numFmtId="170" fontId="9" fillId="0" borderId="53" xfId="17" applyNumberFormat="1" applyFont="1" applyBorder="1"/>
    <xf numFmtId="170" fontId="9" fillId="0" borderId="87" xfId="17" applyNumberFormat="1" applyFont="1" applyBorder="1"/>
    <xf numFmtId="170" fontId="9" fillId="0" borderId="48" xfId="17" applyNumberFormat="1" applyFont="1" applyBorder="1"/>
    <xf numFmtId="3" fontId="9" fillId="5" borderId="52" xfId="0" applyNumberFormat="1" applyFont="1" applyFill="1" applyBorder="1" applyAlignment="1">
      <alignment vertical="center"/>
    </xf>
    <xf numFmtId="0" fontId="9" fillId="7" borderId="48" xfId="17" applyFont="1" applyFill="1" applyBorder="1"/>
    <xf numFmtId="0" fontId="9" fillId="7" borderId="48" xfId="17" applyFont="1" applyFill="1" applyBorder="1" applyAlignment="1">
      <alignment horizontal="left"/>
    </xf>
    <xf numFmtId="0" fontId="0" fillId="0" borderId="48" xfId="0" applyBorder="1" applyAlignment="1">
      <alignment vertical="top" wrapText="1"/>
    </xf>
    <xf numFmtId="0" fontId="0" fillId="0" borderId="48" xfId="0" applyBorder="1" applyAlignment="1">
      <alignment vertical="top"/>
    </xf>
    <xf numFmtId="0" fontId="29" fillId="0" borderId="48" xfId="0" applyFont="1" applyBorder="1" applyAlignment="1">
      <alignment vertical="top" wrapText="1"/>
    </xf>
    <xf numFmtId="0" fontId="2" fillId="0" borderId="48" xfId="0" applyFont="1" applyBorder="1" applyAlignment="1">
      <alignment vertical="top" wrapText="1"/>
    </xf>
    <xf numFmtId="0" fontId="2" fillId="0" borderId="48" xfId="0" applyFont="1" applyBorder="1" applyAlignment="1">
      <alignment vertical="top"/>
    </xf>
    <xf numFmtId="0" fontId="9" fillId="10" borderId="48" xfId="17" applyFont="1" applyFill="1" applyBorder="1" applyAlignment="1">
      <alignment vertical="top"/>
    </xf>
    <xf numFmtId="0" fontId="0" fillId="0" borderId="48" xfId="0" applyBorder="1" applyAlignment="1">
      <alignment horizontal="right" vertical="top"/>
    </xf>
    <xf numFmtId="0" fontId="9" fillId="10" borderId="48" xfId="17" applyFont="1" applyFill="1" applyBorder="1" applyAlignment="1">
      <alignment horizontal="right" vertical="top"/>
    </xf>
    <xf numFmtId="0" fontId="2" fillId="0" borderId="48" xfId="0" applyFont="1" applyBorder="1" applyAlignment="1">
      <alignment horizontal="right" vertical="top"/>
    </xf>
    <xf numFmtId="3" fontId="9" fillId="5" borderId="49" xfId="0" applyNumberFormat="1" applyFont="1" applyFill="1" applyBorder="1" applyAlignment="1">
      <alignment vertical="center"/>
    </xf>
    <xf numFmtId="0" fontId="9" fillId="0" borderId="49" xfId="0" applyFont="1" applyBorder="1" applyAlignment="1">
      <alignment horizontal="center" vertical="center"/>
    </xf>
    <xf numFmtId="0" fontId="17" fillId="8" borderId="49" xfId="17" applyFont="1" applyFill="1" applyBorder="1" applyAlignment="1" applyProtection="1">
      <alignment vertical="center"/>
      <protection locked="0"/>
    </xf>
    <xf numFmtId="0" fontId="17" fillId="8" borderId="63" xfId="17" applyFont="1" applyFill="1" applyBorder="1" applyAlignment="1" applyProtection="1">
      <alignment vertical="center"/>
      <protection locked="0"/>
    </xf>
    <xf numFmtId="3" fontId="9" fillId="0" borderId="78" xfId="0" applyNumberFormat="1" applyFont="1" applyBorder="1" applyAlignment="1">
      <alignment vertical="center"/>
    </xf>
    <xf numFmtId="0" fontId="17" fillId="2" borderId="0" xfId="17" quotePrefix="1" applyFont="1" applyFill="1"/>
    <xf numFmtId="0" fontId="9" fillId="5" borderId="51" xfId="17" applyFont="1" applyFill="1" applyBorder="1" applyAlignment="1">
      <alignment vertical="center"/>
    </xf>
    <xf numFmtId="0" fontId="9" fillId="5" borderId="52" xfId="17" applyFont="1" applyFill="1" applyBorder="1" applyAlignment="1">
      <alignment vertical="center"/>
    </xf>
    <xf numFmtId="0" fontId="9" fillId="5" borderId="79" xfId="17" applyFont="1" applyFill="1" applyBorder="1" applyAlignment="1">
      <alignment vertical="center"/>
    </xf>
    <xf numFmtId="3" fontId="9" fillId="0" borderId="78" xfId="0" quotePrefix="1" applyNumberFormat="1" applyFont="1" applyBorder="1" applyAlignment="1">
      <alignment vertical="center"/>
    </xf>
    <xf numFmtId="3" fontId="9" fillId="0" borderId="49" xfId="0" quotePrefix="1" applyNumberFormat="1" applyFont="1" applyBorder="1" applyAlignment="1">
      <alignment vertical="center"/>
    </xf>
    <xf numFmtId="0" fontId="2" fillId="0" borderId="48" xfId="0" quotePrefix="1" applyFont="1" applyBorder="1" applyAlignment="1">
      <alignment vertical="top" wrapText="1"/>
    </xf>
    <xf numFmtId="0" fontId="2" fillId="0" borderId="48" xfId="0" applyFont="1" applyBorder="1" applyAlignment="1">
      <alignment horizontal="right" vertical="top" wrapText="1"/>
    </xf>
    <xf numFmtId="0" fontId="0" fillId="0" borderId="48" xfId="0" applyBorder="1" applyAlignment="1">
      <alignment horizontal="right" vertical="top" wrapText="1"/>
    </xf>
    <xf numFmtId="0" fontId="27" fillId="3" borderId="48" xfId="69" applyFont="1" applyFill="1" applyBorder="1" applyAlignment="1">
      <alignment horizontal="left" wrapText="1"/>
    </xf>
    <xf numFmtId="169" fontId="17" fillId="8" borderId="60" xfId="0" applyNumberFormat="1" applyFont="1" applyFill="1" applyBorder="1" applyProtection="1">
      <protection locked="0"/>
    </xf>
    <xf numFmtId="169" fontId="17" fillId="5" borderId="95" xfId="0" applyNumberFormat="1" applyFont="1" applyFill="1" applyBorder="1"/>
    <xf numFmtId="169" fontId="17" fillId="5" borderId="96" xfId="0" applyNumberFormat="1" applyFont="1" applyFill="1" applyBorder="1"/>
    <xf numFmtId="169" fontId="17" fillId="8" borderId="97" xfId="0" applyNumberFormat="1" applyFont="1" applyFill="1" applyBorder="1" applyProtection="1">
      <protection locked="0"/>
    </xf>
    <xf numFmtId="169" fontId="17" fillId="5" borderId="99" xfId="0" applyNumberFormat="1" applyFont="1" applyFill="1" applyBorder="1"/>
    <xf numFmtId="169" fontId="17" fillId="5" borderId="100" xfId="0" applyNumberFormat="1" applyFont="1" applyFill="1" applyBorder="1"/>
    <xf numFmtId="0" fontId="17" fillId="2" borderId="101" xfId="0" applyFont="1" applyFill="1" applyBorder="1"/>
    <xf numFmtId="0" fontId="17" fillId="2" borderId="102" xfId="0" applyFont="1" applyFill="1" applyBorder="1"/>
    <xf numFmtId="0" fontId="17" fillId="2" borderId="103" xfId="0" applyFont="1" applyFill="1" applyBorder="1"/>
    <xf numFmtId="169" fontId="17" fillId="5" borderId="104" xfId="0" applyNumberFormat="1" applyFont="1" applyFill="1" applyBorder="1"/>
    <xf numFmtId="169" fontId="17" fillId="5" borderId="105" xfId="0" applyNumberFormat="1" applyFont="1" applyFill="1" applyBorder="1"/>
    <xf numFmtId="0" fontId="31" fillId="5" borderId="51" xfId="17" applyFont="1" applyFill="1" applyBorder="1" applyAlignment="1">
      <alignment vertical="center"/>
    </xf>
    <xf numFmtId="169" fontId="17" fillId="0" borderId="10" xfId="0" applyNumberFormat="1" applyFont="1" applyBorder="1" applyProtection="1">
      <protection locked="0"/>
    </xf>
    <xf numFmtId="169" fontId="17" fillId="0" borderId="17" xfId="0" applyNumberFormat="1" applyFont="1" applyBorder="1" applyProtection="1">
      <protection locked="0"/>
    </xf>
    <xf numFmtId="0" fontId="18" fillId="8" borderId="4" xfId="0" applyFont="1" applyFill="1" applyBorder="1" applyProtection="1">
      <protection locked="0"/>
    </xf>
    <xf numFmtId="0" fontId="9" fillId="12" borderId="48" xfId="17" applyFont="1" applyFill="1" applyBorder="1"/>
    <xf numFmtId="0" fontId="9" fillId="12" borderId="48" xfId="17" applyFont="1" applyFill="1" applyBorder="1" applyAlignment="1">
      <alignment horizontal="left"/>
    </xf>
    <xf numFmtId="0" fontId="9" fillId="12" borderId="48" xfId="17" applyFont="1" applyFill="1" applyBorder="1" applyAlignment="1">
      <alignment horizontal="right"/>
    </xf>
    <xf numFmtId="170" fontId="9" fillId="11" borderId="48" xfId="17" applyNumberFormat="1" applyFont="1" applyFill="1" applyBorder="1"/>
    <xf numFmtId="0" fontId="31" fillId="5" borderId="79" xfId="17" applyFont="1" applyFill="1" applyBorder="1" applyAlignment="1">
      <alignment vertical="center"/>
    </xf>
    <xf numFmtId="3" fontId="9" fillId="0" borderId="76" xfId="0" quotePrefix="1" applyNumberFormat="1" applyFont="1" applyBorder="1" applyAlignment="1">
      <alignment vertical="center"/>
    </xf>
    <xf numFmtId="0" fontId="25" fillId="2" borderId="0" xfId="0" applyFont="1" applyFill="1"/>
    <xf numFmtId="0" fontId="26" fillId="2" borderId="0" xfId="0" applyFont="1" applyFill="1"/>
    <xf numFmtId="0" fontId="18" fillId="8" borderId="4" xfId="0" applyFont="1" applyFill="1" applyBorder="1" applyAlignment="1" applyProtection="1">
      <alignment horizontal="center"/>
      <protection locked="0"/>
    </xf>
    <xf numFmtId="0" fontId="17" fillId="0" borderId="35" xfId="0" applyFont="1" applyBorder="1"/>
    <xf numFmtId="0" fontId="17" fillId="0" borderId="36" xfId="0" applyFont="1" applyBorder="1"/>
    <xf numFmtId="0" fontId="17" fillId="0" borderId="37" xfId="0" applyFont="1" applyBorder="1"/>
    <xf numFmtId="0" fontId="17" fillId="0" borderId="38" xfId="0" applyFont="1" applyBorder="1"/>
    <xf numFmtId="0" fontId="17" fillId="0" borderId="39" xfId="0" applyFont="1" applyBorder="1"/>
    <xf numFmtId="0" fontId="17" fillId="0" borderId="40" xfId="0" applyFont="1" applyBorder="1"/>
    <xf numFmtId="0" fontId="17" fillId="0" borderId="55" xfId="0" applyFont="1" applyBorder="1"/>
    <xf numFmtId="0" fontId="17" fillId="0" borderId="106" xfId="0" applyFont="1" applyBorder="1"/>
    <xf numFmtId="0" fontId="17" fillId="0" borderId="14" xfId="0" applyFont="1" applyBorder="1"/>
    <xf numFmtId="0" fontId="17" fillId="0" borderId="16" xfId="0" applyFont="1" applyBorder="1"/>
    <xf numFmtId="0" fontId="17" fillId="0" borderId="17" xfId="0" applyFont="1" applyBorder="1"/>
    <xf numFmtId="0" fontId="17" fillId="0" borderId="60" xfId="0" applyFont="1" applyBorder="1"/>
    <xf numFmtId="0" fontId="17" fillId="0" borderId="61" xfId="0" applyFont="1" applyBorder="1"/>
    <xf numFmtId="0" fontId="17" fillId="0" borderId="1" xfId="0" applyFont="1" applyBorder="1"/>
    <xf numFmtId="0" fontId="17" fillId="0" borderId="2" xfId="0" applyFont="1" applyBorder="1"/>
    <xf numFmtId="0" fontId="17" fillId="0" borderId="97" xfId="0" applyFont="1" applyBorder="1"/>
    <xf numFmtId="0" fontId="17" fillId="0" borderId="98" xfId="0" applyFont="1" applyBorder="1"/>
    <xf numFmtId="0" fontId="2" fillId="0" borderId="48" xfId="17" applyFont="1" applyBorder="1" applyAlignment="1">
      <alignment vertical="top"/>
    </xf>
    <xf numFmtId="0" fontId="2" fillId="0" borderId="48" xfId="17" quotePrefix="1" applyFont="1" applyBorder="1" applyAlignment="1">
      <alignment vertical="top"/>
    </xf>
    <xf numFmtId="0" fontId="2" fillId="0" borderId="48" xfId="17" applyFont="1" applyBorder="1" applyAlignment="1">
      <alignment vertical="top" wrapText="1"/>
    </xf>
    <xf numFmtId="0" fontId="2" fillId="0" borderId="48" xfId="17" quotePrefix="1" applyFont="1" applyBorder="1" applyAlignment="1">
      <alignment vertical="top" wrapText="1"/>
    </xf>
    <xf numFmtId="0" fontId="9" fillId="0" borderId="87" xfId="17" applyFont="1" applyBorder="1"/>
    <xf numFmtId="0" fontId="9" fillId="0" borderId="94" xfId="17" applyFont="1" applyBorder="1"/>
    <xf numFmtId="0" fontId="2" fillId="5" borderId="48" xfId="17" applyFont="1" applyFill="1" applyBorder="1" applyAlignment="1">
      <alignment vertical="top" wrapText="1"/>
    </xf>
    <xf numFmtId="0" fontId="32" fillId="0" borderId="107" xfId="71" applyFont="1" applyBorder="1" applyAlignment="1">
      <alignment vertical="top"/>
    </xf>
    <xf numFmtId="0" fontId="9" fillId="10" borderId="48" xfId="17" applyFont="1" applyFill="1" applyBorder="1"/>
    <xf numFmtId="0" fontId="9" fillId="10" borderId="48" xfId="17" applyFont="1" applyFill="1" applyBorder="1" applyAlignment="1">
      <alignment horizontal="right"/>
    </xf>
    <xf numFmtId="0" fontId="9" fillId="10" borderId="48" xfId="17" applyFont="1" applyFill="1" applyBorder="1" applyAlignment="1">
      <alignment horizontal="left"/>
    </xf>
    <xf numFmtId="0" fontId="9" fillId="5" borderId="48" xfId="17" applyFont="1" applyFill="1" applyBorder="1"/>
    <xf numFmtId="0" fontId="27" fillId="3" borderId="48" xfId="72" applyFont="1" applyFill="1" applyBorder="1" applyAlignment="1">
      <alignment wrapText="1"/>
    </xf>
    <xf numFmtId="0" fontId="27" fillId="3" borderId="48" xfId="72" applyFont="1" applyFill="1" applyBorder="1" applyAlignment="1">
      <alignment horizontal="left" wrapText="1"/>
    </xf>
    <xf numFmtId="0" fontId="27" fillId="3" borderId="48" xfId="72" applyFont="1" applyFill="1" applyBorder="1" applyAlignment="1">
      <alignment horizontal="right" wrapText="1"/>
    </xf>
    <xf numFmtId="171" fontId="18" fillId="0" borderId="4" xfId="0" applyNumberFormat="1" applyFont="1" applyBorder="1" applyAlignment="1">
      <alignment horizontal="center"/>
    </xf>
    <xf numFmtId="0" fontId="17" fillId="0" borderId="0" xfId="17" applyFont="1" applyAlignment="1">
      <alignment horizontal="centerContinuous"/>
    </xf>
    <xf numFmtId="49" fontId="9" fillId="2" borderId="3" xfId="17" applyNumberFormat="1" applyFont="1" applyFill="1" applyBorder="1"/>
    <xf numFmtId="0" fontId="9" fillId="2" borderId="3" xfId="17" applyFont="1" applyFill="1" applyBorder="1"/>
    <xf numFmtId="0" fontId="18" fillId="8" borderId="4" xfId="17" applyFont="1" applyFill="1" applyBorder="1" applyAlignment="1" applyProtection="1">
      <alignment horizontal="left"/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8" fillId="2" borderId="0" xfId="17" applyFont="1" applyFill="1" applyAlignment="1">
      <alignment horizontal="center"/>
    </xf>
    <xf numFmtId="0" fontId="17" fillId="0" borderId="0" xfId="17" applyFont="1"/>
    <xf numFmtId="0" fontId="17" fillId="2" borderId="0" xfId="17" applyFont="1" applyFill="1" applyAlignment="1">
      <alignment horizontal="center"/>
    </xf>
    <xf numFmtId="0" fontId="19" fillId="8" borderId="4" xfId="17" applyFont="1" applyFill="1" applyBorder="1" applyAlignment="1" applyProtection="1">
      <alignment horizontal="center"/>
      <protection locked="0"/>
    </xf>
    <xf numFmtId="0" fontId="17" fillId="8" borderId="4" xfId="17" applyFont="1" applyFill="1" applyBorder="1" applyAlignment="1" applyProtection="1">
      <alignment horizontal="left"/>
      <protection locked="0"/>
    </xf>
    <xf numFmtId="0" fontId="18" fillId="8" borderId="4" xfId="17" applyFont="1" applyFill="1" applyBorder="1" applyAlignment="1" applyProtection="1">
      <alignment horizontal="center"/>
      <protection locked="0"/>
    </xf>
    <xf numFmtId="0" fontId="17" fillId="2" borderId="0" xfId="17" applyFont="1" applyFill="1" applyAlignment="1">
      <alignment horizontal="center" vertical="center" wrapText="1"/>
    </xf>
    <xf numFmtId="0" fontId="23" fillId="5" borderId="4" xfId="17" applyFont="1" applyFill="1" applyBorder="1" applyAlignment="1">
      <alignment horizontal="left"/>
    </xf>
    <xf numFmtId="0" fontId="0" fillId="0" borderId="2" xfId="0" applyBorder="1"/>
    <xf numFmtId="0" fontId="21" fillId="5" borderId="4" xfId="17" applyFont="1" applyFill="1" applyBorder="1" applyAlignment="1">
      <alignment horizontal="left"/>
    </xf>
    <xf numFmtId="0" fontId="0" fillId="0" borderId="1" xfId="0" applyBorder="1"/>
    <xf numFmtId="0" fontId="18" fillId="2" borderId="4" xfId="0" applyFont="1" applyFill="1" applyBorder="1" applyAlignment="1">
      <alignment horizontal="left"/>
    </xf>
    <xf numFmtId="168" fontId="17" fillId="2" borderId="4" xfId="0" quotePrefix="1" applyNumberFormat="1" applyFont="1" applyFill="1" applyBorder="1" applyAlignment="1">
      <alignment horizontal="right"/>
    </xf>
    <xf numFmtId="0" fontId="17" fillId="2" borderId="0" xfId="0" applyFont="1" applyFill="1" applyAlignment="1">
      <alignment horizontal="center"/>
    </xf>
    <xf numFmtId="0" fontId="17" fillId="0" borderId="0" xfId="0" applyFont="1"/>
    <xf numFmtId="0" fontId="17" fillId="2" borderId="4" xfId="0" applyFont="1" applyFill="1" applyBorder="1" applyAlignment="1">
      <alignment horizontal="left"/>
    </xf>
    <xf numFmtId="0" fontId="18" fillId="2" borderId="0" xfId="0" applyFont="1" applyFill="1" applyAlignment="1">
      <alignment horizontal="center"/>
    </xf>
    <xf numFmtId="0" fontId="18" fillId="2" borderId="108" xfId="0" applyFont="1" applyFill="1" applyBorder="1" applyAlignment="1">
      <alignment horizontal="center" vertical="center" wrapText="1"/>
    </xf>
    <xf numFmtId="0" fontId="0" fillId="0" borderId="70" xfId="0" applyBorder="1"/>
    <xf numFmtId="0" fontId="0" fillId="0" borderId="67" xfId="0" applyBorder="1"/>
    <xf numFmtId="0" fontId="0" fillId="0" borderId="71" xfId="0" applyBorder="1"/>
    <xf numFmtId="0" fontId="0" fillId="0" borderId="72" xfId="0" applyBorder="1"/>
    <xf numFmtId="0" fontId="18" fillId="2" borderId="4" xfId="0" applyFont="1" applyFill="1" applyBorder="1" applyAlignment="1">
      <alignment horizontal="center" vertical="center"/>
    </xf>
    <xf numFmtId="0" fontId="18" fillId="0" borderId="0" xfId="0" applyFont="1"/>
    <xf numFmtId="0" fontId="18" fillId="2" borderId="109" xfId="0" applyFont="1" applyFill="1" applyBorder="1" applyAlignment="1">
      <alignment horizontal="center" vertical="center" wrapText="1"/>
    </xf>
    <xf numFmtId="0" fontId="0" fillId="0" borderId="110" xfId="0" applyBorder="1"/>
    <xf numFmtId="0" fontId="0" fillId="0" borderId="111" xfId="0" applyBorder="1"/>
    <xf numFmtId="168" fontId="17" fillId="0" borderId="4" xfId="0" applyNumberFormat="1" applyFont="1" applyBorder="1" applyAlignment="1">
      <alignment horizontal="right"/>
    </xf>
    <xf numFmtId="0" fontId="0" fillId="8" borderId="48" xfId="0" applyFill="1" applyBorder="1" applyAlignment="1" applyProtection="1">
      <alignment horizontal="center"/>
      <protection locked="0"/>
    </xf>
    <xf numFmtId="0" fontId="0" fillId="0" borderId="112" xfId="0" applyBorder="1" applyProtection="1">
      <protection locked="0"/>
    </xf>
    <xf numFmtId="0" fontId="0" fillId="0" borderId="113" xfId="0" applyBorder="1" applyProtection="1">
      <protection locked="0"/>
    </xf>
    <xf numFmtId="0" fontId="0" fillId="8" borderId="84" xfId="0" applyFill="1" applyBorder="1" applyAlignment="1" applyProtection="1">
      <alignment horizontal="center"/>
      <protection locked="0"/>
    </xf>
    <xf numFmtId="0" fontId="14" fillId="5" borderId="121" xfId="0" applyFont="1" applyFill="1" applyBorder="1" applyAlignment="1">
      <alignment horizontal="center"/>
    </xf>
    <xf numFmtId="0" fontId="0" fillId="0" borderId="60" xfId="0" applyBorder="1"/>
    <xf numFmtId="0" fontId="0" fillId="0" borderId="83" xfId="0" applyBorder="1"/>
    <xf numFmtId="0" fontId="0" fillId="8" borderId="93" xfId="0" applyFill="1" applyBorder="1" applyAlignment="1" applyProtection="1">
      <alignment horizontal="center"/>
      <protection locked="0"/>
    </xf>
    <xf numFmtId="0" fontId="0" fillId="0" borderId="119" xfId="0" applyBorder="1" applyProtection="1">
      <protection locked="0"/>
    </xf>
    <xf numFmtId="0" fontId="0" fillId="0" borderId="120" xfId="0" applyBorder="1" applyProtection="1">
      <protection locked="0"/>
    </xf>
    <xf numFmtId="0" fontId="0" fillId="8" borderId="87" xfId="0" applyFill="1" applyBorder="1" applyAlignment="1" applyProtection="1">
      <alignment horizontal="center"/>
      <protection locked="0"/>
    </xf>
    <xf numFmtId="0" fontId="0" fillId="0" borderId="114" xfId="0" applyBorder="1" applyProtection="1">
      <protection locked="0"/>
    </xf>
    <xf numFmtId="0" fontId="0" fillId="0" borderId="115" xfId="0" applyBorder="1" applyProtection="1">
      <protection locked="0"/>
    </xf>
    <xf numFmtId="0" fontId="4" fillId="2" borderId="4" xfId="0" applyFont="1" applyFill="1" applyBorder="1" applyAlignment="1">
      <alignment horizontal="left"/>
    </xf>
    <xf numFmtId="0" fontId="0" fillId="8" borderId="86" xfId="0" applyFill="1" applyBorder="1" applyAlignment="1" applyProtection="1">
      <alignment horizontal="center"/>
      <protection locked="0"/>
    </xf>
    <xf numFmtId="0" fontId="0" fillId="0" borderId="116" xfId="0" applyBorder="1" applyProtection="1">
      <protection locked="0"/>
    </xf>
    <xf numFmtId="0" fontId="0" fillId="0" borderId="117" xfId="0" applyBorder="1" applyProtection="1">
      <protection locked="0"/>
    </xf>
    <xf numFmtId="168" fontId="1" fillId="2" borderId="4" xfId="0" applyNumberFormat="1" applyFont="1" applyFill="1" applyBorder="1" applyAlignment="1">
      <alignment horizontal="right"/>
    </xf>
    <xf numFmtId="0" fontId="1" fillId="2" borderId="4" xfId="0" applyFont="1" applyFill="1" applyBorder="1" applyAlignment="1">
      <alignment horizontal="left"/>
    </xf>
    <xf numFmtId="0" fontId="0" fillId="8" borderId="85" xfId="0" applyFill="1" applyBorder="1" applyAlignment="1" applyProtection="1">
      <alignment horizontal="center"/>
      <protection locked="0"/>
    </xf>
    <xf numFmtId="0" fontId="3" fillId="2" borderId="0" xfId="0" applyFont="1" applyFill="1" applyAlignment="1">
      <alignment horizontal="center"/>
    </xf>
    <xf numFmtId="0" fontId="0" fillId="5" borderId="0" xfId="0" applyFill="1"/>
    <xf numFmtId="0" fontId="14" fillId="5" borderId="74" xfId="0" applyFont="1" applyFill="1" applyBorder="1" applyAlignment="1">
      <alignment horizontal="center" vertical="center"/>
    </xf>
    <xf numFmtId="0" fontId="0" fillId="0" borderId="23" xfId="0" applyBorder="1"/>
    <xf numFmtId="0" fontId="0" fillId="0" borderId="91" xfId="0" applyBorder="1"/>
    <xf numFmtId="0" fontId="0" fillId="0" borderId="92" xfId="0" applyBorder="1"/>
    <xf numFmtId="0" fontId="3" fillId="2" borderId="4" xfId="0" applyFont="1" applyFill="1" applyBorder="1" applyAlignment="1">
      <alignment horizontal="center" vertical="center"/>
    </xf>
    <xf numFmtId="0" fontId="15" fillId="5" borderId="118" xfId="0" applyFont="1" applyFill="1" applyBorder="1" applyAlignment="1">
      <alignment horizontal="center"/>
    </xf>
    <xf numFmtId="0" fontId="0" fillId="0" borderId="88" xfId="0" applyBorder="1"/>
    <xf numFmtId="0" fontId="0" fillId="0" borderId="89" xfId="0" applyBorder="1"/>
    <xf numFmtId="0" fontId="15" fillId="5" borderId="122" xfId="0" applyFont="1" applyFill="1" applyBorder="1" applyAlignment="1">
      <alignment horizontal="center"/>
    </xf>
    <xf numFmtId="0" fontId="0" fillId="0" borderId="90" xfId="0" applyBorder="1"/>
    <xf numFmtId="0" fontId="23" fillId="5" borderId="123" xfId="17" applyFont="1" applyFill="1" applyBorder="1" applyAlignment="1">
      <alignment horizontal="left"/>
    </xf>
    <xf numFmtId="0" fontId="23" fillId="5" borderId="2" xfId="17" applyFont="1" applyFill="1" applyBorder="1" applyAlignment="1">
      <alignment horizontal="left"/>
    </xf>
  </cellXfs>
  <cellStyles count="73">
    <cellStyle name="Comma_3D.Portfolio Summary-Lot 1" xfId="1" xr:uid="{00000000-0005-0000-0000-00001A000000}"/>
    <cellStyle name="Currency 2" xfId="2" xr:uid="{00000000-0005-0000-0000-00001C000000}"/>
    <cellStyle name="Currency 2 2" xfId="3" xr:uid="{00000000-0005-0000-0000-00001D000000}"/>
    <cellStyle name="Euro" xfId="4" xr:uid="{00000000-0005-0000-0000-00001E000000}"/>
    <cellStyle name="Hyperlink 2" xfId="5" xr:uid="{00000000-0005-0000-0000-000021000000}"/>
    <cellStyle name="Hyperlink 2 2" xfId="6" xr:uid="{00000000-0005-0000-0000-000022000000}"/>
    <cellStyle name="Hyperlink 3" xfId="7" xr:uid="{00000000-0005-0000-0000-000023000000}"/>
    <cellStyle name="Kop 3 2" xfId="8" xr:uid="{00000000-0005-0000-0000-000028000000}"/>
    <cellStyle name="Normal 2" xfId="9" xr:uid="{00000000-0005-0000-0000-00002B000000}"/>
    <cellStyle name="Normal_Annex 4 Location Portfolio Overview RD v3" xfId="10" xr:uid="{00000000-0005-0000-0000-00002C000000}"/>
    <cellStyle name="Notitie 2" xfId="11" xr:uid="{00000000-0005-0000-0000-00002D000000}"/>
    <cellStyle name="Procent 2" xfId="12" xr:uid="{00000000-0005-0000-0000-00002F000000}"/>
    <cellStyle name="Procent 2 2" xfId="13" xr:uid="{00000000-0005-0000-0000-000030000000}"/>
    <cellStyle name="Procent 2 3" xfId="14" xr:uid="{00000000-0005-0000-0000-000031000000}"/>
    <cellStyle name="Procent 3" xfId="15" xr:uid="{00000000-0005-0000-0000-000032000000}"/>
    <cellStyle name="Procent 3 2" xfId="16" xr:uid="{00000000-0005-0000-0000-000033000000}"/>
    <cellStyle name="Standaard" xfId="0" builtinId="0"/>
    <cellStyle name="Standaard 10" xfId="71" xr:uid="{00000000-0005-0000-0000-00006F000000}"/>
    <cellStyle name="Standaard 11" xfId="17" xr:uid="{00000000-0005-0000-0000-000034000000}"/>
    <cellStyle name="Standaard 13" xfId="18" xr:uid="{00000000-0005-0000-0000-000035000000}"/>
    <cellStyle name="Standaard 15" xfId="19" xr:uid="{00000000-0005-0000-0000-000036000000}"/>
    <cellStyle name="Standaard 16" xfId="20" xr:uid="{00000000-0005-0000-0000-000037000000}"/>
    <cellStyle name="Standaard 18" xfId="21" xr:uid="{00000000-0005-0000-0000-000038000000}"/>
    <cellStyle name="Standaard 19" xfId="22" xr:uid="{00000000-0005-0000-0000-000039000000}"/>
    <cellStyle name="Standaard 2" xfId="23" xr:uid="{00000000-0005-0000-0000-00003A000000}"/>
    <cellStyle name="Standaard 2 2" xfId="24" xr:uid="{00000000-0005-0000-0000-00003B000000}"/>
    <cellStyle name="Standaard 2 3" xfId="25" xr:uid="{00000000-0005-0000-0000-00003C000000}"/>
    <cellStyle name="Standaard 20" xfId="26" xr:uid="{00000000-0005-0000-0000-00003D000000}"/>
    <cellStyle name="Standaard 21" xfId="27" xr:uid="{00000000-0005-0000-0000-00003E000000}"/>
    <cellStyle name="Standaard 24" xfId="28" xr:uid="{00000000-0005-0000-0000-00003F000000}"/>
    <cellStyle name="Standaard 25" xfId="29" xr:uid="{00000000-0005-0000-0000-000040000000}"/>
    <cellStyle name="Standaard 26" xfId="30" xr:uid="{00000000-0005-0000-0000-000041000000}"/>
    <cellStyle name="Standaard 27" xfId="31" xr:uid="{00000000-0005-0000-0000-000042000000}"/>
    <cellStyle name="Standaard 28" xfId="32" xr:uid="{00000000-0005-0000-0000-000043000000}"/>
    <cellStyle name="Standaard 29" xfId="33" xr:uid="{00000000-0005-0000-0000-000044000000}"/>
    <cellStyle name="Standaard 3" xfId="34" xr:uid="{00000000-0005-0000-0000-000045000000}"/>
    <cellStyle name="Standaard 3 2" xfId="35" xr:uid="{00000000-0005-0000-0000-000046000000}"/>
    <cellStyle name="Standaard 3 2 2" xfId="36" xr:uid="{00000000-0005-0000-0000-000047000000}"/>
    <cellStyle name="Standaard 31" xfId="37" xr:uid="{00000000-0005-0000-0000-000048000000}"/>
    <cellStyle name="Standaard 32" xfId="38" xr:uid="{00000000-0005-0000-0000-000049000000}"/>
    <cellStyle name="Standaard 33" xfId="39" xr:uid="{00000000-0005-0000-0000-00004A000000}"/>
    <cellStyle name="Standaard 39" xfId="40" xr:uid="{00000000-0005-0000-0000-00004B000000}"/>
    <cellStyle name="Standaard 4" xfId="41" xr:uid="{00000000-0005-0000-0000-00004C000000}"/>
    <cellStyle name="Standaard 4 2" xfId="42" xr:uid="{00000000-0005-0000-0000-00004D000000}"/>
    <cellStyle name="Standaard 4 2 2" xfId="43" xr:uid="{00000000-0005-0000-0000-00004E000000}"/>
    <cellStyle name="Standaard 4 3" xfId="44" xr:uid="{00000000-0005-0000-0000-00004F000000}"/>
    <cellStyle name="Standaard 4 4" xfId="45" xr:uid="{00000000-0005-0000-0000-000050000000}"/>
    <cellStyle name="Standaard 40" xfId="46" xr:uid="{00000000-0005-0000-0000-000051000000}"/>
    <cellStyle name="Standaard 41" xfId="47" xr:uid="{00000000-0005-0000-0000-000052000000}"/>
    <cellStyle name="Standaard 42" xfId="48" xr:uid="{00000000-0005-0000-0000-000053000000}"/>
    <cellStyle name="Standaard 43" xfId="49" xr:uid="{00000000-0005-0000-0000-000054000000}"/>
    <cellStyle name="Standaard 44" xfId="50" xr:uid="{00000000-0005-0000-0000-000055000000}"/>
    <cellStyle name="Standaard 45" xfId="51" xr:uid="{00000000-0005-0000-0000-000056000000}"/>
    <cellStyle name="Standaard 46" xfId="52" xr:uid="{00000000-0005-0000-0000-000057000000}"/>
    <cellStyle name="Standaard 47" xfId="53" xr:uid="{00000000-0005-0000-0000-000058000000}"/>
    <cellStyle name="Standaard 48" xfId="54" xr:uid="{00000000-0005-0000-0000-000059000000}"/>
    <cellStyle name="Standaard 49" xfId="55" xr:uid="{00000000-0005-0000-0000-00005A000000}"/>
    <cellStyle name="Standaard 5" xfId="56" xr:uid="{00000000-0005-0000-0000-00005B000000}"/>
    <cellStyle name="Standaard 5 2" xfId="57" xr:uid="{00000000-0005-0000-0000-00005C000000}"/>
    <cellStyle name="Standaard 5 3" xfId="58" xr:uid="{00000000-0005-0000-0000-00005D000000}"/>
    <cellStyle name="Standaard 5 3 2" xfId="59" xr:uid="{00000000-0005-0000-0000-00005E000000}"/>
    <cellStyle name="Standaard 5 4" xfId="60" xr:uid="{00000000-0005-0000-0000-00005F000000}"/>
    <cellStyle name="Standaard 5 5" xfId="61" xr:uid="{00000000-0005-0000-0000-000060000000}"/>
    <cellStyle name="Standaard 50" xfId="62" xr:uid="{00000000-0005-0000-0000-000061000000}"/>
    <cellStyle name="Standaard 51" xfId="63" xr:uid="{00000000-0005-0000-0000-000062000000}"/>
    <cellStyle name="Standaard 52" xfId="64" xr:uid="{00000000-0005-0000-0000-000063000000}"/>
    <cellStyle name="Standaard 6" xfId="65" xr:uid="{00000000-0005-0000-0000-000064000000}"/>
    <cellStyle name="Standaard 7" xfId="66" xr:uid="{00000000-0005-0000-0000-000065000000}"/>
    <cellStyle name="Standaard 7 2" xfId="68" xr:uid="{00000000-0005-0000-0000-00006C000000}"/>
    <cellStyle name="Standaard 7 2 2" xfId="69" xr:uid="{00000000-0005-0000-0000-00006D000000}"/>
    <cellStyle name="Standaard 7 2 2 2" xfId="72" xr:uid="{00000000-0005-0000-0000-000070000000}"/>
    <cellStyle name="Standaard 8" xfId="70" xr:uid="{00000000-0005-0000-0000-00006E000000}"/>
    <cellStyle name="Standaard 9" xfId="67" xr:uid="{00000000-0005-0000-0000-00006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503464</xdr:colOff>
      <xdr:row>8</xdr:row>
      <xdr:rowOff>68037</xdr:rowOff>
    </xdr:from>
    <xdr:to>
      <xdr:col>12</xdr:col>
      <xdr:colOff>1183822</xdr:colOff>
      <xdr:row>17</xdr:row>
      <xdr:rowOff>68037</xdr:rowOff>
    </xdr:to>
    <xdr:sp macro="" textlink="">
      <xdr:nvSpPr>
        <xdr:cNvPr id="2" name="Tekstvak 1">
          <a:extLst>
            <a:ext uri="{FF2B5EF4-FFF2-40B4-BE49-F238E27FC236}">
              <a16:creationId xmlns:a16="http://schemas.microsoft.com/office/drawing/2014/main" id="{E335AC4C-403F-8EB8-87D6-AE52B95F3427}"/>
            </a:ext>
          </a:extLst>
        </xdr:cNvPr>
        <xdr:cNvSpPr txBox="1"/>
      </xdr:nvSpPr>
      <xdr:spPr>
        <a:xfrm>
          <a:off x="4218214" y="1973037"/>
          <a:ext cx="14028965" cy="183696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l-NL" sz="6600">
              <a:latin typeface="Futura Book"/>
            </a:rPr>
            <a:t>Lijst</a:t>
          </a:r>
          <a:r>
            <a:rPr lang="nl-NL" sz="6600" baseline="0">
              <a:latin typeface="Futura Book"/>
            </a:rPr>
            <a:t> wordt aangeleverd bij NVi1 </a:t>
          </a:r>
          <a:endParaRPr lang="nl-NL" sz="6600">
            <a:latin typeface="Futura Book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Kantoorthema">
  <a:themeElements>
    <a:clrScheme name="Complankleuren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98D1"/>
      </a:accent1>
      <a:accent2>
        <a:srgbClr val="E32119"/>
      </a:accent2>
      <a:accent3>
        <a:srgbClr val="D5E14D"/>
      </a:accent3>
      <a:accent4>
        <a:srgbClr val="8064A2"/>
      </a:accent4>
      <a:accent5>
        <a:srgbClr val="F79646"/>
      </a:accent5>
      <a:accent6>
        <a:srgbClr val="0000FF"/>
      </a:accent6>
      <a:hlink>
        <a:srgbClr val="0098D1"/>
      </a:hlink>
      <a:folHlink>
        <a:srgbClr val="E32119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>
    <pageSetUpPr fitToPage="1"/>
  </sheetPr>
  <dimension ref="A1:I44"/>
  <sheetViews>
    <sheetView showGridLines="0" showRowColHeaders="0" showZeros="0" view="pageBreakPreview" zoomScale="110" zoomScaleNormal="115" zoomScaleSheetLayoutView="110" zoomScalePageLayoutView="115" workbookViewId="0">
      <selection activeCell="B17" sqref="B17:H17"/>
    </sheetView>
  </sheetViews>
  <sheetFormatPr defaultColWidth="8.85546875" defaultRowHeight="11.25" x14ac:dyDescent="0.15"/>
  <cols>
    <col min="1" max="1" width="2.7109375" style="21" customWidth="1"/>
    <col min="2" max="2" width="8.85546875" style="21" customWidth="1"/>
    <col min="3" max="3" width="10" style="21" customWidth="1"/>
    <col min="4" max="4" width="8.85546875" style="21" customWidth="1"/>
    <col min="5" max="5" width="9.28515625" style="21" customWidth="1"/>
    <col min="6" max="6" width="15.140625" style="21" customWidth="1"/>
    <col min="7" max="7" width="16.85546875" style="21" customWidth="1"/>
    <col min="8" max="8" width="21.42578125" style="21" customWidth="1"/>
    <col min="9" max="9" width="10.28515625" style="21" bestFit="1" customWidth="1"/>
    <col min="10" max="10" width="8.85546875" style="21" customWidth="1"/>
    <col min="11" max="16384" width="8.85546875" style="21"/>
  </cols>
  <sheetData>
    <row r="1" spans="1:9" x14ac:dyDescent="0.15">
      <c r="A1" s="128" t="s">
        <v>0</v>
      </c>
      <c r="B1" s="19"/>
      <c r="C1" s="19"/>
      <c r="D1" s="19"/>
      <c r="E1" s="19"/>
      <c r="F1" s="19"/>
      <c r="G1" s="19"/>
      <c r="H1" s="19"/>
      <c r="I1" s="20"/>
    </row>
    <row r="2" spans="1:9" x14ac:dyDescent="0.15">
      <c r="A2" s="22" t="s">
        <v>165</v>
      </c>
      <c r="B2" s="19"/>
      <c r="C2" s="19"/>
      <c r="D2" s="269"/>
      <c r="E2" s="19"/>
      <c r="F2" s="19"/>
      <c r="G2" s="19"/>
      <c r="H2" s="19"/>
      <c r="I2" s="23"/>
    </row>
    <row r="3" spans="1:9" x14ac:dyDescent="0.15">
      <c r="A3" s="23"/>
      <c r="B3" s="23"/>
      <c r="C3" s="23"/>
      <c r="D3" s="23"/>
      <c r="E3" s="23"/>
      <c r="F3" s="23"/>
      <c r="G3" s="23"/>
      <c r="H3" s="23"/>
      <c r="I3" s="23"/>
    </row>
    <row r="4" spans="1:9" ht="12.75" x14ac:dyDescent="0.2">
      <c r="A4" s="21" t="s">
        <v>1</v>
      </c>
      <c r="E4" s="278"/>
      <c r="F4" s="273"/>
      <c r="G4" s="273"/>
      <c r="H4" s="274"/>
      <c r="I4" s="23"/>
    </row>
    <row r="5" spans="1:9" ht="12.75" x14ac:dyDescent="0.2">
      <c r="A5" s="23" t="s">
        <v>2</v>
      </c>
      <c r="B5" s="23"/>
      <c r="C5" s="23"/>
      <c r="D5" s="23"/>
      <c r="E5" s="280"/>
      <c r="F5" s="273"/>
      <c r="G5" s="273"/>
      <c r="H5" s="274"/>
      <c r="I5" s="23"/>
    </row>
    <row r="6" spans="1:9" x14ac:dyDescent="0.15">
      <c r="A6" s="23"/>
      <c r="B6" s="23"/>
      <c r="C6" s="23"/>
      <c r="D6" s="23"/>
      <c r="E6" s="23"/>
      <c r="F6" s="23"/>
      <c r="G6" s="23"/>
      <c r="H6" s="23"/>
      <c r="I6" s="23"/>
    </row>
    <row r="7" spans="1:9" x14ac:dyDescent="0.15">
      <c r="A7" s="23"/>
      <c r="B7" s="281" t="s">
        <v>166</v>
      </c>
      <c r="C7" s="276"/>
      <c r="D7" s="276"/>
      <c r="E7" s="276"/>
      <c r="F7" s="276"/>
      <c r="G7" s="276"/>
      <c r="H7" s="276"/>
      <c r="I7" s="23"/>
    </row>
    <row r="8" spans="1:9" x14ac:dyDescent="0.15">
      <c r="A8" s="23"/>
      <c r="B8" s="276"/>
      <c r="C8" s="276"/>
      <c r="D8" s="276"/>
      <c r="E8" s="276"/>
      <c r="F8" s="276"/>
      <c r="G8" s="276"/>
      <c r="H8" s="276"/>
      <c r="I8" s="23"/>
    </row>
    <row r="9" spans="1:9" x14ac:dyDescent="0.15">
      <c r="A9" s="23"/>
      <c r="B9" s="276"/>
      <c r="C9" s="276"/>
      <c r="D9" s="276"/>
      <c r="E9" s="276"/>
      <c r="F9" s="276"/>
      <c r="G9" s="276"/>
      <c r="H9" s="276"/>
      <c r="I9" s="23"/>
    </row>
    <row r="10" spans="1:9" x14ac:dyDescent="0.15">
      <c r="A10" s="23"/>
      <c r="B10" s="24"/>
      <c r="C10" s="23"/>
      <c r="D10" s="23"/>
      <c r="E10" s="23"/>
      <c r="F10" s="23"/>
      <c r="G10" s="23"/>
      <c r="H10" s="23"/>
      <c r="I10" s="23"/>
    </row>
    <row r="11" spans="1:9" x14ac:dyDescent="0.15">
      <c r="B11" s="23" t="s">
        <v>3</v>
      </c>
      <c r="C11" s="23"/>
      <c r="D11" s="23"/>
      <c r="E11" s="23"/>
      <c r="F11" s="23"/>
      <c r="G11" s="23"/>
      <c r="H11" s="23"/>
      <c r="I11" s="23"/>
    </row>
    <row r="12" spans="1:9" x14ac:dyDescent="0.15">
      <c r="A12" s="23"/>
      <c r="B12" s="23"/>
      <c r="C12" s="23"/>
      <c r="D12" s="23"/>
      <c r="E12" s="23"/>
      <c r="F12" s="23"/>
      <c r="G12" s="23"/>
      <c r="H12" s="23"/>
      <c r="I12" s="23"/>
    </row>
    <row r="13" spans="1:9" x14ac:dyDescent="0.15">
      <c r="A13" s="23"/>
      <c r="B13" s="23"/>
      <c r="C13" s="23"/>
      <c r="D13" s="23"/>
      <c r="F13" s="25"/>
      <c r="G13" s="23"/>
      <c r="H13" s="23"/>
      <c r="I13" s="23"/>
    </row>
    <row r="14" spans="1:9" x14ac:dyDescent="0.15">
      <c r="A14" s="277" t="s">
        <v>167</v>
      </c>
      <c r="B14" s="276"/>
      <c r="C14" s="276"/>
      <c r="D14" s="276"/>
      <c r="E14" s="276"/>
      <c r="F14" s="276"/>
      <c r="G14" s="276"/>
      <c r="H14" s="276"/>
      <c r="I14" s="276"/>
    </row>
    <row r="15" spans="1:9" x14ac:dyDescent="0.15">
      <c r="A15" s="23"/>
      <c r="B15" s="24"/>
      <c r="C15" s="24"/>
      <c r="D15" s="24"/>
      <c r="E15" s="24"/>
      <c r="F15" s="23"/>
      <c r="G15" s="23"/>
      <c r="H15" s="23"/>
      <c r="I15" s="23"/>
    </row>
    <row r="16" spans="1:9" x14ac:dyDescent="0.15">
      <c r="A16" s="23"/>
      <c r="B16" s="23" t="s">
        <v>5</v>
      </c>
      <c r="C16" s="24"/>
      <c r="D16" s="24"/>
      <c r="E16" s="24"/>
      <c r="F16" s="23"/>
      <c r="G16" s="25"/>
      <c r="H16" s="26">
        <f>'Verzamelblad per gebouw'!H13</f>
        <v>0</v>
      </c>
      <c r="I16" s="23"/>
    </row>
    <row r="17" spans="1:9" x14ac:dyDescent="0.15">
      <c r="A17" s="23"/>
      <c r="B17" s="23"/>
      <c r="C17" s="24"/>
      <c r="D17" s="24"/>
      <c r="E17" s="24"/>
      <c r="F17" s="23"/>
      <c r="G17" s="25"/>
      <c r="H17" s="26"/>
      <c r="I17" s="23"/>
    </row>
    <row r="18" spans="1:9" ht="12" customHeight="1" thickBot="1" x14ac:dyDescent="0.2">
      <c r="A18" s="23"/>
      <c r="B18" s="23" t="s">
        <v>6</v>
      </c>
      <c r="C18" s="24"/>
      <c r="D18" s="24"/>
      <c r="E18" s="24"/>
      <c r="F18" s="23"/>
      <c r="G18" s="25"/>
      <c r="H18" s="27">
        <f>'Verzamelblad per gebouw'!J13</f>
        <v>0</v>
      </c>
      <c r="I18" s="23"/>
    </row>
    <row r="19" spans="1:9" ht="12" customHeight="1" thickBot="1" x14ac:dyDescent="0.2">
      <c r="A19" s="23"/>
      <c r="B19" s="20" t="s">
        <v>7</v>
      </c>
      <c r="C19" s="24"/>
      <c r="D19" s="24"/>
      <c r="E19" s="24"/>
      <c r="F19" s="23"/>
      <c r="G19" s="25"/>
      <c r="H19" s="28">
        <f>SUM(H16:H18)</f>
        <v>0</v>
      </c>
      <c r="I19" s="23"/>
    </row>
    <row r="20" spans="1:9" ht="12" customHeight="1" thickBot="1" x14ac:dyDescent="0.2">
      <c r="A20" s="23"/>
      <c r="B20" s="23"/>
      <c r="C20" s="24"/>
      <c r="D20" s="24"/>
      <c r="E20" s="24"/>
      <c r="F20" s="23"/>
      <c r="G20" s="25"/>
      <c r="H20" s="29"/>
      <c r="I20" s="23"/>
    </row>
    <row r="21" spans="1:9" ht="12" hidden="1" customHeight="1" thickBot="1" x14ac:dyDescent="0.2">
      <c r="A21" s="23"/>
      <c r="B21" s="30" t="s">
        <v>8</v>
      </c>
      <c r="C21" s="24"/>
      <c r="D21" s="24"/>
      <c r="E21" s="24"/>
      <c r="F21" s="23"/>
      <c r="G21" s="25"/>
      <c r="H21" s="28">
        <f>Rekenblad!D4</f>
        <v>0</v>
      </c>
      <c r="I21" s="23"/>
    </row>
    <row r="22" spans="1:9" ht="12" hidden="1" customHeight="1" thickBot="1" x14ac:dyDescent="0.2">
      <c r="A22" s="23"/>
      <c r="B22" s="30" t="s">
        <v>9</v>
      </c>
      <c r="C22" s="24"/>
      <c r="D22" s="24"/>
      <c r="E22" s="24"/>
      <c r="F22" s="23"/>
      <c r="G22" s="25"/>
      <c r="H22" s="28">
        <f>Rekenblad!D5</f>
        <v>0</v>
      </c>
      <c r="I22" s="23"/>
    </row>
    <row r="23" spans="1:9" ht="12" customHeight="1" thickBot="1" x14ac:dyDescent="0.2">
      <c r="A23" s="23"/>
      <c r="B23" s="30" t="s">
        <v>10</v>
      </c>
      <c r="C23" s="24"/>
      <c r="D23" s="24"/>
      <c r="E23" s="24"/>
      <c r="F23" s="23"/>
      <c r="G23" s="25"/>
      <c r="H23" s="28">
        <f>Rekenblad!D7</f>
        <v>0</v>
      </c>
      <c r="I23" s="23"/>
    </row>
    <row r="24" spans="1:9" x14ac:dyDescent="0.15">
      <c r="A24" s="23"/>
      <c r="B24" s="30"/>
      <c r="C24" s="24"/>
      <c r="D24" s="24"/>
      <c r="E24" s="24"/>
      <c r="F24" s="23"/>
      <c r="G24" s="25"/>
      <c r="H24" s="29"/>
      <c r="I24" s="23"/>
    </row>
    <row r="25" spans="1:9" x14ac:dyDescent="0.15">
      <c r="A25" s="23"/>
      <c r="B25" s="31"/>
      <c r="C25" s="24"/>
      <c r="D25" s="24"/>
      <c r="E25" s="24"/>
      <c r="F25" s="23"/>
      <c r="G25" s="25"/>
      <c r="H25" s="23"/>
      <c r="I25" s="23"/>
    </row>
    <row r="26" spans="1:9" x14ac:dyDescent="0.15">
      <c r="A26" s="275" t="s">
        <v>164</v>
      </c>
      <c r="B26" s="276"/>
      <c r="C26" s="276"/>
      <c r="D26" s="276"/>
      <c r="E26" s="276"/>
      <c r="F26" s="276"/>
      <c r="G26" s="276"/>
      <c r="H26" s="276"/>
      <c r="I26" s="276"/>
    </row>
    <row r="27" spans="1:9" x14ac:dyDescent="0.15">
      <c r="A27" s="23"/>
      <c r="B27" s="23"/>
      <c r="C27" s="23"/>
      <c r="D27" s="23"/>
      <c r="E27" s="23"/>
      <c r="F27" s="23"/>
      <c r="G27" s="23"/>
      <c r="H27" s="23"/>
      <c r="I27" s="23"/>
    </row>
    <row r="28" spans="1:9" x14ac:dyDescent="0.15">
      <c r="A28" s="23"/>
      <c r="B28" s="23"/>
      <c r="C28" s="23"/>
      <c r="D28" s="23"/>
      <c r="E28" s="23"/>
      <c r="F28" s="23"/>
      <c r="G28" s="23"/>
      <c r="H28" s="23"/>
      <c r="I28" s="23"/>
    </row>
    <row r="29" spans="1:9" x14ac:dyDescent="0.15">
      <c r="A29" s="23" t="s">
        <v>11</v>
      </c>
      <c r="B29" s="23"/>
      <c r="C29" s="23"/>
      <c r="D29" s="23"/>
      <c r="E29" s="23"/>
      <c r="F29" s="23"/>
      <c r="G29" s="23"/>
      <c r="H29" s="23"/>
      <c r="I29" s="23"/>
    </row>
    <row r="30" spans="1:9" x14ac:dyDescent="0.15">
      <c r="A30" s="23" t="s">
        <v>12</v>
      </c>
      <c r="B30" s="23"/>
      <c r="C30" s="23"/>
      <c r="D30" s="23"/>
      <c r="E30" s="23"/>
      <c r="F30" s="23"/>
      <c r="G30" s="23"/>
      <c r="H30" s="23"/>
      <c r="I30" s="23"/>
    </row>
    <row r="31" spans="1:9" x14ac:dyDescent="0.15">
      <c r="A31" s="23"/>
      <c r="B31" s="23"/>
      <c r="C31" s="23"/>
      <c r="D31" s="23"/>
      <c r="E31" s="23"/>
      <c r="F31" s="23"/>
      <c r="G31" s="23"/>
      <c r="H31" s="23"/>
      <c r="I31" s="23"/>
    </row>
    <row r="32" spans="1:9" x14ac:dyDescent="0.15">
      <c r="A32" s="23"/>
      <c r="B32" s="202" t="s">
        <v>13</v>
      </c>
      <c r="C32" s="23"/>
      <c r="D32" s="23"/>
      <c r="E32" s="23"/>
      <c r="F32" s="202" t="s">
        <v>14</v>
      </c>
      <c r="G32" s="23"/>
      <c r="H32" s="23"/>
      <c r="I32" s="23"/>
    </row>
    <row r="33" spans="1:9" x14ac:dyDescent="0.15">
      <c r="A33" s="23"/>
      <c r="B33" s="202" t="s">
        <v>15</v>
      </c>
      <c r="C33" s="23"/>
      <c r="D33" s="23"/>
      <c r="E33" s="23"/>
      <c r="F33" s="202" t="s">
        <v>16</v>
      </c>
      <c r="G33" s="23"/>
      <c r="H33" s="23"/>
      <c r="I33" s="23"/>
    </row>
    <row r="34" spans="1:9" x14ac:dyDescent="0.15">
      <c r="A34" s="23"/>
      <c r="B34" s="202"/>
      <c r="C34" s="23"/>
      <c r="D34" s="23"/>
      <c r="E34" s="23"/>
      <c r="F34" s="23"/>
      <c r="G34" s="23"/>
      <c r="H34" s="23"/>
      <c r="I34" s="23"/>
    </row>
    <row r="35" spans="1:9" x14ac:dyDescent="0.15">
      <c r="A35" s="23"/>
      <c r="B35" s="23"/>
      <c r="C35" s="23"/>
      <c r="D35" s="23"/>
      <c r="E35" s="23"/>
      <c r="F35" s="23"/>
      <c r="G35" s="23"/>
      <c r="H35" s="23"/>
      <c r="I35" s="23"/>
    </row>
    <row r="36" spans="1:9" ht="12.75" x14ac:dyDescent="0.2">
      <c r="A36" s="23" t="s">
        <v>17</v>
      </c>
      <c r="B36" s="23"/>
      <c r="C36" s="23"/>
      <c r="D36" s="279"/>
      <c r="E36" s="273"/>
      <c r="F36" s="274"/>
      <c r="G36" s="32" t="s">
        <v>18</v>
      </c>
      <c r="H36" s="124"/>
      <c r="I36" s="23"/>
    </row>
    <row r="37" spans="1:9" x14ac:dyDescent="0.15">
      <c r="A37" s="23"/>
      <c r="B37" s="23"/>
      <c r="C37" s="23"/>
      <c r="D37" s="23"/>
      <c r="E37" s="23"/>
      <c r="F37" s="23"/>
      <c r="G37" s="23"/>
      <c r="H37" s="23"/>
      <c r="I37" s="23"/>
    </row>
    <row r="38" spans="1:9" ht="12.75" x14ac:dyDescent="0.2">
      <c r="A38" s="23" t="s">
        <v>19</v>
      </c>
      <c r="B38" s="23"/>
      <c r="C38" s="23"/>
      <c r="D38" s="272"/>
      <c r="E38" s="273"/>
      <c r="F38" s="273"/>
      <c r="G38" s="274"/>
      <c r="H38" s="33"/>
      <c r="I38" s="23"/>
    </row>
    <row r="39" spans="1:9" x14ac:dyDescent="0.15">
      <c r="A39" s="23"/>
      <c r="B39" s="23"/>
      <c r="C39" s="23"/>
      <c r="D39" s="23"/>
      <c r="E39" s="23"/>
      <c r="F39" s="23"/>
      <c r="G39" s="23"/>
      <c r="H39" s="23"/>
      <c r="I39" s="23"/>
    </row>
    <row r="40" spans="1:9" x14ac:dyDescent="0.15">
      <c r="A40" s="23" t="s">
        <v>20</v>
      </c>
      <c r="B40" s="23"/>
      <c r="C40" s="23"/>
      <c r="D40" s="23"/>
      <c r="E40" s="23"/>
      <c r="F40" s="23"/>
      <c r="G40" s="23"/>
      <c r="H40" s="23" t="s">
        <v>21</v>
      </c>
      <c r="I40" s="23"/>
    </row>
    <row r="41" spans="1:9" x14ac:dyDescent="0.15">
      <c r="A41" s="23"/>
      <c r="B41" s="23"/>
      <c r="C41" s="23"/>
      <c r="D41" s="23"/>
      <c r="E41" s="23"/>
      <c r="F41" s="23"/>
      <c r="G41" s="23"/>
      <c r="H41" s="23"/>
      <c r="I41" s="23"/>
    </row>
    <row r="42" spans="1:9" x14ac:dyDescent="0.15">
      <c r="A42" s="23"/>
      <c r="B42" s="23"/>
      <c r="C42" s="23"/>
      <c r="D42" s="23"/>
      <c r="E42" s="23"/>
      <c r="F42" s="23"/>
      <c r="G42" s="23"/>
      <c r="H42" s="23"/>
      <c r="I42" s="23"/>
    </row>
    <row r="43" spans="1:9" x14ac:dyDescent="0.15">
      <c r="A43" s="23"/>
      <c r="B43" s="23"/>
      <c r="C43" s="23"/>
      <c r="D43" s="23"/>
      <c r="E43" s="23"/>
      <c r="F43" s="23"/>
      <c r="G43" s="23"/>
      <c r="H43" s="23"/>
      <c r="I43" s="23"/>
    </row>
    <row r="44" spans="1:9" x14ac:dyDescent="0.15">
      <c r="A44" s="23"/>
      <c r="B44" s="23"/>
      <c r="C44" s="23"/>
      <c r="D44" s="23"/>
      <c r="E44" s="23"/>
      <c r="F44" s="23"/>
      <c r="G44" s="23"/>
      <c r="H44" s="23"/>
      <c r="I44" s="23"/>
    </row>
  </sheetData>
  <mergeCells count="7">
    <mergeCell ref="D38:G38"/>
    <mergeCell ref="A26:I26"/>
    <mergeCell ref="A14:I14"/>
    <mergeCell ref="E4:H4"/>
    <mergeCell ref="D36:F36"/>
    <mergeCell ref="E5:H5"/>
    <mergeCell ref="B7:H9"/>
  </mergeCells>
  <pageMargins left="0.74803149606299213" right="0.74803149606299213" top="1.771653543307087" bottom="0.98425196850393704" header="0.51181102362204722" footer="0.51181102362204722"/>
  <pageSetup paperSize="9" scale="85" orientation="portrait" r:id="rId1"/>
  <headerFooter alignWithMargins="0">
    <oddHeader>&amp;C&amp;G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>
    <pageSetUpPr fitToPage="1"/>
  </sheetPr>
  <dimension ref="A1:AA25"/>
  <sheetViews>
    <sheetView showGridLines="0" showZeros="0" view="pageBreakPreview" zoomScale="85" zoomScaleNormal="100" zoomScaleSheetLayoutView="85" workbookViewId="0">
      <selection activeCell="F15" sqref="F15"/>
    </sheetView>
  </sheetViews>
  <sheetFormatPr defaultColWidth="8.85546875" defaultRowHeight="12.75" x14ac:dyDescent="0.2"/>
  <cols>
    <col min="1" max="1" width="68.7109375" style="16" customWidth="1"/>
    <col min="2" max="2" width="25.42578125" style="16" customWidth="1"/>
    <col min="3" max="3" width="11.85546875" style="16" customWidth="1"/>
    <col min="4" max="4" width="19.7109375" style="16" customWidth="1"/>
    <col min="5" max="5" width="13" style="16" customWidth="1"/>
    <col min="6" max="6" width="15.7109375" style="170" customWidth="1"/>
    <col min="7" max="7" width="13.42578125" style="136" customWidth="1"/>
    <col min="8" max="8" width="13.42578125" style="16" customWidth="1"/>
    <col min="9" max="9" width="13.42578125" style="16" hidden="1" customWidth="1"/>
    <col min="10" max="10" width="13.42578125" style="16" customWidth="1"/>
    <col min="11" max="12" width="9.42578125" style="16" customWidth="1"/>
    <col min="13" max="13" width="8.85546875" style="16" customWidth="1"/>
    <col min="14" max="16384" width="8.85546875" style="16"/>
  </cols>
  <sheetData>
    <row r="1" spans="1:25" ht="13.9" customHeight="1" x14ac:dyDescent="0.2">
      <c r="B1" s="34" t="str">
        <f>Inschrijfbiljet!A1</f>
        <v>Inschrijfbiljet provinciehuis (provincie Noord-Brabant)</v>
      </c>
    </row>
    <row r="2" spans="1:25" ht="13.15" customHeight="1" thickBot="1" x14ac:dyDescent="0.25"/>
    <row r="3" spans="1:25" ht="15" customHeight="1" x14ac:dyDescent="0.2">
      <c r="A3" s="35"/>
      <c r="B3" s="36"/>
      <c r="C3" s="36"/>
      <c r="D3" s="36"/>
      <c r="E3" s="36"/>
      <c r="F3" s="36"/>
      <c r="G3" s="198">
        <v>67</v>
      </c>
      <c r="H3" s="37"/>
      <c r="I3" s="37"/>
      <c r="J3" s="38"/>
      <c r="K3" s="39"/>
    </row>
    <row r="4" spans="1:25" ht="339.75" customHeight="1" thickBot="1" x14ac:dyDescent="0.25">
      <c r="A4" s="40" t="s">
        <v>22</v>
      </c>
      <c r="B4" s="41" t="s">
        <v>23</v>
      </c>
      <c r="C4" s="41" t="s">
        <v>24</v>
      </c>
      <c r="D4" s="41" t="s">
        <v>25</v>
      </c>
      <c r="E4" s="42" t="s">
        <v>26</v>
      </c>
      <c r="F4" s="41" t="s">
        <v>27</v>
      </c>
      <c r="G4" s="43" t="s">
        <v>28</v>
      </c>
      <c r="H4" s="43" t="s">
        <v>29</v>
      </c>
      <c r="I4" s="44" t="s">
        <v>30</v>
      </c>
      <c r="J4" s="45" t="s">
        <v>31</v>
      </c>
      <c r="K4" s="39"/>
      <c r="L4" s="137"/>
    </row>
    <row r="5" spans="1:25" ht="13.5" thickBot="1" x14ac:dyDescent="0.25">
      <c r="A5" s="232" t="s">
        <v>32</v>
      </c>
      <c r="B5" s="37" t="s">
        <v>33</v>
      </c>
      <c r="C5" s="37" t="s">
        <v>34</v>
      </c>
      <c r="D5" s="207" t="s">
        <v>35</v>
      </c>
      <c r="E5" s="197">
        <v>47300</v>
      </c>
      <c r="F5" s="198" t="s">
        <v>36</v>
      </c>
      <c r="G5" s="199">
        <f>'A Inventaris'!V48</f>
        <v>0</v>
      </c>
      <c r="H5" s="36">
        <f>SUM(G5:G5)</f>
        <v>0</v>
      </c>
      <c r="I5" s="199"/>
      <c r="J5" s="200"/>
      <c r="K5" s="39"/>
    </row>
    <row r="6" spans="1:25" x14ac:dyDescent="0.2">
      <c r="A6" s="206" t="s">
        <v>168</v>
      </c>
      <c r="B6" s="47" t="s">
        <v>169</v>
      </c>
      <c r="C6" s="47" t="s">
        <v>170</v>
      </c>
      <c r="D6" s="207" t="s">
        <v>35</v>
      </c>
      <c r="E6" s="185">
        <v>20000</v>
      </c>
      <c r="F6" s="134" t="s">
        <v>171</v>
      </c>
      <c r="G6" s="223"/>
      <c r="H6" s="46">
        <f>SUM(G6:G6)</f>
        <v>0</v>
      </c>
      <c r="I6" s="223"/>
      <c r="J6" s="231"/>
      <c r="K6" s="39"/>
    </row>
    <row r="7" spans="1:25" x14ac:dyDescent="0.2">
      <c r="A7" s="206"/>
      <c r="B7" s="47"/>
      <c r="C7" s="47"/>
      <c r="D7" s="47"/>
      <c r="E7" s="185"/>
      <c r="F7" s="134"/>
      <c r="G7" s="223"/>
      <c r="H7" s="223">
        <f>SUM(G7:G7)</f>
        <v>0</v>
      </c>
      <c r="I7" s="223"/>
      <c r="J7" s="231"/>
      <c r="K7" s="39"/>
    </row>
    <row r="8" spans="1:25" x14ac:dyDescent="0.2">
      <c r="A8" s="49"/>
      <c r="B8" s="50"/>
      <c r="C8" s="50"/>
      <c r="D8" s="48"/>
      <c r="E8" s="51"/>
      <c r="F8" s="135"/>
      <c r="G8" s="203"/>
      <c r="H8" s="203">
        <f>SUM(G8:G8)</f>
        <v>0</v>
      </c>
      <c r="I8" s="204"/>
      <c r="J8" s="205"/>
      <c r="K8" s="39"/>
    </row>
    <row r="9" spans="1:25" x14ac:dyDescent="0.2">
      <c r="A9" s="49"/>
      <c r="B9" s="50"/>
      <c r="C9" s="50"/>
      <c r="D9" s="50"/>
      <c r="E9" s="51"/>
      <c r="F9" s="135"/>
      <c r="G9" s="203"/>
      <c r="H9" s="203">
        <f>SUM(G9:G9)</f>
        <v>0</v>
      </c>
      <c r="I9" s="204"/>
      <c r="J9" s="205"/>
      <c r="K9" s="39"/>
    </row>
    <row r="10" spans="1:25" x14ac:dyDescent="0.2">
      <c r="A10" s="201"/>
      <c r="B10" s="47"/>
      <c r="C10" s="50"/>
      <c r="D10" s="50"/>
      <c r="E10" s="50"/>
      <c r="F10" s="50"/>
      <c r="G10" s="50"/>
      <c r="H10" s="46"/>
      <c r="I10" s="50"/>
      <c r="J10" s="52"/>
      <c r="K10" s="39"/>
    </row>
    <row r="11" spans="1:25" x14ac:dyDescent="0.2">
      <c r="A11" s="49"/>
      <c r="B11" s="50"/>
      <c r="C11" s="50"/>
      <c r="D11" s="50"/>
      <c r="E11" s="50"/>
      <c r="F11" s="50"/>
      <c r="G11" s="50"/>
      <c r="H11" s="46"/>
      <c r="I11" s="50"/>
      <c r="J11" s="52"/>
      <c r="K11" s="39"/>
    </row>
    <row r="12" spans="1:25" ht="13.15" customHeight="1" thickBot="1" x14ac:dyDescent="0.25">
      <c r="A12" s="40"/>
      <c r="B12" s="41"/>
      <c r="C12" s="41"/>
      <c r="D12" s="41"/>
      <c r="E12" s="41"/>
      <c r="F12" s="41"/>
      <c r="G12" s="41"/>
      <c r="H12" s="53"/>
      <c r="I12" s="41"/>
      <c r="J12" s="54"/>
      <c r="K12" s="39"/>
    </row>
    <row r="13" spans="1:25" ht="13.15" customHeight="1" thickBot="1" x14ac:dyDescent="0.25">
      <c r="A13" s="138" t="s">
        <v>4</v>
      </c>
      <c r="B13" s="139"/>
      <c r="C13" s="139"/>
      <c r="D13" s="139"/>
      <c r="E13" s="55"/>
      <c r="F13" s="55" t="s">
        <v>37</v>
      </c>
      <c r="G13" s="55">
        <f>SUM(G5:G9)</f>
        <v>0</v>
      </c>
      <c r="H13" s="55">
        <f>SUM(H5:H9)</f>
        <v>0</v>
      </c>
      <c r="I13" s="55">
        <f>SUM(I5:I9)</f>
        <v>0</v>
      </c>
      <c r="J13" s="55">
        <f>SUM(J5:J9)</f>
        <v>0</v>
      </c>
      <c r="K13" s="39"/>
    </row>
    <row r="14" spans="1:25" x14ac:dyDescent="0.2">
      <c r="B14" s="59"/>
      <c r="C14" s="59"/>
      <c r="D14" s="59"/>
      <c r="E14" s="59"/>
      <c r="F14" s="171"/>
      <c r="G14" s="140"/>
      <c r="H14" s="59"/>
      <c r="L14" s="39"/>
    </row>
    <row r="15" spans="1:25" s="57" customFormat="1" x14ac:dyDescent="0.2">
      <c r="A15" s="17"/>
      <c r="B15" s="56"/>
      <c r="C15" s="56"/>
      <c r="D15" s="56"/>
      <c r="E15" s="56"/>
      <c r="F15" s="172"/>
      <c r="G15" s="56"/>
      <c r="H15" s="56"/>
      <c r="I15" s="39"/>
      <c r="J15" s="39"/>
      <c r="K15" s="39"/>
      <c r="L15" s="39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</row>
    <row r="16" spans="1:25" s="58" customFormat="1" ht="14.25" customHeight="1" x14ac:dyDescent="0.2">
      <c r="B16" s="59" t="s">
        <v>17</v>
      </c>
      <c r="C16" s="282">
        <f>Inschrijfbiljet!D36</f>
        <v>0</v>
      </c>
      <c r="D16" s="283"/>
      <c r="E16" s="60"/>
      <c r="F16" s="173"/>
      <c r="G16" s="60"/>
      <c r="H16" s="335">
        <f>Inschrijfbiljet!H36</f>
        <v>0</v>
      </c>
      <c r="I16" s="336"/>
      <c r="J16" s="270"/>
      <c r="K16" s="18"/>
      <c r="L16" s="18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</row>
    <row r="17" spans="1:27" s="58" customFormat="1" ht="17.45" customHeight="1" x14ac:dyDescent="0.2">
      <c r="A17" s="17"/>
      <c r="B17" s="59"/>
      <c r="C17" s="59"/>
      <c r="D17" s="59"/>
      <c r="E17" s="59"/>
      <c r="F17" s="174"/>
      <c r="G17" s="59"/>
      <c r="H17" s="59"/>
      <c r="I17" s="17"/>
      <c r="J17" s="17"/>
      <c r="K17" s="17"/>
      <c r="L17" s="17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</row>
    <row r="18" spans="1:27" s="58" customFormat="1" ht="17.45" customHeight="1" x14ac:dyDescent="0.2">
      <c r="A18" s="17"/>
      <c r="B18" s="59" t="s">
        <v>19</v>
      </c>
      <c r="C18" s="284">
        <f>Inschrijfbiljet!E4</f>
        <v>0</v>
      </c>
      <c r="D18" s="285"/>
      <c r="E18" s="285"/>
      <c r="F18" s="285"/>
      <c r="G18" s="285"/>
      <c r="H18" s="285"/>
      <c r="I18" s="283"/>
      <c r="J18" s="271"/>
      <c r="K18" s="17"/>
      <c r="L18" s="17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</row>
    <row r="19" spans="1:27" s="58" customFormat="1" ht="17.45" customHeight="1" x14ac:dyDescent="0.2">
      <c r="B19" s="60"/>
      <c r="C19" s="60"/>
      <c r="D19" s="60"/>
      <c r="E19" s="60"/>
      <c r="F19" s="173"/>
      <c r="G19" s="60"/>
      <c r="H19" s="60"/>
      <c r="I19" s="61"/>
      <c r="J19" s="61"/>
      <c r="K19" s="61"/>
      <c r="L19" s="17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</row>
    <row r="20" spans="1:27" s="58" customFormat="1" ht="17.45" customHeight="1" x14ac:dyDescent="0.2">
      <c r="A20" s="61"/>
      <c r="B20" s="60"/>
      <c r="C20" s="60"/>
      <c r="D20" s="60"/>
      <c r="E20" s="60"/>
      <c r="F20" s="173"/>
      <c r="G20" s="60"/>
      <c r="H20" s="60"/>
      <c r="I20" s="61"/>
      <c r="J20" s="61"/>
      <c r="K20" s="61"/>
      <c r="L20" s="17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</row>
    <row r="21" spans="1:27" s="58" customFormat="1" ht="17.45" customHeight="1" x14ac:dyDescent="0.2">
      <c r="A21" s="17"/>
      <c r="B21" s="61" t="s">
        <v>20</v>
      </c>
      <c r="C21" s="60"/>
      <c r="D21" s="60"/>
      <c r="E21" s="60"/>
      <c r="F21" s="173"/>
      <c r="G21" s="60"/>
      <c r="H21" s="60"/>
      <c r="I21" s="61"/>
      <c r="J21" s="61"/>
      <c r="K21" s="61"/>
      <c r="L21" s="17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</row>
    <row r="22" spans="1:27" s="57" customFormat="1" x14ac:dyDescent="0.2">
      <c r="A22" s="62"/>
      <c r="B22" s="63"/>
      <c r="C22" s="63"/>
      <c r="D22" s="63"/>
      <c r="E22" s="63"/>
      <c r="F22" s="175"/>
      <c r="G22" s="63"/>
      <c r="H22" s="63"/>
      <c r="I22" s="63"/>
      <c r="J22" s="63"/>
      <c r="K22" s="63"/>
      <c r="L22" s="63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</row>
    <row r="23" spans="1:27" s="57" customFormat="1" x14ac:dyDescent="0.2">
      <c r="A23" s="62"/>
      <c r="B23" s="63"/>
      <c r="C23" s="63"/>
      <c r="D23" s="63"/>
      <c r="E23" s="63"/>
      <c r="F23" s="175"/>
      <c r="G23" s="63"/>
      <c r="H23" s="63"/>
      <c r="I23" s="63"/>
      <c r="J23" s="63"/>
      <c r="K23" s="63"/>
      <c r="L23" s="63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</row>
    <row r="24" spans="1:27" s="57" customFormat="1" x14ac:dyDescent="0.2">
      <c r="A24" s="62"/>
      <c r="B24" s="63"/>
      <c r="C24" s="63"/>
      <c r="D24" s="63"/>
      <c r="E24" s="63"/>
      <c r="F24" s="175"/>
      <c r="G24" s="63"/>
      <c r="H24" s="63"/>
      <c r="I24" s="63"/>
      <c r="J24" s="63"/>
      <c r="K24" s="63"/>
      <c r="L24" s="63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</row>
    <row r="25" spans="1:27" s="57" customFormat="1" x14ac:dyDescent="0.2">
      <c r="A25" s="62"/>
      <c r="B25" s="63"/>
      <c r="C25" s="63"/>
      <c r="D25" s="63"/>
      <c r="E25" s="63"/>
      <c r="F25" s="175"/>
      <c r="G25" s="63"/>
      <c r="H25" s="63"/>
      <c r="I25" s="63"/>
      <c r="J25" s="63"/>
      <c r="K25" s="63"/>
      <c r="L25" s="63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</row>
  </sheetData>
  <mergeCells count="3">
    <mergeCell ref="H16:I16"/>
    <mergeCell ref="C18:I18"/>
    <mergeCell ref="C16:D16"/>
  </mergeCells>
  <pageMargins left="0.74803149606299213" right="0.74803149606299213" top="1.771653543307087" bottom="0.98425196850393704" header="0.51181102362204722" footer="0.51181102362204722"/>
  <pageSetup paperSize="9" scale="60" orientation="landscape" r:id="rId1"/>
  <headerFooter alignWithMargins="0">
    <oddHeader>&amp;L&amp;G</oddHeader>
    <oddFooter xml:space="preserve">&amp;C
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Blad3">
    <pageSetUpPr fitToPage="1"/>
  </sheetPr>
  <dimension ref="A1:P345"/>
  <sheetViews>
    <sheetView showGridLines="0" showZeros="0" view="pageBreakPreview" zoomScale="70" zoomScaleNormal="70" zoomScaleSheetLayoutView="70" zoomScalePageLayoutView="70" workbookViewId="0">
      <pane xSplit="3" ySplit="2" topLeftCell="D3" activePane="bottomRight" state="frozen"/>
      <selection pane="topRight" activeCell="E1" sqref="E1"/>
      <selection pane="bottomLeft" activeCell="A3" sqref="A3"/>
      <selection pane="bottomRight" activeCell="A19" sqref="A19"/>
    </sheetView>
  </sheetViews>
  <sheetFormatPr defaultColWidth="8.85546875" defaultRowHeight="12.75" x14ac:dyDescent="0.2"/>
  <cols>
    <col min="1" max="1" width="31.42578125" style="165" customWidth="1"/>
    <col min="2" max="2" width="22.28515625" style="165" bestFit="1" customWidth="1"/>
    <col min="3" max="3" width="18.28515625" style="168" customWidth="1"/>
    <col min="4" max="4" width="8.7109375" style="169" bestFit="1" customWidth="1"/>
    <col min="5" max="5" width="25.140625" style="169" customWidth="1"/>
    <col min="6" max="6" width="50" style="165" bestFit="1" customWidth="1"/>
    <col min="7" max="7" width="23.28515625" style="169" bestFit="1" customWidth="1"/>
    <col min="8" max="8" width="9.42578125" style="169" customWidth="1"/>
    <col min="9" max="9" width="92.140625" style="165" customWidth="1"/>
    <col min="10" max="11" width="26.140625" style="184" customWidth="1"/>
    <col min="12" max="12" width="9.140625" style="59" customWidth="1"/>
    <col min="13" max="13" width="9.140625" style="167" hidden="1" customWidth="1"/>
    <col min="14" max="14" width="8.42578125" style="167" hidden="1" customWidth="1"/>
    <col min="15" max="15" width="9.140625" style="167" hidden="1" customWidth="1"/>
    <col min="16" max="16" width="9.42578125" style="168" hidden="1" customWidth="1"/>
    <col min="17" max="17" width="8.85546875" style="16" customWidth="1"/>
    <col min="18" max="16384" width="8.85546875" style="16"/>
  </cols>
  <sheetData>
    <row r="1" spans="1:16" ht="63" customHeight="1" x14ac:dyDescent="0.2">
      <c r="A1" s="162" t="s">
        <v>38</v>
      </c>
      <c r="B1" s="162" t="s">
        <v>39</v>
      </c>
      <c r="C1" s="163" t="s">
        <v>40</v>
      </c>
      <c r="D1" s="163" t="s">
        <v>41</v>
      </c>
      <c r="E1" s="163"/>
      <c r="F1" s="162" t="s">
        <v>42</v>
      </c>
      <c r="G1" s="211" t="s">
        <v>43</v>
      </c>
      <c r="H1" s="211" t="s">
        <v>44</v>
      </c>
      <c r="I1" s="162" t="s">
        <v>45</v>
      </c>
      <c r="J1" s="177" t="s">
        <v>46</v>
      </c>
      <c r="K1" s="177" t="s">
        <v>47</v>
      </c>
      <c r="M1" s="164" t="s">
        <v>48</v>
      </c>
      <c r="N1" s="164" t="s">
        <v>49</v>
      </c>
      <c r="O1" s="164" t="s">
        <v>50</v>
      </c>
      <c r="P1" s="164" t="s">
        <v>51</v>
      </c>
    </row>
    <row r="2" spans="1:16" ht="17.100000000000001" customHeight="1" x14ac:dyDescent="0.2">
      <c r="A2" s="227"/>
      <c r="B2" s="227"/>
      <c r="C2" s="228"/>
      <c r="D2" s="229"/>
      <c r="E2" s="229"/>
      <c r="F2" s="227"/>
      <c r="G2" s="229"/>
      <c r="H2" s="229"/>
      <c r="I2" s="227"/>
      <c r="J2" s="230"/>
      <c r="K2" s="230"/>
      <c r="M2" s="166"/>
      <c r="N2" s="166"/>
      <c r="O2" s="166"/>
      <c r="P2" s="166"/>
    </row>
    <row r="3" spans="1:16" s="59" customFormat="1" ht="17.100000000000001" customHeight="1" x14ac:dyDescent="0.2">
      <c r="A3" s="208" t="s">
        <v>52</v>
      </c>
      <c r="B3" s="191" t="s">
        <v>33</v>
      </c>
      <c r="C3" s="192"/>
      <c r="D3" s="194"/>
      <c r="E3" s="194"/>
      <c r="F3" s="188"/>
      <c r="G3" s="209"/>
      <c r="H3" s="209"/>
      <c r="I3" s="188"/>
      <c r="J3" s="179"/>
      <c r="K3" s="179"/>
      <c r="M3" s="186"/>
      <c r="N3" s="186"/>
      <c r="O3" s="186"/>
      <c r="P3" s="186"/>
    </row>
    <row r="4" spans="1:16" s="59" customFormat="1" ht="17.100000000000001" customHeight="1" x14ac:dyDescent="0.2">
      <c r="A4" s="208" t="s">
        <v>52</v>
      </c>
      <c r="B4" s="188" t="s">
        <v>33</v>
      </c>
      <c r="C4" s="192"/>
      <c r="D4" s="194"/>
      <c r="E4" s="194"/>
      <c r="F4" s="188"/>
      <c r="G4" s="209"/>
      <c r="H4" s="209"/>
      <c r="I4" s="191"/>
      <c r="J4" s="179"/>
      <c r="K4" s="179"/>
      <c r="M4" s="186"/>
      <c r="N4" s="186"/>
      <c r="O4" s="186"/>
      <c r="P4" s="186"/>
    </row>
    <row r="5" spans="1:16" s="59" customFormat="1" ht="17.100000000000001" customHeight="1" x14ac:dyDescent="0.2">
      <c r="A5" s="208" t="s">
        <v>52</v>
      </c>
      <c r="B5" s="188" t="s">
        <v>33</v>
      </c>
      <c r="C5" s="192"/>
      <c r="D5" s="194"/>
      <c r="E5" s="194"/>
      <c r="F5" s="188"/>
      <c r="G5" s="209"/>
      <c r="H5" s="209"/>
      <c r="I5" s="191"/>
      <c r="J5" s="179"/>
      <c r="K5" s="179"/>
      <c r="M5" s="186"/>
      <c r="N5" s="186"/>
      <c r="O5" s="186"/>
      <c r="P5" s="186"/>
    </row>
    <row r="6" spans="1:16" s="59" customFormat="1" ht="17.100000000000001" customHeight="1" x14ac:dyDescent="0.2">
      <c r="A6" s="208" t="s">
        <v>52</v>
      </c>
      <c r="B6" s="188" t="s">
        <v>33</v>
      </c>
      <c r="C6" s="192"/>
      <c r="D6" s="194"/>
      <c r="E6" s="194"/>
      <c r="F6" s="191"/>
      <c r="G6" s="209"/>
      <c r="H6" s="209"/>
      <c r="I6" s="191"/>
      <c r="J6" s="179"/>
      <c r="K6" s="179"/>
      <c r="M6" s="186"/>
      <c r="N6" s="186"/>
      <c r="O6" s="186"/>
      <c r="P6" s="186"/>
    </row>
    <row r="7" spans="1:16" s="59" customFormat="1" ht="17.100000000000001" customHeight="1" x14ac:dyDescent="0.2">
      <c r="A7" s="208" t="s">
        <v>52</v>
      </c>
      <c r="B7" s="188" t="s">
        <v>33</v>
      </c>
      <c r="C7" s="192"/>
      <c r="D7" s="194"/>
      <c r="E7" s="194"/>
      <c r="F7" s="191"/>
      <c r="G7" s="209"/>
      <c r="H7" s="209"/>
      <c r="I7" s="188"/>
      <c r="J7" s="179"/>
      <c r="K7" s="179"/>
      <c r="M7" s="186"/>
      <c r="N7" s="186"/>
      <c r="O7" s="186"/>
      <c r="P7" s="186"/>
    </row>
    <row r="8" spans="1:16" s="59" customFormat="1" ht="17.100000000000001" customHeight="1" x14ac:dyDescent="0.2">
      <c r="A8" s="208" t="s">
        <v>52</v>
      </c>
      <c r="B8" s="188" t="s">
        <v>33</v>
      </c>
      <c r="C8" s="192"/>
      <c r="D8" s="194"/>
      <c r="E8" s="194"/>
      <c r="F8" s="188"/>
      <c r="G8" s="209"/>
      <c r="H8" s="209"/>
      <c r="I8" s="188"/>
      <c r="J8" s="179"/>
      <c r="K8" s="179"/>
      <c r="M8" s="186"/>
      <c r="N8" s="186"/>
      <c r="O8" s="186"/>
      <c r="P8" s="186"/>
    </row>
    <row r="9" spans="1:16" s="59" customFormat="1" ht="17.100000000000001" customHeight="1" x14ac:dyDescent="0.2">
      <c r="A9" s="208" t="s">
        <v>52</v>
      </c>
      <c r="B9" s="188" t="s">
        <v>33</v>
      </c>
      <c r="C9" s="192"/>
      <c r="D9" s="194"/>
      <c r="E9" s="194"/>
      <c r="F9" s="188"/>
      <c r="G9" s="209"/>
      <c r="H9" s="209"/>
      <c r="I9" s="191"/>
      <c r="J9" s="179"/>
      <c r="K9" s="179"/>
      <c r="M9" s="186"/>
      <c r="N9" s="186"/>
      <c r="O9" s="186"/>
      <c r="P9" s="186"/>
    </row>
    <row r="10" spans="1:16" s="59" customFormat="1" ht="17.100000000000001" customHeight="1" x14ac:dyDescent="0.2">
      <c r="A10" s="208" t="s">
        <v>52</v>
      </c>
      <c r="B10" s="188" t="s">
        <v>33</v>
      </c>
      <c r="C10" s="192"/>
      <c r="D10" s="194"/>
      <c r="E10" s="194"/>
      <c r="F10" s="188"/>
      <c r="G10" s="209"/>
      <c r="H10" s="209"/>
      <c r="I10" s="188"/>
      <c r="J10" s="179"/>
      <c r="K10" s="179"/>
      <c r="M10" s="186"/>
      <c r="N10" s="186"/>
      <c r="O10" s="186"/>
      <c r="P10" s="186"/>
    </row>
    <row r="11" spans="1:16" s="59" customFormat="1" ht="17.100000000000001" customHeight="1" x14ac:dyDescent="0.2">
      <c r="A11" s="208" t="s">
        <v>52</v>
      </c>
      <c r="B11" s="188" t="s">
        <v>33</v>
      </c>
      <c r="C11" s="192"/>
      <c r="D11" s="194"/>
      <c r="E11" s="194"/>
      <c r="F11" s="188"/>
      <c r="G11" s="209"/>
      <c r="H11" s="209"/>
      <c r="I11" s="188"/>
      <c r="J11" s="179"/>
      <c r="K11" s="179"/>
      <c r="M11" s="186"/>
      <c r="N11" s="186"/>
      <c r="O11" s="186"/>
      <c r="P11" s="186"/>
    </row>
    <row r="12" spans="1:16" s="59" customFormat="1" ht="17.100000000000001" customHeight="1" x14ac:dyDescent="0.2">
      <c r="A12" s="208" t="s">
        <v>52</v>
      </c>
      <c r="B12" s="188" t="s">
        <v>33</v>
      </c>
      <c r="C12" s="192"/>
      <c r="D12" s="194"/>
      <c r="E12" s="194"/>
      <c r="F12" s="188"/>
      <c r="G12" s="209"/>
      <c r="H12" s="209"/>
      <c r="I12" s="188"/>
      <c r="J12" s="179"/>
      <c r="K12" s="179"/>
      <c r="M12" s="186"/>
      <c r="N12" s="186"/>
      <c r="O12" s="186"/>
      <c r="P12" s="186"/>
    </row>
    <row r="13" spans="1:16" s="59" customFormat="1" ht="17.100000000000001" customHeight="1" x14ac:dyDescent="0.2">
      <c r="A13" s="208" t="s">
        <v>52</v>
      </c>
      <c r="B13" s="188" t="s">
        <v>33</v>
      </c>
      <c r="C13" s="192"/>
      <c r="D13" s="194"/>
      <c r="E13" s="194"/>
      <c r="F13" s="188"/>
      <c r="G13" s="209"/>
      <c r="H13" s="209"/>
      <c r="I13" s="188"/>
      <c r="J13" s="179"/>
      <c r="K13" s="179"/>
      <c r="M13" s="186"/>
      <c r="N13" s="186"/>
      <c r="O13" s="186"/>
      <c r="P13" s="186"/>
    </row>
    <row r="14" spans="1:16" s="59" customFormat="1" ht="17.100000000000001" customHeight="1" x14ac:dyDescent="0.2">
      <c r="A14" s="208" t="s">
        <v>52</v>
      </c>
      <c r="B14" s="188" t="s">
        <v>33</v>
      </c>
      <c r="C14" s="192"/>
      <c r="D14" s="194"/>
      <c r="E14" s="194"/>
      <c r="F14" s="188"/>
      <c r="G14" s="209"/>
      <c r="H14" s="209"/>
      <c r="I14" s="188"/>
      <c r="J14" s="179"/>
      <c r="K14" s="179"/>
      <c r="M14" s="186"/>
      <c r="N14" s="186"/>
      <c r="O14" s="186"/>
      <c r="P14" s="186"/>
    </row>
    <row r="15" spans="1:16" s="59" customFormat="1" ht="17.100000000000001" customHeight="1" x14ac:dyDescent="0.2">
      <c r="A15" s="208" t="s">
        <v>52</v>
      </c>
      <c r="B15" s="188" t="s">
        <v>33</v>
      </c>
      <c r="C15" s="192"/>
      <c r="D15" s="194"/>
      <c r="E15" s="194"/>
      <c r="F15" s="188"/>
      <c r="G15" s="209"/>
      <c r="H15" s="209"/>
      <c r="I15" s="188"/>
      <c r="J15" s="179"/>
      <c r="K15" s="179"/>
      <c r="M15" s="186"/>
      <c r="N15" s="186"/>
      <c r="O15" s="186"/>
      <c r="P15" s="186"/>
    </row>
    <row r="16" spans="1:16" s="59" customFormat="1" ht="17.100000000000001" customHeight="1" x14ac:dyDescent="0.2">
      <c r="A16" s="208" t="s">
        <v>52</v>
      </c>
      <c r="B16" s="188" t="s">
        <v>33</v>
      </c>
      <c r="C16" s="192"/>
      <c r="D16" s="194"/>
      <c r="E16" s="194"/>
      <c r="F16" s="188"/>
      <c r="G16" s="209"/>
      <c r="H16" s="209"/>
      <c r="I16" s="188"/>
      <c r="J16" s="179"/>
      <c r="K16" s="179"/>
      <c r="M16" s="186"/>
      <c r="N16" s="186"/>
      <c r="O16" s="186"/>
      <c r="P16" s="186"/>
    </row>
    <row r="17" spans="1:16" s="59" customFormat="1" ht="17.100000000000001" customHeight="1" x14ac:dyDescent="0.2">
      <c r="A17" s="208" t="s">
        <v>52</v>
      </c>
      <c r="B17" s="188" t="s">
        <v>33</v>
      </c>
      <c r="C17" s="192"/>
      <c r="D17" s="194"/>
      <c r="E17" s="194"/>
      <c r="F17" s="188"/>
      <c r="G17" s="209"/>
      <c r="H17" s="209"/>
      <c r="I17" s="188"/>
      <c r="J17" s="179"/>
      <c r="K17" s="179"/>
      <c r="M17" s="186"/>
      <c r="N17" s="186"/>
      <c r="O17" s="186"/>
      <c r="P17" s="186"/>
    </row>
    <row r="18" spans="1:16" s="59" customFormat="1" ht="17.100000000000001" customHeight="1" x14ac:dyDescent="0.2">
      <c r="A18" s="208" t="s">
        <v>52</v>
      </c>
      <c r="B18" s="188" t="s">
        <v>33</v>
      </c>
      <c r="C18" s="192"/>
      <c r="D18" s="194"/>
      <c r="E18" s="194"/>
      <c r="F18" s="188"/>
      <c r="G18" s="209"/>
      <c r="H18" s="209"/>
      <c r="I18" s="188"/>
      <c r="J18" s="179"/>
      <c r="K18" s="179"/>
      <c r="M18" s="186"/>
      <c r="N18" s="186"/>
      <c r="O18" s="186"/>
      <c r="P18" s="186"/>
    </row>
    <row r="19" spans="1:16" s="59" customFormat="1" ht="17.100000000000001" customHeight="1" x14ac:dyDescent="0.2">
      <c r="A19" s="208" t="s">
        <v>52</v>
      </c>
      <c r="B19" s="188" t="s">
        <v>33</v>
      </c>
      <c r="C19" s="192"/>
      <c r="D19" s="194"/>
      <c r="E19" s="194"/>
      <c r="F19" s="188"/>
      <c r="G19" s="209"/>
      <c r="H19" s="209"/>
      <c r="I19" s="188"/>
      <c r="J19" s="179"/>
      <c r="K19" s="179"/>
      <c r="M19" s="186"/>
      <c r="N19" s="186"/>
      <c r="O19" s="186"/>
      <c r="P19" s="186"/>
    </row>
    <row r="20" spans="1:16" s="59" customFormat="1" ht="17.100000000000001" customHeight="1" x14ac:dyDescent="0.2">
      <c r="A20" s="208" t="s">
        <v>52</v>
      </c>
      <c r="B20" s="188" t="s">
        <v>33</v>
      </c>
      <c r="C20" s="192"/>
      <c r="D20" s="194"/>
      <c r="E20" s="194"/>
      <c r="F20" s="191"/>
      <c r="G20" s="209"/>
      <c r="H20" s="209"/>
      <c r="I20" s="188"/>
      <c r="J20" s="179"/>
      <c r="K20" s="179"/>
      <c r="M20" s="186"/>
      <c r="N20" s="186"/>
      <c r="O20" s="186"/>
      <c r="P20" s="186"/>
    </row>
    <row r="21" spans="1:16" s="59" customFormat="1" ht="17.100000000000001" customHeight="1" x14ac:dyDescent="0.2">
      <c r="A21" s="208" t="s">
        <v>52</v>
      </c>
      <c r="B21" s="188" t="s">
        <v>33</v>
      </c>
      <c r="C21" s="192"/>
      <c r="D21" s="194"/>
      <c r="E21" s="194"/>
      <c r="F21" s="188"/>
      <c r="G21" s="209"/>
      <c r="H21" s="209"/>
      <c r="I21" s="188"/>
      <c r="J21" s="179"/>
      <c r="K21" s="179"/>
      <c r="M21" s="186"/>
      <c r="N21" s="186"/>
      <c r="O21" s="186"/>
      <c r="P21" s="186"/>
    </row>
    <row r="22" spans="1:16" s="59" customFormat="1" ht="17.100000000000001" customHeight="1" x14ac:dyDescent="0.2">
      <c r="A22" s="208" t="s">
        <v>52</v>
      </c>
      <c r="B22" s="188" t="s">
        <v>33</v>
      </c>
      <c r="C22" s="192"/>
      <c r="D22" s="194"/>
      <c r="E22" s="194"/>
      <c r="F22" s="188"/>
      <c r="G22" s="209"/>
      <c r="H22" s="209"/>
      <c r="I22" s="188"/>
      <c r="J22" s="179"/>
      <c r="K22" s="179"/>
      <c r="M22" s="186"/>
      <c r="N22" s="186"/>
      <c r="O22" s="186"/>
      <c r="P22" s="186"/>
    </row>
    <row r="23" spans="1:16" s="59" customFormat="1" ht="17.100000000000001" customHeight="1" x14ac:dyDescent="0.2">
      <c r="A23" s="208" t="s">
        <v>52</v>
      </c>
      <c r="B23" s="188" t="s">
        <v>33</v>
      </c>
      <c r="C23" s="192"/>
      <c r="D23" s="194"/>
      <c r="E23" s="194"/>
      <c r="F23" s="188"/>
      <c r="G23" s="209"/>
      <c r="H23" s="209"/>
      <c r="I23" s="188"/>
      <c r="J23" s="179"/>
      <c r="K23" s="179"/>
      <c r="M23" s="186"/>
      <c r="N23" s="186"/>
      <c r="O23" s="186"/>
      <c r="P23" s="186"/>
    </row>
    <row r="24" spans="1:16" s="59" customFormat="1" ht="17.100000000000001" customHeight="1" x14ac:dyDescent="0.2">
      <c r="A24" s="208" t="s">
        <v>52</v>
      </c>
      <c r="B24" s="188" t="s">
        <v>33</v>
      </c>
      <c r="C24" s="192"/>
      <c r="D24" s="194"/>
      <c r="E24" s="194"/>
      <c r="F24" s="188"/>
      <c r="G24" s="209"/>
      <c r="H24" s="209"/>
      <c r="I24" s="188"/>
      <c r="J24" s="179"/>
      <c r="K24" s="179"/>
      <c r="M24" s="186"/>
      <c r="N24" s="186"/>
      <c r="O24" s="186"/>
      <c r="P24" s="186"/>
    </row>
    <row r="25" spans="1:16" s="59" customFormat="1" ht="17.100000000000001" customHeight="1" x14ac:dyDescent="0.2">
      <c r="A25" s="208" t="s">
        <v>52</v>
      </c>
      <c r="B25" s="188" t="s">
        <v>33</v>
      </c>
      <c r="C25" s="192"/>
      <c r="D25" s="194"/>
      <c r="E25" s="194"/>
      <c r="F25" s="191"/>
      <c r="G25" s="209"/>
      <c r="H25" s="209"/>
      <c r="I25" s="188"/>
      <c r="J25" s="179"/>
      <c r="K25" s="179"/>
      <c r="M25" s="186"/>
      <c r="N25" s="186"/>
      <c r="O25" s="186"/>
      <c r="P25" s="186"/>
    </row>
    <row r="26" spans="1:16" s="59" customFormat="1" ht="17.100000000000001" customHeight="1" x14ac:dyDescent="0.2">
      <c r="A26" s="208" t="s">
        <v>52</v>
      </c>
      <c r="B26" s="188" t="s">
        <v>33</v>
      </c>
      <c r="C26" s="192"/>
      <c r="D26" s="194"/>
      <c r="E26" s="194"/>
      <c r="F26" s="191"/>
      <c r="G26" s="209"/>
      <c r="H26" s="209"/>
      <c r="I26" s="188"/>
      <c r="J26" s="179"/>
      <c r="K26" s="179"/>
      <c r="M26" s="186"/>
      <c r="N26" s="186"/>
      <c r="O26" s="186"/>
      <c r="P26" s="186"/>
    </row>
    <row r="27" spans="1:16" s="59" customFormat="1" ht="17.100000000000001" customHeight="1" x14ac:dyDescent="0.2">
      <c r="A27" s="208" t="s">
        <v>52</v>
      </c>
      <c r="B27" s="188" t="s">
        <v>33</v>
      </c>
      <c r="C27" s="192"/>
      <c r="D27" s="194"/>
      <c r="E27" s="194"/>
      <c r="F27" s="188"/>
      <c r="G27" s="209"/>
      <c r="H27" s="209"/>
      <c r="I27" s="188"/>
      <c r="J27" s="179"/>
      <c r="K27" s="179"/>
      <c r="M27" s="186"/>
      <c r="N27" s="186"/>
      <c r="O27" s="186"/>
      <c r="P27" s="186"/>
    </row>
    <row r="28" spans="1:16" s="59" customFormat="1" ht="17.100000000000001" customHeight="1" x14ac:dyDescent="0.2">
      <c r="A28" s="208" t="s">
        <v>52</v>
      </c>
      <c r="B28" s="188" t="s">
        <v>33</v>
      </c>
      <c r="C28" s="192"/>
      <c r="D28" s="194"/>
      <c r="E28" s="194"/>
      <c r="F28" s="188"/>
      <c r="G28" s="209"/>
      <c r="H28" s="209"/>
      <c r="I28" s="188"/>
      <c r="J28" s="179"/>
      <c r="K28" s="179"/>
      <c r="M28" s="186"/>
      <c r="N28" s="186"/>
      <c r="O28" s="186"/>
      <c r="P28" s="186"/>
    </row>
    <row r="29" spans="1:16" s="59" customFormat="1" ht="17.100000000000001" customHeight="1" x14ac:dyDescent="0.2">
      <c r="A29" s="208" t="s">
        <v>52</v>
      </c>
      <c r="B29" s="188" t="s">
        <v>33</v>
      </c>
      <c r="C29" s="192"/>
      <c r="D29" s="194"/>
      <c r="E29" s="194"/>
      <c r="F29" s="188"/>
      <c r="G29" s="209"/>
      <c r="H29" s="209"/>
      <c r="I29" s="188"/>
      <c r="J29" s="179"/>
      <c r="K29" s="179"/>
      <c r="M29" s="186"/>
      <c r="N29" s="186"/>
      <c r="O29" s="186"/>
      <c r="P29" s="186"/>
    </row>
    <row r="30" spans="1:16" s="59" customFormat="1" ht="17.100000000000001" customHeight="1" x14ac:dyDescent="0.2">
      <c r="A30" s="208" t="s">
        <v>52</v>
      </c>
      <c r="B30" s="188" t="s">
        <v>33</v>
      </c>
      <c r="C30" s="192"/>
      <c r="D30" s="194"/>
      <c r="E30" s="194"/>
      <c r="F30" s="188"/>
      <c r="G30" s="209"/>
      <c r="H30" s="209"/>
      <c r="I30" s="188"/>
      <c r="J30" s="179"/>
      <c r="K30" s="179"/>
      <c r="M30" s="186"/>
      <c r="N30" s="186"/>
      <c r="O30" s="186"/>
      <c r="P30" s="186"/>
    </row>
    <row r="31" spans="1:16" s="59" customFormat="1" ht="17.100000000000001" customHeight="1" x14ac:dyDescent="0.2">
      <c r="A31" s="208" t="s">
        <v>52</v>
      </c>
      <c r="B31" s="188" t="s">
        <v>33</v>
      </c>
      <c r="C31" s="192"/>
      <c r="D31" s="194"/>
      <c r="E31" s="194"/>
      <c r="F31" s="188"/>
      <c r="G31" s="209"/>
      <c r="H31" s="209"/>
      <c r="I31" s="188"/>
      <c r="J31" s="179"/>
      <c r="K31" s="179"/>
      <c r="M31" s="186"/>
      <c r="N31" s="186"/>
      <c r="O31" s="186"/>
      <c r="P31" s="186"/>
    </row>
    <row r="32" spans="1:16" s="59" customFormat="1" ht="17.100000000000001" customHeight="1" x14ac:dyDescent="0.2">
      <c r="A32" s="208" t="s">
        <v>52</v>
      </c>
      <c r="B32" s="188" t="s">
        <v>33</v>
      </c>
      <c r="C32" s="192"/>
      <c r="D32" s="194"/>
      <c r="E32" s="194"/>
      <c r="F32" s="188"/>
      <c r="G32" s="209"/>
      <c r="H32" s="209"/>
      <c r="I32" s="188"/>
      <c r="J32" s="179"/>
      <c r="K32" s="179"/>
      <c r="M32" s="186"/>
      <c r="N32" s="186"/>
      <c r="O32" s="186"/>
      <c r="P32" s="186"/>
    </row>
    <row r="33" spans="1:16" s="59" customFormat="1" ht="17.100000000000001" customHeight="1" x14ac:dyDescent="0.2">
      <c r="A33" s="208" t="s">
        <v>52</v>
      </c>
      <c r="B33" s="188" t="s">
        <v>33</v>
      </c>
      <c r="C33" s="192"/>
      <c r="D33" s="194"/>
      <c r="E33" s="194"/>
      <c r="F33" s="188"/>
      <c r="G33" s="209"/>
      <c r="H33" s="209"/>
      <c r="I33" s="188"/>
      <c r="J33" s="179"/>
      <c r="K33" s="179"/>
      <c r="M33" s="186"/>
      <c r="N33" s="186"/>
      <c r="O33" s="186"/>
      <c r="P33" s="186"/>
    </row>
    <row r="34" spans="1:16" s="59" customFormat="1" ht="17.100000000000001" customHeight="1" x14ac:dyDescent="0.2">
      <c r="A34" s="208" t="s">
        <v>52</v>
      </c>
      <c r="B34" s="188" t="s">
        <v>33</v>
      </c>
      <c r="C34" s="192"/>
      <c r="D34" s="194"/>
      <c r="E34" s="194"/>
      <c r="F34" s="188"/>
      <c r="G34" s="209"/>
      <c r="H34" s="209"/>
      <c r="I34" s="188"/>
      <c r="J34" s="179"/>
      <c r="K34" s="179"/>
      <c r="M34" s="186"/>
      <c r="N34" s="186"/>
      <c r="O34" s="186"/>
      <c r="P34" s="186"/>
    </row>
    <row r="35" spans="1:16" s="59" customFormat="1" ht="17.100000000000001" customHeight="1" x14ac:dyDescent="0.2">
      <c r="A35" s="208" t="s">
        <v>52</v>
      </c>
      <c r="B35" s="188" t="s">
        <v>33</v>
      </c>
      <c r="C35" s="192"/>
      <c r="D35" s="194"/>
      <c r="E35" s="194"/>
      <c r="F35" s="188"/>
      <c r="G35" s="209"/>
      <c r="H35" s="209"/>
      <c r="I35" s="188"/>
      <c r="J35" s="179"/>
      <c r="K35" s="179"/>
      <c r="M35" s="186"/>
      <c r="N35" s="186"/>
      <c r="O35" s="186"/>
      <c r="P35" s="186"/>
    </row>
    <row r="36" spans="1:16" s="59" customFormat="1" ht="17.100000000000001" customHeight="1" x14ac:dyDescent="0.2">
      <c r="A36" s="208" t="s">
        <v>52</v>
      </c>
      <c r="B36" s="188" t="s">
        <v>33</v>
      </c>
      <c r="C36" s="192"/>
      <c r="D36" s="194"/>
      <c r="E36" s="194"/>
      <c r="F36" s="191"/>
      <c r="G36" s="209"/>
      <c r="H36" s="209"/>
      <c r="I36" s="188"/>
      <c r="J36" s="179"/>
      <c r="K36" s="179"/>
      <c r="M36" s="186"/>
      <c r="N36" s="186"/>
      <c r="O36" s="186"/>
      <c r="P36" s="186"/>
    </row>
    <row r="37" spans="1:16" s="59" customFormat="1" ht="17.100000000000001" customHeight="1" x14ac:dyDescent="0.2">
      <c r="A37" s="208" t="s">
        <v>52</v>
      </c>
      <c r="B37" s="188" t="s">
        <v>33</v>
      </c>
      <c r="C37" s="192"/>
      <c r="D37" s="194"/>
      <c r="E37" s="194"/>
      <c r="F37" s="188"/>
      <c r="G37" s="209"/>
      <c r="H37" s="209"/>
      <c r="I37" s="188"/>
      <c r="J37" s="179"/>
      <c r="K37" s="179"/>
      <c r="M37" s="186"/>
      <c r="N37" s="186"/>
      <c r="O37" s="186"/>
      <c r="P37" s="186"/>
    </row>
    <row r="38" spans="1:16" s="59" customFormat="1" ht="15.75" customHeight="1" x14ac:dyDescent="0.2">
      <c r="A38" s="208" t="s">
        <v>52</v>
      </c>
      <c r="B38" s="188" t="s">
        <v>33</v>
      </c>
      <c r="C38" s="192"/>
      <c r="D38" s="194"/>
      <c r="E38" s="194"/>
      <c r="F38" s="188"/>
      <c r="G38" s="209"/>
      <c r="H38" s="209"/>
      <c r="I38" s="188"/>
      <c r="J38" s="179"/>
      <c r="K38" s="179"/>
      <c r="M38" s="186"/>
      <c r="N38" s="186"/>
      <c r="O38" s="186"/>
      <c r="P38" s="186"/>
    </row>
    <row r="39" spans="1:16" s="59" customFormat="1" ht="15.75" customHeight="1" x14ac:dyDescent="0.2">
      <c r="A39" s="208" t="s">
        <v>52</v>
      </c>
      <c r="B39" s="188" t="s">
        <v>33</v>
      </c>
      <c r="C39" s="192"/>
      <c r="D39" s="194"/>
      <c r="E39" s="194"/>
      <c r="F39" s="188"/>
      <c r="G39" s="209"/>
      <c r="H39" s="209"/>
      <c r="I39" s="188"/>
      <c r="J39" s="179"/>
      <c r="K39" s="179"/>
      <c r="M39" s="186"/>
      <c r="N39" s="186"/>
      <c r="O39" s="186"/>
      <c r="P39" s="186"/>
    </row>
    <row r="40" spans="1:16" s="59" customFormat="1" ht="17.100000000000001" customHeight="1" x14ac:dyDescent="0.2">
      <c r="A40" s="208" t="s">
        <v>52</v>
      </c>
      <c r="B40" s="188" t="s">
        <v>33</v>
      </c>
      <c r="C40" s="192"/>
      <c r="D40" s="194"/>
      <c r="E40" s="194"/>
      <c r="F40" s="188"/>
      <c r="G40" s="209"/>
      <c r="H40" s="209"/>
      <c r="I40" s="188"/>
      <c r="J40" s="179"/>
      <c r="K40" s="179"/>
      <c r="M40" s="186"/>
      <c r="N40" s="186"/>
      <c r="O40" s="186"/>
      <c r="P40" s="186"/>
    </row>
    <row r="41" spans="1:16" s="59" customFormat="1" ht="17.100000000000001" customHeight="1" x14ac:dyDescent="0.2">
      <c r="A41" s="208" t="s">
        <v>52</v>
      </c>
      <c r="B41" s="188" t="s">
        <v>33</v>
      </c>
      <c r="C41" s="192"/>
      <c r="D41" s="194"/>
      <c r="E41" s="194"/>
      <c r="F41" s="188"/>
      <c r="G41" s="209"/>
      <c r="H41" s="209"/>
      <c r="I41" s="188"/>
      <c r="J41" s="179"/>
      <c r="K41" s="179"/>
      <c r="M41" s="186"/>
      <c r="N41" s="186"/>
      <c r="O41" s="186"/>
      <c r="P41" s="186"/>
    </row>
    <row r="42" spans="1:16" s="59" customFormat="1" ht="17.100000000000001" customHeight="1" x14ac:dyDescent="0.2">
      <c r="A42" s="208" t="s">
        <v>52</v>
      </c>
      <c r="B42" s="188" t="s">
        <v>33</v>
      </c>
      <c r="C42" s="192"/>
      <c r="D42" s="194"/>
      <c r="E42" s="194"/>
      <c r="F42" s="188"/>
      <c r="G42" s="209"/>
      <c r="H42" s="209"/>
      <c r="I42" s="188"/>
      <c r="J42" s="179"/>
      <c r="K42" s="179"/>
      <c r="M42" s="186"/>
      <c r="N42" s="186"/>
      <c r="O42" s="186"/>
      <c r="P42" s="186"/>
    </row>
    <row r="43" spans="1:16" s="59" customFormat="1" ht="17.100000000000001" customHeight="1" x14ac:dyDescent="0.2">
      <c r="A43" s="208" t="s">
        <v>52</v>
      </c>
      <c r="B43" s="188" t="s">
        <v>33</v>
      </c>
      <c r="C43" s="192"/>
      <c r="D43" s="194"/>
      <c r="E43" s="194"/>
      <c r="F43" s="191"/>
      <c r="G43" s="209"/>
      <c r="H43" s="209"/>
      <c r="I43" s="188"/>
      <c r="J43" s="179"/>
      <c r="K43" s="179"/>
      <c r="M43" s="186"/>
      <c r="N43" s="186"/>
      <c r="O43" s="186"/>
      <c r="P43" s="186"/>
    </row>
    <row r="44" spans="1:16" s="59" customFormat="1" ht="17.100000000000001" customHeight="1" x14ac:dyDescent="0.2">
      <c r="A44" s="208" t="s">
        <v>52</v>
      </c>
      <c r="B44" s="188" t="s">
        <v>33</v>
      </c>
      <c r="C44" s="192"/>
      <c r="D44" s="194"/>
      <c r="E44" s="194"/>
      <c r="F44" s="188"/>
      <c r="G44" s="209"/>
      <c r="H44" s="209"/>
      <c r="I44" s="188"/>
      <c r="J44" s="179"/>
      <c r="K44" s="179"/>
      <c r="M44" s="186"/>
      <c r="N44" s="186"/>
      <c r="O44" s="186"/>
      <c r="P44" s="186"/>
    </row>
    <row r="45" spans="1:16" s="59" customFormat="1" ht="17.100000000000001" customHeight="1" x14ac:dyDescent="0.2">
      <c r="A45" s="208" t="s">
        <v>52</v>
      </c>
      <c r="B45" s="188" t="s">
        <v>33</v>
      </c>
      <c r="C45" s="192"/>
      <c r="D45" s="194"/>
      <c r="E45" s="194"/>
      <c r="F45" s="188"/>
      <c r="G45" s="209"/>
      <c r="H45" s="209"/>
      <c r="I45" s="188"/>
      <c r="J45" s="179"/>
      <c r="K45" s="179"/>
      <c r="M45" s="186"/>
      <c r="N45" s="186"/>
      <c r="O45" s="186"/>
      <c r="P45" s="186"/>
    </row>
    <row r="46" spans="1:16" s="59" customFormat="1" ht="17.100000000000001" customHeight="1" x14ac:dyDescent="0.2">
      <c r="A46" s="208" t="s">
        <v>52</v>
      </c>
      <c r="B46" s="188" t="s">
        <v>33</v>
      </c>
      <c r="C46" s="192"/>
      <c r="D46" s="194"/>
      <c r="E46" s="194"/>
      <c r="F46" s="188"/>
      <c r="G46" s="209"/>
      <c r="H46" s="209"/>
      <c r="I46" s="188"/>
      <c r="J46" s="179"/>
      <c r="K46" s="179"/>
      <c r="M46" s="186"/>
      <c r="N46" s="186"/>
      <c r="O46" s="186"/>
      <c r="P46" s="186"/>
    </row>
    <row r="47" spans="1:16" s="59" customFormat="1" ht="17.100000000000001" customHeight="1" x14ac:dyDescent="0.2">
      <c r="A47" s="208" t="s">
        <v>52</v>
      </c>
      <c r="B47" s="188" t="s">
        <v>33</v>
      </c>
      <c r="C47" s="192"/>
      <c r="D47" s="194"/>
      <c r="E47" s="194"/>
      <c r="F47" s="188"/>
      <c r="G47" s="209"/>
      <c r="H47" s="209"/>
      <c r="I47" s="188"/>
      <c r="J47" s="179"/>
      <c r="K47" s="179"/>
      <c r="M47" s="186"/>
      <c r="N47" s="186"/>
      <c r="O47" s="186"/>
      <c r="P47" s="186"/>
    </row>
    <row r="48" spans="1:16" s="59" customFormat="1" ht="17.100000000000001" customHeight="1" x14ac:dyDescent="0.2">
      <c r="A48" s="208" t="s">
        <v>52</v>
      </c>
      <c r="B48" s="188" t="s">
        <v>33</v>
      </c>
      <c r="C48" s="192"/>
      <c r="D48" s="194"/>
      <c r="E48" s="194"/>
      <c r="F48" s="188"/>
      <c r="G48" s="209"/>
      <c r="H48" s="209"/>
      <c r="I48" s="188"/>
      <c r="J48" s="179"/>
      <c r="K48" s="179"/>
      <c r="M48" s="186"/>
      <c r="N48" s="186"/>
      <c r="O48" s="186"/>
      <c r="P48" s="186"/>
    </row>
    <row r="49" spans="1:16" s="59" customFormat="1" ht="17.100000000000001" customHeight="1" x14ac:dyDescent="0.2">
      <c r="A49" s="208" t="s">
        <v>52</v>
      </c>
      <c r="B49" s="188" t="s">
        <v>33</v>
      </c>
      <c r="C49" s="192"/>
      <c r="D49" s="194"/>
      <c r="E49" s="194"/>
      <c r="F49" s="188"/>
      <c r="G49" s="209"/>
      <c r="H49" s="209"/>
      <c r="I49" s="188"/>
      <c r="J49" s="179"/>
      <c r="K49" s="179"/>
      <c r="M49" s="186"/>
      <c r="N49" s="186"/>
      <c r="O49" s="186"/>
      <c r="P49" s="186"/>
    </row>
    <row r="50" spans="1:16" s="59" customFormat="1" ht="17.100000000000001" customHeight="1" x14ac:dyDescent="0.2">
      <c r="A50" s="208" t="s">
        <v>52</v>
      </c>
      <c r="B50" s="188" t="s">
        <v>33</v>
      </c>
      <c r="C50" s="192"/>
      <c r="D50" s="194"/>
      <c r="E50" s="194"/>
      <c r="F50" s="188"/>
      <c r="G50" s="209"/>
      <c r="H50" s="209"/>
      <c r="I50" s="188"/>
      <c r="J50" s="179"/>
      <c r="K50" s="179"/>
      <c r="M50" s="186"/>
      <c r="N50" s="186"/>
      <c r="O50" s="186"/>
      <c r="P50" s="186"/>
    </row>
    <row r="51" spans="1:16" s="59" customFormat="1" ht="17.100000000000001" customHeight="1" x14ac:dyDescent="0.2">
      <c r="A51" s="208" t="s">
        <v>52</v>
      </c>
      <c r="B51" s="188" t="s">
        <v>33</v>
      </c>
      <c r="C51" s="192"/>
      <c r="D51" s="194"/>
      <c r="E51" s="194"/>
      <c r="F51" s="188"/>
      <c r="G51" s="209"/>
      <c r="H51" s="209"/>
      <c r="I51" s="188"/>
      <c r="J51" s="179"/>
      <c r="K51" s="179"/>
      <c r="M51" s="186"/>
      <c r="N51" s="186"/>
      <c r="O51" s="186"/>
      <c r="P51" s="186"/>
    </row>
    <row r="52" spans="1:16" s="59" customFormat="1" ht="17.100000000000001" customHeight="1" x14ac:dyDescent="0.2">
      <c r="A52" s="208" t="s">
        <v>52</v>
      </c>
      <c r="B52" s="188" t="s">
        <v>33</v>
      </c>
      <c r="C52" s="192"/>
      <c r="D52" s="194"/>
      <c r="E52" s="194"/>
      <c r="F52" s="188"/>
      <c r="G52" s="209"/>
      <c r="H52" s="209"/>
      <c r="I52" s="191"/>
      <c r="J52" s="179"/>
      <c r="K52" s="179"/>
      <c r="M52" s="186"/>
      <c r="N52" s="186"/>
      <c r="O52" s="186"/>
      <c r="P52" s="186"/>
    </row>
    <row r="53" spans="1:16" s="59" customFormat="1" ht="17.100000000000001" customHeight="1" x14ac:dyDescent="0.2">
      <c r="A53" s="208" t="s">
        <v>52</v>
      </c>
      <c r="B53" s="188" t="s">
        <v>33</v>
      </c>
      <c r="C53" s="192"/>
      <c r="D53" s="194"/>
      <c r="E53" s="194"/>
      <c r="F53" s="188"/>
      <c r="G53" s="209"/>
      <c r="H53" s="209"/>
      <c r="I53" s="191"/>
      <c r="J53" s="179"/>
      <c r="K53" s="179"/>
      <c r="M53" s="186"/>
      <c r="N53" s="186"/>
      <c r="O53" s="186"/>
      <c r="P53" s="186"/>
    </row>
    <row r="54" spans="1:16" s="59" customFormat="1" ht="17.100000000000001" customHeight="1" x14ac:dyDescent="0.2">
      <c r="A54" s="208" t="s">
        <v>52</v>
      </c>
      <c r="B54" s="188" t="s">
        <v>33</v>
      </c>
      <c r="C54" s="192"/>
      <c r="D54" s="194"/>
      <c r="E54" s="194"/>
      <c r="F54" s="188"/>
      <c r="G54" s="209"/>
      <c r="H54" s="209"/>
      <c r="I54" s="191"/>
      <c r="J54" s="179"/>
      <c r="K54" s="179"/>
      <c r="M54" s="186"/>
      <c r="N54" s="186"/>
      <c r="O54" s="186"/>
      <c r="P54" s="186"/>
    </row>
    <row r="55" spans="1:16" s="59" customFormat="1" ht="17.100000000000001" customHeight="1" x14ac:dyDescent="0.2">
      <c r="A55" s="208" t="s">
        <v>52</v>
      </c>
      <c r="B55" s="188" t="s">
        <v>33</v>
      </c>
      <c r="C55" s="192"/>
      <c r="D55" s="194"/>
      <c r="E55" s="194"/>
      <c r="F55" s="188"/>
      <c r="G55" s="209"/>
      <c r="H55" s="209"/>
      <c r="I55" s="191"/>
      <c r="J55" s="179"/>
      <c r="K55" s="179"/>
      <c r="M55" s="186"/>
      <c r="N55" s="186"/>
      <c r="O55" s="186"/>
      <c r="P55" s="186"/>
    </row>
    <row r="56" spans="1:16" s="59" customFormat="1" ht="17.100000000000001" customHeight="1" x14ac:dyDescent="0.2">
      <c r="A56" s="208" t="s">
        <v>52</v>
      </c>
      <c r="B56" s="188" t="s">
        <v>33</v>
      </c>
      <c r="C56" s="192"/>
      <c r="D56" s="194"/>
      <c r="E56" s="194"/>
      <c r="F56" s="188"/>
      <c r="G56" s="209"/>
      <c r="H56" s="209"/>
      <c r="I56" s="191"/>
      <c r="J56" s="179"/>
      <c r="K56" s="179"/>
      <c r="M56" s="186"/>
      <c r="N56" s="186"/>
      <c r="O56" s="186"/>
      <c r="P56" s="186"/>
    </row>
    <row r="57" spans="1:16" s="59" customFormat="1" ht="17.100000000000001" customHeight="1" x14ac:dyDescent="0.2">
      <c r="A57" s="208" t="s">
        <v>52</v>
      </c>
      <c r="B57" s="188" t="s">
        <v>33</v>
      </c>
      <c r="C57" s="192"/>
      <c r="D57" s="194"/>
      <c r="E57" s="194"/>
      <c r="F57" s="188"/>
      <c r="G57" s="209"/>
      <c r="H57" s="209"/>
      <c r="I57" s="191"/>
      <c r="J57" s="179"/>
      <c r="K57" s="179"/>
      <c r="M57" s="186"/>
      <c r="N57" s="186"/>
      <c r="O57" s="186"/>
      <c r="P57" s="186"/>
    </row>
    <row r="58" spans="1:16" s="59" customFormat="1" ht="17.100000000000001" customHeight="1" x14ac:dyDescent="0.2">
      <c r="A58" s="208" t="s">
        <v>52</v>
      </c>
      <c r="B58" s="188" t="s">
        <v>33</v>
      </c>
      <c r="C58" s="192"/>
      <c r="D58" s="194"/>
      <c r="E58" s="194"/>
      <c r="F58" s="188"/>
      <c r="G58" s="209"/>
      <c r="H58" s="209"/>
      <c r="I58" s="191"/>
      <c r="J58" s="179"/>
      <c r="K58" s="179"/>
      <c r="M58" s="186"/>
      <c r="N58" s="186"/>
      <c r="O58" s="186"/>
      <c r="P58" s="186"/>
    </row>
    <row r="59" spans="1:16" s="59" customFormat="1" ht="17.100000000000001" customHeight="1" x14ac:dyDescent="0.2">
      <c r="A59" s="208" t="s">
        <v>52</v>
      </c>
      <c r="B59" s="188" t="s">
        <v>33</v>
      </c>
      <c r="C59" s="192"/>
      <c r="D59" s="194"/>
      <c r="E59" s="194"/>
      <c r="F59" s="188"/>
      <c r="G59" s="209"/>
      <c r="H59" s="209"/>
      <c r="I59" s="188"/>
      <c r="J59" s="179"/>
      <c r="K59" s="179"/>
      <c r="M59" s="186"/>
      <c r="N59" s="186"/>
      <c r="O59" s="186"/>
      <c r="P59" s="186"/>
    </row>
    <row r="60" spans="1:16" s="59" customFormat="1" ht="17.100000000000001" customHeight="1" x14ac:dyDescent="0.2">
      <c r="A60" s="208" t="s">
        <v>52</v>
      </c>
      <c r="B60" s="188" t="s">
        <v>33</v>
      </c>
      <c r="C60" s="192"/>
      <c r="D60" s="194"/>
      <c r="E60" s="194"/>
      <c r="F60" s="188"/>
      <c r="G60" s="209"/>
      <c r="H60" s="209"/>
      <c r="I60" s="188"/>
      <c r="J60" s="179"/>
      <c r="K60" s="179"/>
      <c r="M60" s="186"/>
      <c r="N60" s="186"/>
      <c r="O60" s="186"/>
      <c r="P60" s="186"/>
    </row>
    <row r="61" spans="1:16" s="59" customFormat="1" ht="17.100000000000001" customHeight="1" x14ac:dyDescent="0.2">
      <c r="A61" s="208" t="s">
        <v>52</v>
      </c>
      <c r="B61" s="188" t="s">
        <v>33</v>
      </c>
      <c r="C61" s="192"/>
      <c r="D61" s="194"/>
      <c r="E61" s="194"/>
      <c r="F61" s="188"/>
      <c r="G61" s="209"/>
      <c r="H61" s="209"/>
      <c r="I61" s="188"/>
      <c r="J61" s="179"/>
      <c r="K61" s="179"/>
      <c r="M61" s="186"/>
      <c r="N61" s="186"/>
      <c r="O61" s="186"/>
      <c r="P61" s="186"/>
    </row>
    <row r="62" spans="1:16" s="59" customFormat="1" ht="17.100000000000001" customHeight="1" x14ac:dyDescent="0.2">
      <c r="A62" s="208" t="s">
        <v>52</v>
      </c>
      <c r="B62" s="188" t="s">
        <v>33</v>
      </c>
      <c r="C62" s="192"/>
      <c r="D62" s="194"/>
      <c r="E62" s="194"/>
      <c r="F62" s="188"/>
      <c r="G62" s="209"/>
      <c r="H62" s="209"/>
      <c r="I62" s="188"/>
      <c r="J62" s="179"/>
      <c r="K62" s="179"/>
      <c r="M62" s="186"/>
      <c r="N62" s="186"/>
      <c r="O62" s="186"/>
      <c r="P62" s="186"/>
    </row>
    <row r="63" spans="1:16" s="59" customFormat="1" ht="17.100000000000001" customHeight="1" x14ac:dyDescent="0.2">
      <c r="A63" s="208" t="s">
        <v>52</v>
      </c>
      <c r="B63" s="188" t="s">
        <v>33</v>
      </c>
      <c r="C63" s="192"/>
      <c r="D63" s="194"/>
      <c r="E63" s="194"/>
      <c r="F63" s="188"/>
      <c r="G63" s="209"/>
      <c r="H63" s="209"/>
      <c r="I63" s="188"/>
      <c r="J63" s="179"/>
      <c r="K63" s="179"/>
      <c r="M63" s="186"/>
      <c r="N63" s="186"/>
      <c r="O63" s="186"/>
      <c r="P63" s="186"/>
    </row>
    <row r="64" spans="1:16" s="59" customFormat="1" ht="17.100000000000001" customHeight="1" x14ac:dyDescent="0.2">
      <c r="A64" s="208" t="s">
        <v>52</v>
      </c>
      <c r="B64" s="188" t="s">
        <v>33</v>
      </c>
      <c r="C64" s="192"/>
      <c r="D64" s="194"/>
      <c r="E64" s="194"/>
      <c r="F64" s="188"/>
      <c r="G64" s="209"/>
      <c r="H64" s="209"/>
      <c r="I64" s="188"/>
      <c r="J64" s="179"/>
      <c r="K64" s="179"/>
      <c r="M64" s="186"/>
      <c r="N64" s="186"/>
      <c r="O64" s="186"/>
      <c r="P64" s="186"/>
    </row>
    <row r="65" spans="1:16" s="59" customFormat="1" ht="17.100000000000001" customHeight="1" x14ac:dyDescent="0.2">
      <c r="A65" s="208" t="s">
        <v>52</v>
      </c>
      <c r="B65" s="188" t="s">
        <v>33</v>
      </c>
      <c r="C65" s="192"/>
      <c r="D65" s="194"/>
      <c r="E65" s="194"/>
      <c r="F65" s="188"/>
      <c r="G65" s="209"/>
      <c r="H65" s="209"/>
      <c r="I65" s="188"/>
      <c r="J65" s="179"/>
      <c r="K65" s="179"/>
      <c r="M65" s="186"/>
      <c r="N65" s="186"/>
      <c r="O65" s="186"/>
      <c r="P65" s="186"/>
    </row>
    <row r="66" spans="1:16" s="59" customFormat="1" ht="17.100000000000001" customHeight="1" x14ac:dyDescent="0.2">
      <c r="A66" s="208" t="s">
        <v>52</v>
      </c>
      <c r="B66" s="188" t="s">
        <v>33</v>
      </c>
      <c r="C66" s="192"/>
      <c r="D66" s="194"/>
      <c r="E66" s="194"/>
      <c r="F66" s="188"/>
      <c r="G66" s="209"/>
      <c r="H66" s="209"/>
      <c r="I66" s="188"/>
      <c r="J66" s="179"/>
      <c r="K66" s="179"/>
      <c r="M66" s="186"/>
      <c r="N66" s="186"/>
      <c r="O66" s="186"/>
      <c r="P66" s="186"/>
    </row>
    <row r="67" spans="1:16" s="59" customFormat="1" ht="17.100000000000001" customHeight="1" x14ac:dyDescent="0.2">
      <c r="A67" s="208" t="s">
        <v>52</v>
      </c>
      <c r="B67" s="188" t="s">
        <v>33</v>
      </c>
      <c r="C67" s="192"/>
      <c r="D67" s="194"/>
      <c r="E67" s="194"/>
      <c r="F67" s="188"/>
      <c r="G67" s="209"/>
      <c r="H67" s="209"/>
      <c r="I67" s="191"/>
      <c r="J67" s="179"/>
      <c r="K67" s="179"/>
      <c r="M67" s="186"/>
      <c r="N67" s="186"/>
      <c r="O67" s="186"/>
      <c r="P67" s="186"/>
    </row>
    <row r="68" spans="1:16" s="59" customFormat="1" ht="17.100000000000001" customHeight="1" x14ac:dyDescent="0.2">
      <c r="A68" s="208" t="s">
        <v>52</v>
      </c>
      <c r="B68" s="188" t="s">
        <v>33</v>
      </c>
      <c r="C68" s="192"/>
      <c r="D68" s="194"/>
      <c r="E68" s="194"/>
      <c r="F68" s="188"/>
      <c r="G68" s="209"/>
      <c r="H68" s="209"/>
      <c r="I68" s="188"/>
      <c r="J68" s="179"/>
      <c r="K68" s="179"/>
      <c r="M68" s="186"/>
      <c r="N68" s="186"/>
      <c r="O68" s="186"/>
      <c r="P68" s="186"/>
    </row>
    <row r="69" spans="1:16" s="59" customFormat="1" ht="17.100000000000001" customHeight="1" x14ac:dyDescent="0.2">
      <c r="A69" s="208" t="s">
        <v>52</v>
      </c>
      <c r="B69" s="188" t="s">
        <v>33</v>
      </c>
      <c r="C69" s="192"/>
      <c r="D69" s="194"/>
      <c r="E69" s="194"/>
      <c r="F69" s="188"/>
      <c r="G69" s="209"/>
      <c r="H69" s="209"/>
      <c r="I69" s="188"/>
      <c r="J69" s="179"/>
      <c r="K69" s="179"/>
      <c r="M69" s="186"/>
      <c r="N69" s="186"/>
      <c r="O69" s="186"/>
      <c r="P69" s="186"/>
    </row>
    <row r="70" spans="1:16" s="59" customFormat="1" ht="17.100000000000001" customHeight="1" x14ac:dyDescent="0.2">
      <c r="A70" s="208" t="s">
        <v>52</v>
      </c>
      <c r="B70" s="188" t="s">
        <v>33</v>
      </c>
      <c r="C70" s="192"/>
      <c r="D70" s="194"/>
      <c r="E70" s="194"/>
      <c r="F70" s="188"/>
      <c r="G70" s="209"/>
      <c r="H70" s="209"/>
      <c r="I70" s="188"/>
      <c r="J70" s="179"/>
      <c r="K70" s="179"/>
      <c r="M70" s="186"/>
      <c r="N70" s="186"/>
      <c r="O70" s="186"/>
      <c r="P70" s="186"/>
    </row>
    <row r="71" spans="1:16" s="59" customFormat="1" ht="17.100000000000001" customHeight="1" x14ac:dyDescent="0.2">
      <c r="A71" s="208" t="s">
        <v>52</v>
      </c>
      <c r="B71" s="188" t="s">
        <v>33</v>
      </c>
      <c r="C71" s="192"/>
      <c r="D71" s="194"/>
      <c r="E71" s="194"/>
      <c r="F71" s="188"/>
      <c r="G71" s="209"/>
      <c r="H71" s="209"/>
      <c r="I71" s="188"/>
      <c r="J71" s="179"/>
      <c r="K71" s="179"/>
      <c r="M71" s="186"/>
      <c r="N71" s="186"/>
      <c r="O71" s="186"/>
      <c r="P71" s="186"/>
    </row>
    <row r="72" spans="1:16" s="59" customFormat="1" ht="17.100000000000001" customHeight="1" x14ac:dyDescent="0.2">
      <c r="A72" s="208" t="s">
        <v>52</v>
      </c>
      <c r="B72" s="188" t="s">
        <v>33</v>
      </c>
      <c r="C72" s="192"/>
      <c r="D72" s="194"/>
      <c r="E72" s="194"/>
      <c r="F72" s="188"/>
      <c r="G72" s="209"/>
      <c r="H72" s="209"/>
      <c r="I72" s="188"/>
      <c r="J72" s="179"/>
      <c r="K72" s="179"/>
      <c r="M72" s="186"/>
      <c r="N72" s="186"/>
      <c r="O72" s="186"/>
      <c r="P72" s="186"/>
    </row>
    <row r="73" spans="1:16" s="59" customFormat="1" ht="17.100000000000001" customHeight="1" x14ac:dyDescent="0.2">
      <c r="A73" s="208" t="s">
        <v>52</v>
      </c>
      <c r="B73" s="188" t="s">
        <v>33</v>
      </c>
      <c r="C73" s="192"/>
      <c r="D73" s="194"/>
      <c r="E73" s="194"/>
      <c r="F73" s="188"/>
      <c r="G73" s="209"/>
      <c r="H73" s="209"/>
      <c r="I73" s="188"/>
      <c r="J73" s="179"/>
      <c r="K73" s="179"/>
      <c r="M73" s="186"/>
      <c r="N73" s="186"/>
      <c r="O73" s="186"/>
      <c r="P73" s="186"/>
    </row>
    <row r="74" spans="1:16" s="59" customFormat="1" ht="17.100000000000001" customHeight="1" x14ac:dyDescent="0.2">
      <c r="A74" s="208" t="s">
        <v>52</v>
      </c>
      <c r="B74" s="188" t="s">
        <v>33</v>
      </c>
      <c r="C74" s="192"/>
      <c r="D74" s="194"/>
      <c r="E74" s="194"/>
      <c r="F74" s="188"/>
      <c r="G74" s="209"/>
      <c r="H74" s="209"/>
      <c r="I74" s="188"/>
      <c r="J74" s="179"/>
      <c r="K74" s="179"/>
      <c r="M74" s="186"/>
      <c r="N74" s="186"/>
      <c r="O74" s="186"/>
      <c r="P74" s="186"/>
    </row>
    <row r="75" spans="1:16" s="59" customFormat="1" ht="17.100000000000001" customHeight="1" x14ac:dyDescent="0.2">
      <c r="A75" s="208" t="s">
        <v>52</v>
      </c>
      <c r="B75" s="188" t="s">
        <v>33</v>
      </c>
      <c r="C75" s="192"/>
      <c r="D75" s="194"/>
      <c r="E75" s="194"/>
      <c r="F75" s="188"/>
      <c r="G75" s="209"/>
      <c r="H75" s="209"/>
      <c r="I75" s="188"/>
      <c r="J75" s="179"/>
      <c r="K75" s="179"/>
      <c r="M75" s="186"/>
      <c r="N75" s="186"/>
      <c r="O75" s="186"/>
      <c r="P75" s="186"/>
    </row>
    <row r="76" spans="1:16" s="59" customFormat="1" ht="17.100000000000001" customHeight="1" x14ac:dyDescent="0.2">
      <c r="A76" s="208" t="s">
        <v>52</v>
      </c>
      <c r="B76" s="188" t="s">
        <v>33</v>
      </c>
      <c r="C76" s="192"/>
      <c r="D76" s="194"/>
      <c r="E76" s="194"/>
      <c r="F76" s="188"/>
      <c r="G76" s="209"/>
      <c r="H76" s="209"/>
      <c r="I76" s="188"/>
      <c r="J76" s="179"/>
      <c r="K76" s="179"/>
      <c r="M76" s="186"/>
      <c r="N76" s="186"/>
      <c r="O76" s="186"/>
      <c r="P76" s="186"/>
    </row>
    <row r="77" spans="1:16" s="59" customFormat="1" ht="17.100000000000001" customHeight="1" x14ac:dyDescent="0.2">
      <c r="A77" s="208" t="s">
        <v>52</v>
      </c>
      <c r="B77" s="188" t="s">
        <v>33</v>
      </c>
      <c r="C77" s="192"/>
      <c r="D77" s="194"/>
      <c r="E77" s="194"/>
      <c r="F77" s="188"/>
      <c r="G77" s="209"/>
      <c r="H77" s="209"/>
      <c r="I77" s="188"/>
      <c r="J77" s="179"/>
      <c r="K77" s="179"/>
      <c r="M77" s="186"/>
      <c r="N77" s="186"/>
      <c r="O77" s="186"/>
      <c r="P77" s="186"/>
    </row>
    <row r="78" spans="1:16" s="59" customFormat="1" ht="17.100000000000001" customHeight="1" x14ac:dyDescent="0.2">
      <c r="A78" s="208" t="s">
        <v>52</v>
      </c>
      <c r="B78" s="188" t="s">
        <v>33</v>
      </c>
      <c r="C78" s="192"/>
      <c r="D78" s="194"/>
      <c r="E78" s="194"/>
      <c r="F78" s="188"/>
      <c r="G78" s="209"/>
      <c r="H78" s="209"/>
      <c r="I78" s="191"/>
      <c r="J78" s="179"/>
      <c r="K78" s="179"/>
      <c r="M78" s="186"/>
      <c r="N78" s="186"/>
      <c r="O78" s="186"/>
      <c r="P78" s="186"/>
    </row>
    <row r="79" spans="1:16" s="59" customFormat="1" ht="17.100000000000001" customHeight="1" x14ac:dyDescent="0.2">
      <c r="A79" s="208" t="s">
        <v>52</v>
      </c>
      <c r="B79" s="188" t="s">
        <v>33</v>
      </c>
      <c r="C79" s="192"/>
      <c r="D79" s="194"/>
      <c r="E79" s="194"/>
      <c r="F79" s="188"/>
      <c r="G79" s="209"/>
      <c r="H79" s="209"/>
      <c r="I79" s="188"/>
      <c r="J79" s="179"/>
      <c r="K79" s="179"/>
      <c r="M79" s="186"/>
      <c r="N79" s="186"/>
      <c r="O79" s="186"/>
      <c r="P79" s="186"/>
    </row>
    <row r="80" spans="1:16" s="59" customFormat="1" ht="17.100000000000001" customHeight="1" x14ac:dyDescent="0.2">
      <c r="A80" s="208" t="s">
        <v>52</v>
      </c>
      <c r="B80" s="188" t="s">
        <v>33</v>
      </c>
      <c r="C80" s="192"/>
      <c r="D80" s="194"/>
      <c r="E80" s="194"/>
      <c r="F80" s="188"/>
      <c r="G80" s="209"/>
      <c r="H80" s="209"/>
      <c r="I80" s="188"/>
      <c r="J80" s="179"/>
      <c r="K80" s="179"/>
      <c r="M80" s="186"/>
      <c r="N80" s="186"/>
      <c r="O80" s="186"/>
      <c r="P80" s="186"/>
    </row>
    <row r="81" spans="1:16" s="59" customFormat="1" ht="17.100000000000001" customHeight="1" x14ac:dyDescent="0.2">
      <c r="A81" s="208" t="s">
        <v>52</v>
      </c>
      <c r="B81" s="188" t="s">
        <v>33</v>
      </c>
      <c r="C81" s="192"/>
      <c r="D81" s="194"/>
      <c r="E81" s="194"/>
      <c r="F81" s="188"/>
      <c r="G81" s="209"/>
      <c r="H81" s="209"/>
      <c r="I81" s="191"/>
      <c r="J81" s="179"/>
      <c r="K81" s="179"/>
      <c r="M81" s="186"/>
      <c r="N81" s="186"/>
      <c r="O81" s="186"/>
      <c r="P81" s="186"/>
    </row>
    <row r="82" spans="1:16" s="59" customFormat="1" ht="17.100000000000001" customHeight="1" x14ac:dyDescent="0.2">
      <c r="A82" s="208" t="s">
        <v>52</v>
      </c>
      <c r="B82" s="188" t="s">
        <v>33</v>
      </c>
      <c r="C82" s="192"/>
      <c r="D82" s="194"/>
      <c r="E82" s="194"/>
      <c r="F82" s="188"/>
      <c r="G82" s="209"/>
      <c r="H82" s="209"/>
      <c r="I82" s="188"/>
      <c r="J82" s="179"/>
      <c r="K82" s="179"/>
      <c r="M82" s="186"/>
      <c r="N82" s="186"/>
      <c r="O82" s="186"/>
      <c r="P82" s="186"/>
    </row>
    <row r="83" spans="1:16" s="59" customFormat="1" ht="17.100000000000001" customHeight="1" x14ac:dyDescent="0.2">
      <c r="A83" s="208" t="s">
        <v>52</v>
      </c>
      <c r="B83" s="188" t="s">
        <v>33</v>
      </c>
      <c r="C83" s="192"/>
      <c r="D83" s="194"/>
      <c r="E83" s="194"/>
      <c r="F83" s="188"/>
      <c r="G83" s="209"/>
      <c r="H83" s="209"/>
      <c r="I83" s="188"/>
      <c r="J83" s="179"/>
      <c r="K83" s="179"/>
      <c r="M83" s="186"/>
      <c r="N83" s="186"/>
      <c r="O83" s="186"/>
      <c r="P83" s="186"/>
    </row>
    <row r="84" spans="1:16" s="59" customFormat="1" ht="17.100000000000001" customHeight="1" x14ac:dyDescent="0.2">
      <c r="A84" s="208" t="s">
        <v>52</v>
      </c>
      <c r="B84" s="188" t="s">
        <v>33</v>
      </c>
      <c r="C84" s="192"/>
      <c r="D84" s="194"/>
      <c r="E84" s="194"/>
      <c r="F84" s="188"/>
      <c r="G84" s="209"/>
      <c r="H84" s="209"/>
      <c r="I84" s="188"/>
      <c r="J84" s="179"/>
      <c r="K84" s="179"/>
      <c r="M84" s="186"/>
      <c r="N84" s="186"/>
      <c r="O84" s="186"/>
      <c r="P84" s="186"/>
    </row>
    <row r="85" spans="1:16" s="59" customFormat="1" ht="17.100000000000001" customHeight="1" x14ac:dyDescent="0.2">
      <c r="A85" s="208" t="s">
        <v>52</v>
      </c>
      <c r="B85" s="188" t="s">
        <v>33</v>
      </c>
      <c r="C85" s="192"/>
      <c r="D85" s="194"/>
      <c r="E85" s="194"/>
      <c r="F85" s="188"/>
      <c r="G85" s="209"/>
      <c r="H85" s="209"/>
      <c r="I85" s="188"/>
      <c r="J85" s="179"/>
      <c r="K85" s="179"/>
      <c r="M85" s="186"/>
      <c r="N85" s="186"/>
      <c r="O85" s="186"/>
      <c r="P85" s="186"/>
    </row>
    <row r="86" spans="1:16" s="59" customFormat="1" ht="17.100000000000001" customHeight="1" x14ac:dyDescent="0.2">
      <c r="A86" s="208" t="s">
        <v>52</v>
      </c>
      <c r="B86" s="188" t="s">
        <v>33</v>
      </c>
      <c r="C86" s="192"/>
      <c r="D86" s="194"/>
      <c r="E86" s="194"/>
      <c r="F86" s="188"/>
      <c r="G86" s="209"/>
      <c r="H86" s="209"/>
      <c r="I86" s="188"/>
      <c r="J86" s="179"/>
      <c r="K86" s="179"/>
      <c r="M86" s="186"/>
      <c r="N86" s="186"/>
      <c r="O86" s="186"/>
      <c r="P86" s="186"/>
    </row>
    <row r="87" spans="1:16" s="59" customFormat="1" ht="17.100000000000001" customHeight="1" x14ac:dyDescent="0.2">
      <c r="A87" s="208" t="s">
        <v>52</v>
      </c>
      <c r="B87" s="188" t="s">
        <v>33</v>
      </c>
      <c r="C87" s="192"/>
      <c r="D87" s="194"/>
      <c r="E87" s="194"/>
      <c r="F87" s="188"/>
      <c r="G87" s="209"/>
      <c r="H87" s="209"/>
      <c r="I87" s="188"/>
      <c r="J87" s="179"/>
      <c r="K87" s="179"/>
      <c r="M87" s="186"/>
      <c r="N87" s="186"/>
      <c r="O87" s="186"/>
      <c r="P87" s="186"/>
    </row>
    <row r="88" spans="1:16" s="59" customFormat="1" ht="17.100000000000001" customHeight="1" x14ac:dyDescent="0.2">
      <c r="A88" s="208" t="s">
        <v>52</v>
      </c>
      <c r="B88" s="188" t="s">
        <v>33</v>
      </c>
      <c r="C88" s="192"/>
      <c r="D88" s="194"/>
      <c r="E88" s="194"/>
      <c r="F88" s="188"/>
      <c r="G88" s="209"/>
      <c r="H88" s="209"/>
      <c r="I88" s="188"/>
      <c r="J88" s="179"/>
      <c r="K88" s="179"/>
      <c r="M88" s="186"/>
      <c r="N88" s="186"/>
      <c r="O88" s="186"/>
      <c r="P88" s="186"/>
    </row>
    <row r="89" spans="1:16" s="59" customFormat="1" ht="17.100000000000001" customHeight="1" x14ac:dyDescent="0.2">
      <c r="A89" s="208" t="s">
        <v>52</v>
      </c>
      <c r="B89" s="188" t="s">
        <v>33</v>
      </c>
      <c r="C89" s="192"/>
      <c r="D89" s="194"/>
      <c r="E89" s="194"/>
      <c r="F89" s="188"/>
      <c r="G89" s="209"/>
      <c r="H89" s="209"/>
      <c r="I89" s="188"/>
      <c r="J89" s="179"/>
      <c r="K89" s="179"/>
      <c r="M89" s="186"/>
      <c r="N89" s="186"/>
      <c r="O89" s="186"/>
      <c r="P89" s="186"/>
    </row>
    <row r="90" spans="1:16" s="59" customFormat="1" ht="17.100000000000001" customHeight="1" x14ac:dyDescent="0.2">
      <c r="A90" s="208" t="s">
        <v>52</v>
      </c>
      <c r="B90" s="188" t="s">
        <v>33</v>
      </c>
      <c r="C90" s="192"/>
      <c r="D90" s="194"/>
      <c r="E90" s="194"/>
      <c r="F90" s="188"/>
      <c r="G90" s="209"/>
      <c r="H90" s="209"/>
      <c r="I90" s="188"/>
      <c r="J90" s="179"/>
      <c r="K90" s="179"/>
      <c r="M90" s="186"/>
      <c r="N90" s="186"/>
      <c r="O90" s="186"/>
      <c r="P90" s="186"/>
    </row>
    <row r="91" spans="1:16" s="59" customFormat="1" ht="17.100000000000001" customHeight="1" x14ac:dyDescent="0.2">
      <c r="A91" s="208" t="s">
        <v>52</v>
      </c>
      <c r="B91" s="188" t="s">
        <v>33</v>
      </c>
      <c r="C91" s="192"/>
      <c r="D91" s="194"/>
      <c r="E91" s="194"/>
      <c r="F91" s="188"/>
      <c r="G91" s="209"/>
      <c r="H91" s="209"/>
      <c r="I91" s="188"/>
      <c r="J91" s="179"/>
      <c r="K91" s="179"/>
      <c r="M91" s="186"/>
      <c r="N91" s="186"/>
      <c r="O91" s="186"/>
      <c r="P91" s="186"/>
    </row>
    <row r="92" spans="1:16" s="59" customFormat="1" ht="17.100000000000001" customHeight="1" x14ac:dyDescent="0.2">
      <c r="A92" s="208" t="s">
        <v>52</v>
      </c>
      <c r="B92" s="188" t="s">
        <v>33</v>
      </c>
      <c r="C92" s="192"/>
      <c r="D92" s="194"/>
      <c r="E92" s="194"/>
      <c r="F92" s="188"/>
      <c r="G92" s="209"/>
      <c r="H92" s="209"/>
      <c r="I92" s="188"/>
      <c r="J92" s="179"/>
      <c r="K92" s="179"/>
      <c r="M92" s="186"/>
      <c r="N92" s="186"/>
      <c r="O92" s="186"/>
      <c r="P92" s="186"/>
    </row>
    <row r="93" spans="1:16" s="59" customFormat="1" ht="17.100000000000001" customHeight="1" x14ac:dyDescent="0.2">
      <c r="A93" s="208" t="s">
        <v>52</v>
      </c>
      <c r="B93" s="188" t="s">
        <v>33</v>
      </c>
      <c r="C93" s="192"/>
      <c r="D93" s="194"/>
      <c r="E93" s="194"/>
      <c r="F93" s="188"/>
      <c r="G93" s="209"/>
      <c r="H93" s="209"/>
      <c r="I93" s="188"/>
      <c r="J93" s="179"/>
      <c r="K93" s="179"/>
      <c r="M93" s="186"/>
      <c r="N93" s="186"/>
      <c r="O93" s="186"/>
      <c r="P93" s="186"/>
    </row>
    <row r="94" spans="1:16" s="59" customFormat="1" ht="17.100000000000001" customHeight="1" x14ac:dyDescent="0.2">
      <c r="A94" s="208" t="s">
        <v>52</v>
      </c>
      <c r="B94" s="188" t="s">
        <v>33</v>
      </c>
      <c r="C94" s="192"/>
      <c r="D94" s="194"/>
      <c r="E94" s="194"/>
      <c r="F94" s="188"/>
      <c r="G94" s="209"/>
      <c r="H94" s="209"/>
      <c r="I94" s="188"/>
      <c r="J94" s="179"/>
      <c r="K94" s="179"/>
      <c r="M94" s="186"/>
      <c r="N94" s="186"/>
      <c r="O94" s="186"/>
      <c r="P94" s="186"/>
    </row>
    <row r="95" spans="1:16" s="59" customFormat="1" ht="17.100000000000001" customHeight="1" x14ac:dyDescent="0.2">
      <c r="A95" s="208" t="s">
        <v>52</v>
      </c>
      <c r="B95" s="188" t="s">
        <v>33</v>
      </c>
      <c r="C95" s="192"/>
      <c r="D95" s="194"/>
      <c r="E95" s="194"/>
      <c r="F95" s="188"/>
      <c r="G95" s="209"/>
      <c r="H95" s="209"/>
      <c r="I95" s="188"/>
      <c r="J95" s="179"/>
      <c r="K95" s="179"/>
      <c r="M95" s="186"/>
      <c r="N95" s="186"/>
      <c r="O95" s="186"/>
      <c r="P95" s="186"/>
    </row>
    <row r="96" spans="1:16" s="59" customFormat="1" ht="17.100000000000001" customHeight="1" x14ac:dyDescent="0.2">
      <c r="A96" s="208" t="s">
        <v>52</v>
      </c>
      <c r="B96" s="188" t="s">
        <v>33</v>
      </c>
      <c r="C96" s="192"/>
      <c r="D96" s="194"/>
      <c r="E96" s="194"/>
      <c r="F96" s="188"/>
      <c r="G96" s="209"/>
      <c r="H96" s="209"/>
      <c r="I96" s="188"/>
      <c r="J96" s="179"/>
      <c r="K96" s="179"/>
      <c r="M96" s="186"/>
      <c r="N96" s="186"/>
      <c r="O96" s="186"/>
      <c r="P96" s="186"/>
    </row>
    <row r="97" spans="1:16" s="59" customFormat="1" ht="17.100000000000001" customHeight="1" x14ac:dyDescent="0.2">
      <c r="A97" s="208" t="s">
        <v>52</v>
      </c>
      <c r="B97" s="188" t="s">
        <v>33</v>
      </c>
      <c r="C97" s="192"/>
      <c r="D97" s="194"/>
      <c r="E97" s="194"/>
      <c r="F97" s="188"/>
      <c r="G97" s="209"/>
      <c r="H97" s="209"/>
      <c r="I97" s="188"/>
      <c r="J97" s="179"/>
      <c r="K97" s="179"/>
      <c r="M97" s="186"/>
      <c r="N97" s="186"/>
      <c r="O97" s="186"/>
      <c r="P97" s="186"/>
    </row>
    <row r="98" spans="1:16" s="59" customFormat="1" ht="17.100000000000001" customHeight="1" x14ac:dyDescent="0.2">
      <c r="A98" s="208" t="s">
        <v>52</v>
      </c>
      <c r="B98" s="188" t="s">
        <v>33</v>
      </c>
      <c r="C98" s="192"/>
      <c r="D98" s="194"/>
      <c r="E98" s="194"/>
      <c r="F98" s="188"/>
      <c r="G98" s="209"/>
      <c r="H98" s="209"/>
      <c r="I98" s="188"/>
      <c r="J98" s="179"/>
      <c r="K98" s="179"/>
      <c r="M98" s="186"/>
      <c r="N98" s="186"/>
      <c r="O98" s="186"/>
      <c r="P98" s="186"/>
    </row>
    <row r="99" spans="1:16" s="59" customFormat="1" ht="17.100000000000001" customHeight="1" x14ac:dyDescent="0.2">
      <c r="A99" s="208" t="s">
        <v>52</v>
      </c>
      <c r="B99" s="188" t="s">
        <v>33</v>
      </c>
      <c r="C99" s="192"/>
      <c r="D99" s="194"/>
      <c r="E99" s="194"/>
      <c r="F99" s="188"/>
      <c r="G99" s="209"/>
      <c r="H99" s="209"/>
      <c r="I99" s="188"/>
      <c r="J99" s="179"/>
      <c r="K99" s="179"/>
      <c r="M99" s="186"/>
      <c r="N99" s="186"/>
      <c r="O99" s="186"/>
      <c r="P99" s="186"/>
    </row>
    <row r="100" spans="1:16" s="59" customFormat="1" ht="17.100000000000001" customHeight="1" x14ac:dyDescent="0.2">
      <c r="A100" s="208" t="s">
        <v>52</v>
      </c>
      <c r="B100" s="188" t="s">
        <v>33</v>
      </c>
      <c r="C100" s="192"/>
      <c r="D100" s="194"/>
      <c r="E100" s="194"/>
      <c r="F100" s="188"/>
      <c r="G100" s="209"/>
      <c r="H100" s="209"/>
      <c r="I100" s="188"/>
      <c r="J100" s="179"/>
      <c r="K100" s="179"/>
      <c r="M100" s="186"/>
      <c r="N100" s="186"/>
      <c r="O100" s="186"/>
      <c r="P100" s="186"/>
    </row>
    <row r="101" spans="1:16" s="59" customFormat="1" ht="17.100000000000001" customHeight="1" x14ac:dyDescent="0.2">
      <c r="A101" s="208" t="s">
        <v>52</v>
      </c>
      <c r="B101" s="188" t="s">
        <v>33</v>
      </c>
      <c r="C101" s="192"/>
      <c r="D101" s="194"/>
      <c r="E101" s="194"/>
      <c r="F101" s="188"/>
      <c r="G101" s="209"/>
      <c r="H101" s="209"/>
      <c r="I101" s="188"/>
      <c r="J101" s="179"/>
      <c r="K101" s="179"/>
      <c r="M101" s="186"/>
      <c r="N101" s="186"/>
      <c r="O101" s="186"/>
      <c r="P101" s="186"/>
    </row>
    <row r="102" spans="1:16" s="59" customFormat="1" ht="17.100000000000001" customHeight="1" x14ac:dyDescent="0.2">
      <c r="A102" s="208" t="s">
        <v>52</v>
      </c>
      <c r="B102" s="188" t="s">
        <v>33</v>
      </c>
      <c r="C102" s="192"/>
      <c r="D102" s="194"/>
      <c r="E102" s="194"/>
      <c r="F102" s="188"/>
      <c r="G102" s="209"/>
      <c r="H102" s="209"/>
      <c r="I102" s="188"/>
      <c r="J102" s="179"/>
      <c r="K102" s="179"/>
      <c r="M102" s="186"/>
      <c r="N102" s="186"/>
      <c r="O102" s="186"/>
      <c r="P102" s="186"/>
    </row>
    <row r="103" spans="1:16" s="59" customFormat="1" ht="17.100000000000001" customHeight="1" x14ac:dyDescent="0.2">
      <c r="A103" s="208" t="s">
        <v>52</v>
      </c>
      <c r="B103" s="188" t="s">
        <v>33</v>
      </c>
      <c r="C103" s="192"/>
      <c r="D103" s="194"/>
      <c r="E103" s="194"/>
      <c r="F103" s="188"/>
      <c r="G103" s="209"/>
      <c r="H103" s="209"/>
      <c r="I103" s="188"/>
      <c r="J103" s="179"/>
      <c r="K103" s="179"/>
      <c r="M103" s="186"/>
      <c r="N103" s="186"/>
      <c r="O103" s="186"/>
      <c r="P103" s="186"/>
    </row>
    <row r="104" spans="1:16" s="59" customFormat="1" ht="17.100000000000001" customHeight="1" x14ac:dyDescent="0.2">
      <c r="A104" s="208" t="s">
        <v>52</v>
      </c>
      <c r="B104" s="188" t="s">
        <v>33</v>
      </c>
      <c r="C104" s="192"/>
      <c r="D104" s="194"/>
      <c r="E104" s="194"/>
      <c r="F104" s="188"/>
      <c r="G104" s="209"/>
      <c r="H104" s="209"/>
      <c r="I104" s="188"/>
      <c r="J104" s="179"/>
      <c r="K104" s="179"/>
      <c r="M104" s="186"/>
      <c r="N104" s="186"/>
      <c r="O104" s="186"/>
      <c r="P104" s="186"/>
    </row>
    <row r="105" spans="1:16" s="59" customFormat="1" ht="17.100000000000001" customHeight="1" x14ac:dyDescent="0.2">
      <c r="A105" s="208" t="s">
        <v>52</v>
      </c>
      <c r="B105" s="188" t="s">
        <v>33</v>
      </c>
      <c r="C105" s="192"/>
      <c r="D105" s="194"/>
      <c r="E105" s="194"/>
      <c r="F105" s="188"/>
      <c r="G105" s="209"/>
      <c r="H105" s="209"/>
      <c r="I105" s="188"/>
      <c r="J105" s="179"/>
      <c r="K105" s="179"/>
      <c r="M105" s="186"/>
      <c r="N105" s="186"/>
      <c r="O105" s="186"/>
      <c r="P105" s="186"/>
    </row>
    <row r="106" spans="1:16" s="59" customFormat="1" ht="17.100000000000001" customHeight="1" x14ac:dyDescent="0.2">
      <c r="A106" s="208" t="s">
        <v>52</v>
      </c>
      <c r="B106" s="188" t="s">
        <v>33</v>
      </c>
      <c r="C106" s="192"/>
      <c r="D106" s="194"/>
      <c r="E106" s="194"/>
      <c r="F106" s="188"/>
      <c r="G106" s="209"/>
      <c r="H106" s="209"/>
      <c r="I106" s="188"/>
      <c r="J106" s="179"/>
      <c r="K106" s="179"/>
      <c r="M106" s="186"/>
      <c r="N106" s="186"/>
      <c r="O106" s="186"/>
      <c r="P106" s="186"/>
    </row>
    <row r="107" spans="1:16" s="59" customFormat="1" ht="17.100000000000001" customHeight="1" x14ac:dyDescent="0.2">
      <c r="A107" s="208" t="s">
        <v>52</v>
      </c>
      <c r="B107" s="188" t="s">
        <v>33</v>
      </c>
      <c r="C107" s="192"/>
      <c r="D107" s="194"/>
      <c r="E107" s="194"/>
      <c r="F107" s="188"/>
      <c r="G107" s="209"/>
      <c r="H107" s="209"/>
      <c r="I107" s="188"/>
      <c r="J107" s="179"/>
      <c r="K107" s="179"/>
      <c r="M107" s="186"/>
      <c r="N107" s="186"/>
      <c r="O107" s="186"/>
      <c r="P107" s="186"/>
    </row>
    <row r="108" spans="1:16" s="59" customFormat="1" ht="17.100000000000001" customHeight="1" x14ac:dyDescent="0.2">
      <c r="A108" s="208" t="s">
        <v>52</v>
      </c>
      <c r="B108" s="188" t="s">
        <v>33</v>
      </c>
      <c r="C108" s="192"/>
      <c r="D108" s="194"/>
      <c r="E108" s="194"/>
      <c r="F108" s="188"/>
      <c r="G108" s="209"/>
      <c r="H108" s="209"/>
      <c r="I108" s="188"/>
      <c r="J108" s="179"/>
      <c r="K108" s="179"/>
      <c r="M108" s="186"/>
      <c r="N108" s="186"/>
      <c r="O108" s="186"/>
      <c r="P108" s="186"/>
    </row>
    <row r="109" spans="1:16" s="59" customFormat="1" ht="17.100000000000001" customHeight="1" x14ac:dyDescent="0.2">
      <c r="A109" s="208" t="s">
        <v>52</v>
      </c>
      <c r="B109" s="188" t="s">
        <v>33</v>
      </c>
      <c r="C109" s="192"/>
      <c r="D109" s="194"/>
      <c r="E109" s="194"/>
      <c r="F109" s="188"/>
      <c r="G109" s="209"/>
      <c r="H109" s="209"/>
      <c r="I109" s="188"/>
      <c r="J109" s="179"/>
      <c r="K109" s="179"/>
      <c r="M109" s="186"/>
      <c r="N109" s="186"/>
      <c r="O109" s="186"/>
      <c r="P109" s="186"/>
    </row>
    <row r="110" spans="1:16" s="59" customFormat="1" ht="17.100000000000001" customHeight="1" x14ac:dyDescent="0.2">
      <c r="A110" s="208" t="s">
        <v>52</v>
      </c>
      <c r="B110" s="188" t="s">
        <v>33</v>
      </c>
      <c r="C110" s="192"/>
      <c r="D110" s="194"/>
      <c r="E110" s="194"/>
      <c r="F110" s="188"/>
      <c r="G110" s="209"/>
      <c r="H110" s="209"/>
      <c r="I110" s="188"/>
      <c r="J110" s="179"/>
      <c r="K110" s="179"/>
      <c r="M110" s="186"/>
      <c r="N110" s="186"/>
      <c r="O110" s="186"/>
      <c r="P110" s="186"/>
    </row>
    <row r="111" spans="1:16" s="59" customFormat="1" ht="17.100000000000001" customHeight="1" x14ac:dyDescent="0.2">
      <c r="A111" s="208" t="s">
        <v>52</v>
      </c>
      <c r="B111" s="188" t="s">
        <v>33</v>
      </c>
      <c r="C111" s="192"/>
      <c r="D111" s="194"/>
      <c r="E111" s="194"/>
      <c r="F111" s="188"/>
      <c r="G111" s="209"/>
      <c r="H111" s="209"/>
      <c r="I111" s="188"/>
      <c r="J111" s="179"/>
      <c r="K111" s="179"/>
      <c r="M111" s="186"/>
      <c r="N111" s="186"/>
      <c r="O111" s="186"/>
      <c r="P111" s="186"/>
    </row>
    <row r="112" spans="1:16" s="59" customFormat="1" ht="17.100000000000001" customHeight="1" x14ac:dyDescent="0.2">
      <c r="A112" s="208" t="s">
        <v>52</v>
      </c>
      <c r="B112" s="188" t="s">
        <v>33</v>
      </c>
      <c r="C112" s="192"/>
      <c r="D112" s="194"/>
      <c r="E112" s="194"/>
      <c r="F112" s="188"/>
      <c r="G112" s="209"/>
      <c r="H112" s="209"/>
      <c r="I112" s="188"/>
      <c r="J112" s="179"/>
      <c r="K112" s="179"/>
      <c r="M112" s="186"/>
      <c r="N112" s="186"/>
      <c r="O112" s="186"/>
      <c r="P112" s="186"/>
    </row>
    <row r="113" spans="1:16" s="59" customFormat="1" ht="17.100000000000001" customHeight="1" x14ac:dyDescent="0.2">
      <c r="A113" s="208" t="s">
        <v>52</v>
      </c>
      <c r="B113" s="188" t="s">
        <v>33</v>
      </c>
      <c r="C113" s="192"/>
      <c r="D113" s="194"/>
      <c r="E113" s="194"/>
      <c r="F113" s="188"/>
      <c r="G113" s="209"/>
      <c r="H113" s="209"/>
      <c r="I113" s="188"/>
      <c r="J113" s="179"/>
      <c r="K113" s="179"/>
      <c r="M113" s="186"/>
      <c r="N113" s="186"/>
      <c r="O113" s="186"/>
      <c r="P113" s="186"/>
    </row>
    <row r="114" spans="1:16" s="59" customFormat="1" ht="17.100000000000001" customHeight="1" x14ac:dyDescent="0.2">
      <c r="A114" s="208" t="s">
        <v>52</v>
      </c>
      <c r="B114" s="188" t="s">
        <v>33</v>
      </c>
      <c r="C114" s="192"/>
      <c r="D114" s="194"/>
      <c r="E114" s="194"/>
      <c r="F114" s="188"/>
      <c r="G114" s="209"/>
      <c r="H114" s="209"/>
      <c r="I114" s="188"/>
      <c r="J114" s="179"/>
      <c r="K114" s="179"/>
      <c r="M114" s="186"/>
      <c r="N114" s="186"/>
      <c r="O114" s="186"/>
      <c r="P114" s="186"/>
    </row>
    <row r="115" spans="1:16" s="59" customFormat="1" ht="17.100000000000001" customHeight="1" x14ac:dyDescent="0.2">
      <c r="A115" s="208" t="s">
        <v>52</v>
      </c>
      <c r="B115" s="188" t="s">
        <v>33</v>
      </c>
      <c r="C115" s="192"/>
      <c r="D115" s="194"/>
      <c r="E115" s="194"/>
      <c r="F115" s="188"/>
      <c r="G115" s="209"/>
      <c r="H115" s="209"/>
      <c r="I115" s="188"/>
      <c r="J115" s="179"/>
      <c r="K115" s="179"/>
      <c r="M115" s="186"/>
      <c r="N115" s="186"/>
      <c r="O115" s="186"/>
      <c r="P115" s="186"/>
    </row>
    <row r="116" spans="1:16" s="59" customFormat="1" ht="17.100000000000001" customHeight="1" x14ac:dyDescent="0.2">
      <c r="A116" s="208" t="s">
        <v>52</v>
      </c>
      <c r="B116" s="188" t="s">
        <v>33</v>
      </c>
      <c r="C116" s="192"/>
      <c r="D116" s="194"/>
      <c r="E116" s="194"/>
      <c r="F116" s="188"/>
      <c r="G116" s="209"/>
      <c r="H116" s="209"/>
      <c r="I116" s="188"/>
      <c r="J116" s="179"/>
      <c r="K116" s="179"/>
      <c r="M116" s="186"/>
      <c r="N116" s="186"/>
      <c r="O116" s="186"/>
      <c r="P116" s="186"/>
    </row>
    <row r="117" spans="1:16" s="59" customFormat="1" ht="17.100000000000001" customHeight="1" x14ac:dyDescent="0.2">
      <c r="A117" s="208" t="s">
        <v>52</v>
      </c>
      <c r="B117" s="188" t="s">
        <v>33</v>
      </c>
      <c r="C117" s="192"/>
      <c r="D117" s="194"/>
      <c r="E117" s="194"/>
      <c r="F117" s="188"/>
      <c r="G117" s="209"/>
      <c r="H117" s="209"/>
      <c r="I117" s="188"/>
      <c r="J117" s="179"/>
      <c r="K117" s="179"/>
      <c r="M117" s="186"/>
      <c r="N117" s="186"/>
      <c r="O117" s="186"/>
      <c r="P117" s="186"/>
    </row>
    <row r="118" spans="1:16" s="59" customFormat="1" ht="17.100000000000001" customHeight="1" x14ac:dyDescent="0.2">
      <c r="A118" s="208" t="s">
        <v>52</v>
      </c>
      <c r="B118" s="188" t="s">
        <v>33</v>
      </c>
      <c r="C118" s="192"/>
      <c r="D118" s="194"/>
      <c r="E118" s="194"/>
      <c r="F118" s="188"/>
      <c r="G118" s="209"/>
      <c r="H118" s="209"/>
      <c r="I118" s="188"/>
      <c r="J118" s="179"/>
      <c r="K118" s="179"/>
      <c r="M118" s="186"/>
      <c r="N118" s="186"/>
      <c r="O118" s="186"/>
      <c r="P118" s="186"/>
    </row>
    <row r="119" spans="1:16" s="59" customFormat="1" ht="17.100000000000001" customHeight="1" x14ac:dyDescent="0.2">
      <c r="A119" s="208" t="s">
        <v>52</v>
      </c>
      <c r="B119" s="188" t="s">
        <v>33</v>
      </c>
      <c r="C119" s="192"/>
      <c r="D119" s="194"/>
      <c r="E119" s="194"/>
      <c r="F119" s="188"/>
      <c r="G119" s="209"/>
      <c r="H119" s="209"/>
      <c r="I119" s="188"/>
      <c r="J119" s="179"/>
      <c r="K119" s="179"/>
      <c r="M119" s="186"/>
      <c r="N119" s="186"/>
      <c r="O119" s="186"/>
      <c r="P119" s="186"/>
    </row>
    <row r="120" spans="1:16" s="59" customFormat="1" ht="17.100000000000001" customHeight="1" x14ac:dyDescent="0.2">
      <c r="A120" s="208" t="s">
        <v>52</v>
      </c>
      <c r="B120" s="188" t="s">
        <v>33</v>
      </c>
      <c r="C120" s="192"/>
      <c r="D120" s="194"/>
      <c r="E120" s="194"/>
      <c r="F120" s="188"/>
      <c r="G120" s="209"/>
      <c r="H120" s="209"/>
      <c r="I120" s="188"/>
      <c r="J120" s="179"/>
      <c r="K120" s="179"/>
      <c r="M120" s="186"/>
      <c r="N120" s="186"/>
      <c r="O120" s="186"/>
      <c r="P120" s="186"/>
    </row>
    <row r="121" spans="1:16" s="59" customFormat="1" ht="17.100000000000001" customHeight="1" x14ac:dyDescent="0.2">
      <c r="A121" s="208" t="s">
        <v>52</v>
      </c>
      <c r="B121" s="188" t="s">
        <v>33</v>
      </c>
      <c r="C121" s="192"/>
      <c r="D121" s="194"/>
      <c r="E121" s="194"/>
      <c r="F121" s="188"/>
      <c r="G121" s="209"/>
      <c r="H121" s="209"/>
      <c r="I121" s="188"/>
      <c r="J121" s="179"/>
      <c r="K121" s="179"/>
      <c r="M121" s="186"/>
      <c r="N121" s="186"/>
      <c r="O121" s="186"/>
      <c r="P121" s="186"/>
    </row>
    <row r="122" spans="1:16" s="59" customFormat="1" ht="17.100000000000001" customHeight="1" x14ac:dyDescent="0.2">
      <c r="A122" s="208" t="s">
        <v>52</v>
      </c>
      <c r="B122" s="188" t="s">
        <v>33</v>
      </c>
      <c r="C122" s="192"/>
      <c r="D122" s="194"/>
      <c r="E122" s="194"/>
      <c r="F122" s="188"/>
      <c r="G122" s="209"/>
      <c r="H122" s="209"/>
      <c r="I122" s="188"/>
      <c r="J122" s="179"/>
      <c r="K122" s="179"/>
      <c r="M122" s="186"/>
      <c r="N122" s="186"/>
      <c r="O122" s="186"/>
      <c r="P122" s="186"/>
    </row>
    <row r="123" spans="1:16" s="59" customFormat="1" ht="17.100000000000001" customHeight="1" x14ac:dyDescent="0.2">
      <c r="A123" s="208" t="s">
        <v>52</v>
      </c>
      <c r="B123" s="188" t="s">
        <v>33</v>
      </c>
      <c r="C123" s="192"/>
      <c r="D123" s="194"/>
      <c r="E123" s="194"/>
      <c r="F123" s="188"/>
      <c r="G123" s="209"/>
      <c r="H123" s="209"/>
      <c r="I123" s="188"/>
      <c r="J123" s="179"/>
      <c r="K123" s="179"/>
      <c r="M123" s="186"/>
      <c r="N123" s="186"/>
      <c r="O123" s="186"/>
      <c r="P123" s="186"/>
    </row>
    <row r="124" spans="1:16" s="59" customFormat="1" ht="17.100000000000001" customHeight="1" x14ac:dyDescent="0.2">
      <c r="A124" s="208" t="s">
        <v>52</v>
      </c>
      <c r="B124" s="188" t="s">
        <v>33</v>
      </c>
      <c r="C124" s="192"/>
      <c r="D124" s="194"/>
      <c r="E124" s="194"/>
      <c r="F124" s="188"/>
      <c r="G124" s="209"/>
      <c r="H124" s="209"/>
      <c r="I124" s="188"/>
      <c r="J124" s="179"/>
      <c r="K124" s="179"/>
      <c r="M124" s="186"/>
      <c r="N124" s="186"/>
      <c r="O124" s="186"/>
      <c r="P124" s="186"/>
    </row>
    <row r="125" spans="1:16" s="59" customFormat="1" ht="17.100000000000001" customHeight="1" x14ac:dyDescent="0.2">
      <c r="A125" s="208" t="s">
        <v>52</v>
      </c>
      <c r="B125" s="188" t="s">
        <v>33</v>
      </c>
      <c r="C125" s="192"/>
      <c r="D125" s="194"/>
      <c r="E125" s="194"/>
      <c r="F125" s="188"/>
      <c r="G125" s="209"/>
      <c r="H125" s="209"/>
      <c r="I125" s="188"/>
      <c r="J125" s="179"/>
      <c r="K125" s="179"/>
      <c r="M125" s="186"/>
      <c r="N125" s="186"/>
      <c r="O125" s="186"/>
      <c r="P125" s="186"/>
    </row>
    <row r="126" spans="1:16" s="59" customFormat="1" ht="17.100000000000001" customHeight="1" x14ac:dyDescent="0.2">
      <c r="A126" s="208" t="s">
        <v>52</v>
      </c>
      <c r="B126" s="188" t="s">
        <v>33</v>
      </c>
      <c r="C126" s="192"/>
      <c r="D126" s="194"/>
      <c r="E126" s="194"/>
      <c r="F126" s="188"/>
      <c r="G126" s="209"/>
      <c r="H126" s="209"/>
      <c r="I126" s="188"/>
      <c r="J126" s="179"/>
      <c r="K126" s="179"/>
      <c r="M126" s="186"/>
      <c r="N126" s="186"/>
      <c r="O126" s="186"/>
      <c r="P126" s="186"/>
    </row>
    <row r="127" spans="1:16" s="59" customFormat="1" ht="17.100000000000001" customHeight="1" x14ac:dyDescent="0.2">
      <c r="A127" s="208" t="s">
        <v>52</v>
      </c>
      <c r="B127" s="188" t="s">
        <v>33</v>
      </c>
      <c r="C127" s="192"/>
      <c r="D127" s="194"/>
      <c r="E127" s="194"/>
      <c r="F127" s="188"/>
      <c r="G127" s="209"/>
      <c r="H127" s="209"/>
      <c r="I127" s="188"/>
      <c r="J127" s="179"/>
      <c r="K127" s="179"/>
      <c r="M127" s="186"/>
      <c r="N127" s="186"/>
      <c r="O127" s="186"/>
      <c r="P127" s="186"/>
    </row>
    <row r="128" spans="1:16" s="59" customFormat="1" ht="17.100000000000001" customHeight="1" x14ac:dyDescent="0.2">
      <c r="A128" s="208" t="s">
        <v>52</v>
      </c>
      <c r="B128" s="188" t="s">
        <v>33</v>
      </c>
      <c r="C128" s="192"/>
      <c r="D128" s="194"/>
      <c r="E128" s="194"/>
      <c r="F128" s="188"/>
      <c r="G128" s="209"/>
      <c r="H128" s="209"/>
      <c r="I128" s="188"/>
      <c r="J128" s="179"/>
      <c r="K128" s="179"/>
      <c r="M128" s="186"/>
      <c r="N128" s="186"/>
      <c r="O128" s="186"/>
      <c r="P128" s="186"/>
    </row>
    <row r="129" spans="1:16" s="59" customFormat="1" ht="17.100000000000001" customHeight="1" x14ac:dyDescent="0.2">
      <c r="A129" s="208" t="s">
        <v>52</v>
      </c>
      <c r="B129" s="188" t="s">
        <v>33</v>
      </c>
      <c r="C129" s="192"/>
      <c r="D129" s="194"/>
      <c r="E129" s="194"/>
      <c r="F129" s="188"/>
      <c r="G129" s="209"/>
      <c r="H129" s="209"/>
      <c r="I129" s="188"/>
      <c r="J129" s="179"/>
      <c r="K129" s="179"/>
      <c r="M129" s="186"/>
      <c r="N129" s="186"/>
      <c r="O129" s="186"/>
      <c r="P129" s="186"/>
    </row>
    <row r="130" spans="1:16" s="59" customFormat="1" ht="17.100000000000001" customHeight="1" x14ac:dyDescent="0.2">
      <c r="A130" s="208" t="s">
        <v>52</v>
      </c>
      <c r="B130" s="188" t="s">
        <v>33</v>
      </c>
      <c r="C130" s="192"/>
      <c r="D130" s="194"/>
      <c r="E130" s="194"/>
      <c r="F130" s="188"/>
      <c r="G130" s="209"/>
      <c r="H130" s="209"/>
      <c r="I130" s="188"/>
      <c r="J130" s="179"/>
      <c r="K130" s="179"/>
      <c r="M130" s="186"/>
      <c r="N130" s="186"/>
      <c r="O130" s="186"/>
      <c r="P130" s="186"/>
    </row>
    <row r="131" spans="1:16" s="59" customFormat="1" ht="17.100000000000001" customHeight="1" x14ac:dyDescent="0.2">
      <c r="A131" s="208" t="s">
        <v>52</v>
      </c>
      <c r="B131" s="188" t="s">
        <v>33</v>
      </c>
      <c r="C131" s="192"/>
      <c r="D131" s="194"/>
      <c r="E131" s="194"/>
      <c r="F131" s="188"/>
      <c r="G131" s="209"/>
      <c r="H131" s="209"/>
      <c r="I131" s="188"/>
      <c r="J131" s="179"/>
      <c r="K131" s="179"/>
      <c r="M131" s="186"/>
      <c r="N131" s="186"/>
      <c r="O131" s="186"/>
      <c r="P131" s="186"/>
    </row>
    <row r="132" spans="1:16" s="59" customFormat="1" ht="17.100000000000001" customHeight="1" x14ac:dyDescent="0.2">
      <c r="A132" s="208" t="s">
        <v>52</v>
      </c>
      <c r="B132" s="188" t="s">
        <v>33</v>
      </c>
      <c r="C132" s="192"/>
      <c r="D132" s="194"/>
      <c r="E132" s="194"/>
      <c r="F132" s="188"/>
      <c r="G132" s="209"/>
      <c r="H132" s="209"/>
      <c r="I132" s="188"/>
      <c r="J132" s="179"/>
      <c r="K132" s="179"/>
      <c r="M132" s="186"/>
      <c r="N132" s="186"/>
      <c r="O132" s="186"/>
      <c r="P132" s="186"/>
    </row>
    <row r="133" spans="1:16" s="59" customFormat="1" ht="17.100000000000001" customHeight="1" x14ac:dyDescent="0.2">
      <c r="A133" s="208" t="s">
        <v>52</v>
      </c>
      <c r="B133" s="188" t="s">
        <v>33</v>
      </c>
      <c r="C133" s="192"/>
      <c r="D133" s="194"/>
      <c r="E133" s="194"/>
      <c r="F133" s="188"/>
      <c r="G133" s="209"/>
      <c r="H133" s="209"/>
      <c r="I133" s="188"/>
      <c r="J133" s="179"/>
      <c r="K133" s="179"/>
      <c r="M133" s="186"/>
      <c r="N133" s="186"/>
      <c r="O133" s="186"/>
      <c r="P133" s="186"/>
    </row>
    <row r="134" spans="1:16" s="59" customFormat="1" ht="17.100000000000001" customHeight="1" x14ac:dyDescent="0.2">
      <c r="A134" s="208" t="s">
        <v>52</v>
      </c>
      <c r="B134" s="188" t="s">
        <v>33</v>
      </c>
      <c r="C134" s="192"/>
      <c r="D134" s="194"/>
      <c r="E134" s="194"/>
      <c r="F134" s="188"/>
      <c r="G134" s="209"/>
      <c r="H134" s="209"/>
      <c r="I134" s="188"/>
      <c r="J134" s="179"/>
      <c r="K134" s="179"/>
      <c r="M134" s="186"/>
      <c r="N134" s="186"/>
      <c r="O134" s="186"/>
      <c r="P134" s="186"/>
    </row>
    <row r="135" spans="1:16" s="59" customFormat="1" ht="17.100000000000001" customHeight="1" x14ac:dyDescent="0.2">
      <c r="A135" s="208" t="s">
        <v>52</v>
      </c>
      <c r="B135" s="188" t="s">
        <v>33</v>
      </c>
      <c r="C135" s="189"/>
      <c r="D135" s="194"/>
      <c r="E135" s="194"/>
      <c r="F135" s="188"/>
      <c r="G135" s="209"/>
      <c r="H135" s="209"/>
      <c r="I135" s="188"/>
      <c r="J135" s="179"/>
      <c r="K135" s="179"/>
      <c r="M135" s="186"/>
      <c r="N135" s="186"/>
      <c r="O135" s="186"/>
      <c r="P135" s="186"/>
    </row>
    <row r="136" spans="1:16" s="59" customFormat="1" ht="17.100000000000001" customHeight="1" x14ac:dyDescent="0.2">
      <c r="A136" s="208" t="s">
        <v>52</v>
      </c>
      <c r="B136" s="188" t="s">
        <v>33</v>
      </c>
      <c r="C136" s="189"/>
      <c r="D136" s="194"/>
      <c r="E136" s="194"/>
      <c r="F136" s="188"/>
      <c r="G136" s="209"/>
      <c r="H136" s="209"/>
      <c r="I136" s="188"/>
      <c r="J136" s="179"/>
      <c r="K136" s="179"/>
      <c r="M136" s="186"/>
      <c r="N136" s="186"/>
      <c r="O136" s="186"/>
      <c r="P136" s="186"/>
    </row>
    <row r="137" spans="1:16" s="59" customFormat="1" ht="17.100000000000001" customHeight="1" x14ac:dyDescent="0.2">
      <c r="A137" s="208" t="s">
        <v>52</v>
      </c>
      <c r="B137" s="188" t="s">
        <v>33</v>
      </c>
      <c r="C137" s="189"/>
      <c r="D137" s="194"/>
      <c r="E137" s="194"/>
      <c r="F137" s="188"/>
      <c r="G137" s="209"/>
      <c r="H137" s="209"/>
      <c r="I137" s="188"/>
      <c r="J137" s="179"/>
      <c r="K137" s="179"/>
      <c r="M137" s="186"/>
      <c r="N137" s="186"/>
      <c r="O137" s="186"/>
      <c r="P137" s="186"/>
    </row>
    <row r="138" spans="1:16" s="59" customFormat="1" ht="17.100000000000001" customHeight="1" x14ac:dyDescent="0.2">
      <c r="A138" s="208" t="s">
        <v>52</v>
      </c>
      <c r="B138" s="188" t="s">
        <v>33</v>
      </c>
      <c r="C138" s="189"/>
      <c r="D138" s="194"/>
      <c r="E138" s="194"/>
      <c r="F138" s="188"/>
      <c r="G138" s="209"/>
      <c r="H138" s="209"/>
      <c r="I138" s="188"/>
      <c r="J138" s="179"/>
      <c r="K138" s="179"/>
      <c r="M138" s="186"/>
      <c r="N138" s="186"/>
      <c r="O138" s="186"/>
      <c r="P138" s="186"/>
    </row>
    <row r="139" spans="1:16" s="59" customFormat="1" ht="17.100000000000001" customHeight="1" x14ac:dyDescent="0.2">
      <c r="A139" s="208" t="s">
        <v>52</v>
      </c>
      <c r="B139" s="188" t="s">
        <v>33</v>
      </c>
      <c r="C139" s="189"/>
      <c r="D139" s="194"/>
      <c r="E139" s="194"/>
      <c r="F139" s="188"/>
      <c r="G139" s="209"/>
      <c r="H139" s="209"/>
      <c r="I139" s="188"/>
      <c r="J139" s="179"/>
      <c r="K139" s="179"/>
      <c r="M139" s="186"/>
      <c r="N139" s="186"/>
      <c r="O139" s="186"/>
      <c r="P139" s="186"/>
    </row>
    <row r="140" spans="1:16" s="59" customFormat="1" ht="17.100000000000001" customHeight="1" x14ac:dyDescent="0.2">
      <c r="A140" s="208" t="s">
        <v>52</v>
      </c>
      <c r="B140" s="188" t="s">
        <v>33</v>
      </c>
      <c r="C140" s="189"/>
      <c r="D140" s="194"/>
      <c r="E140" s="194"/>
      <c r="F140" s="188"/>
      <c r="G140" s="209"/>
      <c r="H140" s="209"/>
      <c r="I140" s="188"/>
      <c r="J140" s="179"/>
      <c r="K140" s="179"/>
      <c r="M140" s="186"/>
      <c r="N140" s="186"/>
      <c r="O140" s="186"/>
      <c r="P140" s="186"/>
    </row>
    <row r="141" spans="1:16" s="59" customFormat="1" ht="17.100000000000001" customHeight="1" x14ac:dyDescent="0.2">
      <c r="A141" s="208" t="s">
        <v>52</v>
      </c>
      <c r="B141" s="188" t="s">
        <v>33</v>
      </c>
      <c r="C141" s="189"/>
      <c r="D141" s="194"/>
      <c r="E141" s="194"/>
      <c r="F141" s="188"/>
      <c r="G141" s="209"/>
      <c r="H141" s="209"/>
      <c r="I141" s="188"/>
      <c r="J141" s="179"/>
      <c r="K141" s="179"/>
      <c r="M141" s="186"/>
      <c r="N141" s="186"/>
      <c r="O141" s="186"/>
      <c r="P141" s="186"/>
    </row>
    <row r="142" spans="1:16" s="59" customFormat="1" ht="17.100000000000001" customHeight="1" x14ac:dyDescent="0.2">
      <c r="A142" s="208" t="s">
        <v>52</v>
      </c>
      <c r="B142" s="188" t="s">
        <v>33</v>
      </c>
      <c r="C142" s="189"/>
      <c r="D142" s="194"/>
      <c r="E142" s="194"/>
      <c r="F142" s="188"/>
      <c r="G142" s="209"/>
      <c r="H142" s="209"/>
      <c r="I142" s="188"/>
      <c r="J142" s="179"/>
      <c r="K142" s="179"/>
      <c r="M142" s="186"/>
      <c r="N142" s="186"/>
      <c r="O142" s="186"/>
      <c r="P142" s="186"/>
    </row>
    <row r="143" spans="1:16" s="59" customFormat="1" ht="17.100000000000001" customHeight="1" x14ac:dyDescent="0.2">
      <c r="A143" s="208" t="s">
        <v>52</v>
      </c>
      <c r="B143" s="188" t="s">
        <v>33</v>
      </c>
      <c r="C143" s="189"/>
      <c r="D143" s="194"/>
      <c r="E143" s="194"/>
      <c r="F143" s="188"/>
      <c r="G143" s="209"/>
      <c r="H143" s="209"/>
      <c r="I143" s="188"/>
      <c r="J143" s="179"/>
      <c r="K143" s="179"/>
      <c r="M143" s="186"/>
      <c r="N143" s="186"/>
      <c r="O143" s="186"/>
      <c r="P143" s="186"/>
    </row>
    <row r="144" spans="1:16" s="59" customFormat="1" ht="17.100000000000001" customHeight="1" x14ac:dyDescent="0.2">
      <c r="A144" s="208" t="s">
        <v>52</v>
      </c>
      <c r="B144" s="188" t="s">
        <v>33</v>
      </c>
      <c r="C144" s="189"/>
      <c r="D144" s="194"/>
      <c r="E144" s="194"/>
      <c r="F144" s="188"/>
      <c r="G144" s="209"/>
      <c r="H144" s="209"/>
      <c r="I144" s="188"/>
      <c r="J144" s="179"/>
      <c r="K144" s="179"/>
      <c r="M144" s="186"/>
      <c r="N144" s="186"/>
      <c r="O144" s="186"/>
      <c r="P144" s="186"/>
    </row>
    <row r="145" spans="1:16" s="59" customFormat="1" ht="17.100000000000001" customHeight="1" x14ac:dyDescent="0.2">
      <c r="A145" s="208" t="s">
        <v>52</v>
      </c>
      <c r="B145" s="188" t="s">
        <v>33</v>
      </c>
      <c r="C145" s="189"/>
      <c r="D145" s="194"/>
      <c r="E145" s="194"/>
      <c r="F145" s="188"/>
      <c r="G145" s="209"/>
      <c r="H145" s="209"/>
      <c r="I145" s="188"/>
      <c r="J145" s="179"/>
      <c r="K145" s="179"/>
      <c r="M145" s="186"/>
      <c r="N145" s="186"/>
      <c r="O145" s="186"/>
      <c r="P145" s="186"/>
    </row>
    <row r="146" spans="1:16" s="59" customFormat="1" ht="17.100000000000001" customHeight="1" x14ac:dyDescent="0.2">
      <c r="A146" s="208" t="s">
        <v>52</v>
      </c>
      <c r="B146" s="188" t="s">
        <v>33</v>
      </c>
      <c r="C146" s="189"/>
      <c r="D146" s="194"/>
      <c r="E146" s="194"/>
      <c r="F146" s="188"/>
      <c r="G146" s="209"/>
      <c r="H146" s="209"/>
      <c r="I146" s="188"/>
      <c r="J146" s="179"/>
      <c r="K146" s="179"/>
      <c r="M146" s="186"/>
      <c r="N146" s="186"/>
      <c r="O146" s="186"/>
      <c r="P146" s="186"/>
    </row>
    <row r="147" spans="1:16" s="59" customFormat="1" ht="17.100000000000001" customHeight="1" x14ac:dyDescent="0.2">
      <c r="A147" s="208" t="s">
        <v>52</v>
      </c>
      <c r="B147" s="188" t="s">
        <v>33</v>
      </c>
      <c r="C147" s="189"/>
      <c r="D147" s="194"/>
      <c r="E147" s="194"/>
      <c r="F147" s="188"/>
      <c r="G147" s="209"/>
      <c r="H147" s="209"/>
      <c r="I147" s="188"/>
      <c r="J147" s="179"/>
      <c r="K147" s="179"/>
      <c r="M147" s="186"/>
      <c r="N147" s="186"/>
      <c r="O147" s="186"/>
      <c r="P147" s="186"/>
    </row>
    <row r="148" spans="1:16" s="59" customFormat="1" ht="17.100000000000001" customHeight="1" x14ac:dyDescent="0.2">
      <c r="A148" s="208" t="s">
        <v>52</v>
      </c>
      <c r="B148" s="188" t="s">
        <v>33</v>
      </c>
      <c r="C148" s="192"/>
      <c r="D148" s="194"/>
      <c r="E148" s="194"/>
      <c r="F148" s="188"/>
      <c r="G148" s="209"/>
      <c r="H148" s="209"/>
      <c r="I148" s="188"/>
      <c r="J148" s="179"/>
      <c r="K148" s="179"/>
      <c r="M148" s="186"/>
      <c r="N148" s="186"/>
      <c r="O148" s="186"/>
      <c r="P148" s="186"/>
    </row>
    <row r="149" spans="1:16" s="59" customFormat="1" ht="17.100000000000001" customHeight="1" x14ac:dyDescent="0.2">
      <c r="A149" s="208" t="s">
        <v>52</v>
      </c>
      <c r="B149" s="188" t="s">
        <v>33</v>
      </c>
      <c r="C149" s="192"/>
      <c r="D149" s="194"/>
      <c r="E149" s="194"/>
      <c r="F149" s="188"/>
      <c r="G149" s="209"/>
      <c r="H149" s="209"/>
      <c r="I149" s="188"/>
      <c r="J149" s="179"/>
      <c r="K149" s="179"/>
      <c r="M149" s="186"/>
      <c r="N149" s="186"/>
      <c r="O149" s="186"/>
      <c r="P149" s="186"/>
    </row>
    <row r="150" spans="1:16" s="59" customFormat="1" ht="17.100000000000001" customHeight="1" x14ac:dyDescent="0.2">
      <c r="A150" s="208" t="s">
        <v>52</v>
      </c>
      <c r="B150" s="188" t="s">
        <v>33</v>
      </c>
      <c r="C150" s="192"/>
      <c r="D150" s="194"/>
      <c r="E150" s="194"/>
      <c r="F150" s="188"/>
      <c r="G150" s="209"/>
      <c r="H150" s="209"/>
      <c r="I150" s="188"/>
      <c r="J150" s="179"/>
      <c r="K150" s="179"/>
      <c r="M150" s="186"/>
      <c r="N150" s="186"/>
      <c r="O150" s="186"/>
      <c r="P150" s="186"/>
    </row>
    <row r="151" spans="1:16" s="59" customFormat="1" ht="17.100000000000001" customHeight="1" x14ac:dyDescent="0.2">
      <c r="A151" s="208" t="s">
        <v>52</v>
      </c>
      <c r="B151" s="188" t="s">
        <v>33</v>
      </c>
      <c r="C151" s="192"/>
      <c r="D151" s="194"/>
      <c r="E151" s="194"/>
      <c r="F151" s="188"/>
      <c r="G151" s="209"/>
      <c r="H151" s="209"/>
      <c r="I151" s="188"/>
      <c r="J151" s="179"/>
      <c r="K151" s="179"/>
      <c r="M151" s="186"/>
      <c r="N151" s="186"/>
      <c r="O151" s="186"/>
      <c r="P151" s="186"/>
    </row>
    <row r="152" spans="1:16" s="59" customFormat="1" ht="17.100000000000001" customHeight="1" x14ac:dyDescent="0.2">
      <c r="A152" s="208" t="s">
        <v>52</v>
      </c>
      <c r="B152" s="188" t="s">
        <v>33</v>
      </c>
      <c r="C152" s="192"/>
      <c r="D152" s="194"/>
      <c r="E152" s="194"/>
      <c r="F152" s="188"/>
      <c r="G152" s="209"/>
      <c r="H152" s="209"/>
      <c r="I152" s="188"/>
      <c r="J152" s="179"/>
      <c r="K152" s="179"/>
      <c r="M152" s="186"/>
      <c r="N152" s="186"/>
      <c r="O152" s="186"/>
      <c r="P152" s="186"/>
    </row>
    <row r="153" spans="1:16" s="59" customFormat="1" ht="17.100000000000001" customHeight="1" x14ac:dyDescent="0.2">
      <c r="A153" s="208" t="s">
        <v>52</v>
      </c>
      <c r="B153" s="188" t="s">
        <v>33</v>
      </c>
      <c r="C153" s="192"/>
      <c r="D153" s="194"/>
      <c r="E153" s="194"/>
      <c r="F153" s="188"/>
      <c r="G153" s="209"/>
      <c r="H153" s="209"/>
      <c r="I153" s="188"/>
      <c r="J153" s="179"/>
      <c r="K153" s="179"/>
      <c r="M153" s="186"/>
      <c r="N153" s="186"/>
      <c r="O153" s="186"/>
      <c r="P153" s="186"/>
    </row>
    <row r="154" spans="1:16" s="59" customFormat="1" ht="17.100000000000001" customHeight="1" x14ac:dyDescent="0.2">
      <c r="A154" s="208" t="s">
        <v>52</v>
      </c>
      <c r="B154" s="188" t="s">
        <v>33</v>
      </c>
      <c r="C154" s="192"/>
      <c r="D154" s="194"/>
      <c r="E154" s="194"/>
      <c r="F154" s="191"/>
      <c r="G154" s="209"/>
      <c r="H154" s="209"/>
      <c r="I154" s="188"/>
      <c r="J154" s="179"/>
      <c r="K154" s="179"/>
      <c r="M154" s="186"/>
      <c r="N154" s="186"/>
      <c r="O154" s="186"/>
      <c r="P154" s="186"/>
    </row>
    <row r="155" spans="1:16" s="59" customFormat="1" ht="17.100000000000001" customHeight="1" x14ac:dyDescent="0.2">
      <c r="A155" s="208" t="s">
        <v>52</v>
      </c>
      <c r="B155" s="188" t="s">
        <v>33</v>
      </c>
      <c r="C155" s="192"/>
      <c r="D155" s="194"/>
      <c r="E155" s="194"/>
      <c r="F155" s="191"/>
      <c r="G155" s="209"/>
      <c r="H155" s="209"/>
      <c r="I155" s="188"/>
      <c r="J155" s="179"/>
      <c r="K155" s="179"/>
      <c r="M155" s="186"/>
      <c r="N155" s="186"/>
      <c r="O155" s="186"/>
      <c r="P155" s="186"/>
    </row>
    <row r="156" spans="1:16" s="59" customFormat="1" ht="17.100000000000001" customHeight="1" x14ac:dyDescent="0.2">
      <c r="A156" s="208" t="s">
        <v>52</v>
      </c>
      <c r="B156" s="188" t="s">
        <v>33</v>
      </c>
      <c r="C156" s="192"/>
      <c r="D156" s="194"/>
      <c r="E156" s="194"/>
      <c r="F156" s="188"/>
      <c r="G156" s="209"/>
      <c r="H156" s="209"/>
      <c r="I156" s="188"/>
      <c r="J156" s="179"/>
      <c r="K156" s="179"/>
      <c r="M156" s="186"/>
      <c r="N156" s="186"/>
      <c r="O156" s="186"/>
      <c r="P156" s="186"/>
    </row>
    <row r="157" spans="1:16" s="59" customFormat="1" ht="17.100000000000001" customHeight="1" x14ac:dyDescent="0.2">
      <c r="A157" s="208" t="s">
        <v>52</v>
      </c>
      <c r="B157" s="188" t="s">
        <v>33</v>
      </c>
      <c r="C157" s="192"/>
      <c r="D157" s="194"/>
      <c r="E157" s="194"/>
      <c r="F157" s="188"/>
      <c r="G157" s="209"/>
      <c r="H157" s="209"/>
      <c r="I157" s="188"/>
      <c r="J157" s="179"/>
      <c r="K157" s="179"/>
      <c r="M157" s="186"/>
      <c r="N157" s="186"/>
      <c r="O157" s="186"/>
      <c r="P157" s="186"/>
    </row>
    <row r="158" spans="1:16" s="59" customFormat="1" ht="17.100000000000001" customHeight="1" x14ac:dyDescent="0.2">
      <c r="A158" s="208" t="s">
        <v>52</v>
      </c>
      <c r="B158" s="188" t="s">
        <v>33</v>
      </c>
      <c r="C158" s="192"/>
      <c r="D158" s="194"/>
      <c r="E158" s="194"/>
      <c r="F158" s="191"/>
      <c r="G158" s="209"/>
      <c r="H158" s="209"/>
      <c r="I158" s="191"/>
      <c r="J158" s="179"/>
      <c r="K158" s="179"/>
      <c r="M158" s="186"/>
      <c r="N158" s="186"/>
      <c r="O158" s="186"/>
      <c r="P158" s="186"/>
    </row>
    <row r="159" spans="1:16" s="59" customFormat="1" ht="17.100000000000001" customHeight="1" x14ac:dyDescent="0.2">
      <c r="A159" s="208" t="s">
        <v>52</v>
      </c>
      <c r="B159" s="188" t="s">
        <v>33</v>
      </c>
      <c r="C159" s="192"/>
      <c r="D159" s="194"/>
      <c r="E159" s="194"/>
      <c r="F159" s="188"/>
      <c r="G159" s="209"/>
      <c r="H159" s="209"/>
      <c r="I159" s="188"/>
      <c r="J159" s="179"/>
      <c r="K159" s="179"/>
      <c r="M159" s="186"/>
      <c r="N159" s="186"/>
      <c r="O159" s="186"/>
      <c r="P159" s="186"/>
    </row>
    <row r="160" spans="1:16" s="59" customFormat="1" ht="17.100000000000001" customHeight="1" x14ac:dyDescent="0.2">
      <c r="A160" s="208" t="s">
        <v>52</v>
      </c>
      <c r="B160" s="188" t="s">
        <v>33</v>
      </c>
      <c r="C160" s="192"/>
      <c r="D160" s="194"/>
      <c r="E160" s="194"/>
      <c r="F160" s="188"/>
      <c r="G160" s="209"/>
      <c r="H160" s="209"/>
      <c r="I160" s="188"/>
      <c r="J160" s="179"/>
      <c r="K160" s="179"/>
      <c r="M160" s="186"/>
      <c r="N160" s="186"/>
      <c r="O160" s="186"/>
      <c r="P160" s="186"/>
    </row>
    <row r="161" spans="1:16" s="59" customFormat="1" ht="17.100000000000001" customHeight="1" x14ac:dyDescent="0.2">
      <c r="A161" s="208" t="s">
        <v>52</v>
      </c>
      <c r="B161" s="188" t="s">
        <v>33</v>
      </c>
      <c r="C161" s="192"/>
      <c r="D161" s="194"/>
      <c r="E161" s="194"/>
      <c r="F161" s="188"/>
      <c r="G161" s="209"/>
      <c r="H161" s="209"/>
      <c r="I161" s="188"/>
      <c r="J161" s="179"/>
      <c r="K161" s="179"/>
      <c r="M161" s="186"/>
      <c r="N161" s="186"/>
      <c r="O161" s="186"/>
      <c r="P161" s="186"/>
    </row>
    <row r="162" spans="1:16" s="59" customFormat="1" ht="17.100000000000001" customHeight="1" x14ac:dyDescent="0.2">
      <c r="A162" s="208" t="s">
        <v>52</v>
      </c>
      <c r="B162" s="188" t="s">
        <v>33</v>
      </c>
      <c r="C162" s="192"/>
      <c r="D162" s="194"/>
      <c r="E162" s="194"/>
      <c r="F162" s="188"/>
      <c r="G162" s="209"/>
      <c r="H162" s="209"/>
      <c r="I162" s="188"/>
      <c r="J162" s="179"/>
      <c r="K162" s="179"/>
      <c r="M162" s="186"/>
      <c r="N162" s="186"/>
      <c r="O162" s="186"/>
      <c r="P162" s="186"/>
    </row>
    <row r="163" spans="1:16" s="59" customFormat="1" ht="17.100000000000001" customHeight="1" x14ac:dyDescent="0.2">
      <c r="A163" s="208" t="s">
        <v>52</v>
      </c>
      <c r="B163" s="188" t="s">
        <v>33</v>
      </c>
      <c r="C163" s="192"/>
      <c r="D163" s="194"/>
      <c r="E163" s="194"/>
      <c r="F163" s="188"/>
      <c r="G163" s="209"/>
      <c r="H163" s="209"/>
      <c r="I163" s="188"/>
      <c r="J163" s="179"/>
      <c r="K163" s="179"/>
      <c r="M163" s="186"/>
      <c r="N163" s="186"/>
      <c r="O163" s="186"/>
      <c r="P163" s="186"/>
    </row>
    <row r="164" spans="1:16" s="59" customFormat="1" ht="17.100000000000001" customHeight="1" x14ac:dyDescent="0.2">
      <c r="A164" s="208" t="s">
        <v>52</v>
      </c>
      <c r="B164" s="188" t="s">
        <v>33</v>
      </c>
      <c r="C164" s="192"/>
      <c r="D164" s="194"/>
      <c r="E164" s="194"/>
      <c r="F164" s="188"/>
      <c r="G164" s="209"/>
      <c r="H164" s="209"/>
      <c r="I164" s="188"/>
      <c r="J164" s="179"/>
      <c r="K164" s="179"/>
      <c r="M164" s="186"/>
      <c r="N164" s="186"/>
      <c r="O164" s="186"/>
      <c r="P164" s="186"/>
    </row>
    <row r="165" spans="1:16" s="59" customFormat="1" ht="17.100000000000001" customHeight="1" x14ac:dyDescent="0.2">
      <c r="A165" s="208" t="s">
        <v>52</v>
      </c>
      <c r="B165" s="188" t="s">
        <v>33</v>
      </c>
      <c r="C165" s="192"/>
      <c r="D165" s="194"/>
      <c r="E165" s="194"/>
      <c r="F165" s="188"/>
      <c r="G165" s="209"/>
      <c r="H165" s="209"/>
      <c r="I165" s="188"/>
      <c r="J165" s="179"/>
      <c r="K165" s="179"/>
      <c r="M165" s="186"/>
      <c r="N165" s="186"/>
      <c r="O165" s="186"/>
      <c r="P165" s="186"/>
    </row>
    <row r="166" spans="1:16" s="59" customFormat="1" ht="17.100000000000001" customHeight="1" x14ac:dyDescent="0.2">
      <c r="A166" s="208" t="s">
        <v>52</v>
      </c>
      <c r="B166" s="188" t="s">
        <v>33</v>
      </c>
      <c r="C166" s="192"/>
      <c r="D166" s="194"/>
      <c r="E166" s="194"/>
      <c r="F166" s="188"/>
      <c r="G166" s="209"/>
      <c r="H166" s="209"/>
      <c r="I166" s="188"/>
      <c r="J166" s="179"/>
      <c r="K166" s="179"/>
      <c r="M166" s="186"/>
      <c r="N166" s="186"/>
      <c r="O166" s="186"/>
      <c r="P166" s="186"/>
    </row>
    <row r="167" spans="1:16" s="59" customFormat="1" ht="17.100000000000001" customHeight="1" x14ac:dyDescent="0.2">
      <c r="A167" s="208" t="s">
        <v>52</v>
      </c>
      <c r="B167" s="188" t="s">
        <v>33</v>
      </c>
      <c r="C167" s="192"/>
      <c r="D167" s="194"/>
      <c r="E167" s="194"/>
      <c r="F167" s="191"/>
      <c r="G167" s="209"/>
      <c r="H167" s="209"/>
      <c r="I167" s="188"/>
      <c r="J167" s="179"/>
      <c r="K167" s="179"/>
      <c r="M167" s="186"/>
      <c r="N167" s="186"/>
      <c r="O167" s="186"/>
      <c r="P167" s="186"/>
    </row>
    <row r="168" spans="1:16" s="59" customFormat="1" ht="17.100000000000001" customHeight="1" x14ac:dyDescent="0.2">
      <c r="A168" s="208" t="s">
        <v>52</v>
      </c>
      <c r="B168" s="188" t="s">
        <v>33</v>
      </c>
      <c r="C168" s="192"/>
      <c r="D168" s="194"/>
      <c r="E168" s="194"/>
      <c r="F168" s="188"/>
      <c r="G168" s="209"/>
      <c r="H168" s="209"/>
      <c r="I168" s="188"/>
      <c r="J168" s="179"/>
      <c r="K168" s="179"/>
      <c r="M168" s="186"/>
      <c r="N168" s="186"/>
      <c r="O168" s="186"/>
      <c r="P168" s="186"/>
    </row>
    <row r="169" spans="1:16" s="59" customFormat="1" ht="17.100000000000001" customHeight="1" x14ac:dyDescent="0.2">
      <c r="A169" s="208" t="s">
        <v>52</v>
      </c>
      <c r="B169" s="188" t="s">
        <v>33</v>
      </c>
      <c r="C169" s="192"/>
      <c r="D169" s="194"/>
      <c r="E169" s="194"/>
      <c r="F169" s="188"/>
      <c r="G169" s="209"/>
      <c r="H169" s="209"/>
      <c r="I169" s="191"/>
      <c r="J169" s="179"/>
      <c r="K169" s="179"/>
      <c r="M169" s="186"/>
      <c r="N169" s="186"/>
      <c r="O169" s="186"/>
      <c r="P169" s="186"/>
    </row>
    <row r="170" spans="1:16" s="59" customFormat="1" ht="17.100000000000001" customHeight="1" x14ac:dyDescent="0.2">
      <c r="A170" s="208" t="s">
        <v>52</v>
      </c>
      <c r="B170" s="188" t="s">
        <v>33</v>
      </c>
      <c r="C170" s="192"/>
      <c r="D170" s="194"/>
      <c r="E170" s="194"/>
      <c r="F170" s="188"/>
      <c r="G170" s="209"/>
      <c r="H170" s="209"/>
      <c r="I170" s="188"/>
      <c r="J170" s="179"/>
      <c r="K170" s="179"/>
      <c r="M170" s="186"/>
      <c r="N170" s="186"/>
      <c r="O170" s="186"/>
      <c r="P170" s="186"/>
    </row>
    <row r="171" spans="1:16" s="59" customFormat="1" ht="17.100000000000001" customHeight="1" x14ac:dyDescent="0.2">
      <c r="A171" s="208" t="s">
        <v>52</v>
      </c>
      <c r="B171" s="188" t="s">
        <v>33</v>
      </c>
      <c r="C171" s="192"/>
      <c r="D171" s="194"/>
      <c r="E171" s="194"/>
      <c r="F171" s="188"/>
      <c r="G171" s="209"/>
      <c r="H171" s="209"/>
      <c r="I171" s="188"/>
      <c r="J171" s="179"/>
      <c r="K171" s="179"/>
      <c r="M171" s="186"/>
      <c r="N171" s="186"/>
      <c r="O171" s="186"/>
      <c r="P171" s="186"/>
    </row>
    <row r="172" spans="1:16" s="59" customFormat="1" ht="17.100000000000001" customHeight="1" x14ac:dyDescent="0.2">
      <c r="A172" s="208" t="s">
        <v>52</v>
      </c>
      <c r="B172" s="188" t="s">
        <v>33</v>
      </c>
      <c r="C172" s="192"/>
      <c r="D172" s="194"/>
      <c r="E172" s="194"/>
      <c r="F172" s="188"/>
      <c r="G172" s="209"/>
      <c r="H172" s="209"/>
      <c r="I172" s="188"/>
      <c r="J172" s="179"/>
      <c r="K172" s="179"/>
      <c r="M172" s="186"/>
      <c r="N172" s="186"/>
      <c r="O172" s="186"/>
      <c r="P172" s="186"/>
    </row>
    <row r="173" spans="1:16" s="59" customFormat="1" ht="17.100000000000001" customHeight="1" x14ac:dyDescent="0.2">
      <c r="A173" s="208" t="s">
        <v>52</v>
      </c>
      <c r="B173" s="188" t="s">
        <v>33</v>
      </c>
      <c r="C173" s="192"/>
      <c r="D173" s="194"/>
      <c r="E173" s="194"/>
      <c r="F173" s="188"/>
      <c r="G173" s="209"/>
      <c r="H173" s="209"/>
      <c r="I173" s="188"/>
      <c r="J173" s="179"/>
      <c r="K173" s="179"/>
      <c r="M173" s="186"/>
      <c r="N173" s="186"/>
      <c r="O173" s="186"/>
      <c r="P173" s="186"/>
    </row>
    <row r="174" spans="1:16" s="59" customFormat="1" ht="17.100000000000001" customHeight="1" x14ac:dyDescent="0.2">
      <c r="A174" s="208" t="s">
        <v>52</v>
      </c>
      <c r="B174" s="188" t="s">
        <v>33</v>
      </c>
      <c r="C174" s="192"/>
      <c r="D174" s="194"/>
      <c r="E174" s="194"/>
      <c r="F174" s="188"/>
      <c r="G174" s="209"/>
      <c r="H174" s="209"/>
      <c r="I174" s="188"/>
      <c r="J174" s="179"/>
      <c r="K174" s="179"/>
      <c r="M174" s="186"/>
      <c r="N174" s="186"/>
      <c r="O174" s="186"/>
      <c r="P174" s="186"/>
    </row>
    <row r="175" spans="1:16" s="59" customFormat="1" ht="17.100000000000001" customHeight="1" x14ac:dyDescent="0.2">
      <c r="A175" s="208" t="s">
        <v>52</v>
      </c>
      <c r="B175" s="188" t="s">
        <v>33</v>
      </c>
      <c r="C175" s="192"/>
      <c r="D175" s="194"/>
      <c r="E175" s="194"/>
      <c r="F175" s="188"/>
      <c r="G175" s="209"/>
      <c r="H175" s="209"/>
      <c r="I175" s="188"/>
      <c r="J175" s="179"/>
      <c r="K175" s="179"/>
      <c r="M175" s="186"/>
      <c r="N175" s="186"/>
      <c r="O175" s="186"/>
      <c r="P175" s="186"/>
    </row>
    <row r="176" spans="1:16" s="59" customFormat="1" ht="17.100000000000001" customHeight="1" x14ac:dyDescent="0.2">
      <c r="A176" s="208" t="s">
        <v>52</v>
      </c>
      <c r="B176" s="188" t="s">
        <v>33</v>
      </c>
      <c r="C176" s="192"/>
      <c r="D176" s="194"/>
      <c r="E176" s="194"/>
      <c r="F176" s="188"/>
      <c r="G176" s="209"/>
      <c r="H176" s="209"/>
      <c r="I176" s="188"/>
      <c r="J176" s="179"/>
      <c r="K176" s="179"/>
      <c r="M176" s="186"/>
      <c r="N176" s="186"/>
      <c r="O176" s="186"/>
      <c r="P176" s="186"/>
    </row>
    <row r="177" spans="1:16" s="59" customFormat="1" ht="17.100000000000001" customHeight="1" x14ac:dyDescent="0.2">
      <c r="A177" s="208" t="s">
        <v>52</v>
      </c>
      <c r="B177" s="188" t="s">
        <v>33</v>
      </c>
      <c r="C177" s="192"/>
      <c r="D177" s="194"/>
      <c r="E177" s="194"/>
      <c r="F177" s="188"/>
      <c r="G177" s="209"/>
      <c r="H177" s="209"/>
      <c r="I177" s="188"/>
      <c r="J177" s="179"/>
      <c r="K177" s="179"/>
      <c r="M177" s="186"/>
      <c r="N177" s="186"/>
      <c r="O177" s="186"/>
      <c r="P177" s="186"/>
    </row>
    <row r="178" spans="1:16" s="59" customFormat="1" ht="17.100000000000001" customHeight="1" x14ac:dyDescent="0.2">
      <c r="A178" s="208" t="s">
        <v>52</v>
      </c>
      <c r="B178" s="188" t="s">
        <v>33</v>
      </c>
      <c r="C178" s="192"/>
      <c r="D178" s="194"/>
      <c r="E178" s="194"/>
      <c r="F178" s="191"/>
      <c r="G178" s="209"/>
      <c r="H178" s="209"/>
      <c r="I178" s="188"/>
      <c r="J178" s="179"/>
      <c r="K178" s="179"/>
      <c r="M178" s="186"/>
      <c r="N178" s="186"/>
      <c r="O178" s="186"/>
      <c r="P178" s="186"/>
    </row>
    <row r="179" spans="1:16" s="59" customFormat="1" ht="17.100000000000001" customHeight="1" x14ac:dyDescent="0.2">
      <c r="A179" s="208" t="s">
        <v>52</v>
      </c>
      <c r="B179" s="188" t="s">
        <v>33</v>
      </c>
      <c r="C179" s="192"/>
      <c r="D179" s="194"/>
      <c r="E179" s="194"/>
      <c r="F179" s="188"/>
      <c r="G179" s="209"/>
      <c r="H179" s="209"/>
      <c r="I179" s="188"/>
      <c r="J179" s="179"/>
      <c r="K179" s="179"/>
      <c r="M179" s="186"/>
      <c r="N179" s="186"/>
      <c r="O179" s="186"/>
      <c r="P179" s="186"/>
    </row>
    <row r="180" spans="1:16" s="59" customFormat="1" ht="17.100000000000001" customHeight="1" x14ac:dyDescent="0.2">
      <c r="A180" s="208" t="s">
        <v>52</v>
      </c>
      <c r="B180" s="188" t="s">
        <v>33</v>
      </c>
      <c r="C180" s="192"/>
      <c r="D180" s="194"/>
      <c r="E180" s="194"/>
      <c r="F180" s="188"/>
      <c r="G180" s="209"/>
      <c r="H180" s="209"/>
      <c r="I180" s="188"/>
      <c r="J180" s="179"/>
      <c r="K180" s="179"/>
      <c r="M180" s="186"/>
      <c r="N180" s="186"/>
      <c r="O180" s="186"/>
      <c r="P180" s="186"/>
    </row>
    <row r="181" spans="1:16" s="59" customFormat="1" ht="17.100000000000001" customHeight="1" x14ac:dyDescent="0.2">
      <c r="A181" s="208" t="s">
        <v>52</v>
      </c>
      <c r="B181" s="188" t="s">
        <v>33</v>
      </c>
      <c r="C181" s="192"/>
      <c r="D181" s="194"/>
      <c r="E181" s="194"/>
      <c r="F181" s="188"/>
      <c r="G181" s="209"/>
      <c r="H181" s="209"/>
      <c r="I181" s="188"/>
      <c r="J181" s="179"/>
      <c r="K181" s="179"/>
      <c r="M181" s="186"/>
      <c r="N181" s="186"/>
      <c r="O181" s="186"/>
      <c r="P181" s="186"/>
    </row>
    <row r="182" spans="1:16" s="59" customFormat="1" ht="17.100000000000001" customHeight="1" x14ac:dyDescent="0.2">
      <c r="A182" s="208" t="s">
        <v>52</v>
      </c>
      <c r="B182" s="188" t="s">
        <v>33</v>
      </c>
      <c r="C182" s="192"/>
      <c r="D182" s="194"/>
      <c r="E182" s="194"/>
      <c r="F182" s="188"/>
      <c r="G182" s="209"/>
      <c r="H182" s="209"/>
      <c r="I182" s="188"/>
      <c r="J182" s="179"/>
      <c r="K182" s="179"/>
      <c r="M182" s="186"/>
      <c r="N182" s="186"/>
      <c r="O182" s="186"/>
      <c r="P182" s="186"/>
    </row>
    <row r="183" spans="1:16" s="59" customFormat="1" ht="17.100000000000001" customHeight="1" x14ac:dyDescent="0.2">
      <c r="A183" s="208" t="s">
        <v>52</v>
      </c>
      <c r="B183" s="188" t="s">
        <v>33</v>
      </c>
      <c r="C183" s="192"/>
      <c r="D183" s="194"/>
      <c r="E183" s="194"/>
      <c r="F183" s="188"/>
      <c r="G183" s="209"/>
      <c r="H183" s="209"/>
      <c r="I183" s="188"/>
      <c r="J183" s="179"/>
      <c r="K183" s="179"/>
      <c r="M183" s="186"/>
      <c r="N183" s="186"/>
      <c r="O183" s="186"/>
      <c r="P183" s="186"/>
    </row>
    <row r="184" spans="1:16" s="59" customFormat="1" ht="17.100000000000001" customHeight="1" x14ac:dyDescent="0.2">
      <c r="A184" s="208" t="s">
        <v>52</v>
      </c>
      <c r="B184" s="188" t="s">
        <v>33</v>
      </c>
      <c r="C184" s="192"/>
      <c r="D184" s="194"/>
      <c r="E184" s="194"/>
      <c r="F184" s="188"/>
      <c r="G184" s="209"/>
      <c r="H184" s="209"/>
      <c r="I184" s="188"/>
      <c r="J184" s="179"/>
      <c r="K184" s="179"/>
      <c r="M184" s="186"/>
      <c r="N184" s="186"/>
      <c r="O184" s="186"/>
      <c r="P184" s="186"/>
    </row>
    <row r="185" spans="1:16" s="59" customFormat="1" ht="17.100000000000001" customHeight="1" x14ac:dyDescent="0.2">
      <c r="A185" s="208" t="s">
        <v>52</v>
      </c>
      <c r="B185" s="188" t="s">
        <v>33</v>
      </c>
      <c r="C185" s="192" t="s">
        <v>53</v>
      </c>
      <c r="D185" s="194">
        <v>57</v>
      </c>
      <c r="E185" s="194">
        <v>572160</v>
      </c>
      <c r="F185" s="188" t="s">
        <v>54</v>
      </c>
      <c r="G185" s="210">
        <v>44</v>
      </c>
      <c r="H185" s="209" t="s">
        <v>55</v>
      </c>
      <c r="I185" s="188"/>
      <c r="J185" s="179"/>
      <c r="K185" s="179"/>
      <c r="M185" s="186"/>
      <c r="N185" s="186"/>
      <c r="O185" s="186"/>
      <c r="P185" s="186"/>
    </row>
    <row r="186" spans="1:16" s="59" customFormat="1" ht="17.100000000000001" customHeight="1" x14ac:dyDescent="0.2">
      <c r="A186" s="188"/>
      <c r="B186" s="188"/>
      <c r="C186" s="189"/>
      <c r="D186" s="194"/>
      <c r="E186" s="194"/>
      <c r="F186" s="191"/>
      <c r="G186" s="210"/>
      <c r="H186" s="209"/>
      <c r="I186" s="188"/>
      <c r="J186" s="178"/>
      <c r="K186" s="178"/>
      <c r="M186" s="186"/>
      <c r="N186" s="186"/>
      <c r="O186" s="186"/>
      <c r="P186" s="186"/>
    </row>
    <row r="187" spans="1:16" s="59" customFormat="1" ht="17.100000000000001" customHeight="1" x14ac:dyDescent="0.2">
      <c r="A187" s="188"/>
      <c r="B187" s="188"/>
      <c r="C187" s="189"/>
      <c r="D187" s="194"/>
      <c r="E187" s="194"/>
      <c r="F187" s="191"/>
      <c r="G187" s="210"/>
      <c r="H187" s="209"/>
      <c r="I187" s="188"/>
      <c r="J187" s="178"/>
      <c r="K187" s="178"/>
      <c r="M187" s="186"/>
      <c r="N187" s="186"/>
      <c r="O187" s="186"/>
      <c r="P187" s="186"/>
    </row>
    <row r="188" spans="1:16" s="59" customFormat="1" ht="17.100000000000001" customHeight="1" x14ac:dyDescent="0.2">
      <c r="A188" s="188"/>
      <c r="B188" s="188"/>
      <c r="C188" s="189"/>
      <c r="D188" s="194"/>
      <c r="E188" s="194"/>
      <c r="F188" s="191"/>
      <c r="G188" s="210"/>
      <c r="H188" s="209"/>
      <c r="I188" s="188"/>
      <c r="J188" s="178"/>
      <c r="K188" s="178"/>
      <c r="M188" s="186"/>
      <c r="N188" s="186"/>
      <c r="O188" s="186"/>
      <c r="P188" s="186"/>
    </row>
    <row r="189" spans="1:16" s="59" customFormat="1" ht="17.100000000000001" customHeight="1" x14ac:dyDescent="0.2">
      <c r="A189" s="188"/>
      <c r="B189" s="188"/>
      <c r="C189" s="189"/>
      <c r="D189" s="194"/>
      <c r="E189" s="194"/>
      <c r="F189" s="191"/>
      <c r="G189" s="210"/>
      <c r="H189" s="209"/>
      <c r="I189" s="188"/>
      <c r="J189" s="178"/>
      <c r="K189" s="178"/>
      <c r="M189" s="186"/>
      <c r="N189" s="186"/>
      <c r="O189" s="186"/>
      <c r="P189" s="186"/>
    </row>
    <row r="190" spans="1:16" ht="17.100000000000001" customHeight="1" x14ac:dyDescent="0.2">
      <c r="A190" s="208"/>
      <c r="B190" s="188"/>
      <c r="C190" s="189"/>
      <c r="D190" s="194"/>
      <c r="E190" s="194"/>
      <c r="F190" s="188"/>
      <c r="G190" s="210"/>
      <c r="H190" s="210"/>
      <c r="I190" s="188"/>
      <c r="J190" s="178"/>
      <c r="K190" s="178"/>
      <c r="M190" s="166"/>
      <c r="N190" s="166"/>
      <c r="O190" s="166"/>
      <c r="P190" s="187"/>
    </row>
    <row r="191" spans="1:16" ht="17.100000000000001" customHeight="1" x14ac:dyDescent="0.2">
      <c r="A191" s="208"/>
      <c r="B191" s="188"/>
      <c r="C191" s="189"/>
      <c r="D191" s="194"/>
      <c r="E191" s="194"/>
      <c r="F191" s="188"/>
      <c r="G191" s="210"/>
      <c r="H191" s="210"/>
      <c r="I191" s="188"/>
      <c r="J191" s="178"/>
      <c r="K191" s="178"/>
      <c r="M191" s="166"/>
      <c r="N191" s="166"/>
      <c r="O191" s="166"/>
      <c r="P191" s="187"/>
    </row>
    <row r="192" spans="1:16" ht="17.100000000000001" customHeight="1" x14ac:dyDescent="0.2">
      <c r="A192" s="188"/>
      <c r="B192" s="188"/>
      <c r="C192" s="192"/>
      <c r="D192" s="194"/>
      <c r="E192" s="194"/>
      <c r="F192" s="188"/>
      <c r="G192" s="210"/>
      <c r="H192" s="210"/>
      <c r="I192" s="190"/>
      <c r="J192" s="178"/>
      <c r="K192" s="178"/>
      <c r="M192" s="166"/>
      <c r="N192" s="166"/>
      <c r="O192" s="166"/>
      <c r="P192" s="187"/>
    </row>
    <row r="193" spans="1:16" s="59" customFormat="1" ht="17.100000000000001" customHeight="1" x14ac:dyDescent="0.2">
      <c r="A193" s="188"/>
      <c r="B193" s="188"/>
      <c r="C193" s="189"/>
      <c r="D193" s="194"/>
      <c r="E193" s="194"/>
      <c r="F193" s="188"/>
      <c r="G193" s="210"/>
      <c r="H193" s="210"/>
      <c r="I193" s="188"/>
      <c r="J193" s="178"/>
      <c r="K193" s="178"/>
      <c r="M193" s="186"/>
      <c r="N193" s="186"/>
      <c r="O193" s="186"/>
      <c r="P193" s="186"/>
    </row>
    <row r="194" spans="1:16" s="59" customFormat="1" ht="17.100000000000001" customHeight="1" x14ac:dyDescent="0.2">
      <c r="A194" s="188"/>
      <c r="B194" s="188"/>
      <c r="C194" s="189"/>
      <c r="D194" s="194"/>
      <c r="E194" s="194"/>
      <c r="F194" s="188"/>
      <c r="G194" s="210"/>
      <c r="H194" s="210"/>
      <c r="I194" s="188"/>
      <c r="J194" s="178"/>
      <c r="K194" s="178"/>
      <c r="M194" s="186"/>
      <c r="N194" s="186"/>
      <c r="O194" s="186"/>
      <c r="P194" s="186"/>
    </row>
    <row r="195" spans="1:16" s="59" customFormat="1" ht="17.100000000000001" customHeight="1" x14ac:dyDescent="0.2">
      <c r="A195" s="188"/>
      <c r="B195" s="188"/>
      <c r="C195" s="189"/>
      <c r="D195" s="194"/>
      <c r="E195" s="194"/>
      <c r="F195" s="188"/>
      <c r="G195" s="210"/>
      <c r="H195" s="210"/>
      <c r="I195" s="188"/>
      <c r="J195" s="178"/>
      <c r="K195" s="178"/>
      <c r="M195" s="186"/>
      <c r="N195" s="186"/>
      <c r="O195" s="186"/>
      <c r="P195" s="186"/>
    </row>
    <row r="196" spans="1:16" s="59" customFormat="1" ht="17.100000000000001" customHeight="1" x14ac:dyDescent="0.2">
      <c r="A196" s="188"/>
      <c r="B196" s="188"/>
      <c r="C196" s="189"/>
      <c r="D196" s="194"/>
      <c r="E196" s="194"/>
      <c r="F196" s="188"/>
      <c r="G196" s="210"/>
      <c r="H196" s="210"/>
      <c r="I196" s="188"/>
      <c r="J196" s="178"/>
      <c r="K196" s="178"/>
      <c r="M196" s="186"/>
      <c r="N196" s="186"/>
      <c r="O196" s="186"/>
      <c r="P196" s="186"/>
    </row>
    <row r="197" spans="1:16" s="59" customFormat="1" ht="17.100000000000001" customHeight="1" x14ac:dyDescent="0.2">
      <c r="A197" s="188"/>
      <c r="B197" s="188"/>
      <c r="C197" s="189"/>
      <c r="D197" s="194"/>
      <c r="E197" s="194"/>
      <c r="F197" s="188"/>
      <c r="G197" s="210"/>
      <c r="H197" s="210"/>
      <c r="I197" s="188"/>
      <c r="J197" s="178"/>
      <c r="K197" s="178"/>
      <c r="M197" s="186"/>
      <c r="N197" s="186"/>
      <c r="O197" s="186"/>
      <c r="P197" s="186"/>
    </row>
    <row r="198" spans="1:16" s="59" customFormat="1" ht="17.100000000000001" customHeight="1" x14ac:dyDescent="0.2">
      <c r="A198" s="188"/>
      <c r="B198" s="188"/>
      <c r="C198" s="189"/>
      <c r="D198" s="194"/>
      <c r="E198" s="194"/>
      <c r="F198" s="188"/>
      <c r="G198" s="210"/>
      <c r="H198" s="210"/>
      <c r="I198" s="188"/>
      <c r="J198" s="178"/>
      <c r="K198" s="178"/>
      <c r="M198" s="186"/>
      <c r="N198" s="186"/>
      <c r="O198" s="186"/>
      <c r="P198" s="186"/>
    </row>
    <row r="199" spans="1:16" s="59" customFormat="1" ht="17.100000000000001" customHeight="1" x14ac:dyDescent="0.2">
      <c r="A199" s="188"/>
      <c r="B199" s="188"/>
      <c r="C199" s="189"/>
      <c r="D199" s="194"/>
      <c r="E199" s="194"/>
      <c r="F199" s="188"/>
      <c r="G199" s="210"/>
      <c r="H199" s="210"/>
      <c r="I199" s="188"/>
      <c r="J199" s="178"/>
      <c r="K199" s="178"/>
      <c r="M199" s="186"/>
      <c r="N199" s="186"/>
      <c r="O199" s="186"/>
      <c r="P199" s="186"/>
    </row>
    <row r="200" spans="1:16" s="59" customFormat="1" ht="17.100000000000001" customHeight="1" x14ac:dyDescent="0.2">
      <c r="A200" s="188"/>
      <c r="B200" s="188"/>
      <c r="C200" s="189"/>
      <c r="D200" s="194"/>
      <c r="E200" s="194"/>
      <c r="F200" s="188"/>
      <c r="G200" s="210"/>
      <c r="H200" s="210"/>
      <c r="I200" s="188"/>
      <c r="J200" s="178"/>
      <c r="K200" s="178"/>
      <c r="M200" s="186"/>
      <c r="N200" s="186"/>
      <c r="O200" s="186"/>
      <c r="P200" s="186"/>
    </row>
    <row r="201" spans="1:16" s="59" customFormat="1" ht="17.100000000000001" customHeight="1" x14ac:dyDescent="0.2">
      <c r="A201" s="188"/>
      <c r="B201" s="188"/>
      <c r="C201" s="189"/>
      <c r="D201" s="194"/>
      <c r="E201" s="194"/>
      <c r="F201" s="188"/>
      <c r="G201" s="210"/>
      <c r="H201" s="210"/>
      <c r="I201" s="188"/>
      <c r="J201" s="178"/>
      <c r="K201" s="178"/>
      <c r="M201" s="186"/>
      <c r="N201" s="186"/>
      <c r="O201" s="186"/>
      <c r="P201" s="186"/>
    </row>
    <row r="202" spans="1:16" s="59" customFormat="1" ht="17.100000000000001" customHeight="1" x14ac:dyDescent="0.2">
      <c r="A202" s="188"/>
      <c r="B202" s="188"/>
      <c r="C202" s="189"/>
      <c r="D202" s="194"/>
      <c r="E202" s="194"/>
      <c r="F202" s="188"/>
      <c r="G202" s="210"/>
      <c r="H202" s="210"/>
      <c r="I202" s="188"/>
      <c r="J202" s="178"/>
      <c r="K202" s="178"/>
      <c r="M202" s="186"/>
      <c r="N202" s="186"/>
      <c r="O202" s="186"/>
      <c r="P202" s="186"/>
    </row>
    <row r="203" spans="1:16" s="59" customFormat="1" ht="17.100000000000001" customHeight="1" x14ac:dyDescent="0.2">
      <c r="A203" s="188"/>
      <c r="B203" s="188"/>
      <c r="C203" s="189"/>
      <c r="D203" s="194"/>
      <c r="E203" s="194"/>
      <c r="F203" s="188"/>
      <c r="G203" s="210"/>
      <c r="H203" s="210"/>
      <c r="I203" s="188"/>
      <c r="J203" s="178"/>
      <c r="K203" s="178"/>
      <c r="M203" s="186"/>
      <c r="N203" s="186"/>
      <c r="O203" s="186"/>
      <c r="P203" s="186"/>
    </row>
    <row r="204" spans="1:16" s="59" customFormat="1" ht="17.100000000000001" customHeight="1" x14ac:dyDescent="0.2">
      <c r="A204" s="188"/>
      <c r="B204" s="188"/>
      <c r="C204" s="189"/>
      <c r="D204" s="194"/>
      <c r="E204" s="194"/>
      <c r="F204" s="188"/>
      <c r="G204" s="210"/>
      <c r="H204" s="210"/>
      <c r="I204" s="188"/>
      <c r="J204" s="178"/>
      <c r="K204" s="178"/>
      <c r="M204" s="186"/>
      <c r="N204" s="186"/>
      <c r="O204" s="186"/>
      <c r="P204" s="186"/>
    </row>
    <row r="205" spans="1:16" s="59" customFormat="1" ht="17.100000000000001" customHeight="1" x14ac:dyDescent="0.2">
      <c r="A205" s="188"/>
      <c r="B205" s="188"/>
      <c r="C205" s="189"/>
      <c r="D205" s="194"/>
      <c r="E205" s="194"/>
      <c r="F205" s="188"/>
      <c r="G205" s="210"/>
      <c r="H205" s="210"/>
      <c r="I205" s="188"/>
      <c r="J205" s="178"/>
      <c r="K205" s="178"/>
      <c r="M205" s="186"/>
      <c r="N205" s="186"/>
      <c r="O205" s="186"/>
      <c r="P205" s="186"/>
    </row>
    <row r="206" spans="1:16" s="59" customFormat="1" ht="17.100000000000001" customHeight="1" x14ac:dyDescent="0.2">
      <c r="A206" s="188"/>
      <c r="B206" s="188"/>
      <c r="C206" s="189"/>
      <c r="D206" s="194"/>
      <c r="E206" s="194"/>
      <c r="F206" s="188"/>
      <c r="G206" s="210"/>
      <c r="H206" s="210"/>
      <c r="I206" s="188"/>
      <c r="J206" s="178"/>
      <c r="K206" s="178"/>
      <c r="M206" s="186"/>
      <c r="N206" s="186"/>
      <c r="O206" s="186"/>
      <c r="P206" s="186"/>
    </row>
    <row r="207" spans="1:16" s="59" customFormat="1" ht="17.100000000000001" customHeight="1" x14ac:dyDescent="0.2">
      <c r="A207" s="188"/>
      <c r="B207" s="188"/>
      <c r="C207" s="189"/>
      <c r="D207" s="194"/>
      <c r="E207" s="194"/>
      <c r="F207" s="188"/>
      <c r="G207" s="210"/>
      <c r="H207" s="210"/>
      <c r="I207" s="188"/>
      <c r="J207" s="178"/>
      <c r="K207" s="178"/>
      <c r="M207" s="186"/>
      <c r="N207" s="186"/>
      <c r="O207" s="186"/>
      <c r="P207" s="186"/>
    </row>
    <row r="208" spans="1:16" s="59" customFormat="1" ht="17.100000000000001" customHeight="1" x14ac:dyDescent="0.2">
      <c r="A208" s="188"/>
      <c r="B208" s="188"/>
      <c r="C208" s="189"/>
      <c r="D208" s="194"/>
      <c r="E208" s="194"/>
      <c r="F208" s="188"/>
      <c r="G208" s="210"/>
      <c r="H208" s="210"/>
      <c r="I208" s="188"/>
      <c r="J208" s="178"/>
      <c r="K208" s="178"/>
      <c r="M208" s="186"/>
      <c r="N208" s="186"/>
      <c r="O208" s="186"/>
      <c r="P208" s="186"/>
    </row>
    <row r="209" spans="1:16" s="59" customFormat="1" ht="17.100000000000001" customHeight="1" x14ac:dyDescent="0.2">
      <c r="A209" s="188"/>
      <c r="B209" s="188"/>
      <c r="C209" s="189"/>
      <c r="D209" s="194"/>
      <c r="E209" s="194"/>
      <c r="F209" s="188"/>
      <c r="G209" s="210"/>
      <c r="H209" s="210"/>
      <c r="I209" s="188"/>
      <c r="J209" s="178"/>
      <c r="K209" s="178"/>
      <c r="M209" s="186"/>
      <c r="N209" s="186"/>
      <c r="O209" s="186"/>
      <c r="P209" s="186"/>
    </row>
    <row r="210" spans="1:16" s="59" customFormat="1" ht="17.100000000000001" customHeight="1" x14ac:dyDescent="0.2">
      <c r="A210" s="188"/>
      <c r="B210" s="188"/>
      <c r="C210" s="189"/>
      <c r="D210" s="194"/>
      <c r="E210" s="194"/>
      <c r="F210" s="188"/>
      <c r="G210" s="210"/>
      <c r="H210" s="210"/>
      <c r="I210" s="188"/>
      <c r="J210" s="178"/>
      <c r="K210" s="178"/>
      <c r="M210" s="186"/>
      <c r="N210" s="186"/>
      <c r="O210" s="186"/>
      <c r="P210" s="186"/>
    </row>
    <row r="211" spans="1:16" s="59" customFormat="1" ht="17.100000000000001" customHeight="1" x14ac:dyDescent="0.2">
      <c r="A211" s="188"/>
      <c r="B211" s="188"/>
      <c r="C211" s="189"/>
      <c r="D211" s="194"/>
      <c r="E211" s="194"/>
      <c r="F211" s="188"/>
      <c r="G211" s="210"/>
      <c r="H211" s="210"/>
      <c r="I211" s="188"/>
      <c r="J211" s="178"/>
      <c r="K211" s="178"/>
      <c r="M211" s="186"/>
      <c r="N211" s="186"/>
      <c r="O211" s="186"/>
      <c r="P211" s="186"/>
    </row>
    <row r="212" spans="1:16" s="59" customFormat="1" ht="17.100000000000001" customHeight="1" x14ac:dyDescent="0.2">
      <c r="A212" s="188"/>
      <c r="B212" s="188"/>
      <c r="C212" s="189"/>
      <c r="D212" s="194"/>
      <c r="E212" s="194"/>
      <c r="F212" s="188"/>
      <c r="G212" s="210"/>
      <c r="H212" s="210"/>
      <c r="I212" s="188"/>
      <c r="J212" s="178"/>
      <c r="K212" s="178"/>
      <c r="M212" s="186"/>
      <c r="N212" s="186"/>
      <c r="O212" s="186"/>
      <c r="P212" s="186"/>
    </row>
    <row r="213" spans="1:16" s="59" customFormat="1" ht="17.100000000000001" customHeight="1" x14ac:dyDescent="0.2">
      <c r="A213" s="188"/>
      <c r="B213" s="188"/>
      <c r="C213" s="189"/>
      <c r="D213" s="194"/>
      <c r="E213" s="194"/>
      <c r="F213" s="188"/>
      <c r="G213" s="210"/>
      <c r="H213" s="210"/>
      <c r="I213" s="188"/>
      <c r="J213" s="178"/>
      <c r="K213" s="178"/>
      <c r="M213" s="186"/>
      <c r="N213" s="186"/>
      <c r="O213" s="186"/>
      <c r="P213" s="186"/>
    </row>
    <row r="214" spans="1:16" s="59" customFormat="1" ht="17.100000000000001" customHeight="1" x14ac:dyDescent="0.2">
      <c r="A214" s="188"/>
      <c r="B214" s="188"/>
      <c r="C214" s="189"/>
      <c r="D214" s="194"/>
      <c r="E214" s="194"/>
      <c r="F214" s="188"/>
      <c r="G214" s="210"/>
      <c r="H214" s="210"/>
      <c r="I214" s="188"/>
      <c r="J214" s="178"/>
      <c r="K214" s="178"/>
      <c r="M214" s="186"/>
      <c r="N214" s="186"/>
      <c r="O214" s="186"/>
      <c r="P214" s="186"/>
    </row>
    <row r="215" spans="1:16" s="59" customFormat="1" ht="17.100000000000001" customHeight="1" x14ac:dyDescent="0.2">
      <c r="A215" s="188"/>
      <c r="B215" s="188"/>
      <c r="C215" s="189"/>
      <c r="D215" s="194"/>
      <c r="E215" s="194"/>
      <c r="F215" s="188"/>
      <c r="G215" s="210"/>
      <c r="H215" s="210"/>
      <c r="I215" s="188"/>
      <c r="J215" s="178"/>
      <c r="K215" s="178"/>
      <c r="M215" s="186"/>
      <c r="N215" s="186"/>
      <c r="O215" s="186"/>
      <c r="P215" s="186"/>
    </row>
    <row r="216" spans="1:16" s="59" customFormat="1" ht="17.100000000000001" customHeight="1" x14ac:dyDescent="0.2">
      <c r="A216" s="188"/>
      <c r="B216" s="188"/>
      <c r="C216" s="189"/>
      <c r="D216" s="194"/>
      <c r="E216" s="194"/>
      <c r="F216" s="188"/>
      <c r="G216" s="210"/>
      <c r="H216" s="210"/>
      <c r="I216" s="188"/>
      <c r="J216" s="178"/>
      <c r="K216" s="178"/>
      <c r="M216" s="186"/>
      <c r="N216" s="186"/>
      <c r="O216" s="186"/>
      <c r="P216" s="186"/>
    </row>
    <row r="217" spans="1:16" s="59" customFormat="1" ht="17.100000000000001" customHeight="1" x14ac:dyDescent="0.2">
      <c r="A217" s="188"/>
      <c r="B217" s="188"/>
      <c r="C217" s="189"/>
      <c r="D217" s="194"/>
      <c r="E217" s="194"/>
      <c r="F217" s="188"/>
      <c r="G217" s="210"/>
      <c r="H217" s="210"/>
      <c r="I217" s="188"/>
      <c r="J217" s="178"/>
      <c r="K217" s="178"/>
      <c r="M217" s="186"/>
      <c r="N217" s="186"/>
      <c r="O217" s="186"/>
      <c r="P217" s="186"/>
    </row>
    <row r="218" spans="1:16" s="59" customFormat="1" ht="17.100000000000001" customHeight="1" x14ac:dyDescent="0.2">
      <c r="A218" s="188"/>
      <c r="B218" s="188"/>
      <c r="C218" s="189"/>
      <c r="D218" s="194"/>
      <c r="E218" s="194"/>
      <c r="F218" s="188"/>
      <c r="G218" s="210"/>
      <c r="H218" s="210"/>
      <c r="I218" s="188"/>
      <c r="J218" s="178"/>
      <c r="K218" s="178"/>
      <c r="M218" s="186"/>
      <c r="N218" s="186"/>
      <c r="O218" s="186"/>
      <c r="P218" s="186"/>
    </row>
    <row r="219" spans="1:16" s="59" customFormat="1" ht="17.100000000000001" customHeight="1" x14ac:dyDescent="0.2">
      <c r="A219" s="188"/>
      <c r="B219" s="188"/>
      <c r="C219" s="189"/>
      <c r="D219" s="194"/>
      <c r="E219" s="194"/>
      <c r="F219" s="188"/>
      <c r="G219" s="210"/>
      <c r="H219" s="210"/>
      <c r="I219" s="188"/>
      <c r="J219" s="178"/>
      <c r="K219" s="178"/>
      <c r="M219" s="186"/>
      <c r="N219" s="186"/>
      <c r="O219" s="186"/>
      <c r="P219" s="186"/>
    </row>
    <row r="220" spans="1:16" s="59" customFormat="1" ht="17.100000000000001" customHeight="1" x14ac:dyDescent="0.2">
      <c r="A220" s="188"/>
      <c r="B220" s="188"/>
      <c r="C220" s="189"/>
      <c r="D220" s="194"/>
      <c r="E220" s="194"/>
      <c r="F220" s="188"/>
      <c r="G220" s="210"/>
      <c r="H220" s="210"/>
      <c r="I220" s="188"/>
      <c r="J220" s="178"/>
      <c r="K220" s="178"/>
      <c r="M220" s="186"/>
      <c r="N220" s="186"/>
      <c r="O220" s="186"/>
      <c r="P220" s="186"/>
    </row>
    <row r="221" spans="1:16" s="59" customFormat="1" ht="17.100000000000001" customHeight="1" x14ac:dyDescent="0.2">
      <c r="A221" s="188"/>
      <c r="B221" s="188"/>
      <c r="C221" s="189"/>
      <c r="D221" s="194"/>
      <c r="E221" s="194"/>
      <c r="F221" s="188"/>
      <c r="G221" s="210"/>
      <c r="H221" s="210"/>
      <c r="I221" s="188"/>
      <c r="J221" s="178"/>
      <c r="K221" s="178"/>
      <c r="M221" s="186"/>
      <c r="N221" s="186"/>
      <c r="O221" s="186"/>
      <c r="P221" s="186"/>
    </row>
    <row r="222" spans="1:16" s="59" customFormat="1" ht="17.100000000000001" customHeight="1" x14ac:dyDescent="0.2">
      <c r="A222" s="188"/>
      <c r="B222" s="188"/>
      <c r="C222" s="189"/>
      <c r="D222" s="194"/>
      <c r="E222" s="194"/>
      <c r="F222" s="188"/>
      <c r="G222" s="210"/>
      <c r="H222" s="210"/>
      <c r="I222" s="188"/>
      <c r="J222" s="178"/>
      <c r="K222" s="178"/>
      <c r="M222" s="186"/>
      <c r="N222" s="186"/>
      <c r="O222" s="186"/>
      <c r="P222" s="186"/>
    </row>
    <row r="223" spans="1:16" s="59" customFormat="1" ht="17.100000000000001" customHeight="1" x14ac:dyDescent="0.2">
      <c r="A223" s="188"/>
      <c r="B223" s="188"/>
      <c r="C223" s="189"/>
      <c r="D223" s="194"/>
      <c r="E223" s="194"/>
      <c r="F223" s="188"/>
      <c r="G223" s="210"/>
      <c r="H223" s="210"/>
      <c r="I223" s="188"/>
      <c r="J223" s="178"/>
      <c r="K223" s="178"/>
      <c r="M223" s="186"/>
      <c r="N223" s="186"/>
      <c r="O223" s="186"/>
      <c r="P223" s="186"/>
    </row>
    <row r="224" spans="1:16" s="59" customFormat="1" ht="17.100000000000001" customHeight="1" x14ac:dyDescent="0.2">
      <c r="A224" s="188"/>
      <c r="B224" s="188"/>
      <c r="C224" s="189"/>
      <c r="D224" s="194"/>
      <c r="E224" s="194"/>
      <c r="F224" s="188"/>
      <c r="G224" s="210"/>
      <c r="H224" s="210"/>
      <c r="I224" s="188"/>
      <c r="J224" s="178"/>
      <c r="K224" s="178"/>
      <c r="M224" s="186"/>
      <c r="N224" s="186"/>
      <c r="O224" s="186"/>
      <c r="P224" s="186"/>
    </row>
    <row r="225" spans="1:16" s="59" customFormat="1" ht="17.100000000000001" customHeight="1" x14ac:dyDescent="0.2">
      <c r="A225" s="188"/>
      <c r="B225" s="188"/>
      <c r="C225" s="189"/>
      <c r="D225" s="194"/>
      <c r="E225" s="194"/>
      <c r="F225" s="188"/>
      <c r="G225" s="210"/>
      <c r="H225" s="210"/>
      <c r="I225" s="188"/>
      <c r="J225" s="178"/>
      <c r="K225" s="178"/>
      <c r="M225" s="186"/>
      <c r="N225" s="186"/>
      <c r="O225" s="186"/>
      <c r="P225" s="186"/>
    </row>
    <row r="226" spans="1:16" s="59" customFormat="1" ht="17.100000000000001" customHeight="1" x14ac:dyDescent="0.2">
      <c r="A226" s="188"/>
      <c r="B226" s="188"/>
      <c r="C226" s="189"/>
      <c r="D226" s="194"/>
      <c r="E226" s="194"/>
      <c r="F226" s="188"/>
      <c r="G226" s="210"/>
      <c r="H226" s="210"/>
      <c r="I226" s="188"/>
      <c r="J226" s="178"/>
      <c r="K226" s="178"/>
      <c r="M226" s="186"/>
      <c r="N226" s="186"/>
      <c r="O226" s="186"/>
      <c r="P226" s="186"/>
    </row>
    <row r="227" spans="1:16" s="59" customFormat="1" ht="17.100000000000001" customHeight="1" x14ac:dyDescent="0.2">
      <c r="A227" s="188"/>
      <c r="B227" s="188"/>
      <c r="C227" s="189"/>
      <c r="D227" s="194"/>
      <c r="E227" s="194"/>
      <c r="F227" s="188"/>
      <c r="G227" s="210"/>
      <c r="H227" s="210"/>
      <c r="I227" s="188"/>
      <c r="J227" s="178"/>
      <c r="K227" s="178"/>
      <c r="M227" s="186"/>
      <c r="N227" s="186"/>
      <c r="O227" s="186"/>
      <c r="P227" s="186"/>
    </row>
    <row r="228" spans="1:16" s="59" customFormat="1" ht="17.100000000000001" customHeight="1" x14ac:dyDescent="0.2">
      <c r="A228" s="188"/>
      <c r="B228" s="188"/>
      <c r="C228" s="189"/>
      <c r="D228" s="194"/>
      <c r="E228" s="194"/>
      <c r="F228" s="188"/>
      <c r="G228" s="210"/>
      <c r="H228" s="210"/>
      <c r="I228" s="188"/>
      <c r="J228" s="178"/>
      <c r="K228" s="178"/>
      <c r="M228" s="186"/>
      <c r="N228" s="186"/>
      <c r="O228" s="186"/>
      <c r="P228" s="186"/>
    </row>
    <row r="229" spans="1:16" s="59" customFormat="1" ht="17.100000000000001" customHeight="1" x14ac:dyDescent="0.2">
      <c r="A229" s="188"/>
      <c r="B229" s="188"/>
      <c r="C229" s="189"/>
      <c r="D229" s="194"/>
      <c r="E229" s="194"/>
      <c r="F229" s="188"/>
      <c r="G229" s="210"/>
      <c r="H229" s="210"/>
      <c r="I229" s="188"/>
      <c r="J229" s="178"/>
      <c r="K229" s="178"/>
      <c r="M229" s="186"/>
      <c r="N229" s="186"/>
      <c r="O229" s="186"/>
      <c r="P229" s="186"/>
    </row>
    <row r="230" spans="1:16" s="59" customFormat="1" ht="17.100000000000001" customHeight="1" x14ac:dyDescent="0.2">
      <c r="A230" s="188"/>
      <c r="B230" s="188"/>
      <c r="C230" s="189"/>
      <c r="D230" s="194"/>
      <c r="E230" s="194"/>
      <c r="F230" s="188"/>
      <c r="G230" s="210"/>
      <c r="H230" s="210"/>
      <c r="I230" s="188"/>
      <c r="J230" s="178"/>
      <c r="K230" s="178"/>
      <c r="M230" s="186"/>
      <c r="N230" s="186"/>
      <c r="O230" s="186"/>
      <c r="P230" s="186"/>
    </row>
    <row r="231" spans="1:16" s="59" customFormat="1" ht="17.100000000000001" customHeight="1" x14ac:dyDescent="0.2">
      <c r="A231" s="188"/>
      <c r="B231" s="188"/>
      <c r="C231" s="189"/>
      <c r="D231" s="194"/>
      <c r="E231" s="194"/>
      <c r="F231" s="188"/>
      <c r="G231" s="210"/>
      <c r="H231" s="210"/>
      <c r="I231" s="188"/>
      <c r="J231" s="178"/>
      <c r="K231" s="178"/>
      <c r="M231" s="186"/>
      <c r="N231" s="186"/>
      <c r="O231" s="186"/>
      <c r="P231" s="186"/>
    </row>
    <row r="232" spans="1:16" s="59" customFormat="1" ht="17.100000000000001" customHeight="1" x14ac:dyDescent="0.2">
      <c r="A232" s="188"/>
      <c r="B232" s="188"/>
      <c r="C232" s="189"/>
      <c r="D232" s="194"/>
      <c r="E232" s="194"/>
      <c r="F232" s="188"/>
      <c r="G232" s="210"/>
      <c r="H232" s="210"/>
      <c r="I232" s="188"/>
      <c r="J232" s="178"/>
      <c r="K232" s="178"/>
      <c r="M232" s="186"/>
      <c r="N232" s="186"/>
      <c r="O232" s="186"/>
      <c r="P232" s="186"/>
    </row>
    <row r="233" spans="1:16" s="59" customFormat="1" ht="17.100000000000001" customHeight="1" x14ac:dyDescent="0.2">
      <c r="A233" s="188"/>
      <c r="B233" s="188"/>
      <c r="C233" s="189"/>
      <c r="D233" s="194"/>
      <c r="E233" s="194"/>
      <c r="F233" s="188"/>
      <c r="G233" s="210"/>
      <c r="H233" s="210"/>
      <c r="I233" s="188"/>
      <c r="J233" s="178"/>
      <c r="K233" s="178"/>
      <c r="M233" s="186"/>
      <c r="N233" s="186"/>
      <c r="O233" s="186"/>
      <c r="P233" s="186"/>
    </row>
    <row r="234" spans="1:16" s="59" customFormat="1" ht="17.100000000000001" customHeight="1" x14ac:dyDescent="0.2">
      <c r="A234" s="188"/>
      <c r="B234" s="188"/>
      <c r="C234" s="189"/>
      <c r="D234" s="194"/>
      <c r="E234" s="194"/>
      <c r="F234" s="188"/>
      <c r="G234" s="210"/>
      <c r="H234" s="210"/>
      <c r="I234" s="188"/>
      <c r="J234" s="178"/>
      <c r="K234" s="178"/>
      <c r="M234" s="186"/>
      <c r="N234" s="186"/>
      <c r="O234" s="186"/>
      <c r="P234" s="186"/>
    </row>
    <row r="235" spans="1:16" s="59" customFormat="1" ht="17.100000000000001" customHeight="1" x14ac:dyDescent="0.2">
      <c r="A235" s="188"/>
      <c r="B235" s="188"/>
      <c r="C235" s="189"/>
      <c r="D235" s="194"/>
      <c r="E235" s="194"/>
      <c r="F235" s="188"/>
      <c r="G235" s="210"/>
      <c r="H235" s="210"/>
      <c r="I235" s="188"/>
      <c r="J235" s="178"/>
      <c r="K235" s="178"/>
      <c r="M235" s="186"/>
      <c r="N235" s="186"/>
      <c r="O235" s="186"/>
      <c r="P235" s="186"/>
    </row>
    <row r="236" spans="1:16" s="59" customFormat="1" ht="17.100000000000001" customHeight="1" x14ac:dyDescent="0.2">
      <c r="A236" s="188"/>
      <c r="B236" s="188"/>
      <c r="C236" s="189"/>
      <c r="D236" s="194"/>
      <c r="E236" s="194"/>
      <c r="F236" s="188"/>
      <c r="G236" s="210"/>
      <c r="H236" s="210"/>
      <c r="I236" s="188"/>
      <c r="J236" s="178"/>
      <c r="K236" s="178"/>
      <c r="M236" s="186"/>
      <c r="N236" s="186"/>
      <c r="O236" s="186"/>
      <c r="P236" s="186"/>
    </row>
    <row r="237" spans="1:16" s="59" customFormat="1" ht="17.100000000000001" customHeight="1" x14ac:dyDescent="0.2">
      <c r="A237" s="188"/>
      <c r="B237" s="188"/>
      <c r="C237" s="189"/>
      <c r="D237" s="194"/>
      <c r="E237" s="194"/>
      <c r="F237" s="188"/>
      <c r="G237" s="210"/>
      <c r="H237" s="210"/>
      <c r="I237" s="188"/>
      <c r="J237" s="178"/>
      <c r="K237" s="178"/>
      <c r="M237" s="186"/>
      <c r="N237" s="186"/>
      <c r="O237" s="186"/>
      <c r="P237" s="186"/>
    </row>
    <row r="238" spans="1:16" s="59" customFormat="1" ht="17.100000000000001" customHeight="1" x14ac:dyDescent="0.2">
      <c r="A238" s="188"/>
      <c r="B238" s="188"/>
      <c r="C238" s="189"/>
      <c r="D238" s="194"/>
      <c r="E238" s="194"/>
      <c r="F238" s="188"/>
      <c r="G238" s="210"/>
      <c r="H238" s="210"/>
      <c r="I238" s="188"/>
      <c r="J238" s="178"/>
      <c r="K238" s="178"/>
      <c r="M238" s="186"/>
      <c r="N238" s="186"/>
      <c r="O238" s="186"/>
      <c r="P238" s="186"/>
    </row>
    <row r="239" spans="1:16" s="59" customFormat="1" ht="17.100000000000001" customHeight="1" x14ac:dyDescent="0.2">
      <c r="A239" s="188"/>
      <c r="B239" s="188"/>
      <c r="C239" s="189"/>
      <c r="D239" s="194"/>
      <c r="E239" s="194"/>
      <c r="F239" s="188"/>
      <c r="G239" s="210"/>
      <c r="H239" s="210"/>
      <c r="I239" s="188"/>
      <c r="J239" s="178"/>
      <c r="K239" s="178"/>
      <c r="M239" s="186"/>
      <c r="N239" s="186"/>
      <c r="O239" s="186"/>
      <c r="P239" s="186"/>
    </row>
    <row r="240" spans="1:16" s="59" customFormat="1" ht="17.100000000000001" customHeight="1" x14ac:dyDescent="0.2">
      <c r="A240" s="188"/>
      <c r="B240" s="188"/>
      <c r="C240" s="189"/>
      <c r="D240" s="194"/>
      <c r="E240" s="194"/>
      <c r="F240" s="188"/>
      <c r="G240" s="210"/>
      <c r="H240" s="210"/>
      <c r="I240" s="188"/>
      <c r="J240" s="178"/>
      <c r="K240" s="178"/>
      <c r="M240" s="186"/>
      <c r="N240" s="186"/>
      <c r="O240" s="186"/>
      <c r="P240" s="186"/>
    </row>
    <row r="241" spans="1:16" s="59" customFormat="1" ht="17.100000000000001" customHeight="1" x14ac:dyDescent="0.2">
      <c r="A241" s="188"/>
      <c r="B241" s="188"/>
      <c r="C241" s="189"/>
      <c r="D241" s="194"/>
      <c r="E241" s="194"/>
      <c r="F241" s="188"/>
      <c r="G241" s="210"/>
      <c r="H241" s="210"/>
      <c r="I241" s="188"/>
      <c r="J241" s="178"/>
      <c r="K241" s="178"/>
      <c r="M241" s="186"/>
      <c r="N241" s="186"/>
      <c r="O241" s="186"/>
      <c r="P241" s="186"/>
    </row>
    <row r="242" spans="1:16" s="59" customFormat="1" ht="17.100000000000001" customHeight="1" x14ac:dyDescent="0.2">
      <c r="A242" s="188"/>
      <c r="B242" s="188"/>
      <c r="C242" s="189"/>
      <c r="D242" s="194"/>
      <c r="E242" s="194"/>
      <c r="F242" s="188"/>
      <c r="G242" s="210"/>
      <c r="H242" s="210"/>
      <c r="I242" s="188"/>
      <c r="J242" s="178"/>
      <c r="K242" s="178"/>
      <c r="M242" s="186"/>
      <c r="N242" s="186"/>
      <c r="O242" s="186"/>
      <c r="P242" s="186"/>
    </row>
    <row r="243" spans="1:16" s="59" customFormat="1" ht="17.100000000000001" customHeight="1" x14ac:dyDescent="0.2">
      <c r="A243" s="188"/>
      <c r="B243" s="188"/>
      <c r="C243" s="189"/>
      <c r="D243" s="194"/>
      <c r="E243" s="194"/>
      <c r="F243" s="188"/>
      <c r="G243" s="210"/>
      <c r="H243" s="210"/>
      <c r="I243" s="188"/>
      <c r="J243" s="178"/>
      <c r="K243" s="178"/>
      <c r="M243" s="186"/>
      <c r="N243" s="186"/>
      <c r="O243" s="186"/>
      <c r="P243" s="186"/>
    </row>
    <row r="244" spans="1:16" s="59" customFormat="1" ht="17.100000000000001" customHeight="1" x14ac:dyDescent="0.2">
      <c r="A244" s="188"/>
      <c r="B244" s="188"/>
      <c r="C244" s="189"/>
      <c r="D244" s="194"/>
      <c r="E244" s="194"/>
      <c r="F244" s="188"/>
      <c r="G244" s="210"/>
      <c r="H244" s="210"/>
      <c r="I244" s="188"/>
      <c r="J244" s="178"/>
      <c r="K244" s="178"/>
      <c r="M244" s="186"/>
      <c r="N244" s="186"/>
      <c r="O244" s="186"/>
      <c r="P244" s="186"/>
    </row>
    <row r="245" spans="1:16" s="59" customFormat="1" ht="17.100000000000001" customHeight="1" x14ac:dyDescent="0.2">
      <c r="A245" s="188"/>
      <c r="B245" s="188"/>
      <c r="C245" s="189"/>
      <c r="D245" s="194"/>
      <c r="E245" s="194"/>
      <c r="F245" s="188"/>
      <c r="G245" s="210"/>
      <c r="H245" s="210"/>
      <c r="I245" s="188"/>
      <c r="J245" s="178"/>
      <c r="K245" s="178"/>
      <c r="M245" s="186"/>
      <c r="N245" s="186"/>
      <c r="O245" s="186"/>
      <c r="P245" s="186"/>
    </row>
    <row r="246" spans="1:16" s="59" customFormat="1" ht="17.100000000000001" customHeight="1" x14ac:dyDescent="0.2">
      <c r="A246" s="188"/>
      <c r="B246" s="188"/>
      <c r="C246" s="189"/>
      <c r="D246" s="194"/>
      <c r="E246" s="194"/>
      <c r="F246" s="188"/>
      <c r="G246" s="210"/>
      <c r="H246" s="210"/>
      <c r="I246" s="188"/>
      <c r="J246" s="178"/>
      <c r="K246" s="178"/>
      <c r="M246" s="186"/>
      <c r="N246" s="186"/>
      <c r="O246" s="186"/>
      <c r="P246" s="186"/>
    </row>
    <row r="247" spans="1:16" s="59" customFormat="1" ht="17.100000000000001" customHeight="1" x14ac:dyDescent="0.2">
      <c r="A247" s="188"/>
      <c r="B247" s="188"/>
      <c r="C247" s="189"/>
      <c r="D247" s="194"/>
      <c r="E247" s="194"/>
      <c r="F247" s="188"/>
      <c r="G247" s="210"/>
      <c r="H247" s="210"/>
      <c r="I247" s="188"/>
      <c r="J247" s="178"/>
      <c r="K247" s="178"/>
      <c r="M247" s="186"/>
      <c r="N247" s="186"/>
      <c r="O247" s="186"/>
      <c r="P247" s="186"/>
    </row>
    <row r="248" spans="1:16" s="59" customFormat="1" ht="17.100000000000001" customHeight="1" x14ac:dyDescent="0.2">
      <c r="A248" s="188"/>
      <c r="B248" s="188"/>
      <c r="C248" s="189"/>
      <c r="D248" s="194"/>
      <c r="E248" s="194"/>
      <c r="F248" s="188"/>
      <c r="G248" s="210"/>
      <c r="H248" s="210"/>
      <c r="I248" s="188"/>
      <c r="J248" s="178"/>
      <c r="K248" s="178"/>
      <c r="M248" s="186"/>
      <c r="N248" s="186"/>
      <c r="O248" s="186"/>
      <c r="P248" s="186"/>
    </row>
    <row r="249" spans="1:16" s="59" customFormat="1" ht="17.100000000000001" customHeight="1" x14ac:dyDescent="0.2">
      <c r="A249" s="188"/>
      <c r="B249" s="188"/>
      <c r="C249" s="189"/>
      <c r="D249" s="194"/>
      <c r="E249" s="194"/>
      <c r="F249" s="188"/>
      <c r="G249" s="210"/>
      <c r="H249" s="210"/>
      <c r="I249" s="188"/>
      <c r="J249" s="178"/>
      <c r="K249" s="178"/>
      <c r="M249" s="186"/>
      <c r="N249" s="186"/>
      <c r="O249" s="186"/>
      <c r="P249" s="186"/>
    </row>
    <row r="250" spans="1:16" s="59" customFormat="1" ht="17.100000000000001" customHeight="1" x14ac:dyDescent="0.2">
      <c r="A250" s="188"/>
      <c r="B250" s="188"/>
      <c r="C250" s="189"/>
      <c r="D250" s="194"/>
      <c r="E250" s="194"/>
      <c r="F250" s="188"/>
      <c r="G250" s="210"/>
      <c r="H250" s="210"/>
      <c r="I250" s="188"/>
      <c r="J250" s="178"/>
      <c r="K250" s="178"/>
      <c r="M250" s="186"/>
      <c r="N250" s="186"/>
      <c r="O250" s="186"/>
      <c r="P250" s="186"/>
    </row>
    <row r="251" spans="1:16" s="59" customFormat="1" ht="17.100000000000001" customHeight="1" x14ac:dyDescent="0.2">
      <c r="A251" s="188"/>
      <c r="B251" s="188"/>
      <c r="C251" s="189"/>
      <c r="D251" s="194"/>
      <c r="E251" s="194"/>
      <c r="F251" s="188"/>
      <c r="G251" s="210"/>
      <c r="H251" s="210"/>
      <c r="I251" s="188"/>
      <c r="J251" s="178"/>
      <c r="K251" s="178"/>
      <c r="M251" s="186"/>
      <c r="N251" s="186"/>
      <c r="O251" s="186"/>
      <c r="P251" s="186"/>
    </row>
    <row r="252" spans="1:16" s="59" customFormat="1" ht="17.100000000000001" customHeight="1" x14ac:dyDescent="0.2">
      <c r="A252" s="188"/>
      <c r="B252" s="188"/>
      <c r="C252" s="189"/>
      <c r="D252" s="194"/>
      <c r="E252" s="194"/>
      <c r="F252" s="188"/>
      <c r="G252" s="210"/>
      <c r="H252" s="210"/>
      <c r="I252" s="188"/>
      <c r="J252" s="178"/>
      <c r="K252" s="178"/>
      <c r="M252" s="186"/>
      <c r="N252" s="186"/>
      <c r="O252" s="186"/>
      <c r="P252" s="186"/>
    </row>
    <row r="253" spans="1:16" s="59" customFormat="1" ht="17.100000000000001" customHeight="1" x14ac:dyDescent="0.2">
      <c r="A253" s="188"/>
      <c r="B253" s="188"/>
      <c r="C253" s="189"/>
      <c r="D253" s="194"/>
      <c r="E253" s="194"/>
      <c r="F253" s="188"/>
      <c r="G253" s="210"/>
      <c r="H253" s="210"/>
      <c r="I253" s="188"/>
      <c r="J253" s="178"/>
      <c r="K253" s="178"/>
      <c r="M253" s="186"/>
      <c r="N253" s="186"/>
      <c r="O253" s="186"/>
      <c r="P253" s="186"/>
    </row>
    <row r="254" spans="1:16" s="59" customFormat="1" ht="17.100000000000001" customHeight="1" x14ac:dyDescent="0.2">
      <c r="A254" s="188"/>
      <c r="B254" s="188"/>
      <c r="C254" s="189"/>
      <c r="D254" s="194"/>
      <c r="E254" s="194"/>
      <c r="F254" s="188"/>
      <c r="G254" s="210"/>
      <c r="H254" s="210"/>
      <c r="I254" s="188"/>
      <c r="J254" s="178"/>
      <c r="K254" s="178"/>
      <c r="M254" s="186"/>
      <c r="N254" s="186"/>
      <c r="O254" s="186"/>
      <c r="P254" s="186"/>
    </row>
    <row r="255" spans="1:16" s="59" customFormat="1" ht="17.100000000000001" customHeight="1" x14ac:dyDescent="0.2">
      <c r="A255" s="188"/>
      <c r="B255" s="188"/>
      <c r="C255" s="189"/>
      <c r="D255" s="194"/>
      <c r="E255" s="194"/>
      <c r="F255" s="188"/>
      <c r="G255" s="210"/>
      <c r="H255" s="210"/>
      <c r="I255" s="188"/>
      <c r="J255" s="178"/>
      <c r="K255" s="178"/>
      <c r="M255" s="186"/>
      <c r="N255" s="186"/>
      <c r="O255" s="186"/>
      <c r="P255" s="186"/>
    </row>
    <row r="256" spans="1:16" s="59" customFormat="1" ht="17.100000000000001" customHeight="1" x14ac:dyDescent="0.2">
      <c r="A256" s="188"/>
      <c r="B256" s="188"/>
      <c r="C256" s="189"/>
      <c r="D256" s="194"/>
      <c r="E256" s="194"/>
      <c r="F256" s="188"/>
      <c r="G256" s="210"/>
      <c r="H256" s="210"/>
      <c r="I256" s="188"/>
      <c r="J256" s="178"/>
      <c r="K256" s="178"/>
      <c r="M256" s="186"/>
      <c r="N256" s="186"/>
      <c r="O256" s="186"/>
      <c r="P256" s="186"/>
    </row>
    <row r="257" spans="1:16" s="59" customFormat="1" ht="17.100000000000001" customHeight="1" x14ac:dyDescent="0.2">
      <c r="A257" s="188"/>
      <c r="B257" s="188"/>
      <c r="C257" s="189"/>
      <c r="D257" s="194"/>
      <c r="E257" s="194"/>
      <c r="F257" s="188"/>
      <c r="G257" s="210"/>
      <c r="H257" s="210"/>
      <c r="I257" s="188"/>
      <c r="J257" s="178"/>
      <c r="K257" s="178"/>
      <c r="M257" s="186"/>
      <c r="N257" s="186"/>
      <c r="O257" s="186"/>
      <c r="P257" s="186"/>
    </row>
    <row r="258" spans="1:16" s="59" customFormat="1" ht="17.100000000000001" customHeight="1" x14ac:dyDescent="0.2">
      <c r="A258" s="188"/>
      <c r="B258" s="188"/>
      <c r="C258" s="189"/>
      <c r="D258" s="194"/>
      <c r="E258" s="194"/>
      <c r="F258" s="188"/>
      <c r="G258" s="210"/>
      <c r="H258" s="210"/>
      <c r="I258" s="188"/>
      <c r="J258" s="178"/>
      <c r="K258" s="178"/>
      <c r="M258" s="186"/>
      <c r="N258" s="186"/>
      <c r="O258" s="186"/>
      <c r="P258" s="186"/>
    </row>
    <row r="259" spans="1:16" s="59" customFormat="1" ht="17.100000000000001" customHeight="1" x14ac:dyDescent="0.2">
      <c r="A259" s="188"/>
      <c r="B259" s="188"/>
      <c r="C259" s="189"/>
      <c r="D259" s="194"/>
      <c r="E259" s="194"/>
      <c r="F259" s="188"/>
      <c r="G259" s="210"/>
      <c r="H259" s="210"/>
      <c r="I259" s="188"/>
      <c r="J259" s="178"/>
      <c r="K259" s="178"/>
      <c r="M259" s="186"/>
      <c r="N259" s="186"/>
      <c r="O259" s="186"/>
      <c r="P259" s="186"/>
    </row>
    <row r="260" spans="1:16" s="59" customFormat="1" ht="17.100000000000001" customHeight="1" x14ac:dyDescent="0.2">
      <c r="A260" s="188"/>
      <c r="B260" s="188"/>
      <c r="C260" s="189"/>
      <c r="D260" s="194"/>
      <c r="E260" s="194"/>
      <c r="F260" s="188"/>
      <c r="G260" s="210"/>
      <c r="H260" s="210"/>
      <c r="I260" s="188"/>
      <c r="J260" s="178"/>
      <c r="K260" s="178"/>
      <c r="M260" s="186"/>
      <c r="N260" s="186"/>
      <c r="O260" s="186"/>
      <c r="P260" s="186"/>
    </row>
    <row r="261" spans="1:16" s="59" customFormat="1" ht="17.100000000000001" customHeight="1" x14ac:dyDescent="0.2">
      <c r="A261" s="188"/>
      <c r="B261" s="188"/>
      <c r="C261" s="189"/>
      <c r="D261" s="194"/>
      <c r="E261" s="194"/>
      <c r="F261" s="188"/>
      <c r="G261" s="210"/>
      <c r="H261" s="210"/>
      <c r="I261" s="188"/>
      <c r="J261" s="178"/>
      <c r="K261" s="178"/>
      <c r="M261" s="186"/>
      <c r="N261" s="186"/>
      <c r="O261" s="186"/>
      <c r="P261" s="186"/>
    </row>
    <row r="262" spans="1:16" s="59" customFormat="1" ht="17.100000000000001" customHeight="1" x14ac:dyDescent="0.2">
      <c r="A262" s="188"/>
      <c r="B262" s="188"/>
      <c r="C262" s="189"/>
      <c r="D262" s="194"/>
      <c r="E262" s="194"/>
      <c r="F262" s="188"/>
      <c r="G262" s="210"/>
      <c r="H262" s="210"/>
      <c r="I262" s="188"/>
      <c r="J262" s="178"/>
      <c r="K262" s="178"/>
      <c r="M262" s="186"/>
      <c r="N262" s="186"/>
      <c r="O262" s="186"/>
      <c r="P262" s="186"/>
    </row>
    <row r="263" spans="1:16" s="59" customFormat="1" ht="17.100000000000001" customHeight="1" x14ac:dyDescent="0.2">
      <c r="A263" s="188"/>
      <c r="B263" s="188"/>
      <c r="C263" s="189"/>
      <c r="D263" s="194"/>
      <c r="E263" s="194"/>
      <c r="F263" s="188"/>
      <c r="G263" s="210"/>
      <c r="H263" s="210"/>
      <c r="I263" s="188"/>
      <c r="J263" s="178"/>
      <c r="K263" s="178"/>
      <c r="M263" s="186"/>
      <c r="N263" s="186"/>
      <c r="O263" s="186"/>
      <c r="P263" s="186"/>
    </row>
    <row r="264" spans="1:16" s="59" customFormat="1" ht="17.100000000000001" customHeight="1" x14ac:dyDescent="0.2">
      <c r="A264" s="188"/>
      <c r="B264" s="188"/>
      <c r="C264" s="189"/>
      <c r="D264" s="194"/>
      <c r="E264" s="194"/>
      <c r="F264" s="188"/>
      <c r="G264" s="210"/>
      <c r="H264" s="210"/>
      <c r="I264" s="188"/>
      <c r="J264" s="178"/>
      <c r="K264" s="178"/>
      <c r="M264" s="186"/>
      <c r="N264" s="186"/>
      <c r="O264" s="186"/>
      <c r="P264" s="186"/>
    </row>
    <row r="265" spans="1:16" s="59" customFormat="1" ht="17.100000000000001" customHeight="1" x14ac:dyDescent="0.2">
      <c r="A265" s="188"/>
      <c r="B265" s="188"/>
      <c r="C265" s="189"/>
      <c r="D265" s="194"/>
      <c r="E265" s="194"/>
      <c r="F265" s="188"/>
      <c r="G265" s="210"/>
      <c r="H265" s="210"/>
      <c r="I265" s="188"/>
      <c r="J265" s="178"/>
      <c r="K265" s="178"/>
      <c r="M265" s="186"/>
      <c r="N265" s="186"/>
      <c r="O265" s="186"/>
      <c r="P265" s="186"/>
    </row>
    <row r="266" spans="1:16" s="59" customFormat="1" ht="17.100000000000001" customHeight="1" x14ac:dyDescent="0.2">
      <c r="A266" s="188"/>
      <c r="B266" s="188"/>
      <c r="C266" s="189"/>
      <c r="D266" s="194"/>
      <c r="E266" s="194"/>
      <c r="F266" s="188"/>
      <c r="G266" s="210"/>
      <c r="H266" s="210"/>
      <c r="I266" s="188"/>
      <c r="J266" s="178"/>
      <c r="K266" s="178"/>
      <c r="M266" s="186"/>
      <c r="N266" s="186"/>
      <c r="O266" s="186"/>
      <c r="P266" s="186"/>
    </row>
    <row r="267" spans="1:16" s="59" customFormat="1" ht="17.100000000000001" customHeight="1" x14ac:dyDescent="0.2">
      <c r="A267" s="188"/>
      <c r="B267" s="188"/>
      <c r="C267" s="189"/>
      <c r="D267" s="194"/>
      <c r="E267" s="194"/>
      <c r="F267" s="188"/>
      <c r="G267" s="210"/>
      <c r="H267" s="210"/>
      <c r="I267" s="188"/>
      <c r="J267" s="178"/>
      <c r="K267" s="178"/>
      <c r="M267" s="186"/>
      <c r="N267" s="186"/>
      <c r="O267" s="186"/>
      <c r="P267" s="186"/>
    </row>
    <row r="268" spans="1:16" s="59" customFormat="1" ht="17.100000000000001" customHeight="1" x14ac:dyDescent="0.2">
      <c r="A268" s="188"/>
      <c r="B268" s="188"/>
      <c r="C268" s="189"/>
      <c r="D268" s="194"/>
      <c r="E268" s="194"/>
      <c r="F268" s="188"/>
      <c r="G268" s="210"/>
      <c r="H268" s="210"/>
      <c r="I268" s="188"/>
      <c r="J268" s="178"/>
      <c r="K268" s="178"/>
      <c r="M268" s="186"/>
      <c r="N268" s="186"/>
      <c r="O268" s="186"/>
      <c r="P268" s="186"/>
    </row>
    <row r="269" spans="1:16" s="59" customFormat="1" ht="17.100000000000001" customHeight="1" x14ac:dyDescent="0.2">
      <c r="A269" s="188"/>
      <c r="B269" s="188"/>
      <c r="C269" s="189"/>
      <c r="D269" s="194"/>
      <c r="E269" s="194"/>
      <c r="F269" s="188"/>
      <c r="G269" s="210"/>
      <c r="H269" s="210"/>
      <c r="I269" s="188"/>
      <c r="J269" s="178"/>
      <c r="K269" s="178"/>
      <c r="M269" s="186"/>
      <c r="N269" s="186"/>
      <c r="O269" s="186"/>
      <c r="P269" s="186"/>
    </row>
    <row r="270" spans="1:16" s="59" customFormat="1" ht="17.100000000000001" customHeight="1" x14ac:dyDescent="0.2">
      <c r="A270" s="188"/>
      <c r="B270" s="188"/>
      <c r="C270" s="189"/>
      <c r="D270" s="194"/>
      <c r="E270" s="194"/>
      <c r="F270" s="188"/>
      <c r="G270" s="210"/>
      <c r="H270" s="210"/>
      <c r="I270" s="188"/>
      <c r="J270" s="178"/>
      <c r="K270" s="178"/>
      <c r="M270" s="186"/>
      <c r="N270" s="186"/>
      <c r="O270" s="186"/>
      <c r="P270" s="186"/>
    </row>
    <row r="271" spans="1:16" s="59" customFormat="1" ht="17.100000000000001" customHeight="1" x14ac:dyDescent="0.2">
      <c r="A271" s="188"/>
      <c r="B271" s="188"/>
      <c r="C271" s="189"/>
      <c r="D271" s="194"/>
      <c r="E271" s="194"/>
      <c r="F271" s="188"/>
      <c r="G271" s="210"/>
      <c r="H271" s="210"/>
      <c r="I271" s="188"/>
      <c r="J271" s="178"/>
      <c r="K271" s="178"/>
      <c r="M271" s="186"/>
      <c r="N271" s="186"/>
      <c r="O271" s="186"/>
      <c r="P271" s="186"/>
    </row>
    <row r="272" spans="1:16" s="59" customFormat="1" ht="17.100000000000001" customHeight="1" x14ac:dyDescent="0.2">
      <c r="A272" s="188"/>
      <c r="B272" s="188"/>
      <c r="C272" s="189"/>
      <c r="D272" s="194"/>
      <c r="E272" s="194"/>
      <c r="F272" s="188"/>
      <c r="G272" s="210"/>
      <c r="H272" s="210"/>
      <c r="I272" s="188"/>
      <c r="J272" s="178"/>
      <c r="K272" s="178"/>
      <c r="M272" s="186"/>
      <c r="N272" s="186"/>
      <c r="O272" s="186"/>
      <c r="P272" s="186"/>
    </row>
    <row r="273" spans="1:16" s="59" customFormat="1" ht="17.100000000000001" customHeight="1" x14ac:dyDescent="0.2">
      <c r="A273" s="188"/>
      <c r="B273" s="188"/>
      <c r="C273" s="189"/>
      <c r="D273" s="194"/>
      <c r="E273" s="194"/>
      <c r="F273" s="188"/>
      <c r="G273" s="210"/>
      <c r="H273" s="210"/>
      <c r="I273" s="188"/>
      <c r="J273" s="178"/>
      <c r="K273" s="178"/>
      <c r="M273" s="186"/>
      <c r="N273" s="186"/>
      <c r="O273" s="186"/>
      <c r="P273" s="186"/>
    </row>
    <row r="274" spans="1:16" s="59" customFormat="1" ht="17.100000000000001" customHeight="1" x14ac:dyDescent="0.2">
      <c r="A274" s="188"/>
      <c r="B274" s="188"/>
      <c r="C274" s="189"/>
      <c r="D274" s="194"/>
      <c r="E274" s="194"/>
      <c r="F274" s="188"/>
      <c r="G274" s="210"/>
      <c r="H274" s="210"/>
      <c r="I274" s="188"/>
      <c r="J274" s="178"/>
      <c r="K274" s="178"/>
      <c r="M274" s="186"/>
      <c r="N274" s="186"/>
      <c r="O274" s="186"/>
      <c r="P274" s="186"/>
    </row>
    <row r="275" spans="1:16" s="59" customFormat="1" ht="17.100000000000001" customHeight="1" x14ac:dyDescent="0.2">
      <c r="A275" s="188"/>
      <c r="B275" s="188"/>
      <c r="C275" s="189"/>
      <c r="D275" s="194"/>
      <c r="E275" s="194"/>
      <c r="F275" s="188"/>
      <c r="G275" s="210"/>
      <c r="H275" s="210"/>
      <c r="I275" s="188"/>
      <c r="J275" s="178"/>
      <c r="K275" s="178"/>
      <c r="M275" s="186"/>
      <c r="N275" s="186"/>
      <c r="O275" s="186"/>
      <c r="P275" s="186"/>
    </row>
    <row r="276" spans="1:16" s="59" customFormat="1" ht="17.100000000000001" customHeight="1" x14ac:dyDescent="0.2">
      <c r="A276" s="188"/>
      <c r="B276" s="188"/>
      <c r="C276" s="189"/>
      <c r="D276" s="194"/>
      <c r="E276" s="194"/>
      <c r="F276" s="188"/>
      <c r="G276" s="210"/>
      <c r="H276" s="210"/>
      <c r="I276" s="188"/>
      <c r="J276" s="178"/>
      <c r="K276" s="178"/>
      <c r="M276" s="186"/>
      <c r="N276" s="186"/>
      <c r="O276" s="186"/>
      <c r="P276" s="186"/>
    </row>
    <row r="277" spans="1:16" s="59" customFormat="1" ht="17.100000000000001" customHeight="1" x14ac:dyDescent="0.2">
      <c r="A277" s="188"/>
      <c r="B277" s="188"/>
      <c r="C277" s="189"/>
      <c r="D277" s="194"/>
      <c r="E277" s="194"/>
      <c r="F277" s="188"/>
      <c r="G277" s="210"/>
      <c r="H277" s="210"/>
      <c r="I277" s="188"/>
      <c r="J277" s="178"/>
      <c r="K277" s="178"/>
      <c r="M277" s="186"/>
      <c r="N277" s="186"/>
      <c r="O277" s="186"/>
      <c r="P277" s="186"/>
    </row>
    <row r="278" spans="1:16" s="59" customFormat="1" ht="17.100000000000001" customHeight="1" x14ac:dyDescent="0.2">
      <c r="A278" s="188"/>
      <c r="B278" s="188"/>
      <c r="C278" s="189"/>
      <c r="D278" s="194"/>
      <c r="E278" s="194"/>
      <c r="F278" s="188"/>
      <c r="G278" s="210"/>
      <c r="H278" s="210"/>
      <c r="I278" s="188"/>
      <c r="J278" s="178"/>
      <c r="K278" s="178"/>
      <c r="M278" s="186"/>
      <c r="N278" s="186"/>
      <c r="O278" s="186"/>
      <c r="P278" s="186"/>
    </row>
    <row r="279" spans="1:16" s="59" customFormat="1" ht="17.100000000000001" customHeight="1" x14ac:dyDescent="0.2">
      <c r="A279" s="188"/>
      <c r="B279" s="188"/>
      <c r="C279" s="189"/>
      <c r="D279" s="194"/>
      <c r="E279" s="194"/>
      <c r="F279" s="188"/>
      <c r="G279" s="210"/>
      <c r="H279" s="210"/>
      <c r="I279" s="188"/>
      <c r="J279" s="178"/>
      <c r="K279" s="178"/>
      <c r="M279" s="186"/>
      <c r="N279" s="186"/>
      <c r="O279" s="186"/>
      <c r="P279" s="186"/>
    </row>
    <row r="280" spans="1:16" s="59" customFormat="1" ht="17.100000000000001" customHeight="1" x14ac:dyDescent="0.2">
      <c r="A280" s="188"/>
      <c r="B280" s="188"/>
      <c r="C280" s="189"/>
      <c r="D280" s="194"/>
      <c r="E280" s="194"/>
      <c r="F280" s="188"/>
      <c r="G280" s="210"/>
      <c r="H280" s="210"/>
      <c r="I280" s="188"/>
      <c r="J280" s="178"/>
      <c r="K280" s="178"/>
      <c r="M280" s="186"/>
      <c r="N280" s="186"/>
      <c r="O280" s="186"/>
      <c r="P280" s="186"/>
    </row>
    <row r="281" spans="1:16" s="59" customFormat="1" ht="17.100000000000001" customHeight="1" x14ac:dyDescent="0.2">
      <c r="A281" s="188"/>
      <c r="B281" s="188"/>
      <c r="C281" s="189"/>
      <c r="D281" s="194"/>
      <c r="E281" s="194"/>
      <c r="F281" s="188"/>
      <c r="G281" s="210"/>
      <c r="H281" s="210"/>
      <c r="I281" s="188"/>
      <c r="J281" s="178"/>
      <c r="K281" s="178"/>
      <c r="M281" s="186"/>
      <c r="N281" s="186"/>
      <c r="O281" s="186"/>
      <c r="P281" s="186"/>
    </row>
    <row r="282" spans="1:16" s="59" customFormat="1" ht="17.100000000000001" customHeight="1" x14ac:dyDescent="0.2">
      <c r="A282" s="188"/>
      <c r="B282" s="188"/>
      <c r="C282" s="189"/>
      <c r="D282" s="194"/>
      <c r="E282" s="194"/>
      <c r="F282" s="188"/>
      <c r="G282" s="210"/>
      <c r="H282" s="210"/>
      <c r="I282" s="188"/>
      <c r="J282" s="178"/>
      <c r="K282" s="178"/>
      <c r="M282" s="186"/>
      <c r="N282" s="186"/>
      <c r="O282" s="186"/>
      <c r="P282" s="186"/>
    </row>
    <row r="283" spans="1:16" s="59" customFormat="1" ht="17.100000000000001" customHeight="1" x14ac:dyDescent="0.2">
      <c r="A283" s="188"/>
      <c r="B283" s="188"/>
      <c r="C283" s="189"/>
      <c r="D283" s="194"/>
      <c r="E283" s="194"/>
      <c r="F283" s="188"/>
      <c r="G283" s="210"/>
      <c r="H283" s="210"/>
      <c r="I283" s="191"/>
      <c r="J283" s="178"/>
      <c r="K283" s="178"/>
      <c r="M283" s="186"/>
      <c r="N283" s="186"/>
      <c r="O283" s="186"/>
      <c r="P283" s="186"/>
    </row>
    <row r="284" spans="1:16" s="59" customFormat="1" ht="17.100000000000001" customHeight="1" x14ac:dyDescent="0.2">
      <c r="A284" s="188"/>
      <c r="B284" s="188"/>
      <c r="C284" s="189"/>
      <c r="D284" s="194"/>
      <c r="E284" s="194"/>
      <c r="F284" s="191"/>
      <c r="G284" s="210"/>
      <c r="H284" s="210"/>
      <c r="I284" s="188"/>
      <c r="J284" s="178"/>
      <c r="K284" s="178"/>
      <c r="M284" s="186"/>
      <c r="N284" s="186"/>
      <c r="O284" s="186"/>
      <c r="P284" s="186"/>
    </row>
    <row r="285" spans="1:16" s="59" customFormat="1" ht="17.100000000000001" customHeight="1" x14ac:dyDescent="0.2">
      <c r="A285" s="188"/>
      <c r="B285" s="188"/>
      <c r="C285" s="189"/>
      <c r="D285" s="194"/>
      <c r="E285" s="194"/>
      <c r="F285" s="188"/>
      <c r="G285" s="210"/>
      <c r="H285" s="210"/>
      <c r="I285" s="191"/>
      <c r="J285" s="178"/>
      <c r="K285" s="178"/>
      <c r="M285" s="186"/>
      <c r="N285" s="186"/>
      <c r="O285" s="186"/>
      <c r="P285" s="186"/>
    </row>
    <row r="286" spans="1:16" s="59" customFormat="1" ht="17.100000000000001" customHeight="1" x14ac:dyDescent="0.2">
      <c r="A286" s="188"/>
      <c r="B286" s="188"/>
      <c r="C286" s="189"/>
      <c r="D286" s="194"/>
      <c r="E286" s="194"/>
      <c r="F286" s="188"/>
      <c r="G286" s="210"/>
      <c r="H286" s="210"/>
      <c r="I286" s="191"/>
      <c r="J286" s="178"/>
      <c r="K286" s="178"/>
      <c r="M286" s="186"/>
      <c r="N286" s="186"/>
      <c r="O286" s="186"/>
      <c r="P286" s="186"/>
    </row>
    <row r="287" spans="1:16" s="59" customFormat="1" ht="17.100000000000001" customHeight="1" x14ac:dyDescent="0.2">
      <c r="A287" s="188"/>
      <c r="B287" s="188"/>
      <c r="C287" s="189"/>
      <c r="D287" s="194"/>
      <c r="E287" s="194"/>
      <c r="F287" s="188"/>
      <c r="G287" s="210"/>
      <c r="H287" s="210"/>
      <c r="I287" s="191"/>
      <c r="J287" s="178"/>
      <c r="K287" s="178"/>
      <c r="M287" s="186"/>
      <c r="N287" s="186"/>
      <c r="O287" s="186"/>
      <c r="P287" s="186"/>
    </row>
    <row r="288" spans="1:16" s="59" customFormat="1" ht="17.100000000000001" customHeight="1" x14ac:dyDescent="0.2">
      <c r="A288" s="188"/>
      <c r="B288" s="188"/>
      <c r="C288" s="189"/>
      <c r="D288" s="194"/>
      <c r="E288" s="194"/>
      <c r="F288" s="188"/>
      <c r="G288" s="210"/>
      <c r="H288" s="210"/>
      <c r="I288" s="191"/>
      <c r="J288" s="178"/>
      <c r="K288" s="178"/>
      <c r="M288" s="186"/>
      <c r="N288" s="186"/>
      <c r="O288" s="186"/>
      <c r="P288" s="186"/>
    </row>
    <row r="289" spans="1:16" s="59" customFormat="1" ht="17.100000000000001" customHeight="1" x14ac:dyDescent="0.2">
      <c r="A289" s="188"/>
      <c r="B289" s="188"/>
      <c r="C289" s="189"/>
      <c r="D289" s="194"/>
      <c r="E289" s="194"/>
      <c r="F289" s="188"/>
      <c r="G289" s="210"/>
      <c r="H289" s="210"/>
      <c r="I289" s="191"/>
      <c r="J289" s="178"/>
      <c r="K289" s="178"/>
      <c r="M289" s="186"/>
      <c r="N289" s="186"/>
      <c r="O289" s="186"/>
      <c r="P289" s="186"/>
    </row>
    <row r="290" spans="1:16" s="59" customFormat="1" ht="17.100000000000001" customHeight="1" x14ac:dyDescent="0.2">
      <c r="A290" s="188"/>
      <c r="B290" s="188"/>
      <c r="C290" s="189"/>
      <c r="D290" s="194"/>
      <c r="E290" s="194"/>
      <c r="F290" s="188"/>
      <c r="G290" s="210"/>
      <c r="H290" s="210"/>
      <c r="I290" s="191"/>
      <c r="J290" s="178"/>
      <c r="K290" s="178"/>
      <c r="M290" s="186"/>
      <c r="N290" s="186"/>
      <c r="O290" s="186"/>
      <c r="P290" s="186"/>
    </row>
    <row r="291" spans="1:16" s="59" customFormat="1" ht="17.100000000000001" customHeight="1" x14ac:dyDescent="0.2">
      <c r="A291" s="188"/>
      <c r="B291" s="188"/>
      <c r="C291" s="189"/>
      <c r="D291" s="194"/>
      <c r="E291" s="194"/>
      <c r="F291" s="188"/>
      <c r="G291" s="210"/>
      <c r="H291" s="210"/>
      <c r="I291" s="191"/>
      <c r="J291" s="178"/>
      <c r="K291" s="178"/>
      <c r="M291" s="186"/>
      <c r="N291" s="186"/>
      <c r="O291" s="186"/>
      <c r="P291" s="186"/>
    </row>
    <row r="292" spans="1:16" s="59" customFormat="1" ht="17.100000000000001" customHeight="1" x14ac:dyDescent="0.2">
      <c r="A292" s="188"/>
      <c r="B292" s="188"/>
      <c r="C292" s="189"/>
      <c r="D292" s="194"/>
      <c r="E292" s="194"/>
      <c r="F292" s="188"/>
      <c r="G292" s="210"/>
      <c r="H292" s="210"/>
      <c r="I292" s="191"/>
      <c r="J292" s="178"/>
      <c r="K292" s="178"/>
      <c r="M292" s="186"/>
      <c r="N292" s="186"/>
      <c r="O292" s="186"/>
      <c r="P292" s="186"/>
    </row>
    <row r="293" spans="1:16" s="59" customFormat="1" ht="17.100000000000001" customHeight="1" x14ac:dyDescent="0.2">
      <c r="A293" s="188"/>
      <c r="B293" s="188"/>
      <c r="C293" s="189"/>
      <c r="D293" s="194"/>
      <c r="E293" s="194"/>
      <c r="F293" s="188"/>
      <c r="G293" s="210"/>
      <c r="H293" s="210"/>
      <c r="I293" s="191"/>
      <c r="J293" s="178"/>
      <c r="K293" s="178"/>
      <c r="M293" s="186"/>
      <c r="N293" s="186"/>
      <c r="O293" s="186"/>
      <c r="P293" s="186"/>
    </row>
    <row r="294" spans="1:16" s="59" customFormat="1" ht="17.100000000000001" customHeight="1" x14ac:dyDescent="0.2">
      <c r="A294" s="188"/>
      <c r="B294" s="188"/>
      <c r="C294" s="189"/>
      <c r="D294" s="194"/>
      <c r="E294" s="194"/>
      <c r="F294" s="191"/>
      <c r="G294" s="210"/>
      <c r="H294" s="210"/>
      <c r="I294" s="188"/>
      <c r="J294" s="178"/>
      <c r="K294" s="178"/>
      <c r="M294" s="186"/>
      <c r="N294" s="186"/>
      <c r="O294" s="186"/>
      <c r="P294" s="186"/>
    </row>
    <row r="295" spans="1:16" s="59" customFormat="1" ht="17.100000000000001" customHeight="1" x14ac:dyDescent="0.2">
      <c r="A295" s="191"/>
      <c r="B295" s="191"/>
      <c r="C295" s="192"/>
      <c r="D295" s="194"/>
      <c r="E295" s="194"/>
      <c r="F295" s="191"/>
      <c r="G295" s="210"/>
      <c r="H295" s="210"/>
      <c r="I295" s="191"/>
      <c r="J295" s="178"/>
      <c r="K295" s="178"/>
      <c r="M295" s="186"/>
      <c r="N295" s="186"/>
      <c r="O295" s="186"/>
      <c r="P295" s="186"/>
    </row>
    <row r="296" spans="1:16" s="59" customFormat="1" ht="17.100000000000001" customHeight="1" x14ac:dyDescent="0.2">
      <c r="A296" s="188"/>
      <c r="B296" s="188"/>
      <c r="C296" s="192"/>
      <c r="D296" s="194"/>
      <c r="E296" s="194"/>
      <c r="F296" s="188"/>
      <c r="G296" s="210"/>
      <c r="H296" s="210"/>
      <c r="I296" s="188"/>
      <c r="J296" s="178"/>
      <c r="K296" s="178"/>
      <c r="M296" s="186"/>
      <c r="N296" s="186"/>
      <c r="O296" s="186"/>
      <c r="P296" s="186"/>
    </row>
    <row r="297" spans="1:16" s="59" customFormat="1" ht="17.100000000000001" customHeight="1" x14ac:dyDescent="0.2">
      <c r="A297" s="188"/>
      <c r="B297" s="188"/>
      <c r="C297" s="189"/>
      <c r="D297" s="194"/>
      <c r="E297" s="194"/>
      <c r="F297" s="188"/>
      <c r="G297" s="210"/>
      <c r="H297" s="210"/>
      <c r="I297" s="191"/>
      <c r="J297" s="178"/>
      <c r="K297" s="178"/>
      <c r="M297" s="186"/>
      <c r="N297" s="186"/>
      <c r="O297" s="186"/>
      <c r="P297" s="186"/>
    </row>
    <row r="298" spans="1:16" s="59" customFormat="1" ht="17.100000000000001" customHeight="1" x14ac:dyDescent="0.2">
      <c r="A298" s="188"/>
      <c r="B298" s="188"/>
      <c r="C298" s="189"/>
      <c r="D298" s="194"/>
      <c r="E298" s="194"/>
      <c r="F298" s="188"/>
      <c r="G298" s="210"/>
      <c r="H298" s="210"/>
      <c r="I298" s="188"/>
      <c r="J298" s="178"/>
      <c r="K298" s="178"/>
      <c r="M298" s="186"/>
      <c r="N298" s="186"/>
      <c r="O298" s="186"/>
      <c r="P298" s="186"/>
    </row>
    <row r="299" spans="1:16" s="59" customFormat="1" ht="17.100000000000001" customHeight="1" x14ac:dyDescent="0.2">
      <c r="A299" s="188"/>
      <c r="B299" s="188"/>
      <c r="C299" s="189"/>
      <c r="D299" s="194"/>
      <c r="E299" s="194"/>
      <c r="F299" s="188"/>
      <c r="G299" s="210"/>
      <c r="H299" s="210"/>
      <c r="I299" s="188"/>
      <c r="J299" s="178"/>
      <c r="K299" s="178"/>
      <c r="M299" s="186"/>
      <c r="N299" s="186"/>
      <c r="O299" s="186"/>
      <c r="P299" s="186"/>
    </row>
    <row r="300" spans="1:16" s="59" customFormat="1" ht="17.100000000000001" customHeight="1" x14ac:dyDescent="0.2">
      <c r="A300" s="188"/>
      <c r="B300" s="188"/>
      <c r="C300" s="189"/>
      <c r="D300" s="194"/>
      <c r="E300" s="194"/>
      <c r="F300" s="188"/>
      <c r="G300" s="210"/>
      <c r="H300" s="210"/>
      <c r="I300" s="188"/>
      <c r="J300" s="178"/>
      <c r="K300" s="178"/>
      <c r="M300" s="186"/>
      <c r="N300" s="186"/>
      <c r="O300" s="186"/>
      <c r="P300" s="186"/>
    </row>
    <row r="301" spans="1:16" s="59" customFormat="1" ht="17.100000000000001" customHeight="1" x14ac:dyDescent="0.2">
      <c r="A301" s="188"/>
      <c r="B301" s="188"/>
      <c r="C301" s="189"/>
      <c r="D301" s="194"/>
      <c r="E301" s="194"/>
      <c r="F301" s="188"/>
      <c r="G301" s="210"/>
      <c r="H301" s="210"/>
      <c r="I301" s="191"/>
      <c r="J301" s="178"/>
      <c r="K301" s="178"/>
      <c r="M301" s="186"/>
      <c r="N301" s="186"/>
      <c r="O301" s="186"/>
      <c r="P301" s="186"/>
    </row>
    <row r="302" spans="1:16" s="59" customFormat="1" ht="17.100000000000001" customHeight="1" x14ac:dyDescent="0.2">
      <c r="A302" s="188"/>
      <c r="B302" s="188"/>
      <c r="C302" s="189"/>
      <c r="D302" s="194"/>
      <c r="E302" s="194"/>
      <c r="F302" s="188"/>
      <c r="G302" s="210"/>
      <c r="H302" s="210"/>
      <c r="I302" s="191"/>
      <c r="J302" s="178"/>
      <c r="K302" s="178"/>
      <c r="M302" s="186"/>
      <c r="N302" s="186"/>
      <c r="O302" s="186"/>
      <c r="P302" s="186"/>
    </row>
    <row r="303" spans="1:16" s="59" customFormat="1" ht="17.100000000000001" customHeight="1" x14ac:dyDescent="0.2">
      <c r="A303" s="188"/>
      <c r="B303" s="188"/>
      <c r="C303" s="189"/>
      <c r="D303" s="194"/>
      <c r="E303" s="194"/>
      <c r="F303" s="188"/>
      <c r="G303" s="210"/>
      <c r="H303" s="210"/>
      <c r="I303" s="191"/>
      <c r="J303" s="178"/>
      <c r="K303" s="178"/>
      <c r="M303" s="186"/>
      <c r="N303" s="186"/>
      <c r="O303" s="186"/>
      <c r="P303" s="186"/>
    </row>
    <row r="304" spans="1:16" s="59" customFormat="1" ht="17.100000000000001" customHeight="1" x14ac:dyDescent="0.2">
      <c r="A304" s="188"/>
      <c r="B304" s="188"/>
      <c r="C304" s="189"/>
      <c r="D304" s="194"/>
      <c r="E304" s="194"/>
      <c r="F304" s="188"/>
      <c r="G304" s="210"/>
      <c r="H304" s="210"/>
      <c r="I304" s="188"/>
      <c r="J304" s="178"/>
      <c r="K304" s="178"/>
      <c r="M304" s="186"/>
      <c r="N304" s="186"/>
      <c r="O304" s="186"/>
      <c r="P304" s="186"/>
    </row>
    <row r="305" spans="1:16" s="59" customFormat="1" ht="17.25" customHeight="1" x14ac:dyDescent="0.2">
      <c r="A305" s="188"/>
      <c r="B305" s="188"/>
      <c r="C305" s="189"/>
      <c r="D305" s="194"/>
      <c r="E305" s="194"/>
      <c r="F305" s="191"/>
      <c r="G305" s="210"/>
      <c r="H305" s="210"/>
      <c r="I305" s="191"/>
      <c r="J305" s="178"/>
      <c r="K305" s="178"/>
      <c r="M305" s="186"/>
      <c r="N305" s="186"/>
      <c r="O305" s="186"/>
      <c r="P305" s="186"/>
    </row>
    <row r="306" spans="1:16" s="59" customFormat="1" ht="17.100000000000001" customHeight="1" x14ac:dyDescent="0.2">
      <c r="A306" s="188"/>
      <c r="B306" s="188"/>
      <c r="C306" s="189"/>
      <c r="D306" s="194"/>
      <c r="E306" s="194"/>
      <c r="F306" s="191"/>
      <c r="G306" s="210"/>
      <c r="H306" s="210"/>
      <c r="I306" s="191"/>
      <c r="J306" s="178"/>
      <c r="K306" s="178"/>
      <c r="M306" s="186"/>
      <c r="N306" s="186"/>
      <c r="O306" s="186"/>
      <c r="P306" s="186"/>
    </row>
    <row r="307" spans="1:16" s="59" customFormat="1" ht="17.100000000000001" customHeight="1" x14ac:dyDescent="0.2">
      <c r="A307" s="188"/>
      <c r="B307" s="188"/>
      <c r="C307" s="189"/>
      <c r="D307" s="194"/>
      <c r="E307" s="194"/>
      <c r="F307" s="188"/>
      <c r="G307" s="210"/>
      <c r="H307" s="210"/>
      <c r="I307" s="188"/>
      <c r="J307" s="178"/>
      <c r="K307" s="178"/>
      <c r="M307" s="186"/>
      <c r="N307" s="186"/>
      <c r="O307" s="186"/>
      <c r="P307" s="186"/>
    </row>
    <row r="308" spans="1:16" s="59" customFormat="1" ht="17.100000000000001" customHeight="1" x14ac:dyDescent="0.2">
      <c r="A308" s="188"/>
      <c r="B308" s="188"/>
      <c r="C308" s="189"/>
      <c r="D308" s="194"/>
      <c r="E308" s="194"/>
      <c r="F308" s="188"/>
      <c r="G308" s="210"/>
      <c r="H308" s="210"/>
      <c r="I308" s="188"/>
      <c r="J308" s="178"/>
      <c r="K308" s="178"/>
      <c r="M308" s="186"/>
      <c r="N308" s="186"/>
      <c r="O308" s="186"/>
      <c r="P308" s="186"/>
    </row>
    <row r="309" spans="1:16" s="59" customFormat="1" ht="17.100000000000001" customHeight="1" x14ac:dyDescent="0.2">
      <c r="A309" s="188"/>
      <c r="B309" s="188"/>
      <c r="C309" s="189"/>
      <c r="D309" s="194"/>
      <c r="E309" s="194"/>
      <c r="F309" s="188"/>
      <c r="G309" s="210"/>
      <c r="H309" s="210"/>
      <c r="I309" s="188"/>
      <c r="J309" s="178"/>
      <c r="K309" s="178"/>
      <c r="M309" s="186"/>
      <c r="N309" s="186"/>
      <c r="O309" s="186"/>
      <c r="P309" s="186"/>
    </row>
    <row r="310" spans="1:16" s="59" customFormat="1" ht="17.100000000000001" customHeight="1" x14ac:dyDescent="0.2">
      <c r="A310" s="188"/>
      <c r="B310" s="188"/>
      <c r="C310" s="189"/>
      <c r="D310" s="194"/>
      <c r="E310" s="194"/>
      <c r="F310" s="188"/>
      <c r="G310" s="210"/>
      <c r="H310" s="210"/>
      <c r="I310" s="188"/>
      <c r="J310" s="178"/>
      <c r="K310" s="178"/>
      <c r="M310" s="186"/>
      <c r="N310" s="186"/>
      <c r="O310" s="186"/>
      <c r="P310" s="186"/>
    </row>
    <row r="311" spans="1:16" s="59" customFormat="1" ht="17.100000000000001" customHeight="1" x14ac:dyDescent="0.2">
      <c r="A311" s="188"/>
      <c r="B311" s="188"/>
      <c r="C311" s="189"/>
      <c r="D311" s="194"/>
      <c r="E311" s="194"/>
      <c r="F311" s="188"/>
      <c r="G311" s="210"/>
      <c r="H311" s="210"/>
      <c r="I311" s="188"/>
      <c r="J311" s="178"/>
      <c r="K311" s="178"/>
      <c r="M311" s="186"/>
      <c r="N311" s="186"/>
      <c r="O311" s="186"/>
      <c r="P311" s="186"/>
    </row>
    <row r="312" spans="1:16" s="59" customFormat="1" ht="17.100000000000001" customHeight="1" x14ac:dyDescent="0.2">
      <c r="A312" s="188"/>
      <c r="B312" s="188"/>
      <c r="C312" s="189"/>
      <c r="D312" s="194"/>
      <c r="E312" s="194"/>
      <c r="F312" s="188"/>
      <c r="G312" s="210"/>
      <c r="H312" s="210"/>
      <c r="I312" s="188"/>
      <c r="J312" s="178"/>
      <c r="K312" s="178"/>
      <c r="M312" s="186"/>
      <c r="N312" s="186"/>
      <c r="O312" s="186"/>
      <c r="P312" s="186"/>
    </row>
    <row r="313" spans="1:16" s="59" customFormat="1" ht="17.100000000000001" customHeight="1" x14ac:dyDescent="0.2">
      <c r="A313" s="188"/>
      <c r="B313" s="188"/>
      <c r="C313" s="189"/>
      <c r="D313" s="194"/>
      <c r="E313" s="194"/>
      <c r="F313" s="188"/>
      <c r="G313" s="210"/>
      <c r="H313" s="210"/>
      <c r="I313" s="188"/>
      <c r="J313" s="178"/>
      <c r="K313" s="178"/>
      <c r="M313" s="186"/>
      <c r="N313" s="186"/>
      <c r="O313" s="186"/>
      <c r="P313" s="186"/>
    </row>
    <row r="314" spans="1:16" s="59" customFormat="1" ht="17.100000000000001" customHeight="1" x14ac:dyDescent="0.2">
      <c r="A314" s="188"/>
      <c r="B314" s="188"/>
      <c r="C314" s="189"/>
      <c r="D314" s="194"/>
      <c r="E314" s="194"/>
      <c r="F314" s="188"/>
      <c r="G314" s="210"/>
      <c r="H314" s="210"/>
      <c r="I314" s="188"/>
      <c r="J314" s="178"/>
      <c r="K314" s="178"/>
      <c r="M314" s="186"/>
      <c r="N314" s="186"/>
      <c r="O314" s="186"/>
      <c r="P314" s="186"/>
    </row>
    <row r="315" spans="1:16" s="59" customFormat="1" ht="17.100000000000001" customHeight="1" x14ac:dyDescent="0.2">
      <c r="A315" s="188"/>
      <c r="B315" s="188"/>
      <c r="C315" s="189"/>
      <c r="D315" s="194"/>
      <c r="E315" s="194"/>
      <c r="F315" s="191"/>
      <c r="G315" s="210"/>
      <c r="H315" s="210"/>
      <c r="I315" s="188"/>
      <c r="J315" s="178"/>
      <c r="K315" s="178"/>
      <c r="M315" s="186"/>
      <c r="N315" s="186"/>
      <c r="O315" s="186"/>
      <c r="P315" s="186"/>
    </row>
    <row r="316" spans="1:16" s="59" customFormat="1" ht="17.100000000000001" customHeight="1" x14ac:dyDescent="0.2">
      <c r="A316" s="188"/>
      <c r="B316" s="188"/>
      <c r="C316" s="189"/>
      <c r="D316" s="194"/>
      <c r="E316" s="194"/>
      <c r="F316" s="191"/>
      <c r="G316" s="210"/>
      <c r="H316" s="210"/>
      <c r="I316" s="188"/>
      <c r="J316" s="178"/>
      <c r="K316" s="178"/>
      <c r="M316" s="186"/>
      <c r="N316" s="186"/>
      <c r="O316" s="186"/>
      <c r="P316" s="186"/>
    </row>
    <row r="317" spans="1:16" s="59" customFormat="1" ht="17.100000000000001" customHeight="1" x14ac:dyDescent="0.2">
      <c r="A317" s="188"/>
      <c r="B317" s="188"/>
      <c r="C317" s="189"/>
      <c r="D317" s="194"/>
      <c r="E317" s="194"/>
      <c r="F317" s="188"/>
      <c r="G317" s="210"/>
      <c r="H317" s="210"/>
      <c r="I317" s="188"/>
      <c r="J317" s="178"/>
      <c r="K317" s="178"/>
      <c r="M317" s="186"/>
      <c r="N317" s="186"/>
      <c r="O317" s="186"/>
      <c r="P317" s="186"/>
    </row>
    <row r="318" spans="1:16" s="59" customFormat="1" ht="17.100000000000001" customHeight="1" x14ac:dyDescent="0.2">
      <c r="A318" s="188"/>
      <c r="B318" s="188"/>
      <c r="C318" s="189"/>
      <c r="D318" s="194"/>
      <c r="E318" s="194"/>
      <c r="F318" s="188"/>
      <c r="G318" s="210"/>
      <c r="H318" s="210"/>
      <c r="I318" s="188"/>
      <c r="J318" s="178"/>
      <c r="K318" s="178"/>
      <c r="M318" s="186"/>
      <c r="N318" s="186"/>
      <c r="O318" s="186"/>
      <c r="P318" s="186"/>
    </row>
    <row r="319" spans="1:16" s="59" customFormat="1" ht="17.100000000000001" customHeight="1" x14ac:dyDescent="0.2">
      <c r="A319" s="188"/>
      <c r="B319" s="188"/>
      <c r="C319" s="189"/>
      <c r="D319" s="194"/>
      <c r="E319" s="194"/>
      <c r="F319" s="188"/>
      <c r="G319" s="210"/>
      <c r="H319" s="210"/>
      <c r="I319" s="191"/>
      <c r="J319" s="178"/>
      <c r="K319" s="178"/>
      <c r="M319" s="186"/>
      <c r="N319" s="186"/>
      <c r="O319" s="186"/>
      <c r="P319" s="186"/>
    </row>
    <row r="320" spans="1:16" s="59" customFormat="1" ht="17.100000000000001" customHeight="1" x14ac:dyDescent="0.2">
      <c r="A320" s="188"/>
      <c r="B320" s="188"/>
      <c r="C320" s="189"/>
      <c r="D320" s="194"/>
      <c r="E320" s="194"/>
      <c r="F320" s="188"/>
      <c r="G320" s="210"/>
      <c r="H320" s="210"/>
      <c r="I320" s="191"/>
      <c r="J320" s="178"/>
      <c r="K320" s="178"/>
      <c r="M320" s="186"/>
      <c r="N320" s="186"/>
      <c r="O320" s="186"/>
      <c r="P320" s="186"/>
    </row>
    <row r="321" spans="1:16" s="59" customFormat="1" ht="17.100000000000001" customHeight="1" x14ac:dyDescent="0.2">
      <c r="A321" s="188"/>
      <c r="B321" s="188"/>
      <c r="C321" s="189"/>
      <c r="D321" s="194"/>
      <c r="E321" s="194"/>
      <c r="F321" s="188"/>
      <c r="G321" s="210"/>
      <c r="H321" s="210"/>
      <c r="I321" s="188"/>
      <c r="J321" s="178"/>
      <c r="K321" s="178"/>
      <c r="M321" s="186"/>
      <c r="N321" s="186"/>
      <c r="O321" s="186"/>
      <c r="P321" s="186"/>
    </row>
    <row r="322" spans="1:16" s="59" customFormat="1" ht="17.100000000000001" customHeight="1" x14ac:dyDescent="0.2">
      <c r="A322" s="188"/>
      <c r="B322" s="188"/>
      <c r="C322" s="189"/>
      <c r="D322" s="194"/>
      <c r="E322" s="194"/>
      <c r="F322" s="188"/>
      <c r="G322" s="210"/>
      <c r="H322" s="210"/>
      <c r="I322" s="188"/>
      <c r="J322" s="178"/>
      <c r="K322" s="178"/>
      <c r="M322" s="186"/>
      <c r="N322" s="186"/>
      <c r="O322" s="186"/>
      <c r="P322" s="186"/>
    </row>
    <row r="323" spans="1:16" s="59" customFormat="1" ht="17.100000000000001" customHeight="1" x14ac:dyDescent="0.2">
      <c r="A323" s="188"/>
      <c r="B323" s="188"/>
      <c r="C323" s="189"/>
      <c r="D323" s="194"/>
      <c r="E323" s="194"/>
      <c r="F323" s="188"/>
      <c r="G323" s="210"/>
      <c r="H323" s="210"/>
      <c r="I323" s="188"/>
      <c r="J323" s="178"/>
      <c r="K323" s="178"/>
      <c r="M323" s="186"/>
      <c r="N323" s="186"/>
      <c r="O323" s="186"/>
      <c r="P323" s="186"/>
    </row>
    <row r="324" spans="1:16" s="59" customFormat="1" ht="17.100000000000001" customHeight="1" x14ac:dyDescent="0.2">
      <c r="A324" s="188"/>
      <c r="B324" s="188"/>
      <c r="C324" s="189"/>
      <c r="D324" s="194"/>
      <c r="E324" s="194"/>
      <c r="F324" s="188"/>
      <c r="G324" s="210"/>
      <c r="H324" s="210"/>
      <c r="I324" s="188"/>
      <c r="J324" s="178"/>
      <c r="K324" s="178"/>
      <c r="M324" s="186"/>
      <c r="N324" s="186"/>
      <c r="O324" s="186"/>
      <c r="P324" s="186"/>
    </row>
    <row r="325" spans="1:16" s="59" customFormat="1" ht="17.100000000000001" customHeight="1" x14ac:dyDescent="0.2">
      <c r="A325" s="188"/>
      <c r="B325" s="188"/>
      <c r="C325" s="189"/>
      <c r="D325" s="194"/>
      <c r="E325" s="194"/>
      <c r="F325" s="188"/>
      <c r="G325" s="210"/>
      <c r="H325" s="210"/>
      <c r="I325" s="188"/>
      <c r="J325" s="178"/>
      <c r="K325" s="178"/>
      <c r="M325" s="186"/>
      <c r="N325" s="186"/>
      <c r="O325" s="186"/>
      <c r="P325" s="186"/>
    </row>
    <row r="326" spans="1:16" s="59" customFormat="1" ht="17.100000000000001" customHeight="1" x14ac:dyDescent="0.2">
      <c r="A326" s="188"/>
      <c r="B326" s="188"/>
      <c r="C326" s="189"/>
      <c r="D326" s="194"/>
      <c r="E326" s="194"/>
      <c r="F326" s="188"/>
      <c r="G326" s="210"/>
      <c r="H326" s="210"/>
      <c r="I326" s="188"/>
      <c r="J326" s="178"/>
      <c r="K326" s="178"/>
      <c r="M326" s="186"/>
      <c r="N326" s="186"/>
      <c r="O326" s="186"/>
      <c r="P326" s="186"/>
    </row>
    <row r="327" spans="1:16" s="59" customFormat="1" ht="17.100000000000001" customHeight="1" x14ac:dyDescent="0.2">
      <c r="A327" s="188"/>
      <c r="B327" s="188"/>
      <c r="C327" s="189"/>
      <c r="D327" s="194"/>
      <c r="E327" s="194"/>
      <c r="F327" s="188"/>
      <c r="G327" s="210"/>
      <c r="H327" s="210"/>
      <c r="I327" s="188"/>
      <c r="J327" s="178"/>
      <c r="K327" s="178"/>
      <c r="M327" s="186"/>
      <c r="N327" s="186"/>
      <c r="O327" s="186"/>
      <c r="P327" s="186"/>
    </row>
    <row r="328" spans="1:16" s="59" customFormat="1" ht="17.100000000000001" customHeight="1" x14ac:dyDescent="0.2">
      <c r="A328" s="188"/>
      <c r="B328" s="188"/>
      <c r="C328" s="189"/>
      <c r="D328" s="194"/>
      <c r="E328" s="194"/>
      <c r="F328" s="188"/>
      <c r="G328" s="210"/>
      <c r="H328" s="210"/>
      <c r="I328" s="188"/>
      <c r="J328" s="178"/>
      <c r="K328" s="178"/>
      <c r="M328" s="186"/>
      <c r="N328" s="186"/>
      <c r="O328" s="186"/>
      <c r="P328" s="186"/>
    </row>
    <row r="329" spans="1:16" s="59" customFormat="1" ht="17.100000000000001" customHeight="1" x14ac:dyDescent="0.2">
      <c r="A329" s="188"/>
      <c r="B329" s="188"/>
      <c r="C329" s="189"/>
      <c r="D329" s="194"/>
      <c r="E329" s="194"/>
      <c r="F329" s="188"/>
      <c r="G329" s="210"/>
      <c r="H329" s="210"/>
      <c r="I329" s="188"/>
      <c r="J329" s="178"/>
      <c r="K329" s="178"/>
      <c r="M329" s="186"/>
      <c r="N329" s="186"/>
      <c r="O329" s="186"/>
      <c r="P329" s="186"/>
    </row>
    <row r="330" spans="1:16" s="59" customFormat="1" ht="17.100000000000001" customHeight="1" x14ac:dyDescent="0.2">
      <c r="A330" s="188"/>
      <c r="B330" s="188"/>
      <c r="C330" s="189"/>
      <c r="D330" s="194"/>
      <c r="E330" s="194"/>
      <c r="F330" s="188"/>
      <c r="G330" s="210"/>
      <c r="H330" s="210"/>
      <c r="I330" s="188"/>
      <c r="J330" s="178"/>
      <c r="K330" s="178"/>
      <c r="M330" s="186"/>
      <c r="N330" s="186"/>
      <c r="O330" s="186"/>
      <c r="P330" s="186"/>
    </row>
    <row r="331" spans="1:16" s="59" customFormat="1" ht="17.100000000000001" customHeight="1" x14ac:dyDescent="0.2">
      <c r="A331" s="188"/>
      <c r="B331" s="188"/>
      <c r="C331" s="189"/>
      <c r="D331" s="194"/>
      <c r="E331" s="194"/>
      <c r="F331" s="188"/>
      <c r="G331" s="210"/>
      <c r="H331" s="210"/>
      <c r="I331" s="188"/>
      <c r="J331" s="178"/>
      <c r="K331" s="178"/>
      <c r="M331" s="186"/>
      <c r="N331" s="186"/>
      <c r="O331" s="186"/>
      <c r="P331" s="186"/>
    </row>
    <row r="332" spans="1:16" s="59" customFormat="1" ht="17.100000000000001" customHeight="1" x14ac:dyDescent="0.2">
      <c r="A332" s="188"/>
      <c r="B332" s="188"/>
      <c r="C332" s="189"/>
      <c r="D332" s="194"/>
      <c r="E332" s="194"/>
      <c r="F332" s="188"/>
      <c r="G332" s="210"/>
      <c r="H332" s="210"/>
      <c r="I332" s="188"/>
      <c r="J332" s="178"/>
      <c r="K332" s="178"/>
      <c r="M332" s="186"/>
      <c r="N332" s="186"/>
      <c r="O332" s="186"/>
      <c r="P332" s="186"/>
    </row>
    <row r="333" spans="1:16" s="59" customFormat="1" ht="17.100000000000001" customHeight="1" x14ac:dyDescent="0.2">
      <c r="A333" s="188"/>
      <c r="B333" s="188"/>
      <c r="C333" s="189"/>
      <c r="D333" s="194"/>
      <c r="E333" s="194"/>
      <c r="F333" s="188"/>
      <c r="G333" s="210"/>
      <c r="H333" s="210"/>
      <c r="I333" s="188"/>
      <c r="J333" s="178"/>
      <c r="K333" s="178"/>
      <c r="M333" s="186"/>
      <c r="N333" s="186"/>
      <c r="O333" s="186"/>
      <c r="P333" s="186"/>
    </row>
    <row r="334" spans="1:16" s="59" customFormat="1" ht="17.100000000000001" customHeight="1" x14ac:dyDescent="0.2">
      <c r="A334" s="188"/>
      <c r="B334" s="188"/>
      <c r="C334" s="189"/>
      <c r="D334" s="194"/>
      <c r="E334" s="194"/>
      <c r="F334" s="188"/>
      <c r="G334" s="210"/>
      <c r="H334" s="210"/>
      <c r="I334" s="188"/>
      <c r="J334" s="178"/>
      <c r="K334" s="178"/>
      <c r="M334" s="186"/>
      <c r="N334" s="186"/>
      <c r="O334" s="186"/>
      <c r="P334" s="186"/>
    </row>
    <row r="335" spans="1:16" s="59" customFormat="1" ht="17.100000000000001" customHeight="1" x14ac:dyDescent="0.2">
      <c r="A335" s="188"/>
      <c r="B335" s="188"/>
      <c r="C335" s="189"/>
      <c r="D335" s="194"/>
      <c r="E335" s="194"/>
      <c r="F335" s="188"/>
      <c r="G335" s="210"/>
      <c r="H335" s="210"/>
      <c r="I335" s="188"/>
      <c r="J335" s="178"/>
      <c r="K335" s="178"/>
      <c r="M335" s="186"/>
      <c r="N335" s="186"/>
      <c r="O335" s="186"/>
      <c r="P335" s="186"/>
    </row>
    <row r="336" spans="1:16" s="59" customFormat="1" ht="17.100000000000001" customHeight="1" x14ac:dyDescent="0.2">
      <c r="A336" s="188"/>
      <c r="B336" s="188"/>
      <c r="C336" s="189"/>
      <c r="D336" s="194"/>
      <c r="E336" s="194"/>
      <c r="F336" s="188"/>
      <c r="G336" s="210"/>
      <c r="H336" s="210"/>
      <c r="I336" s="188"/>
      <c r="J336" s="178"/>
      <c r="K336" s="178"/>
      <c r="M336" s="186"/>
      <c r="N336" s="186"/>
      <c r="O336" s="186"/>
      <c r="P336" s="186"/>
    </row>
    <row r="337" spans="1:16" s="59" customFormat="1" ht="17.100000000000001" customHeight="1" x14ac:dyDescent="0.2">
      <c r="A337" s="188"/>
      <c r="B337" s="188"/>
      <c r="C337" s="189"/>
      <c r="D337" s="194"/>
      <c r="E337" s="194"/>
      <c r="F337" s="188"/>
      <c r="G337" s="210"/>
      <c r="H337" s="210"/>
      <c r="I337" s="188"/>
      <c r="J337" s="178"/>
      <c r="K337" s="178"/>
      <c r="M337" s="186"/>
      <c r="N337" s="186"/>
      <c r="O337" s="186"/>
      <c r="P337" s="186"/>
    </row>
    <row r="338" spans="1:16" s="59" customFormat="1" ht="17.100000000000001" customHeight="1" x14ac:dyDescent="0.2">
      <c r="A338" s="188"/>
      <c r="B338" s="188"/>
      <c r="C338" s="189"/>
      <c r="D338" s="194"/>
      <c r="E338" s="194"/>
      <c r="F338" s="188"/>
      <c r="G338" s="210"/>
      <c r="H338" s="210"/>
      <c r="I338" s="188"/>
      <c r="J338" s="178"/>
      <c r="K338" s="178"/>
      <c r="M338" s="186"/>
      <c r="N338" s="186"/>
      <c r="O338" s="186"/>
      <c r="P338" s="186"/>
    </row>
    <row r="339" spans="1:16" ht="13.15" customHeight="1" x14ac:dyDescent="0.2">
      <c r="A339" s="188"/>
      <c r="B339" s="188"/>
      <c r="C339" s="192"/>
      <c r="D339" s="196"/>
      <c r="E339" s="196"/>
      <c r="F339" s="191"/>
      <c r="G339" s="210"/>
      <c r="H339" s="210"/>
      <c r="I339" s="191"/>
      <c r="J339" s="178"/>
      <c r="K339" s="178"/>
      <c r="M339" s="166"/>
      <c r="N339" s="166"/>
      <c r="O339" s="166"/>
      <c r="P339" s="187"/>
    </row>
    <row r="340" spans="1:16" ht="13.15" customHeight="1" x14ac:dyDescent="0.2">
      <c r="A340" s="191"/>
      <c r="B340" s="191"/>
      <c r="C340" s="192"/>
      <c r="D340" s="196"/>
      <c r="E340" s="196"/>
      <c r="F340" s="191"/>
      <c r="G340" s="209"/>
      <c r="H340" s="209"/>
      <c r="I340" s="191"/>
      <c r="J340" s="178"/>
      <c r="K340" s="178"/>
      <c r="M340" s="166"/>
      <c r="N340" s="166"/>
      <c r="O340" s="166"/>
      <c r="P340" s="187"/>
    </row>
    <row r="341" spans="1:16" x14ac:dyDescent="0.2">
      <c r="A341" s="193"/>
      <c r="B341" s="193"/>
      <c r="C341" s="193"/>
      <c r="D341" s="195"/>
      <c r="E341" s="195"/>
      <c r="F341" s="193"/>
      <c r="G341" s="195"/>
      <c r="H341" s="195"/>
      <c r="I341" s="193"/>
      <c r="J341" s="180">
        <f>SUM(J193:J340)</f>
        <v>0</v>
      </c>
      <c r="K341" s="180">
        <f>SUM(K193:K340)</f>
        <v>0</v>
      </c>
    </row>
    <row r="343" spans="1:16" ht="13.15" customHeight="1" thickBot="1" x14ac:dyDescent="0.25">
      <c r="J343" s="181"/>
      <c r="K343" s="181"/>
    </row>
    <row r="344" spans="1:16" ht="13.15" customHeight="1" thickBot="1" x14ac:dyDescent="0.25">
      <c r="I344" s="176"/>
      <c r="J344" s="182" t="e">
        <f>SUM(#REF!+J341)</f>
        <v>#REF!</v>
      </c>
      <c r="K344" s="182" t="e">
        <f>SUM(#REF!+K341)</f>
        <v>#REF!</v>
      </c>
    </row>
    <row r="345" spans="1:16" x14ac:dyDescent="0.2">
      <c r="J345" s="183"/>
      <c r="K345" s="183"/>
    </row>
  </sheetData>
  <autoFilter ref="A2:P191" xr:uid="{00000000-0009-0000-0000-000002000000}"/>
  <pageMargins left="0.74803149606299213" right="0.74803149606299213" top="1.771653543307087" bottom="0.98425196850393704" header="0.51181102362204722" footer="0.51181102362204722"/>
  <pageSetup paperSize="9" scale="39" fitToHeight="0" orientation="landscape" r:id="rId1"/>
  <headerFooter alignWithMargins="0">
    <oddHeader>&amp;L&amp;G</oddHeader>
    <oddFooter xml:space="preserve">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340"/>
  <sheetViews>
    <sheetView showGridLines="0" showZeros="0" tabSelected="1" view="pageBreakPreview" zoomScale="70" zoomScaleNormal="70" zoomScaleSheetLayoutView="70" zoomScalePageLayoutView="7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K27" sqref="K27"/>
    </sheetView>
  </sheetViews>
  <sheetFormatPr defaultColWidth="8.85546875" defaultRowHeight="12.75" x14ac:dyDescent="0.2"/>
  <cols>
    <col min="1" max="1" width="15.140625" style="165" bestFit="1" customWidth="1"/>
    <col min="2" max="2" width="15" style="165" bestFit="1" customWidth="1"/>
    <col min="3" max="3" width="13.28515625" style="168" bestFit="1" customWidth="1"/>
    <col min="4" max="4" width="12.28515625" style="165" bestFit="1" customWidth="1"/>
    <col min="5" max="5" width="14.85546875" style="169" bestFit="1" customWidth="1"/>
    <col min="6" max="6" width="30.85546875" style="165" bestFit="1" customWidth="1"/>
    <col min="7" max="7" width="9.28515625" style="165" customWidth="1"/>
    <col min="8" max="8" width="27.140625" style="165" customWidth="1"/>
    <col min="9" max="9" width="14.5703125" style="165" customWidth="1"/>
    <col min="10" max="10" width="12.7109375" style="165" customWidth="1"/>
    <col min="11" max="11" width="46.7109375" style="165" customWidth="1"/>
    <col min="12" max="12" width="44" style="165" bestFit="1" customWidth="1"/>
    <col min="13" max="13" width="23.7109375" style="165" bestFit="1" customWidth="1"/>
    <col min="14" max="14" width="18.7109375" style="165" bestFit="1" customWidth="1"/>
    <col min="15" max="15" width="21.5703125" style="169" bestFit="1" customWidth="1"/>
    <col min="16" max="16" width="12" style="165" bestFit="1" customWidth="1"/>
    <col min="17" max="17" width="5.5703125" style="165" bestFit="1" customWidth="1"/>
    <col min="18" max="18" width="13.5703125" style="165" customWidth="1"/>
    <col min="19" max="19" width="22.85546875" style="165" bestFit="1" customWidth="1"/>
    <col min="20" max="20" width="53.140625" style="165" bestFit="1" customWidth="1"/>
    <col min="21" max="21" width="7.7109375" style="165" bestFit="1" customWidth="1"/>
    <col min="22" max="22" width="15.85546875" style="184" bestFit="1" customWidth="1"/>
    <col min="23" max="23" width="24" style="184" bestFit="1" customWidth="1"/>
    <col min="24" max="24" width="8.85546875" style="16" customWidth="1"/>
    <col min="25" max="16384" width="8.85546875" style="16"/>
  </cols>
  <sheetData>
    <row r="1" spans="1:23" ht="37.9" customHeight="1" x14ac:dyDescent="0.2">
      <c r="A1" s="265" t="s">
        <v>56</v>
      </c>
      <c r="B1" s="265" t="s">
        <v>57</v>
      </c>
      <c r="C1" s="267" t="s">
        <v>58</v>
      </c>
      <c r="D1" s="265" t="s">
        <v>59</v>
      </c>
      <c r="E1" s="267" t="s">
        <v>60</v>
      </c>
      <c r="F1" s="265" t="s">
        <v>40</v>
      </c>
      <c r="G1" s="265" t="s">
        <v>61</v>
      </c>
      <c r="H1" s="265" t="s">
        <v>62</v>
      </c>
      <c r="I1" s="265" t="s">
        <v>63</v>
      </c>
      <c r="J1" s="265" t="s">
        <v>64</v>
      </c>
      <c r="K1" s="265" t="s">
        <v>65</v>
      </c>
      <c r="L1" s="265" t="s">
        <v>66</v>
      </c>
      <c r="M1" s="265" t="s">
        <v>67</v>
      </c>
      <c r="N1" s="265" t="s">
        <v>68</v>
      </c>
      <c r="O1" s="266" t="s">
        <v>69</v>
      </c>
      <c r="P1" s="265" t="s">
        <v>70</v>
      </c>
      <c r="Q1" s="265"/>
      <c r="R1" s="265" t="s">
        <v>71</v>
      </c>
      <c r="S1" s="265" t="s">
        <v>72</v>
      </c>
      <c r="T1" s="265" t="s">
        <v>73</v>
      </c>
      <c r="U1" s="264"/>
      <c r="V1" s="177" t="s">
        <v>46</v>
      </c>
      <c r="W1" s="177" t="s">
        <v>47</v>
      </c>
    </row>
    <row r="2" spans="1:23" ht="17.100000000000001" customHeight="1" x14ac:dyDescent="0.2">
      <c r="A2" s="261"/>
      <c r="B2" s="261"/>
      <c r="C2" s="263"/>
      <c r="D2" s="261"/>
      <c r="E2" s="262"/>
      <c r="F2" s="261"/>
      <c r="G2" s="261"/>
      <c r="H2" s="261"/>
      <c r="I2" s="261"/>
      <c r="J2" s="261"/>
      <c r="K2" s="261"/>
      <c r="L2" s="261"/>
      <c r="M2" s="261"/>
      <c r="N2" s="261"/>
      <c r="O2" s="262"/>
      <c r="P2" s="261"/>
      <c r="Q2" s="261"/>
      <c r="R2" s="261"/>
      <c r="S2" s="261"/>
      <c r="T2" s="261"/>
      <c r="V2" s="178"/>
      <c r="W2" s="178"/>
    </row>
    <row r="3" spans="1:23" s="59" customFormat="1" ht="16.5" customHeight="1" x14ac:dyDescent="0.2">
      <c r="A3" s="253"/>
      <c r="B3" s="253"/>
      <c r="C3" s="253"/>
      <c r="D3" s="253"/>
      <c r="E3" s="253"/>
      <c r="F3" s="254"/>
      <c r="G3" s="253"/>
      <c r="H3" s="253"/>
      <c r="I3" s="253"/>
      <c r="J3" s="253"/>
      <c r="K3" s="260"/>
      <c r="L3" s="255"/>
      <c r="M3" s="255"/>
      <c r="N3" s="255"/>
      <c r="O3" s="255"/>
      <c r="P3" s="253">
        <v>1</v>
      </c>
      <c r="Q3" s="253" t="s">
        <v>74</v>
      </c>
      <c r="R3" s="253">
        <v>2015</v>
      </c>
      <c r="S3" s="253"/>
      <c r="T3" s="255"/>
      <c r="U3" s="259"/>
      <c r="V3" s="179"/>
      <c r="W3" s="179"/>
    </row>
    <row r="4" spans="1:23" s="59" customFormat="1" ht="16.5" customHeight="1" x14ac:dyDescent="0.2">
      <c r="A4" s="253"/>
      <c r="B4" s="253"/>
      <c r="C4" s="253"/>
      <c r="D4" s="253"/>
      <c r="E4" s="253"/>
      <c r="F4" s="254"/>
      <c r="G4" s="253"/>
      <c r="H4" s="253"/>
      <c r="I4" s="253"/>
      <c r="J4" s="253"/>
      <c r="K4" s="260"/>
      <c r="L4" s="255"/>
      <c r="M4" s="255"/>
      <c r="N4" s="255"/>
      <c r="O4" s="255"/>
      <c r="P4" s="253">
        <v>1</v>
      </c>
      <c r="Q4" s="253" t="s">
        <v>74</v>
      </c>
      <c r="R4" s="253">
        <v>2015</v>
      </c>
      <c r="S4" s="253"/>
      <c r="T4" s="255"/>
      <c r="U4" s="259"/>
      <c r="V4" s="179"/>
      <c r="W4" s="179"/>
    </row>
    <row r="5" spans="1:23" s="59" customFormat="1" ht="16.5" customHeight="1" x14ac:dyDescent="0.2">
      <c r="A5" s="253"/>
      <c r="B5" s="253"/>
      <c r="C5" s="253"/>
      <c r="D5" s="253"/>
      <c r="E5" s="253"/>
      <c r="F5" s="254"/>
      <c r="G5" s="253"/>
      <c r="H5" s="253"/>
      <c r="I5" s="253"/>
      <c r="J5" s="253"/>
      <c r="K5" s="260"/>
      <c r="L5" s="255"/>
      <c r="M5" s="255"/>
      <c r="N5" s="255"/>
      <c r="O5" s="255"/>
      <c r="P5" s="253">
        <v>1</v>
      </c>
      <c r="Q5" s="253" t="s">
        <v>74</v>
      </c>
      <c r="R5" s="253">
        <v>2015</v>
      </c>
      <c r="S5" s="253"/>
      <c r="T5" s="255"/>
      <c r="U5" s="259"/>
      <c r="V5" s="179"/>
      <c r="W5" s="179"/>
    </row>
    <row r="6" spans="1:23" s="59" customFormat="1" ht="16.5" customHeight="1" x14ac:dyDescent="0.2">
      <c r="A6" s="253"/>
      <c r="B6" s="253"/>
      <c r="C6" s="253"/>
      <c r="D6" s="253"/>
      <c r="E6" s="253"/>
      <c r="F6" s="254"/>
      <c r="G6" s="253"/>
      <c r="H6" s="253"/>
      <c r="I6" s="253"/>
      <c r="J6" s="253"/>
      <c r="K6" s="260"/>
      <c r="L6" s="255"/>
      <c r="M6" s="255"/>
      <c r="N6" s="255"/>
      <c r="O6" s="255"/>
      <c r="P6" s="253">
        <v>1</v>
      </c>
      <c r="Q6" s="253" t="s">
        <v>74</v>
      </c>
      <c r="R6" s="253">
        <v>2015</v>
      </c>
      <c r="S6" s="253"/>
      <c r="T6" s="255"/>
      <c r="U6" s="259"/>
      <c r="V6" s="179"/>
      <c r="W6" s="179"/>
    </row>
    <row r="7" spans="1:23" s="59" customFormat="1" ht="16.5" customHeight="1" x14ac:dyDescent="0.2">
      <c r="A7" s="253"/>
      <c r="B7" s="253"/>
      <c r="C7" s="253"/>
      <c r="D7" s="253"/>
      <c r="E7" s="253"/>
      <c r="F7" s="254"/>
      <c r="G7" s="253"/>
      <c r="H7" s="253"/>
      <c r="I7" s="253"/>
      <c r="J7" s="253"/>
      <c r="K7" s="260"/>
      <c r="L7" s="255"/>
      <c r="M7" s="255"/>
      <c r="N7" s="255"/>
      <c r="O7" s="255"/>
      <c r="P7" s="253">
        <v>1</v>
      </c>
      <c r="Q7" s="253" t="s">
        <v>74</v>
      </c>
      <c r="R7" s="253">
        <v>2015</v>
      </c>
      <c r="S7" s="253"/>
      <c r="T7" s="255"/>
      <c r="U7" s="259"/>
      <c r="V7" s="179"/>
      <c r="W7" s="179"/>
    </row>
    <row r="8" spans="1:23" s="59" customFormat="1" ht="16.5" customHeight="1" x14ac:dyDescent="0.2">
      <c r="A8" s="253"/>
      <c r="B8" s="253"/>
      <c r="C8" s="253"/>
      <c r="D8" s="253"/>
      <c r="E8" s="253"/>
      <c r="F8" s="254"/>
      <c r="G8" s="253"/>
      <c r="H8" s="253"/>
      <c r="I8" s="253"/>
      <c r="J8" s="253"/>
      <c r="K8" s="260"/>
      <c r="L8" s="255"/>
      <c r="M8" s="255"/>
      <c r="N8" s="255"/>
      <c r="O8" s="255"/>
      <c r="P8" s="253">
        <v>1</v>
      </c>
      <c r="Q8" s="253" t="s">
        <v>74</v>
      </c>
      <c r="R8" s="253">
        <v>2015</v>
      </c>
      <c r="S8" s="253"/>
      <c r="T8" s="255"/>
      <c r="U8" s="259"/>
      <c r="V8" s="179"/>
      <c r="W8" s="179"/>
    </row>
    <row r="9" spans="1:23" s="59" customFormat="1" ht="16.5" customHeight="1" x14ac:dyDescent="0.2">
      <c r="A9" s="253"/>
      <c r="B9" s="253"/>
      <c r="C9" s="253"/>
      <c r="D9" s="253"/>
      <c r="E9" s="253"/>
      <c r="F9" s="254"/>
      <c r="G9" s="253"/>
      <c r="H9" s="253"/>
      <c r="I9" s="253"/>
      <c r="J9" s="253"/>
      <c r="K9" s="260"/>
      <c r="L9" s="255"/>
      <c r="M9" s="255"/>
      <c r="N9" s="255"/>
      <c r="O9" s="255"/>
      <c r="P9" s="253">
        <v>1</v>
      </c>
      <c r="Q9" s="253" t="s">
        <v>74</v>
      </c>
      <c r="R9" s="253">
        <v>2015</v>
      </c>
      <c r="S9" s="253"/>
      <c r="T9" s="255"/>
      <c r="U9" s="259"/>
      <c r="V9" s="179"/>
      <c r="W9" s="179"/>
    </row>
    <row r="10" spans="1:23" s="59" customFormat="1" ht="16.5" customHeight="1" x14ac:dyDescent="0.2">
      <c r="A10" s="253"/>
      <c r="B10" s="253"/>
      <c r="C10" s="253"/>
      <c r="D10" s="253"/>
      <c r="E10" s="253"/>
      <c r="F10" s="254"/>
      <c r="G10" s="253"/>
      <c r="H10" s="253"/>
      <c r="I10" s="253"/>
      <c r="J10" s="253"/>
      <c r="K10" s="260"/>
      <c r="L10" s="255"/>
      <c r="M10" s="255"/>
      <c r="N10" s="255"/>
      <c r="O10" s="255"/>
      <c r="P10" s="253">
        <v>1</v>
      </c>
      <c r="Q10" s="253" t="s">
        <v>74</v>
      </c>
      <c r="R10" s="253">
        <v>2015</v>
      </c>
      <c r="S10" s="253"/>
      <c r="T10" s="255"/>
      <c r="U10" s="259"/>
      <c r="V10" s="179"/>
      <c r="W10" s="179"/>
    </row>
    <row r="11" spans="1:23" s="59" customFormat="1" ht="16.5" customHeight="1" x14ac:dyDescent="0.2">
      <c r="A11" s="253"/>
      <c r="B11" s="253"/>
      <c r="C11" s="253"/>
      <c r="D11" s="253"/>
      <c r="E11" s="253"/>
      <c r="F11" s="254"/>
      <c r="G11" s="253"/>
      <c r="H11" s="253"/>
      <c r="I11" s="253"/>
      <c r="J11" s="253"/>
      <c r="K11" s="260"/>
      <c r="L11" s="255"/>
      <c r="M11" s="255"/>
      <c r="N11" s="255"/>
      <c r="O11" s="255"/>
      <c r="P11" s="253">
        <v>1</v>
      </c>
      <c r="Q11" s="253" t="s">
        <v>74</v>
      </c>
      <c r="R11" s="253">
        <v>2015</v>
      </c>
      <c r="S11" s="253"/>
      <c r="T11" s="255"/>
      <c r="U11" s="259"/>
      <c r="V11" s="179"/>
      <c r="W11" s="179"/>
    </row>
    <row r="12" spans="1:23" s="59" customFormat="1" ht="16.5" customHeight="1" x14ac:dyDescent="0.2">
      <c r="A12" s="253"/>
      <c r="B12" s="253"/>
      <c r="C12" s="253"/>
      <c r="D12" s="253"/>
      <c r="E12" s="253"/>
      <c r="F12" s="254"/>
      <c r="G12" s="253"/>
      <c r="H12" s="253"/>
      <c r="I12" s="253"/>
      <c r="J12" s="253"/>
      <c r="K12" s="260"/>
      <c r="L12" s="255"/>
      <c r="M12" s="255"/>
      <c r="N12" s="255"/>
      <c r="O12" s="255"/>
      <c r="P12" s="253">
        <v>1</v>
      </c>
      <c r="Q12" s="253" t="s">
        <v>74</v>
      </c>
      <c r="R12" s="253">
        <v>2015</v>
      </c>
      <c r="S12" s="253"/>
      <c r="T12" s="255"/>
      <c r="U12" s="259"/>
      <c r="V12" s="179"/>
      <c r="W12" s="179"/>
    </row>
    <row r="13" spans="1:23" s="59" customFormat="1" ht="16.5" customHeight="1" x14ac:dyDescent="0.2">
      <c r="A13" s="253"/>
      <c r="B13" s="253"/>
      <c r="C13" s="253"/>
      <c r="D13" s="253"/>
      <c r="E13" s="253"/>
      <c r="F13" s="254"/>
      <c r="G13" s="253"/>
      <c r="H13" s="253"/>
      <c r="I13" s="253"/>
      <c r="J13" s="253"/>
      <c r="K13" s="260"/>
      <c r="L13" s="255"/>
      <c r="M13" s="255"/>
      <c r="N13" s="255"/>
      <c r="O13" s="255"/>
      <c r="P13" s="253">
        <v>1</v>
      </c>
      <c r="Q13" s="253" t="s">
        <v>74</v>
      </c>
      <c r="R13" s="253">
        <v>2015</v>
      </c>
      <c r="S13" s="253"/>
      <c r="T13" s="255"/>
      <c r="U13" s="259"/>
      <c r="V13" s="179"/>
      <c r="W13" s="179"/>
    </row>
    <row r="14" spans="1:23" s="59" customFormat="1" ht="16.5" customHeight="1" x14ac:dyDescent="0.2">
      <c r="A14" s="253"/>
      <c r="B14" s="253"/>
      <c r="C14" s="253"/>
      <c r="D14" s="253"/>
      <c r="E14" s="253"/>
      <c r="F14" s="254"/>
      <c r="G14" s="253"/>
      <c r="H14" s="253"/>
      <c r="I14" s="253"/>
      <c r="J14" s="253"/>
      <c r="K14" s="260"/>
      <c r="L14" s="255"/>
      <c r="M14" s="255"/>
      <c r="N14" s="255"/>
      <c r="O14" s="255"/>
      <c r="P14" s="253">
        <v>1</v>
      </c>
      <c r="Q14" s="253" t="s">
        <v>74</v>
      </c>
      <c r="R14" s="253">
        <v>2015</v>
      </c>
      <c r="S14" s="253"/>
      <c r="T14" s="255"/>
      <c r="U14" s="259"/>
      <c r="V14" s="179"/>
      <c r="W14" s="179"/>
    </row>
    <row r="15" spans="1:23" s="59" customFormat="1" ht="16.5" customHeight="1" x14ac:dyDescent="0.2">
      <c r="A15" s="253"/>
      <c r="B15" s="253"/>
      <c r="C15" s="253"/>
      <c r="D15" s="253"/>
      <c r="E15" s="253"/>
      <c r="F15" s="254"/>
      <c r="G15" s="253"/>
      <c r="H15" s="253"/>
      <c r="I15" s="253"/>
      <c r="J15" s="253"/>
      <c r="K15" s="260"/>
      <c r="L15" s="255"/>
      <c r="M15" s="255"/>
      <c r="N15" s="255"/>
      <c r="O15" s="255"/>
      <c r="P15" s="253">
        <v>1</v>
      </c>
      <c r="Q15" s="253" t="s">
        <v>74</v>
      </c>
      <c r="R15" s="253">
        <v>2015</v>
      </c>
      <c r="S15" s="253"/>
      <c r="T15" s="255"/>
      <c r="U15" s="259"/>
      <c r="V15" s="179"/>
      <c r="W15" s="179"/>
    </row>
    <row r="16" spans="1:23" s="59" customFormat="1" ht="16.5" customHeight="1" x14ac:dyDescent="0.2">
      <c r="A16" s="253"/>
      <c r="B16" s="253"/>
      <c r="C16" s="253"/>
      <c r="D16" s="253"/>
      <c r="E16" s="253"/>
      <c r="F16" s="254"/>
      <c r="G16" s="253"/>
      <c r="H16" s="253"/>
      <c r="I16" s="253"/>
      <c r="J16" s="253"/>
      <c r="K16" s="260"/>
      <c r="L16" s="255"/>
      <c r="M16" s="255"/>
      <c r="N16" s="255"/>
      <c r="O16" s="255"/>
      <c r="P16" s="253">
        <v>1</v>
      </c>
      <c r="Q16" s="253" t="s">
        <v>74</v>
      </c>
      <c r="R16" s="253">
        <v>2015</v>
      </c>
      <c r="S16" s="253"/>
      <c r="T16" s="255"/>
      <c r="U16" s="259"/>
      <c r="V16" s="179"/>
      <c r="W16" s="179"/>
    </row>
    <row r="17" spans="1:23" s="59" customFormat="1" ht="16.5" customHeight="1" x14ac:dyDescent="0.2">
      <c r="A17" s="253"/>
      <c r="B17" s="253"/>
      <c r="C17" s="253"/>
      <c r="D17" s="253"/>
      <c r="E17" s="253"/>
      <c r="F17" s="255"/>
      <c r="G17" s="253"/>
      <c r="H17" s="253"/>
      <c r="I17" s="253"/>
      <c r="J17" s="253"/>
      <c r="K17" s="260"/>
      <c r="L17" s="255"/>
      <c r="M17" s="255"/>
      <c r="N17" s="255"/>
      <c r="O17" s="255"/>
      <c r="P17" s="253">
        <v>1</v>
      </c>
      <c r="Q17" s="253" t="s">
        <v>74</v>
      </c>
      <c r="R17" s="253">
        <v>2015</v>
      </c>
      <c r="S17" s="253"/>
      <c r="T17" s="255"/>
      <c r="U17" s="259"/>
      <c r="V17" s="179"/>
      <c r="W17" s="179"/>
    </row>
    <row r="18" spans="1:23" s="59" customFormat="1" ht="16.5" customHeight="1" x14ac:dyDescent="0.2">
      <c r="A18" s="253"/>
      <c r="B18" s="253"/>
      <c r="C18" s="253"/>
      <c r="D18" s="253"/>
      <c r="E18" s="253"/>
      <c r="F18" s="255"/>
      <c r="G18" s="253"/>
      <c r="H18" s="253"/>
      <c r="I18" s="253"/>
      <c r="J18" s="253"/>
      <c r="K18" s="260"/>
      <c r="L18" s="255"/>
      <c r="M18" s="255"/>
      <c r="N18" s="255"/>
      <c r="O18" s="255"/>
      <c r="P18" s="253">
        <v>1</v>
      </c>
      <c r="Q18" s="253" t="s">
        <v>74</v>
      </c>
      <c r="R18" s="253">
        <v>2015</v>
      </c>
      <c r="S18" s="253"/>
      <c r="T18" s="255"/>
      <c r="U18" s="259"/>
      <c r="V18" s="179"/>
      <c r="W18" s="179"/>
    </row>
    <row r="19" spans="1:23" s="59" customFormat="1" ht="16.5" customHeight="1" x14ac:dyDescent="0.2">
      <c r="A19" s="253"/>
      <c r="B19" s="253"/>
      <c r="C19" s="253"/>
      <c r="D19" s="253"/>
      <c r="E19" s="253"/>
      <c r="F19" s="255"/>
      <c r="G19" s="253"/>
      <c r="H19" s="253"/>
      <c r="I19" s="253"/>
      <c r="J19" s="253"/>
      <c r="K19" s="260"/>
      <c r="L19" s="255"/>
      <c r="M19" s="255"/>
      <c r="N19" s="255"/>
      <c r="O19" s="255"/>
      <c r="P19" s="253">
        <v>1</v>
      </c>
      <c r="Q19" s="253" t="s">
        <v>74</v>
      </c>
      <c r="R19" s="253">
        <v>2015</v>
      </c>
      <c r="S19" s="253"/>
      <c r="T19" s="255"/>
      <c r="U19" s="259"/>
      <c r="V19" s="179"/>
      <c r="W19" s="179"/>
    </row>
    <row r="20" spans="1:23" s="59" customFormat="1" ht="16.5" customHeight="1" x14ac:dyDescent="0.2">
      <c r="A20" s="253"/>
      <c r="B20" s="253"/>
      <c r="C20" s="253"/>
      <c r="D20" s="253"/>
      <c r="E20" s="253"/>
      <c r="F20" s="255"/>
      <c r="G20" s="253"/>
      <c r="H20" s="253"/>
      <c r="I20" s="253"/>
      <c r="J20" s="253"/>
      <c r="K20" s="260"/>
      <c r="L20" s="255"/>
      <c r="M20" s="255"/>
      <c r="N20" s="255"/>
      <c r="O20" s="255"/>
      <c r="P20" s="253">
        <v>1</v>
      </c>
      <c r="Q20" s="253" t="s">
        <v>74</v>
      </c>
      <c r="R20" s="253">
        <v>2015</v>
      </c>
      <c r="S20" s="253"/>
      <c r="T20" s="255"/>
      <c r="U20" s="259"/>
      <c r="V20" s="179"/>
      <c r="W20" s="179"/>
    </row>
    <row r="21" spans="1:23" s="59" customFormat="1" ht="16.5" customHeight="1" x14ac:dyDescent="0.2">
      <c r="A21" s="253"/>
      <c r="B21" s="253"/>
      <c r="C21" s="253"/>
      <c r="D21" s="253"/>
      <c r="E21" s="253"/>
      <c r="F21" s="255"/>
      <c r="G21" s="253"/>
      <c r="H21" s="253"/>
      <c r="I21" s="253"/>
      <c r="J21" s="253"/>
      <c r="K21" s="260"/>
      <c r="L21" s="255"/>
      <c r="M21" s="255"/>
      <c r="N21" s="255"/>
      <c r="O21" s="255"/>
      <c r="P21" s="253">
        <v>1</v>
      </c>
      <c r="Q21" s="253" t="s">
        <v>74</v>
      </c>
      <c r="R21" s="253">
        <v>2015</v>
      </c>
      <c r="S21" s="253"/>
      <c r="T21" s="255"/>
      <c r="U21" s="259"/>
      <c r="V21" s="179"/>
      <c r="W21" s="179"/>
    </row>
    <row r="22" spans="1:23" s="59" customFormat="1" ht="16.5" customHeight="1" x14ac:dyDescent="0.2">
      <c r="A22" s="253"/>
      <c r="B22" s="253"/>
      <c r="C22" s="253"/>
      <c r="D22" s="253"/>
      <c r="E22" s="253"/>
      <c r="F22" s="255"/>
      <c r="G22" s="253"/>
      <c r="H22" s="253"/>
      <c r="I22" s="253"/>
      <c r="J22" s="253"/>
      <c r="K22" s="260"/>
      <c r="L22" s="255"/>
      <c r="M22" s="255"/>
      <c r="N22" s="255"/>
      <c r="O22" s="255"/>
      <c r="P22" s="253">
        <v>1</v>
      </c>
      <c r="Q22" s="253" t="s">
        <v>74</v>
      </c>
      <c r="R22" s="253">
        <v>2015</v>
      </c>
      <c r="S22" s="253"/>
      <c r="T22" s="255"/>
      <c r="U22" s="259"/>
      <c r="V22" s="179"/>
      <c r="W22" s="179"/>
    </row>
    <row r="23" spans="1:23" s="59" customFormat="1" ht="16.5" customHeight="1" x14ac:dyDescent="0.2">
      <c r="A23" s="253"/>
      <c r="B23" s="253"/>
      <c r="C23" s="253"/>
      <c r="D23" s="253"/>
      <c r="E23" s="253"/>
      <c r="F23" s="255"/>
      <c r="G23" s="253"/>
      <c r="H23" s="253"/>
      <c r="I23" s="253"/>
      <c r="J23" s="253"/>
      <c r="K23" s="260"/>
      <c r="L23" s="255"/>
      <c r="M23" s="255"/>
      <c r="N23" s="255"/>
      <c r="O23" s="255"/>
      <c r="P23" s="253">
        <v>1</v>
      </c>
      <c r="Q23" s="253" t="s">
        <v>74</v>
      </c>
      <c r="R23" s="253">
        <v>2015</v>
      </c>
      <c r="S23" s="253"/>
      <c r="T23" s="255"/>
      <c r="U23" s="259"/>
      <c r="V23" s="179"/>
      <c r="W23" s="179"/>
    </row>
    <row r="24" spans="1:23" s="59" customFormat="1" ht="16.5" customHeight="1" x14ac:dyDescent="0.2">
      <c r="A24" s="253"/>
      <c r="B24" s="253"/>
      <c r="C24" s="253"/>
      <c r="D24" s="253"/>
      <c r="E24" s="253"/>
      <c r="F24" s="255"/>
      <c r="G24" s="253"/>
      <c r="H24" s="253"/>
      <c r="I24" s="253"/>
      <c r="J24" s="253"/>
      <c r="K24" s="260"/>
      <c r="L24" s="255"/>
      <c r="M24" s="255"/>
      <c r="N24" s="255"/>
      <c r="O24" s="255"/>
      <c r="P24" s="253">
        <v>1</v>
      </c>
      <c r="Q24" s="253" t="s">
        <v>74</v>
      </c>
      <c r="R24" s="253">
        <v>2015</v>
      </c>
      <c r="S24" s="253"/>
      <c r="T24" s="255"/>
      <c r="U24" s="259"/>
      <c r="V24" s="179"/>
      <c r="W24" s="179"/>
    </row>
    <row r="25" spans="1:23" s="59" customFormat="1" ht="16.5" customHeight="1" x14ac:dyDescent="0.2">
      <c r="A25" s="253"/>
      <c r="B25" s="253"/>
      <c r="C25" s="253"/>
      <c r="D25" s="253"/>
      <c r="E25" s="253"/>
      <c r="F25" s="255"/>
      <c r="G25" s="253"/>
      <c r="H25" s="253"/>
      <c r="I25" s="253"/>
      <c r="J25" s="253"/>
      <c r="K25" s="260"/>
      <c r="L25" s="255"/>
      <c r="M25" s="255"/>
      <c r="N25" s="255"/>
      <c r="O25" s="255"/>
      <c r="P25" s="253">
        <v>1</v>
      </c>
      <c r="Q25" s="253" t="s">
        <v>74</v>
      </c>
      <c r="R25" s="253">
        <v>2015</v>
      </c>
      <c r="S25" s="253"/>
      <c r="T25" s="255"/>
      <c r="U25" s="259"/>
      <c r="V25" s="179"/>
      <c r="W25" s="179"/>
    </row>
    <row r="26" spans="1:23" s="59" customFormat="1" ht="16.5" customHeight="1" x14ac:dyDescent="0.2">
      <c r="A26" s="253"/>
      <c r="B26" s="253"/>
      <c r="C26" s="253"/>
      <c r="D26" s="253"/>
      <c r="E26" s="253"/>
      <c r="F26" s="255"/>
      <c r="G26" s="253"/>
      <c r="H26" s="253"/>
      <c r="I26" s="253"/>
      <c r="J26" s="253"/>
      <c r="K26" s="260"/>
      <c r="L26" s="255"/>
      <c r="M26" s="255"/>
      <c r="N26" s="255"/>
      <c r="O26" s="255"/>
      <c r="P26" s="253">
        <v>1</v>
      </c>
      <c r="Q26" s="253" t="s">
        <v>74</v>
      </c>
      <c r="R26" s="253">
        <v>2015</v>
      </c>
      <c r="S26" s="253"/>
      <c r="T26" s="255"/>
      <c r="U26" s="259"/>
      <c r="V26" s="179"/>
      <c r="W26" s="179"/>
    </row>
    <row r="27" spans="1:23" s="59" customFormat="1" ht="16.5" customHeight="1" x14ac:dyDescent="0.2">
      <c r="A27" s="253"/>
      <c r="B27" s="253"/>
      <c r="C27" s="253"/>
      <c r="D27" s="253"/>
      <c r="E27" s="253"/>
      <c r="F27" s="255"/>
      <c r="G27" s="253"/>
      <c r="H27" s="253"/>
      <c r="I27" s="253"/>
      <c r="J27" s="253"/>
      <c r="K27" s="260"/>
      <c r="L27" s="255"/>
      <c r="M27" s="255"/>
      <c r="N27" s="255"/>
      <c r="O27" s="255"/>
      <c r="P27" s="253">
        <v>1</v>
      </c>
      <c r="Q27" s="253" t="s">
        <v>74</v>
      </c>
      <c r="R27" s="253">
        <v>2015</v>
      </c>
      <c r="S27" s="253"/>
      <c r="T27" s="255"/>
      <c r="U27" s="259"/>
      <c r="V27" s="179"/>
      <c r="W27" s="179"/>
    </row>
    <row r="28" spans="1:23" s="59" customFormat="1" ht="16.5" customHeight="1" x14ac:dyDescent="0.2">
      <c r="A28" s="253"/>
      <c r="B28" s="253"/>
      <c r="C28" s="253"/>
      <c r="D28" s="253"/>
      <c r="E28" s="253"/>
      <c r="F28" s="255"/>
      <c r="G28" s="253"/>
      <c r="H28" s="253"/>
      <c r="I28" s="253"/>
      <c r="J28" s="253"/>
      <c r="K28" s="260"/>
      <c r="L28" s="255"/>
      <c r="M28" s="255"/>
      <c r="N28" s="255"/>
      <c r="O28" s="255"/>
      <c r="P28" s="253">
        <v>1</v>
      </c>
      <c r="Q28" s="253" t="s">
        <v>74</v>
      </c>
      <c r="R28" s="253">
        <v>2015</v>
      </c>
      <c r="S28" s="253"/>
      <c r="T28" s="255"/>
      <c r="U28" s="259"/>
      <c r="V28" s="179"/>
      <c r="W28" s="179"/>
    </row>
    <row r="29" spans="1:23" s="59" customFormat="1" ht="16.5" customHeight="1" x14ac:dyDescent="0.2">
      <c r="A29" s="253"/>
      <c r="B29" s="253"/>
      <c r="C29" s="253"/>
      <c r="D29" s="253"/>
      <c r="E29" s="253"/>
      <c r="F29" s="255"/>
      <c r="G29" s="253"/>
      <c r="H29" s="253"/>
      <c r="I29" s="253"/>
      <c r="J29" s="253"/>
      <c r="K29" s="260"/>
      <c r="L29" s="255"/>
      <c r="M29" s="255"/>
      <c r="N29" s="255"/>
      <c r="O29" s="255"/>
      <c r="P29" s="253">
        <v>1</v>
      </c>
      <c r="Q29" s="253" t="s">
        <v>74</v>
      </c>
      <c r="R29" s="253">
        <v>2015</v>
      </c>
      <c r="S29" s="253"/>
      <c r="T29" s="255"/>
      <c r="U29" s="259"/>
      <c r="V29" s="179"/>
      <c r="W29" s="179"/>
    </row>
    <row r="30" spans="1:23" s="59" customFormat="1" ht="16.5" customHeight="1" x14ac:dyDescent="0.2">
      <c r="A30" s="253"/>
      <c r="B30" s="253"/>
      <c r="C30" s="253"/>
      <c r="D30" s="253"/>
      <c r="E30" s="253"/>
      <c r="F30" s="255"/>
      <c r="G30" s="253"/>
      <c r="H30" s="253"/>
      <c r="I30" s="253"/>
      <c r="J30" s="253"/>
      <c r="K30" s="260"/>
      <c r="L30" s="255"/>
      <c r="M30" s="255"/>
      <c r="N30" s="255"/>
      <c r="O30" s="255"/>
      <c r="P30" s="253">
        <v>1</v>
      </c>
      <c r="Q30" s="253" t="s">
        <v>74</v>
      </c>
      <c r="R30" s="253">
        <v>2015</v>
      </c>
      <c r="S30" s="253"/>
      <c r="T30" s="255"/>
      <c r="U30" s="259"/>
      <c r="V30" s="179"/>
      <c r="W30" s="179"/>
    </row>
    <row r="31" spans="1:23" s="59" customFormat="1" ht="16.5" customHeight="1" x14ac:dyDescent="0.2">
      <c r="A31" s="253"/>
      <c r="B31" s="253"/>
      <c r="C31" s="253"/>
      <c r="D31" s="253"/>
      <c r="E31" s="253"/>
      <c r="F31" s="255"/>
      <c r="G31" s="253"/>
      <c r="H31" s="253"/>
      <c r="I31" s="253"/>
      <c r="J31" s="253"/>
      <c r="K31" s="260"/>
      <c r="L31" s="255"/>
      <c r="M31" s="255"/>
      <c r="N31" s="255"/>
      <c r="O31" s="255"/>
      <c r="P31" s="253">
        <v>1</v>
      </c>
      <c r="Q31" s="253" t="s">
        <v>74</v>
      </c>
      <c r="R31" s="253">
        <v>2015</v>
      </c>
      <c r="S31" s="253"/>
      <c r="T31" s="255"/>
      <c r="U31" s="259"/>
      <c r="V31" s="179"/>
      <c r="W31" s="179"/>
    </row>
    <row r="32" spans="1:23" s="59" customFormat="1" ht="16.5" customHeight="1" x14ac:dyDescent="0.2">
      <c r="A32" s="253"/>
      <c r="B32" s="253"/>
      <c r="C32" s="253"/>
      <c r="D32" s="253"/>
      <c r="E32" s="253"/>
      <c r="F32" s="255"/>
      <c r="G32" s="253"/>
      <c r="H32" s="253"/>
      <c r="I32" s="253"/>
      <c r="J32" s="253"/>
      <c r="K32" s="260"/>
      <c r="L32" s="255"/>
      <c r="M32" s="255"/>
      <c r="N32" s="255"/>
      <c r="O32" s="255"/>
      <c r="P32" s="253">
        <v>1</v>
      </c>
      <c r="Q32" s="253" t="s">
        <v>74</v>
      </c>
      <c r="R32" s="253">
        <v>2015</v>
      </c>
      <c r="S32" s="253"/>
      <c r="T32" s="255"/>
      <c r="U32" s="259"/>
      <c r="V32" s="179"/>
      <c r="W32" s="179"/>
    </row>
    <row r="33" spans="1:23" s="59" customFormat="1" ht="16.5" customHeight="1" x14ac:dyDescent="0.2">
      <c r="A33" s="253"/>
      <c r="B33" s="253"/>
      <c r="C33" s="253"/>
      <c r="D33" s="253"/>
      <c r="E33" s="253"/>
      <c r="F33" s="255"/>
      <c r="G33" s="253"/>
      <c r="H33" s="253"/>
      <c r="I33" s="253"/>
      <c r="J33" s="253"/>
      <c r="K33" s="260"/>
      <c r="L33" s="255"/>
      <c r="M33" s="255"/>
      <c r="N33" s="255"/>
      <c r="O33" s="255"/>
      <c r="P33" s="253">
        <v>1</v>
      </c>
      <c r="Q33" s="253" t="s">
        <v>74</v>
      </c>
      <c r="R33" s="253">
        <v>2015</v>
      </c>
      <c r="S33" s="253"/>
      <c r="T33" s="255"/>
      <c r="U33" s="259"/>
      <c r="V33" s="179"/>
      <c r="W33" s="179"/>
    </row>
    <row r="34" spans="1:23" s="59" customFormat="1" ht="16.5" customHeight="1" x14ac:dyDescent="0.2">
      <c r="A34" s="253"/>
      <c r="B34" s="253"/>
      <c r="C34" s="253"/>
      <c r="D34" s="253"/>
      <c r="E34" s="253"/>
      <c r="F34" s="255"/>
      <c r="G34" s="253"/>
      <c r="H34" s="253"/>
      <c r="I34" s="253"/>
      <c r="J34" s="253"/>
      <c r="K34" s="260"/>
      <c r="L34" s="255"/>
      <c r="M34" s="255"/>
      <c r="N34" s="255"/>
      <c r="O34" s="255"/>
      <c r="P34" s="253">
        <v>1</v>
      </c>
      <c r="Q34" s="253" t="s">
        <v>74</v>
      </c>
      <c r="R34" s="253">
        <v>2015</v>
      </c>
      <c r="S34" s="253"/>
      <c r="T34" s="255"/>
      <c r="U34" s="259"/>
      <c r="V34" s="179"/>
      <c r="W34" s="179"/>
    </row>
    <row r="35" spans="1:23" s="59" customFormat="1" ht="16.5" customHeight="1" x14ac:dyDescent="0.2">
      <c r="A35" s="253"/>
      <c r="B35" s="253"/>
      <c r="C35" s="253"/>
      <c r="D35" s="253"/>
      <c r="E35" s="253"/>
      <c r="F35" s="255"/>
      <c r="G35" s="253"/>
      <c r="H35" s="253"/>
      <c r="I35" s="253"/>
      <c r="J35" s="253"/>
      <c r="K35" s="260"/>
      <c r="L35" s="255"/>
      <c r="M35" s="255"/>
      <c r="N35" s="255"/>
      <c r="O35" s="255"/>
      <c r="P35" s="253">
        <v>1</v>
      </c>
      <c r="Q35" s="253" t="s">
        <v>74</v>
      </c>
      <c r="R35" s="253">
        <v>2015</v>
      </c>
      <c r="S35" s="253"/>
      <c r="T35" s="255"/>
      <c r="U35" s="259"/>
      <c r="V35" s="179"/>
      <c r="W35" s="179"/>
    </row>
    <row r="36" spans="1:23" s="59" customFormat="1" ht="16.5" customHeight="1" x14ac:dyDescent="0.2">
      <c r="A36" s="253"/>
      <c r="B36" s="253"/>
      <c r="C36" s="253"/>
      <c r="D36" s="253"/>
      <c r="E36" s="253"/>
      <c r="F36" s="255"/>
      <c r="G36" s="253"/>
      <c r="H36" s="253"/>
      <c r="I36" s="253"/>
      <c r="J36" s="253"/>
      <c r="K36" s="260"/>
      <c r="L36" s="255"/>
      <c r="M36" s="255"/>
      <c r="N36" s="255"/>
      <c r="O36" s="255"/>
      <c r="P36" s="253">
        <v>1</v>
      </c>
      <c r="Q36" s="253" t="s">
        <v>74</v>
      </c>
      <c r="R36" s="253">
        <v>2015</v>
      </c>
      <c r="S36" s="253"/>
      <c r="T36" s="255"/>
      <c r="U36" s="259"/>
      <c r="V36" s="179"/>
      <c r="W36" s="179"/>
    </row>
    <row r="37" spans="1:23" s="59" customFormat="1" ht="16.5" customHeight="1" x14ac:dyDescent="0.2">
      <c r="A37" s="253"/>
      <c r="B37" s="253"/>
      <c r="C37" s="253"/>
      <c r="D37" s="253"/>
      <c r="E37" s="253"/>
      <c r="F37" s="255"/>
      <c r="G37" s="253"/>
      <c r="H37" s="253"/>
      <c r="I37" s="253"/>
      <c r="J37" s="253"/>
      <c r="K37" s="260"/>
      <c r="L37" s="255"/>
      <c r="M37" s="255"/>
      <c r="N37" s="255"/>
      <c r="O37" s="255"/>
      <c r="P37" s="253">
        <v>1</v>
      </c>
      <c r="Q37" s="253" t="s">
        <v>74</v>
      </c>
      <c r="R37" s="253">
        <v>2015</v>
      </c>
      <c r="S37" s="253"/>
      <c r="T37" s="255"/>
      <c r="U37" s="259"/>
      <c r="V37" s="179"/>
      <c r="W37" s="179"/>
    </row>
    <row r="38" spans="1:23" s="59" customFormat="1" ht="16.5" customHeight="1" x14ac:dyDescent="0.2">
      <c r="A38" s="253"/>
      <c r="B38" s="253"/>
      <c r="C38" s="253"/>
      <c r="D38" s="253"/>
      <c r="E38" s="253"/>
      <c r="F38" s="255"/>
      <c r="G38" s="253"/>
      <c r="H38" s="253"/>
      <c r="I38" s="253"/>
      <c r="J38" s="253"/>
      <c r="K38" s="260"/>
      <c r="L38" s="255"/>
      <c r="M38" s="255"/>
      <c r="N38" s="255"/>
      <c r="O38" s="255"/>
      <c r="P38" s="253">
        <v>1</v>
      </c>
      <c r="Q38" s="253" t="s">
        <v>74</v>
      </c>
      <c r="R38" s="253">
        <v>2015</v>
      </c>
      <c r="S38" s="253"/>
      <c r="T38" s="255"/>
      <c r="U38" s="259"/>
      <c r="V38" s="179"/>
      <c r="W38" s="179"/>
    </row>
    <row r="39" spans="1:23" s="59" customFormat="1" ht="16.5" customHeight="1" x14ac:dyDescent="0.2">
      <c r="A39" s="253"/>
      <c r="B39" s="253"/>
      <c r="C39" s="253"/>
      <c r="D39" s="253"/>
      <c r="E39" s="253"/>
      <c r="F39" s="255"/>
      <c r="G39" s="253"/>
      <c r="H39" s="253"/>
      <c r="I39" s="253"/>
      <c r="J39" s="253"/>
      <c r="K39" s="260"/>
      <c r="L39" s="255"/>
      <c r="M39" s="255"/>
      <c r="N39" s="255"/>
      <c r="O39" s="255"/>
      <c r="P39" s="253">
        <v>1</v>
      </c>
      <c r="Q39" s="253" t="s">
        <v>74</v>
      </c>
      <c r="R39" s="253">
        <v>2015</v>
      </c>
      <c r="S39" s="253"/>
      <c r="T39" s="255"/>
      <c r="U39" s="259"/>
      <c r="V39" s="179"/>
      <c r="W39" s="179"/>
    </row>
    <row r="40" spans="1:23" s="59" customFormat="1" ht="16.5" customHeight="1" x14ac:dyDescent="0.2">
      <c r="A40" s="253"/>
      <c r="B40" s="253"/>
      <c r="C40" s="253"/>
      <c r="D40" s="253"/>
      <c r="E40" s="253"/>
      <c r="F40" s="255"/>
      <c r="G40" s="253"/>
      <c r="H40" s="253"/>
      <c r="I40" s="253"/>
      <c r="J40" s="253"/>
      <c r="K40" s="260"/>
      <c r="L40" s="255"/>
      <c r="M40" s="255"/>
      <c r="N40" s="255"/>
      <c r="O40" s="255"/>
      <c r="P40" s="253">
        <v>1</v>
      </c>
      <c r="Q40" s="253" t="s">
        <v>74</v>
      </c>
      <c r="R40" s="253">
        <v>2015</v>
      </c>
      <c r="S40" s="253"/>
      <c r="T40" s="255"/>
      <c r="U40" s="259"/>
      <c r="V40" s="179"/>
      <c r="W40" s="179"/>
    </row>
    <row r="41" spans="1:23" s="59" customFormat="1" ht="16.5" customHeight="1" x14ac:dyDescent="0.2">
      <c r="A41" s="253"/>
      <c r="B41" s="253"/>
      <c r="C41" s="253"/>
      <c r="D41" s="253"/>
      <c r="E41" s="253"/>
      <c r="F41" s="255"/>
      <c r="G41" s="253"/>
      <c r="H41" s="253"/>
      <c r="I41" s="253"/>
      <c r="J41" s="253"/>
      <c r="K41" s="260"/>
      <c r="L41" s="255"/>
      <c r="M41" s="255"/>
      <c r="N41" s="255"/>
      <c r="O41" s="255"/>
      <c r="P41" s="253">
        <v>1</v>
      </c>
      <c r="Q41" s="253" t="s">
        <v>74</v>
      </c>
      <c r="R41" s="253">
        <v>2015</v>
      </c>
      <c r="S41" s="253"/>
      <c r="T41" s="255"/>
      <c r="U41" s="259"/>
      <c r="V41" s="179"/>
      <c r="W41" s="179"/>
    </row>
    <row r="42" spans="1:23" s="59" customFormat="1" ht="16.5" customHeight="1" x14ac:dyDescent="0.2">
      <c r="A42" s="253"/>
      <c r="B42" s="253"/>
      <c r="C42" s="253"/>
      <c r="D42" s="253"/>
      <c r="E42" s="253"/>
      <c r="F42" s="255"/>
      <c r="G42" s="253"/>
      <c r="H42" s="253"/>
      <c r="I42" s="253"/>
      <c r="J42" s="253"/>
      <c r="K42" s="260"/>
      <c r="L42" s="255"/>
      <c r="M42" s="255"/>
      <c r="N42" s="255"/>
      <c r="O42" s="255"/>
      <c r="P42" s="253">
        <v>1</v>
      </c>
      <c r="Q42" s="253" t="s">
        <v>74</v>
      </c>
      <c r="R42" s="253">
        <v>2015</v>
      </c>
      <c r="S42" s="253"/>
      <c r="T42" s="255"/>
      <c r="U42" s="259"/>
      <c r="V42" s="179"/>
      <c r="W42" s="179"/>
    </row>
    <row r="43" spans="1:23" s="59" customFormat="1" ht="16.5" customHeight="1" x14ac:dyDescent="0.2">
      <c r="A43" s="253"/>
      <c r="B43" s="253"/>
      <c r="C43" s="253"/>
      <c r="D43" s="253"/>
      <c r="E43" s="253"/>
      <c r="F43" s="255"/>
      <c r="G43" s="253"/>
      <c r="H43" s="253"/>
      <c r="I43" s="253"/>
      <c r="J43" s="253"/>
      <c r="K43" s="260"/>
      <c r="L43" s="255"/>
      <c r="M43" s="255"/>
      <c r="N43" s="255"/>
      <c r="O43" s="255"/>
      <c r="P43" s="253">
        <v>262</v>
      </c>
      <c r="Q43" s="253" t="s">
        <v>74</v>
      </c>
      <c r="R43" s="253">
        <v>2015</v>
      </c>
      <c r="S43" s="253"/>
      <c r="T43" s="255"/>
      <c r="U43" s="259"/>
      <c r="V43" s="179"/>
      <c r="W43" s="179"/>
    </row>
    <row r="44" spans="1:23" s="59" customFormat="1" ht="16.5" customHeight="1" x14ac:dyDescent="0.2">
      <c r="A44" s="253"/>
      <c r="B44" s="253"/>
      <c r="C44" s="253"/>
      <c r="D44" s="253"/>
      <c r="E44" s="253"/>
      <c r="F44" s="255"/>
      <c r="G44" s="253"/>
      <c r="H44" s="253"/>
      <c r="I44" s="253"/>
      <c r="J44" s="253"/>
      <c r="K44" s="260"/>
      <c r="L44" s="255"/>
      <c r="M44" s="255"/>
      <c r="N44" s="255"/>
      <c r="O44" s="255"/>
      <c r="P44" s="253">
        <v>274</v>
      </c>
      <c r="Q44" s="253" t="s">
        <v>74</v>
      </c>
      <c r="R44" s="253">
        <v>2015</v>
      </c>
      <c r="S44" s="253"/>
      <c r="T44" s="255"/>
      <c r="U44" s="259"/>
      <c r="V44" s="179"/>
      <c r="W44" s="179"/>
    </row>
    <row r="45" spans="1:23" s="59" customFormat="1" ht="16.5" customHeight="1" x14ac:dyDescent="0.2">
      <c r="A45" s="253"/>
      <c r="B45" s="253"/>
      <c r="C45" s="255"/>
      <c r="D45" s="253"/>
      <c r="E45" s="253"/>
      <c r="F45" s="256"/>
      <c r="G45" s="253"/>
      <c r="H45" s="253"/>
      <c r="I45" s="253"/>
      <c r="J45" s="253"/>
      <c r="K45" s="260"/>
      <c r="L45" s="255"/>
      <c r="M45" s="255"/>
      <c r="N45" s="255"/>
      <c r="O45" s="255"/>
      <c r="P45" s="253">
        <v>1</v>
      </c>
      <c r="Q45" s="253" t="s">
        <v>74</v>
      </c>
      <c r="R45" s="253">
        <v>2019</v>
      </c>
      <c r="S45" s="253"/>
      <c r="T45" s="255"/>
      <c r="U45" s="259"/>
      <c r="V45" s="179"/>
      <c r="W45" s="179"/>
    </row>
    <row r="46" spans="1:23" s="59" customFormat="1" ht="16.5" customHeight="1" x14ac:dyDescent="0.2">
      <c r="A46" s="253"/>
      <c r="B46" s="253"/>
      <c r="C46" s="253"/>
      <c r="D46" s="253"/>
      <c r="E46" s="253"/>
      <c r="F46" s="255"/>
      <c r="G46" s="253"/>
      <c r="H46" s="253"/>
      <c r="I46" s="253"/>
      <c r="J46" s="253"/>
      <c r="K46" s="260"/>
      <c r="L46" s="255"/>
      <c r="M46" s="255"/>
      <c r="N46" s="255"/>
      <c r="O46" s="255"/>
      <c r="P46" s="253">
        <v>1</v>
      </c>
      <c r="Q46" s="253" t="s">
        <v>75</v>
      </c>
      <c r="R46" s="253" t="s">
        <v>76</v>
      </c>
      <c r="S46" s="253"/>
      <c r="T46" s="255"/>
      <c r="U46" s="259"/>
      <c r="V46" s="179"/>
      <c r="W46" s="179"/>
    </row>
    <row r="47" spans="1:23" ht="13.9" customHeight="1" thickBot="1" x14ac:dyDescent="0.25">
      <c r="A47" s="260"/>
      <c r="B47" s="260"/>
      <c r="C47" s="260"/>
      <c r="D47" s="260"/>
      <c r="E47" s="260"/>
      <c r="F47" s="260"/>
      <c r="G47" s="260"/>
      <c r="H47" s="260"/>
      <c r="I47" s="260"/>
      <c r="J47" s="260"/>
      <c r="K47" s="260"/>
      <c r="L47" s="260"/>
      <c r="M47" s="260"/>
      <c r="N47" s="260"/>
      <c r="O47" s="260"/>
      <c r="P47" s="260">
        <v>1</v>
      </c>
      <c r="Q47" s="260" t="s">
        <v>74</v>
      </c>
      <c r="R47" s="260">
        <v>2019</v>
      </c>
      <c r="T47" s="255"/>
      <c r="U47" s="258"/>
      <c r="V47" s="179"/>
      <c r="W47" s="179"/>
    </row>
    <row r="48" spans="1:23" ht="13.15" customHeight="1" thickBot="1" x14ac:dyDescent="0.25">
      <c r="T48" s="176"/>
      <c r="U48" s="138" t="s">
        <v>77</v>
      </c>
      <c r="V48" s="182">
        <f>SUM(V3:V47)</f>
        <v>0</v>
      </c>
      <c r="W48" s="182">
        <f>SUM(W3:W47)</f>
        <v>0</v>
      </c>
    </row>
    <row r="49" spans="1:23" x14ac:dyDescent="0.2">
      <c r="U49" s="257"/>
      <c r="V49" s="183"/>
      <c r="W49" s="183"/>
    </row>
    <row r="52" spans="1:23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</row>
    <row r="53" spans="1:23" x14ac:dyDescent="0.2">
      <c r="A53" s="16"/>
      <c r="B53" s="16"/>
      <c r="C53" s="16"/>
      <c r="D53" s="16"/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</row>
    <row r="54" spans="1:23" x14ac:dyDescent="0.2">
      <c r="A54" s="16"/>
      <c r="B54" s="16"/>
      <c r="C54" s="16"/>
      <c r="D54" s="16"/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</row>
    <row r="55" spans="1:23" x14ac:dyDescent="0.2">
      <c r="A55" s="16"/>
      <c r="B55" s="16"/>
      <c r="C55" s="16"/>
      <c r="D55" s="16"/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</row>
    <row r="56" spans="1:23" x14ac:dyDescent="0.2">
      <c r="A56" s="16"/>
      <c r="B56" s="16"/>
      <c r="C56" s="16"/>
      <c r="D56" s="16"/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</row>
    <row r="57" spans="1:23" x14ac:dyDescent="0.2">
      <c r="A57" s="16"/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</row>
    <row r="58" spans="1:23" x14ac:dyDescent="0.2">
      <c r="A58" s="16"/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</row>
    <row r="59" spans="1:23" x14ac:dyDescent="0.2">
      <c r="A59" s="16"/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</row>
    <row r="60" spans="1:23" x14ac:dyDescent="0.2">
      <c r="A60" s="16"/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</row>
    <row r="61" spans="1:23" x14ac:dyDescent="0.2">
      <c r="A61" s="16"/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</row>
    <row r="62" spans="1:23" x14ac:dyDescent="0.2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</row>
    <row r="63" spans="1:23" x14ac:dyDescent="0.2">
      <c r="A63" s="16"/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</row>
    <row r="64" spans="1:23" x14ac:dyDescent="0.2">
      <c r="A64" s="16"/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</row>
    <row r="65" s="16" customFormat="1" x14ac:dyDescent="0.2"/>
    <row r="66" s="16" customFormat="1" x14ac:dyDescent="0.2"/>
    <row r="67" s="16" customFormat="1" x14ac:dyDescent="0.2"/>
    <row r="68" s="16" customFormat="1" x14ac:dyDescent="0.2"/>
    <row r="69" s="16" customFormat="1" x14ac:dyDescent="0.2"/>
    <row r="70" s="16" customFormat="1" x14ac:dyDescent="0.2"/>
    <row r="71" s="16" customFormat="1" x14ac:dyDescent="0.2"/>
    <row r="72" s="16" customFormat="1" x14ac:dyDescent="0.2"/>
    <row r="73" s="16" customFormat="1" x14ac:dyDescent="0.2"/>
    <row r="74" s="16" customFormat="1" x14ac:dyDescent="0.2"/>
    <row r="75" s="16" customFormat="1" x14ac:dyDescent="0.2"/>
    <row r="76" s="16" customFormat="1" x14ac:dyDescent="0.2"/>
    <row r="77" s="16" customFormat="1" x14ac:dyDescent="0.2"/>
    <row r="78" s="16" customFormat="1" x14ac:dyDescent="0.2"/>
    <row r="79" s="16" customFormat="1" x14ac:dyDescent="0.2"/>
    <row r="80" s="16" customFormat="1" x14ac:dyDescent="0.2"/>
    <row r="81" s="16" customFormat="1" x14ac:dyDescent="0.2"/>
    <row r="82" s="16" customFormat="1" x14ac:dyDescent="0.2"/>
    <row r="83" s="16" customFormat="1" x14ac:dyDescent="0.2"/>
    <row r="84" s="16" customFormat="1" x14ac:dyDescent="0.2"/>
    <row r="85" s="16" customFormat="1" x14ac:dyDescent="0.2"/>
    <row r="86" s="16" customFormat="1" x14ac:dyDescent="0.2"/>
    <row r="87" s="16" customFormat="1" x14ac:dyDescent="0.2"/>
    <row r="88" s="16" customFormat="1" x14ac:dyDescent="0.2"/>
    <row r="89" s="16" customFormat="1" x14ac:dyDescent="0.2"/>
    <row r="90" s="16" customFormat="1" x14ac:dyDescent="0.2"/>
    <row r="91" s="16" customFormat="1" x14ac:dyDescent="0.2"/>
    <row r="92" s="16" customFormat="1" x14ac:dyDescent="0.2"/>
    <row r="93" s="16" customFormat="1" x14ac:dyDescent="0.2"/>
    <row r="94" s="16" customFormat="1" x14ac:dyDescent="0.2"/>
    <row r="95" s="16" customFormat="1" x14ac:dyDescent="0.2"/>
    <row r="96" s="16" customFormat="1" x14ac:dyDescent="0.2"/>
    <row r="97" s="16" customFormat="1" x14ac:dyDescent="0.2"/>
    <row r="98" s="16" customFormat="1" x14ac:dyDescent="0.2"/>
    <row r="99" s="16" customFormat="1" x14ac:dyDescent="0.2"/>
    <row r="100" s="16" customFormat="1" x14ac:dyDescent="0.2"/>
    <row r="101" s="16" customFormat="1" x14ac:dyDescent="0.2"/>
    <row r="102" s="16" customFormat="1" x14ac:dyDescent="0.2"/>
    <row r="103" s="16" customFormat="1" x14ac:dyDescent="0.2"/>
    <row r="104" s="16" customFormat="1" x14ac:dyDescent="0.2"/>
    <row r="105" s="16" customFormat="1" x14ac:dyDescent="0.2"/>
    <row r="106" s="16" customFormat="1" x14ac:dyDescent="0.2"/>
    <row r="107" s="16" customFormat="1" x14ac:dyDescent="0.2"/>
    <row r="108" s="16" customFormat="1" x14ac:dyDescent="0.2"/>
    <row r="109" s="16" customFormat="1" x14ac:dyDescent="0.2"/>
    <row r="110" s="16" customFormat="1" x14ac:dyDescent="0.2"/>
    <row r="111" s="16" customFormat="1" x14ac:dyDescent="0.2"/>
    <row r="112" s="16" customFormat="1" x14ac:dyDescent="0.2"/>
    <row r="113" s="16" customFormat="1" x14ac:dyDescent="0.2"/>
    <row r="114" s="16" customFormat="1" x14ac:dyDescent="0.2"/>
    <row r="115" s="16" customFormat="1" x14ac:dyDescent="0.2"/>
    <row r="116" s="16" customFormat="1" x14ac:dyDescent="0.2"/>
    <row r="117" s="16" customFormat="1" x14ac:dyDescent="0.2"/>
    <row r="118" s="16" customFormat="1" x14ac:dyDescent="0.2"/>
    <row r="119" s="16" customFormat="1" x14ac:dyDescent="0.2"/>
    <row r="120" s="16" customFormat="1" x14ac:dyDescent="0.2"/>
    <row r="121" s="16" customFormat="1" x14ac:dyDescent="0.2"/>
    <row r="122" s="16" customFormat="1" x14ac:dyDescent="0.2"/>
    <row r="123" s="16" customFormat="1" x14ac:dyDescent="0.2"/>
    <row r="124" s="16" customFormat="1" x14ac:dyDescent="0.2"/>
    <row r="125" s="16" customFormat="1" x14ac:dyDescent="0.2"/>
    <row r="126" s="16" customFormat="1" x14ac:dyDescent="0.2"/>
    <row r="127" s="16" customFormat="1" x14ac:dyDescent="0.2"/>
    <row r="128" s="16" customFormat="1" x14ac:dyDescent="0.2"/>
    <row r="129" s="16" customFormat="1" x14ac:dyDescent="0.2"/>
    <row r="130" s="16" customFormat="1" x14ac:dyDescent="0.2"/>
    <row r="131" s="16" customFormat="1" x14ac:dyDescent="0.2"/>
    <row r="132" s="16" customFormat="1" x14ac:dyDescent="0.2"/>
    <row r="133" s="16" customFormat="1" x14ac:dyDescent="0.2"/>
    <row r="134" s="16" customFormat="1" x14ac:dyDescent="0.2"/>
    <row r="135" s="16" customFormat="1" x14ac:dyDescent="0.2"/>
    <row r="136" s="16" customFormat="1" x14ac:dyDescent="0.2"/>
    <row r="137" s="16" customFormat="1" x14ac:dyDescent="0.2"/>
    <row r="138" s="16" customFormat="1" x14ac:dyDescent="0.2"/>
    <row r="139" s="16" customFormat="1" x14ac:dyDescent="0.2"/>
    <row r="140" s="16" customFormat="1" x14ac:dyDescent="0.2"/>
    <row r="141" s="16" customFormat="1" x14ac:dyDescent="0.2"/>
    <row r="142" s="16" customFormat="1" x14ac:dyDescent="0.2"/>
    <row r="143" s="16" customFormat="1" x14ac:dyDescent="0.2"/>
    <row r="144" s="16" customFormat="1" x14ac:dyDescent="0.2"/>
    <row r="145" s="16" customFormat="1" x14ac:dyDescent="0.2"/>
    <row r="146" s="16" customFormat="1" x14ac:dyDescent="0.2"/>
    <row r="147" s="16" customFormat="1" x14ac:dyDescent="0.2"/>
    <row r="148" s="16" customFormat="1" x14ac:dyDescent="0.2"/>
    <row r="149" s="16" customFormat="1" x14ac:dyDescent="0.2"/>
    <row r="150" s="16" customFormat="1" x14ac:dyDescent="0.2"/>
    <row r="151" s="16" customFormat="1" x14ac:dyDescent="0.2"/>
    <row r="152" s="16" customFormat="1" x14ac:dyDescent="0.2"/>
    <row r="153" s="16" customFormat="1" x14ac:dyDescent="0.2"/>
    <row r="154" s="16" customFormat="1" x14ac:dyDescent="0.2"/>
    <row r="155" s="16" customFormat="1" x14ac:dyDescent="0.2"/>
    <row r="156" s="16" customFormat="1" x14ac:dyDescent="0.2"/>
    <row r="157" s="16" customFormat="1" x14ac:dyDescent="0.2"/>
    <row r="158" s="16" customFormat="1" x14ac:dyDescent="0.2"/>
    <row r="159" s="16" customFormat="1" x14ac:dyDescent="0.2"/>
    <row r="160" s="16" customFormat="1" x14ac:dyDescent="0.2"/>
    <row r="161" s="16" customFormat="1" x14ac:dyDescent="0.2"/>
    <row r="162" s="16" customFormat="1" x14ac:dyDescent="0.2"/>
    <row r="163" s="16" customFormat="1" x14ac:dyDescent="0.2"/>
    <row r="164" s="16" customFormat="1" x14ac:dyDescent="0.2"/>
    <row r="165" s="16" customFormat="1" x14ac:dyDescent="0.2"/>
    <row r="166" s="16" customFormat="1" x14ac:dyDescent="0.2"/>
    <row r="167" s="16" customFormat="1" x14ac:dyDescent="0.2"/>
    <row r="168" s="16" customFormat="1" x14ac:dyDescent="0.2"/>
    <row r="169" s="16" customFormat="1" x14ac:dyDescent="0.2"/>
    <row r="170" s="16" customFormat="1" x14ac:dyDescent="0.2"/>
    <row r="171" s="16" customFormat="1" x14ac:dyDescent="0.2"/>
    <row r="172" s="16" customFormat="1" x14ac:dyDescent="0.2"/>
    <row r="173" s="16" customFormat="1" x14ac:dyDescent="0.2"/>
    <row r="174" s="16" customFormat="1" x14ac:dyDescent="0.2"/>
    <row r="175" s="16" customFormat="1" x14ac:dyDescent="0.2"/>
    <row r="176" s="16" customFormat="1" x14ac:dyDescent="0.2"/>
    <row r="177" s="16" customFormat="1" x14ac:dyDescent="0.2"/>
    <row r="178" s="16" customFormat="1" x14ac:dyDescent="0.2"/>
    <row r="179" s="16" customFormat="1" x14ac:dyDescent="0.2"/>
    <row r="180" s="16" customFormat="1" x14ac:dyDescent="0.2"/>
    <row r="181" s="16" customFormat="1" x14ac:dyDescent="0.2"/>
    <row r="182" s="16" customFormat="1" x14ac:dyDescent="0.2"/>
    <row r="183" s="16" customFormat="1" x14ac:dyDescent="0.2"/>
    <row r="184" s="16" customFormat="1" x14ac:dyDescent="0.2"/>
    <row r="185" s="16" customFormat="1" x14ac:dyDescent="0.2"/>
    <row r="186" s="16" customFormat="1" x14ac:dyDescent="0.2"/>
    <row r="187" s="16" customFormat="1" x14ac:dyDescent="0.2"/>
    <row r="188" s="16" customFormat="1" x14ac:dyDescent="0.2"/>
    <row r="189" s="16" customFormat="1" x14ac:dyDescent="0.2"/>
    <row r="190" s="16" customFormat="1" x14ac:dyDescent="0.2"/>
    <row r="191" s="16" customFormat="1" x14ac:dyDescent="0.2"/>
    <row r="192" s="16" customFormat="1" x14ac:dyDescent="0.2"/>
    <row r="193" s="16" customFormat="1" x14ac:dyDescent="0.2"/>
    <row r="194" s="16" customFormat="1" x14ac:dyDescent="0.2"/>
    <row r="195" s="16" customFormat="1" x14ac:dyDescent="0.2"/>
    <row r="196" s="16" customFormat="1" x14ac:dyDescent="0.2"/>
    <row r="197" s="16" customFormat="1" x14ac:dyDescent="0.2"/>
    <row r="198" s="16" customFormat="1" x14ac:dyDescent="0.2"/>
    <row r="199" s="16" customFormat="1" x14ac:dyDescent="0.2"/>
    <row r="200" s="16" customFormat="1" x14ac:dyDescent="0.2"/>
    <row r="201" s="16" customFormat="1" x14ac:dyDescent="0.2"/>
    <row r="202" s="16" customFormat="1" x14ac:dyDescent="0.2"/>
    <row r="203" s="16" customFormat="1" x14ac:dyDescent="0.2"/>
    <row r="204" s="16" customFormat="1" x14ac:dyDescent="0.2"/>
    <row r="205" s="16" customFormat="1" x14ac:dyDescent="0.2"/>
    <row r="206" s="16" customFormat="1" x14ac:dyDescent="0.2"/>
    <row r="207" s="16" customFormat="1" x14ac:dyDescent="0.2"/>
    <row r="208" s="16" customFormat="1" x14ac:dyDescent="0.2"/>
    <row r="209" s="16" customFormat="1" x14ac:dyDescent="0.2"/>
    <row r="210" s="16" customFormat="1" x14ac:dyDescent="0.2"/>
    <row r="211" s="16" customFormat="1" x14ac:dyDescent="0.2"/>
    <row r="212" s="16" customFormat="1" x14ac:dyDescent="0.2"/>
    <row r="213" s="16" customFormat="1" x14ac:dyDescent="0.2"/>
    <row r="214" s="16" customFormat="1" x14ac:dyDescent="0.2"/>
    <row r="215" s="16" customFormat="1" x14ac:dyDescent="0.2"/>
    <row r="216" s="16" customFormat="1" x14ac:dyDescent="0.2"/>
    <row r="217" s="16" customFormat="1" x14ac:dyDescent="0.2"/>
    <row r="218" s="16" customFormat="1" x14ac:dyDescent="0.2"/>
    <row r="219" s="16" customFormat="1" x14ac:dyDescent="0.2"/>
    <row r="220" s="16" customFormat="1" x14ac:dyDescent="0.2"/>
    <row r="221" s="16" customFormat="1" x14ac:dyDescent="0.2"/>
    <row r="222" s="16" customFormat="1" x14ac:dyDescent="0.2"/>
    <row r="223" s="16" customFormat="1" x14ac:dyDescent="0.2"/>
    <row r="224" s="16" customFormat="1" x14ac:dyDescent="0.2"/>
    <row r="225" s="16" customFormat="1" x14ac:dyDescent="0.2"/>
    <row r="226" s="16" customFormat="1" x14ac:dyDescent="0.2"/>
    <row r="227" s="16" customFormat="1" x14ac:dyDescent="0.2"/>
    <row r="228" s="16" customFormat="1" x14ac:dyDescent="0.2"/>
    <row r="229" s="16" customFormat="1" x14ac:dyDescent="0.2"/>
    <row r="230" s="16" customFormat="1" x14ac:dyDescent="0.2"/>
    <row r="231" s="16" customFormat="1" x14ac:dyDescent="0.2"/>
    <row r="232" s="16" customFormat="1" x14ac:dyDescent="0.2"/>
    <row r="233" s="16" customFormat="1" x14ac:dyDescent="0.2"/>
    <row r="234" s="16" customFormat="1" x14ac:dyDescent="0.2"/>
    <row r="235" s="16" customFormat="1" x14ac:dyDescent="0.2"/>
    <row r="236" s="16" customFormat="1" x14ac:dyDescent="0.2"/>
    <row r="237" s="16" customFormat="1" x14ac:dyDescent="0.2"/>
    <row r="238" s="16" customFormat="1" x14ac:dyDescent="0.2"/>
    <row r="239" s="16" customFormat="1" x14ac:dyDescent="0.2"/>
    <row r="240" s="16" customFormat="1" x14ac:dyDescent="0.2"/>
    <row r="241" s="16" customFormat="1" x14ac:dyDescent="0.2"/>
    <row r="242" s="16" customFormat="1" x14ac:dyDescent="0.2"/>
    <row r="243" s="16" customFormat="1" x14ac:dyDescent="0.2"/>
    <row r="244" s="16" customFormat="1" x14ac:dyDescent="0.2"/>
    <row r="245" s="16" customFormat="1" x14ac:dyDescent="0.2"/>
    <row r="246" s="16" customFormat="1" x14ac:dyDescent="0.2"/>
    <row r="247" s="16" customFormat="1" x14ac:dyDescent="0.2"/>
    <row r="248" s="16" customFormat="1" x14ac:dyDescent="0.2"/>
    <row r="249" s="16" customFormat="1" x14ac:dyDescent="0.2"/>
    <row r="250" s="16" customFormat="1" x14ac:dyDescent="0.2"/>
    <row r="251" s="16" customFormat="1" x14ac:dyDescent="0.2"/>
    <row r="252" s="16" customFormat="1" x14ac:dyDescent="0.2"/>
    <row r="253" s="16" customFormat="1" x14ac:dyDescent="0.2"/>
    <row r="254" s="16" customFormat="1" x14ac:dyDescent="0.2"/>
    <row r="255" s="16" customFormat="1" x14ac:dyDescent="0.2"/>
    <row r="256" s="16" customFormat="1" x14ac:dyDescent="0.2"/>
    <row r="257" s="16" customFormat="1" x14ac:dyDescent="0.2"/>
    <row r="258" s="16" customFormat="1" x14ac:dyDescent="0.2"/>
    <row r="259" s="16" customFormat="1" x14ac:dyDescent="0.2"/>
    <row r="260" s="16" customFormat="1" x14ac:dyDescent="0.2"/>
    <row r="261" s="16" customFormat="1" x14ac:dyDescent="0.2"/>
    <row r="262" s="16" customFormat="1" x14ac:dyDescent="0.2"/>
    <row r="263" s="16" customFormat="1" x14ac:dyDescent="0.2"/>
    <row r="264" s="16" customFormat="1" x14ac:dyDescent="0.2"/>
    <row r="265" s="16" customFormat="1" x14ac:dyDescent="0.2"/>
    <row r="266" s="16" customFormat="1" x14ac:dyDescent="0.2"/>
    <row r="267" s="16" customFormat="1" x14ac:dyDescent="0.2"/>
    <row r="268" s="16" customFormat="1" x14ac:dyDescent="0.2"/>
    <row r="269" s="16" customFormat="1" x14ac:dyDescent="0.2"/>
    <row r="270" s="16" customFormat="1" x14ac:dyDescent="0.2"/>
    <row r="271" s="16" customFormat="1" x14ac:dyDescent="0.2"/>
    <row r="272" s="16" customFormat="1" x14ac:dyDescent="0.2"/>
    <row r="273" s="16" customFormat="1" x14ac:dyDescent="0.2"/>
    <row r="274" s="16" customFormat="1" x14ac:dyDescent="0.2"/>
    <row r="275" s="16" customFormat="1" x14ac:dyDescent="0.2"/>
    <row r="276" s="16" customFormat="1" x14ac:dyDescent="0.2"/>
    <row r="277" s="16" customFormat="1" x14ac:dyDescent="0.2"/>
    <row r="278" s="16" customFormat="1" x14ac:dyDescent="0.2"/>
    <row r="279" s="16" customFormat="1" x14ac:dyDescent="0.2"/>
    <row r="280" s="16" customFormat="1" x14ac:dyDescent="0.2"/>
    <row r="281" s="16" customFormat="1" x14ac:dyDescent="0.2"/>
    <row r="282" s="16" customFormat="1" x14ac:dyDescent="0.2"/>
    <row r="283" s="16" customFormat="1" x14ac:dyDescent="0.2"/>
    <row r="284" s="16" customFormat="1" x14ac:dyDescent="0.2"/>
    <row r="285" s="16" customFormat="1" x14ac:dyDescent="0.2"/>
    <row r="286" s="16" customFormat="1" x14ac:dyDescent="0.2"/>
    <row r="287" s="16" customFormat="1" x14ac:dyDescent="0.2"/>
    <row r="288" s="16" customFormat="1" x14ac:dyDescent="0.2"/>
    <row r="289" s="16" customFormat="1" x14ac:dyDescent="0.2"/>
    <row r="290" s="16" customFormat="1" x14ac:dyDescent="0.2"/>
    <row r="291" s="16" customFormat="1" x14ac:dyDescent="0.2"/>
    <row r="292" s="16" customFormat="1" x14ac:dyDescent="0.2"/>
    <row r="293" s="16" customFormat="1" x14ac:dyDescent="0.2"/>
    <row r="294" s="16" customFormat="1" x14ac:dyDescent="0.2"/>
    <row r="295" s="16" customFormat="1" x14ac:dyDescent="0.2"/>
    <row r="296" s="16" customFormat="1" x14ac:dyDescent="0.2"/>
    <row r="297" s="16" customFormat="1" x14ac:dyDescent="0.2"/>
    <row r="298" s="16" customFormat="1" x14ac:dyDescent="0.2"/>
    <row r="299" s="16" customFormat="1" x14ac:dyDescent="0.2"/>
    <row r="300" s="16" customFormat="1" x14ac:dyDescent="0.2"/>
    <row r="301" s="16" customFormat="1" x14ac:dyDescent="0.2"/>
    <row r="302" s="16" customFormat="1" x14ac:dyDescent="0.2"/>
    <row r="303" s="16" customFormat="1" x14ac:dyDescent="0.2"/>
    <row r="304" s="16" customFormat="1" x14ac:dyDescent="0.2"/>
    <row r="305" s="16" customFormat="1" x14ac:dyDescent="0.2"/>
    <row r="306" s="16" customFormat="1" x14ac:dyDescent="0.2"/>
    <row r="307" s="16" customFormat="1" x14ac:dyDescent="0.2"/>
    <row r="308" s="16" customFormat="1" x14ac:dyDescent="0.2"/>
    <row r="309" s="16" customFormat="1" x14ac:dyDescent="0.2"/>
    <row r="310" s="16" customFormat="1" x14ac:dyDescent="0.2"/>
    <row r="311" s="16" customFormat="1" x14ac:dyDescent="0.2"/>
    <row r="312" s="16" customFormat="1" x14ac:dyDescent="0.2"/>
    <row r="313" s="16" customFormat="1" x14ac:dyDescent="0.2"/>
    <row r="314" s="16" customFormat="1" x14ac:dyDescent="0.2"/>
    <row r="315" s="16" customFormat="1" x14ac:dyDescent="0.2"/>
    <row r="316" s="16" customFormat="1" x14ac:dyDescent="0.2"/>
    <row r="317" s="16" customFormat="1" x14ac:dyDescent="0.2"/>
    <row r="318" s="16" customFormat="1" x14ac:dyDescent="0.2"/>
    <row r="319" s="16" customFormat="1" x14ac:dyDescent="0.2"/>
    <row r="320" s="16" customFormat="1" x14ac:dyDescent="0.2"/>
    <row r="321" s="16" customFormat="1" x14ac:dyDescent="0.2"/>
    <row r="322" s="16" customFormat="1" x14ac:dyDescent="0.2"/>
    <row r="323" s="16" customFormat="1" x14ac:dyDescent="0.2"/>
    <row r="324" s="16" customFormat="1" x14ac:dyDescent="0.2"/>
    <row r="325" s="16" customFormat="1" x14ac:dyDescent="0.2"/>
    <row r="326" s="16" customFormat="1" x14ac:dyDescent="0.2"/>
    <row r="327" s="16" customFormat="1" x14ac:dyDescent="0.2"/>
    <row r="328" s="16" customFormat="1" x14ac:dyDescent="0.2"/>
    <row r="329" s="16" customFormat="1" x14ac:dyDescent="0.2"/>
    <row r="330" s="16" customFormat="1" x14ac:dyDescent="0.2"/>
    <row r="331" s="16" customFormat="1" x14ac:dyDescent="0.2"/>
    <row r="332" s="16" customFormat="1" x14ac:dyDescent="0.2"/>
    <row r="333" s="16" customFormat="1" x14ac:dyDescent="0.2"/>
    <row r="334" s="16" customFormat="1" x14ac:dyDescent="0.2"/>
    <row r="335" s="16" customFormat="1" x14ac:dyDescent="0.2"/>
    <row r="336" s="16" customFormat="1" x14ac:dyDescent="0.2"/>
    <row r="337" s="16" customFormat="1" x14ac:dyDescent="0.2"/>
    <row r="338" s="16" customFormat="1" x14ac:dyDescent="0.2"/>
    <row r="339" s="16" customFormat="1" x14ac:dyDescent="0.2"/>
    <row r="340" s="16" customFormat="1" x14ac:dyDescent="0.2"/>
  </sheetData>
  <autoFilter ref="A2:W46" xr:uid="{00000000-0009-0000-0000-000003000000}"/>
  <pageMargins left="0.74803149606299213" right="0.74803149606299213" top="1.771653543307087" bottom="0.98425196850393704" header="0.51181102362204722" footer="0.51181102362204722"/>
  <pageSetup paperSize="9" scale="27" fitToHeight="0" orientation="landscape" r:id="rId1"/>
  <headerFooter alignWithMargins="0">
    <oddHeader>&amp;L&amp;G</oddHeader>
    <oddFooter xml:space="preserve">&amp;C
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lad4">
    <pageSetUpPr fitToPage="1"/>
  </sheetPr>
  <dimension ref="A1:CC60"/>
  <sheetViews>
    <sheetView showGridLines="0" showRowColHeaders="0" showZeros="0" view="pageBreakPreview" topLeftCell="A4" zoomScaleNormal="75" zoomScaleSheetLayoutView="100" zoomScalePageLayoutView="75" workbookViewId="0">
      <selection activeCell="I7" sqref="I7"/>
    </sheetView>
  </sheetViews>
  <sheetFormatPr defaultColWidth="8.85546875" defaultRowHeight="11.25" x14ac:dyDescent="0.15"/>
  <cols>
    <col min="1" max="1" width="2.7109375" style="66" customWidth="1"/>
    <col min="2" max="2" width="1.7109375" style="66" customWidth="1"/>
    <col min="3" max="3" width="11.42578125" style="66" customWidth="1"/>
    <col min="4" max="4" width="8.85546875" style="66" customWidth="1"/>
    <col min="5" max="5" width="25.7109375" style="66" customWidth="1"/>
    <col min="6" max="6" width="12" style="66" customWidth="1"/>
    <col min="7" max="9" width="14.42578125" style="66" bestFit="1" customWidth="1"/>
    <col min="10" max="11" width="8.85546875" style="66" customWidth="1"/>
    <col min="12" max="77" width="9.140625" style="66" customWidth="1"/>
    <col min="78" max="79" width="9.140625" style="66" hidden="1" customWidth="1"/>
    <col min="80" max="80" width="13.140625" style="66" hidden="1" customWidth="1"/>
    <col min="81" max="81" width="8.85546875" style="66" hidden="1" customWidth="1"/>
    <col min="82" max="82" width="8.85546875" style="66" customWidth="1"/>
    <col min="83" max="16384" width="8.85546875" style="66"/>
  </cols>
  <sheetData>
    <row r="1" spans="1:80" x14ac:dyDescent="0.15">
      <c r="A1" s="64"/>
      <c r="B1" s="291" t="str">
        <f>Inschrijfbiljet!A1</f>
        <v>Inschrijfbiljet provinciehuis (provincie Noord-Brabant)</v>
      </c>
      <c r="C1" s="289"/>
      <c r="D1" s="289"/>
      <c r="E1" s="289"/>
      <c r="F1" s="289"/>
      <c r="G1" s="289"/>
      <c r="H1" s="289"/>
      <c r="I1" s="289"/>
      <c r="J1" s="64"/>
    </row>
    <row r="2" spans="1:80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80" x14ac:dyDescent="0.15">
      <c r="A3" s="291" t="s">
        <v>78</v>
      </c>
      <c r="B3" s="289"/>
      <c r="C3" s="289"/>
      <c r="D3" s="289"/>
      <c r="E3" s="289"/>
      <c r="F3" s="289"/>
      <c r="G3" s="289"/>
      <c r="H3" s="289"/>
      <c r="I3" s="289"/>
      <c r="J3" s="289"/>
    </row>
    <row r="4" spans="1:80" ht="15" customHeight="1" x14ac:dyDescent="0.15">
      <c r="A4" s="291" t="s">
        <v>79</v>
      </c>
      <c r="B4" s="289"/>
      <c r="C4" s="289"/>
      <c r="D4" s="289"/>
      <c r="E4" s="289"/>
      <c r="F4" s="289"/>
      <c r="G4" s="289"/>
      <c r="H4" s="289"/>
      <c r="I4" s="289"/>
      <c r="J4" s="289"/>
    </row>
    <row r="5" spans="1:80" ht="15" customHeight="1" x14ac:dyDescent="0.15">
      <c r="A5" s="65"/>
      <c r="B5" s="64"/>
      <c r="C5" s="64"/>
      <c r="D5" s="64"/>
      <c r="E5" s="64"/>
      <c r="F5" s="64"/>
      <c r="G5" s="64"/>
      <c r="H5" s="64"/>
      <c r="I5" s="64"/>
      <c r="J5" s="64"/>
    </row>
    <row r="6" spans="1:80" s="69" customFormat="1" ht="20.100000000000001" customHeight="1" x14ac:dyDescent="0.2">
      <c r="A6" s="67"/>
      <c r="B6" s="67"/>
      <c r="C6" s="68" t="s">
        <v>80</v>
      </c>
      <c r="E6" s="297">
        <f>Inschrijfbiljet!E4</f>
        <v>0</v>
      </c>
      <c r="F6" s="285"/>
      <c r="G6" s="283"/>
      <c r="H6" s="70"/>
      <c r="I6" s="70"/>
      <c r="J6" s="70"/>
    </row>
    <row r="7" spans="1:80" ht="15" customHeight="1" x14ac:dyDescent="0.15">
      <c r="A7" s="65"/>
      <c r="B7" s="64"/>
      <c r="C7" s="64"/>
      <c r="D7" s="64"/>
      <c r="E7" s="64"/>
      <c r="F7" s="64"/>
      <c r="G7" s="64"/>
      <c r="H7" s="64"/>
      <c r="I7" s="64"/>
      <c r="J7" s="64"/>
    </row>
    <row r="8" spans="1:80" ht="15" customHeight="1" x14ac:dyDescent="0.15">
      <c r="A8" s="288" t="s">
        <v>81</v>
      </c>
      <c r="B8" s="289"/>
      <c r="C8" s="289"/>
      <c r="D8" s="289"/>
      <c r="E8" s="289"/>
      <c r="F8" s="289"/>
      <c r="G8" s="289"/>
      <c r="H8" s="289"/>
      <c r="I8" s="289"/>
      <c r="J8" s="289"/>
    </row>
    <row r="9" spans="1:80" ht="15" customHeight="1" x14ac:dyDescent="0.15">
      <c r="A9" s="288" t="s">
        <v>82</v>
      </c>
      <c r="B9" s="289"/>
      <c r="C9" s="289"/>
      <c r="D9" s="289"/>
      <c r="E9" s="289"/>
      <c r="F9" s="289"/>
      <c r="G9" s="289"/>
      <c r="H9" s="289"/>
      <c r="I9" s="289"/>
      <c r="J9" s="289"/>
    </row>
    <row r="10" spans="1:80" ht="15" customHeight="1" x14ac:dyDescent="0.15">
      <c r="A10" s="288" t="s">
        <v>83</v>
      </c>
      <c r="B10" s="289"/>
      <c r="C10" s="289"/>
      <c r="D10" s="289"/>
      <c r="E10" s="289"/>
      <c r="F10" s="289"/>
      <c r="G10" s="289"/>
      <c r="H10" s="289"/>
      <c r="I10" s="289"/>
      <c r="J10" s="289"/>
    </row>
    <row r="11" spans="1:80" ht="15" customHeight="1" x14ac:dyDescent="0.15">
      <c r="A11" s="64"/>
      <c r="B11" s="64"/>
      <c r="C11" s="64"/>
      <c r="D11" s="64"/>
      <c r="E11" s="64"/>
      <c r="F11" s="64"/>
      <c r="G11" s="64"/>
      <c r="H11" s="64"/>
      <c r="I11" s="64"/>
      <c r="J11" s="64"/>
    </row>
    <row r="12" spans="1:80" ht="15" customHeight="1" x14ac:dyDescent="0.15">
      <c r="A12" s="64"/>
      <c r="B12" s="64"/>
      <c r="C12" s="64"/>
      <c r="D12" s="64"/>
      <c r="E12" s="64"/>
      <c r="F12" s="64"/>
      <c r="G12" s="64"/>
      <c r="H12" s="64"/>
      <c r="I12" s="64"/>
      <c r="J12" s="64"/>
    </row>
    <row r="13" spans="1:80" ht="15" customHeight="1" thickBot="1" x14ac:dyDescent="0.2">
      <c r="A13" s="65" t="s">
        <v>84</v>
      </c>
      <c r="B13" s="65" t="s">
        <v>85</v>
      </c>
      <c r="C13" s="65"/>
      <c r="D13" s="64"/>
      <c r="E13" s="64"/>
      <c r="F13" s="64"/>
      <c r="G13" s="64"/>
      <c r="H13" s="64"/>
      <c r="I13" s="64"/>
      <c r="J13" s="64"/>
    </row>
    <row r="14" spans="1:80" ht="15" customHeight="1" x14ac:dyDescent="0.15">
      <c r="A14" s="64"/>
      <c r="B14" s="71" t="s">
        <v>86</v>
      </c>
      <c r="C14" s="72" t="s">
        <v>87</v>
      </c>
      <c r="D14" s="72"/>
      <c r="E14" s="72"/>
      <c r="F14" s="72"/>
      <c r="G14" s="73" t="s">
        <v>88</v>
      </c>
      <c r="H14" s="74" t="s">
        <v>89</v>
      </c>
      <c r="I14" s="75"/>
      <c r="J14" s="64"/>
    </row>
    <row r="15" spans="1:80" ht="15" customHeight="1" x14ac:dyDescent="0.15">
      <c r="A15" s="64"/>
      <c r="B15" s="76" t="s">
        <v>86</v>
      </c>
      <c r="C15" s="77" t="s">
        <v>90</v>
      </c>
      <c r="D15" s="77"/>
      <c r="E15" s="77"/>
      <c r="F15" s="129"/>
      <c r="G15" s="78" t="s">
        <v>91</v>
      </c>
      <c r="H15" s="79" t="s">
        <v>92</v>
      </c>
      <c r="I15" s="80"/>
      <c r="J15" s="64"/>
      <c r="CB15" s="66">
        <f>12000*(F15/100+1)</f>
        <v>12000</v>
      </c>
    </row>
    <row r="16" spans="1:80" ht="15" customHeight="1" x14ac:dyDescent="0.15">
      <c r="A16" s="64"/>
      <c r="B16" s="76"/>
      <c r="C16" s="77" t="s">
        <v>93</v>
      </c>
      <c r="D16" s="77"/>
      <c r="E16" s="77"/>
      <c r="F16" s="129"/>
      <c r="G16" s="78" t="s">
        <v>91</v>
      </c>
      <c r="H16" s="81" t="s">
        <v>94</v>
      </c>
      <c r="I16" s="80"/>
      <c r="J16" s="64"/>
      <c r="CB16" s="66">
        <f>3000*(F16/100+1)</f>
        <v>3000</v>
      </c>
    </row>
    <row r="17" spans="1:80" ht="15" customHeight="1" x14ac:dyDescent="0.15">
      <c r="A17" s="64"/>
      <c r="B17" s="82"/>
      <c r="C17" s="77"/>
      <c r="D17" s="77"/>
      <c r="E17" s="77"/>
      <c r="F17" s="141"/>
      <c r="G17" s="83" t="s">
        <v>88</v>
      </c>
      <c r="H17" s="84" t="s">
        <v>95</v>
      </c>
      <c r="I17" s="85" t="s">
        <v>96</v>
      </c>
      <c r="J17" s="64"/>
    </row>
    <row r="18" spans="1:80" ht="15" customHeight="1" x14ac:dyDescent="0.15">
      <c r="A18" s="64"/>
      <c r="B18" s="76" t="s">
        <v>97</v>
      </c>
      <c r="C18" s="86"/>
      <c r="D18" s="86"/>
      <c r="E18" s="86"/>
      <c r="F18" s="86"/>
      <c r="G18" s="78" t="s">
        <v>88</v>
      </c>
      <c r="H18" s="79" t="s">
        <v>98</v>
      </c>
      <c r="I18" s="87"/>
      <c r="J18" s="64"/>
    </row>
    <row r="19" spans="1:80" ht="15" customHeight="1" x14ac:dyDescent="0.15">
      <c r="A19" s="64"/>
      <c r="B19" s="76" t="s">
        <v>99</v>
      </c>
      <c r="C19" s="86"/>
      <c r="D19" s="86"/>
      <c r="E19" s="86"/>
      <c r="F19" s="129"/>
      <c r="G19" s="78" t="s">
        <v>91</v>
      </c>
      <c r="H19" s="81" t="s">
        <v>100</v>
      </c>
      <c r="I19" s="87"/>
      <c r="J19" s="64"/>
      <c r="CB19" s="66">
        <f>10000*(F19/100+1)</f>
        <v>10000</v>
      </c>
    </row>
    <row r="20" spans="1:80" ht="15" customHeight="1" x14ac:dyDescent="0.15">
      <c r="A20" s="64"/>
      <c r="B20" s="76"/>
      <c r="C20" s="86"/>
      <c r="D20" s="86"/>
      <c r="E20" s="86"/>
      <c r="F20" s="86"/>
      <c r="G20" s="78" t="s">
        <v>101</v>
      </c>
      <c r="H20" s="79" t="s">
        <v>102</v>
      </c>
      <c r="I20" s="85" t="s">
        <v>103</v>
      </c>
      <c r="J20" s="64"/>
    </row>
    <row r="21" spans="1:80" ht="15" customHeight="1" x14ac:dyDescent="0.15">
      <c r="A21" s="64"/>
      <c r="B21" s="76" t="s">
        <v>104</v>
      </c>
      <c r="C21" s="86"/>
      <c r="D21" s="86"/>
      <c r="E21" s="86"/>
      <c r="F21" s="86"/>
      <c r="G21" s="78"/>
      <c r="H21" s="79"/>
      <c r="I21" s="85" t="s">
        <v>105</v>
      </c>
      <c r="J21" s="64"/>
    </row>
    <row r="22" spans="1:80" ht="15" customHeight="1" thickBot="1" x14ac:dyDescent="0.2">
      <c r="A22" s="64"/>
      <c r="B22" s="292" t="s">
        <v>106</v>
      </c>
      <c r="C22" s="289"/>
      <c r="D22" s="289"/>
      <c r="E22" s="289"/>
      <c r="F22" s="289"/>
      <c r="G22" s="289"/>
      <c r="H22" s="293"/>
      <c r="I22" s="151"/>
      <c r="J22" s="64"/>
    </row>
    <row r="23" spans="1:80" ht="15" customHeight="1" thickBot="1" x14ac:dyDescent="0.2">
      <c r="A23" s="64"/>
      <c r="B23" s="294"/>
      <c r="C23" s="295"/>
      <c r="D23" s="295"/>
      <c r="E23" s="295"/>
      <c r="F23" s="295"/>
      <c r="G23" s="295"/>
      <c r="H23" s="296"/>
      <c r="I23" s="88" t="s">
        <v>107</v>
      </c>
      <c r="J23" s="64"/>
      <c r="CB23" s="89">
        <f>SUM(CB40:CB43,CB35:CB38,CB19,CB15:CB16)</f>
        <v>25000</v>
      </c>
    </row>
    <row r="24" spans="1:80" ht="15" customHeight="1" x14ac:dyDescent="0.15">
      <c r="A24" s="64"/>
      <c r="B24" s="64"/>
      <c r="C24" s="64"/>
      <c r="D24" s="64"/>
      <c r="E24" s="64"/>
      <c r="F24" s="64"/>
      <c r="G24" s="64"/>
      <c r="H24" s="64"/>
      <c r="I24" s="64"/>
      <c r="J24" s="64"/>
    </row>
    <row r="25" spans="1:80" ht="15" customHeight="1" x14ac:dyDescent="0.15">
      <c r="A25" s="64"/>
      <c r="B25" s="233" t="s">
        <v>108</v>
      </c>
      <c r="C25" s="64" t="s">
        <v>109</v>
      </c>
      <c r="D25" s="64"/>
      <c r="E25" s="64"/>
      <c r="F25" s="64"/>
      <c r="G25" s="64"/>
      <c r="H25" s="64"/>
      <c r="I25" s="64"/>
      <c r="J25" s="64"/>
    </row>
    <row r="26" spans="1:80" ht="15" customHeight="1" x14ac:dyDescent="0.15">
      <c r="A26" s="64"/>
      <c r="B26" s="64"/>
      <c r="C26" s="64" t="s">
        <v>110</v>
      </c>
      <c r="D26" s="64"/>
      <c r="E26" s="64"/>
      <c r="F26" s="64"/>
      <c r="G26" s="64"/>
      <c r="H26" s="64"/>
      <c r="I26" s="64"/>
      <c r="J26" s="64"/>
    </row>
    <row r="27" spans="1:80" ht="15" customHeight="1" x14ac:dyDescent="0.15">
      <c r="A27" s="64"/>
      <c r="B27" s="64"/>
      <c r="C27" s="64" t="s">
        <v>111</v>
      </c>
      <c r="D27" s="268">
        <v>1</v>
      </c>
      <c r="E27" s="64"/>
      <c r="F27" s="64"/>
      <c r="G27" s="64"/>
      <c r="H27" s="64"/>
      <c r="I27" s="64"/>
      <c r="J27" s="64"/>
    </row>
    <row r="28" spans="1:80" ht="15" customHeight="1" x14ac:dyDescent="0.15">
      <c r="A28" s="64"/>
      <c r="B28" s="64"/>
      <c r="C28" s="64"/>
      <c r="D28" s="64"/>
      <c r="E28" s="64"/>
      <c r="F28" s="64"/>
      <c r="G28" s="64"/>
      <c r="H28" s="64"/>
      <c r="I28" s="64"/>
      <c r="J28" s="64"/>
    </row>
    <row r="29" spans="1:80" ht="15" customHeight="1" x14ac:dyDescent="0.15">
      <c r="A29" s="64"/>
      <c r="B29" s="64"/>
      <c r="C29" s="64"/>
      <c r="D29" s="64"/>
      <c r="E29" s="64"/>
      <c r="F29" s="64"/>
      <c r="G29" s="64"/>
      <c r="H29" s="64"/>
      <c r="I29" s="64"/>
      <c r="J29" s="64"/>
    </row>
    <row r="30" spans="1:80" ht="15" customHeight="1" thickBot="1" x14ac:dyDescent="0.2">
      <c r="A30" s="65" t="s">
        <v>112</v>
      </c>
      <c r="B30" s="65" t="s">
        <v>113</v>
      </c>
      <c r="C30" s="65"/>
      <c r="D30" s="64"/>
      <c r="E30" s="64"/>
      <c r="F30" s="64"/>
      <c r="G30" s="64"/>
      <c r="H30" s="64"/>
      <c r="I30" s="64"/>
      <c r="J30" s="64"/>
    </row>
    <row r="31" spans="1:80" ht="15" customHeight="1" thickBot="1" x14ac:dyDescent="0.2">
      <c r="A31" s="64"/>
      <c r="B31" s="90" t="s">
        <v>114</v>
      </c>
      <c r="C31" s="91"/>
      <c r="D31" s="91"/>
      <c r="E31" s="91"/>
      <c r="F31" s="152"/>
      <c r="G31" s="152"/>
      <c r="H31" s="152"/>
      <c r="I31" s="153"/>
      <c r="J31" s="64"/>
    </row>
    <row r="32" spans="1:80" s="97" customFormat="1" ht="15" customHeight="1" x14ac:dyDescent="0.15">
      <c r="A32" s="64"/>
      <c r="B32" s="92"/>
      <c r="C32" s="93"/>
      <c r="D32" s="93"/>
      <c r="E32" s="93"/>
      <c r="F32" s="94" t="s">
        <v>115</v>
      </c>
      <c r="G32" s="94" t="s">
        <v>115</v>
      </c>
      <c r="H32" s="94" t="s">
        <v>115</v>
      </c>
      <c r="I32" s="95" t="s">
        <v>116</v>
      </c>
      <c r="J32" s="96"/>
    </row>
    <row r="33" spans="1:80" s="103" customFormat="1" x14ac:dyDescent="0.15">
      <c r="A33" s="64"/>
      <c r="B33" s="98"/>
      <c r="C33" s="99"/>
      <c r="D33" s="99"/>
      <c r="E33" s="99"/>
      <c r="F33" s="100" t="s">
        <v>117</v>
      </c>
      <c r="G33" s="100" t="s">
        <v>118</v>
      </c>
      <c r="H33" s="101" t="s">
        <v>119</v>
      </c>
      <c r="I33" s="102" t="s">
        <v>120</v>
      </c>
      <c r="J33" s="99"/>
    </row>
    <row r="34" spans="1:80" s="103" customFormat="1" ht="15" customHeight="1" thickBot="1" x14ac:dyDescent="0.2">
      <c r="A34" s="64"/>
      <c r="B34" s="98"/>
      <c r="C34" s="99"/>
      <c r="D34" s="99"/>
      <c r="E34" s="99"/>
      <c r="F34" s="100" t="s">
        <v>121</v>
      </c>
      <c r="G34" s="100" t="s">
        <v>121</v>
      </c>
      <c r="H34" s="100" t="s">
        <v>122</v>
      </c>
      <c r="I34" s="102" t="s">
        <v>123</v>
      </c>
      <c r="J34" s="99"/>
    </row>
    <row r="35" spans="1:80" ht="15" customHeight="1" x14ac:dyDescent="0.15">
      <c r="A35" s="64"/>
      <c r="B35" s="154" t="s">
        <v>86</v>
      </c>
      <c r="C35" s="237" t="s">
        <v>124</v>
      </c>
      <c r="D35" s="247"/>
      <c r="E35" s="248"/>
      <c r="F35" s="212"/>
      <c r="G35" s="213" t="s">
        <v>125</v>
      </c>
      <c r="H35" s="213" t="s">
        <v>126</v>
      </c>
      <c r="I35" s="214" t="s">
        <v>127</v>
      </c>
      <c r="J35" s="64"/>
      <c r="CB35" s="104">
        <f>500*F35</f>
        <v>0</v>
      </c>
    </row>
    <row r="36" spans="1:80" ht="15" customHeight="1" x14ac:dyDescent="0.15">
      <c r="A36" s="64"/>
      <c r="B36" s="218" t="s">
        <v>86</v>
      </c>
      <c r="C36" s="249"/>
      <c r="D36" s="249"/>
      <c r="E36" s="250"/>
      <c r="F36" s="161"/>
      <c r="G36" s="155" t="s">
        <v>125</v>
      </c>
      <c r="H36" s="155" t="s">
        <v>126</v>
      </c>
      <c r="I36" s="156" t="s">
        <v>127</v>
      </c>
      <c r="J36" s="64"/>
      <c r="CB36" s="104">
        <f>500*F36</f>
        <v>0</v>
      </c>
    </row>
    <row r="37" spans="1:80" ht="15" customHeight="1" x14ac:dyDescent="0.15">
      <c r="A37" s="64"/>
      <c r="B37" s="218" t="s">
        <v>86</v>
      </c>
      <c r="C37" s="249"/>
      <c r="D37" s="249"/>
      <c r="E37" s="250"/>
      <c r="F37" s="161"/>
      <c r="G37" s="155" t="s">
        <v>125</v>
      </c>
      <c r="H37" s="155" t="s">
        <v>126</v>
      </c>
      <c r="I37" s="156" t="s">
        <v>127</v>
      </c>
      <c r="J37" s="64"/>
      <c r="CB37" s="104">
        <f>150*F37</f>
        <v>0</v>
      </c>
    </row>
    <row r="38" spans="1:80" ht="15" customHeight="1" x14ac:dyDescent="0.15">
      <c r="A38" s="64"/>
      <c r="B38" s="219" t="s">
        <v>86</v>
      </c>
      <c r="C38" s="251"/>
      <c r="D38" s="251"/>
      <c r="E38" s="252"/>
      <c r="F38" s="215"/>
      <c r="G38" s="216" t="s">
        <v>125</v>
      </c>
      <c r="H38" s="216" t="s">
        <v>126</v>
      </c>
      <c r="I38" s="217" t="s">
        <v>127</v>
      </c>
      <c r="J38" s="64"/>
      <c r="CB38" s="104">
        <f>150*F38</f>
        <v>0</v>
      </c>
    </row>
    <row r="39" spans="1:80" ht="15" hidden="1" customHeight="1" x14ac:dyDescent="0.15">
      <c r="A39" s="64"/>
      <c r="B39" s="122"/>
      <c r="C39" s="123"/>
      <c r="D39" s="123"/>
      <c r="E39" s="220"/>
      <c r="F39" s="224"/>
      <c r="G39" s="142"/>
      <c r="H39" s="142"/>
      <c r="I39" s="143"/>
      <c r="J39" s="64"/>
    </row>
    <row r="40" spans="1:80" ht="15" hidden="1" customHeight="1" x14ac:dyDescent="0.15">
      <c r="A40" s="64"/>
      <c r="B40" s="76"/>
      <c r="C40" s="86"/>
      <c r="D40" s="86"/>
      <c r="E40" s="157"/>
      <c r="F40" s="224"/>
      <c r="G40" s="221" t="s">
        <v>125</v>
      </c>
      <c r="H40" s="221" t="s">
        <v>126</v>
      </c>
      <c r="I40" s="222" t="s">
        <v>127</v>
      </c>
      <c r="J40" s="64"/>
      <c r="CB40" s="104">
        <f>153*F40</f>
        <v>0</v>
      </c>
    </row>
    <row r="41" spans="1:80" ht="15" hidden="1" customHeight="1" x14ac:dyDescent="0.15">
      <c r="A41" s="64"/>
      <c r="B41" s="76"/>
      <c r="C41" s="86"/>
      <c r="D41" s="86"/>
      <c r="E41" s="157"/>
      <c r="F41" s="224"/>
      <c r="G41" s="221" t="s">
        <v>125</v>
      </c>
      <c r="H41" s="221" t="s">
        <v>126</v>
      </c>
      <c r="I41" s="222" t="s">
        <v>127</v>
      </c>
      <c r="J41" s="64"/>
      <c r="CB41" s="104">
        <f>100*F41</f>
        <v>0</v>
      </c>
    </row>
    <row r="42" spans="1:80" ht="15" hidden="1" customHeight="1" x14ac:dyDescent="0.15">
      <c r="A42" s="64"/>
      <c r="B42" s="76"/>
      <c r="C42" s="86"/>
      <c r="D42" s="86"/>
      <c r="E42" s="157"/>
      <c r="F42" s="224"/>
      <c r="G42" s="221" t="s">
        <v>125</v>
      </c>
      <c r="H42" s="221" t="s">
        <v>126</v>
      </c>
      <c r="I42" s="222" t="s">
        <v>127</v>
      </c>
      <c r="J42" s="64"/>
      <c r="CB42" s="104">
        <f>100*F42</f>
        <v>0</v>
      </c>
    </row>
    <row r="43" spans="1:80" ht="15" hidden="1" customHeight="1" thickBot="1" x14ac:dyDescent="0.2">
      <c r="A43" s="64"/>
      <c r="B43" s="106"/>
      <c r="C43" s="107"/>
      <c r="D43" s="107"/>
      <c r="E43" s="158"/>
      <c r="F43" s="225"/>
      <c r="G43" s="146" t="s">
        <v>125</v>
      </c>
      <c r="H43" s="159" t="s">
        <v>126</v>
      </c>
      <c r="I43" s="147" t="s">
        <v>127</v>
      </c>
      <c r="J43" s="64"/>
      <c r="CB43" s="104">
        <f>100*F43</f>
        <v>0</v>
      </c>
    </row>
    <row r="44" spans="1:80" ht="15" customHeight="1" x14ac:dyDescent="0.15">
      <c r="A44" s="64"/>
      <c r="B44" s="64"/>
      <c r="C44" s="64"/>
      <c r="D44" s="64"/>
      <c r="E44" s="64"/>
      <c r="F44" s="64"/>
      <c r="G44" s="64"/>
      <c r="H44" s="64"/>
      <c r="I44" s="64"/>
      <c r="J44" s="64"/>
    </row>
    <row r="45" spans="1:80" ht="15" customHeight="1" x14ac:dyDescent="0.15">
      <c r="A45" s="64"/>
      <c r="B45" s="64" t="s">
        <v>128</v>
      </c>
      <c r="C45" s="64"/>
      <c r="D45" s="64"/>
      <c r="E45" s="64"/>
      <c r="F45" s="64"/>
      <c r="G45" s="64"/>
      <c r="H45" s="64"/>
      <c r="I45" s="64"/>
      <c r="J45" s="64"/>
    </row>
    <row r="46" spans="1:80" ht="15" customHeight="1" x14ac:dyDescent="0.15">
      <c r="A46" s="64"/>
      <c r="B46" s="64" t="s">
        <v>129</v>
      </c>
      <c r="C46" s="64"/>
      <c r="D46" s="64"/>
      <c r="E46" s="64"/>
      <c r="F46" s="64"/>
      <c r="G46" s="64"/>
      <c r="H46" s="64"/>
      <c r="I46" s="64"/>
      <c r="J46" s="64"/>
    </row>
    <row r="47" spans="1:80" ht="15" customHeight="1" x14ac:dyDescent="0.15">
      <c r="A47" s="64"/>
      <c r="B47" s="64"/>
      <c r="C47" s="64"/>
      <c r="D47" s="64"/>
      <c r="E47" s="64"/>
      <c r="F47" s="64"/>
      <c r="G47" s="64"/>
      <c r="H47" s="64"/>
      <c r="I47" s="64"/>
      <c r="J47" s="64"/>
    </row>
    <row r="48" spans="1:80" ht="15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2">
      <c r="A49" s="64" t="s">
        <v>17</v>
      </c>
      <c r="B49" s="64"/>
      <c r="C49" s="64"/>
      <c r="D49" s="290">
        <f>Inschrijfbiljet!D36</f>
        <v>0</v>
      </c>
      <c r="E49" s="283"/>
      <c r="F49" s="108" t="s">
        <v>18</v>
      </c>
      <c r="G49" s="287">
        <f>Inschrijfbiljet!H36</f>
        <v>0</v>
      </c>
      <c r="H49" s="283"/>
      <c r="I49" s="64"/>
      <c r="J49" s="64"/>
    </row>
    <row r="50" spans="1:10" ht="15" customHeight="1" x14ac:dyDescent="0.15">
      <c r="A50" s="64"/>
      <c r="B50" s="64"/>
      <c r="C50" s="64"/>
      <c r="D50" s="64"/>
      <c r="E50" s="64"/>
      <c r="F50" s="64"/>
      <c r="G50" s="64"/>
      <c r="H50" s="64"/>
      <c r="I50" s="64"/>
      <c r="J50" s="64"/>
    </row>
    <row r="51" spans="1:10" ht="15" customHeight="1" x14ac:dyDescent="0.2">
      <c r="A51" s="64" t="s">
        <v>19</v>
      </c>
      <c r="B51" s="64"/>
      <c r="C51" s="64"/>
      <c r="D51" s="286">
        <f>Inschrijfbiljet!D38:G38</f>
        <v>0</v>
      </c>
      <c r="E51" s="285"/>
      <c r="F51" s="283"/>
      <c r="G51" s="64"/>
      <c r="H51" s="64"/>
      <c r="I51" s="64"/>
      <c r="J51" s="64"/>
    </row>
    <row r="52" spans="1:10" ht="15" customHeight="1" x14ac:dyDescent="0.15">
      <c r="A52" s="64"/>
      <c r="B52" s="64"/>
      <c r="C52" s="64"/>
      <c r="D52" s="160"/>
      <c r="E52" s="160"/>
      <c r="F52" s="160"/>
      <c r="G52" s="64"/>
      <c r="H52" s="64"/>
      <c r="I52" s="64"/>
      <c r="J52" s="64"/>
    </row>
    <row r="53" spans="1:10" ht="15" customHeight="1" x14ac:dyDescent="0.15">
      <c r="A53" s="64" t="s">
        <v>20</v>
      </c>
      <c r="B53" s="64"/>
      <c r="C53" s="64"/>
      <c r="D53" s="64"/>
      <c r="E53" s="64"/>
      <c r="F53" s="64"/>
      <c r="G53" s="64"/>
      <c r="H53" s="64" t="s">
        <v>21</v>
      </c>
      <c r="J53" s="64"/>
    </row>
    <row r="54" spans="1:10" x14ac:dyDescent="0.15">
      <c r="A54" s="64"/>
      <c r="B54" s="64"/>
      <c r="C54" s="64"/>
      <c r="D54" s="64"/>
      <c r="E54" s="64"/>
      <c r="F54" s="64"/>
      <c r="G54" s="64"/>
      <c r="H54" s="64"/>
      <c r="I54" s="64"/>
      <c r="J54" s="64"/>
    </row>
    <row r="55" spans="1:10" x14ac:dyDescent="0.15">
      <c r="A55" s="64"/>
      <c r="B55" s="64"/>
      <c r="C55" s="64"/>
      <c r="D55" s="64"/>
      <c r="E55" s="64"/>
      <c r="F55" s="64"/>
      <c r="G55" s="64"/>
      <c r="H55" s="64"/>
      <c r="I55" s="64"/>
      <c r="J55" s="64"/>
    </row>
    <row r="56" spans="1:10" x14ac:dyDescent="0.15">
      <c r="A56" s="64"/>
      <c r="B56" s="64"/>
      <c r="C56" s="64"/>
      <c r="D56" s="64"/>
      <c r="E56" s="64"/>
      <c r="F56" s="64"/>
      <c r="G56" s="64"/>
      <c r="H56" s="64"/>
      <c r="I56" s="64"/>
      <c r="J56" s="64"/>
    </row>
    <row r="57" spans="1:10" x14ac:dyDescent="0.15">
      <c r="A57" s="64"/>
      <c r="B57" s="64"/>
      <c r="C57" s="64"/>
      <c r="D57" s="64"/>
      <c r="E57" s="64"/>
      <c r="F57" s="64"/>
      <c r="G57" s="64"/>
      <c r="H57" s="64"/>
      <c r="I57" s="64"/>
      <c r="J57" s="64"/>
    </row>
    <row r="58" spans="1:10" x14ac:dyDescent="0.15">
      <c r="J58" s="64"/>
    </row>
    <row r="60" spans="1:10" x14ac:dyDescent="0.15">
      <c r="H60" s="64"/>
    </row>
  </sheetData>
  <mergeCells count="11">
    <mergeCell ref="A3:J3"/>
    <mergeCell ref="B22:H23"/>
    <mergeCell ref="A4:J4"/>
    <mergeCell ref="B1:I1"/>
    <mergeCell ref="E6:G6"/>
    <mergeCell ref="A10:J10"/>
    <mergeCell ref="D51:F51"/>
    <mergeCell ref="G49:H49"/>
    <mergeCell ref="A8:J8"/>
    <mergeCell ref="D49:E49"/>
    <mergeCell ref="A9:J9"/>
  </mergeCells>
  <pageMargins left="0.74803149606299213" right="0.74803149606299213" top="1.771653543307087" bottom="0.98425196850393704" header="0.51181102362204722" footer="0.51181102362204722"/>
  <pageSetup paperSize="9" scale="76" orientation="portrait" r:id="rId1"/>
  <headerFooter alignWithMargins="0">
    <oddHeader>&amp;C&amp;G</oddHeader>
    <oddFooter xml:space="preserve">&amp;C
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lad5">
    <pageSetUpPr fitToPage="1"/>
  </sheetPr>
  <dimension ref="A1:CE56"/>
  <sheetViews>
    <sheetView showGridLines="0" showRowColHeaders="0" showZeros="0" view="pageBreakPreview" zoomScaleSheetLayoutView="100" workbookViewId="0">
      <selection activeCell="F42" sqref="F42"/>
    </sheetView>
  </sheetViews>
  <sheetFormatPr defaultColWidth="8.85546875" defaultRowHeight="11.25" x14ac:dyDescent="0.15"/>
  <cols>
    <col min="1" max="1" width="2.7109375" style="66" customWidth="1"/>
    <col min="2" max="2" width="2.42578125" style="66" customWidth="1"/>
    <col min="3" max="3" width="11.42578125" style="66" customWidth="1"/>
    <col min="4" max="4" width="8.85546875" style="66" customWidth="1"/>
    <col min="5" max="5" width="25.7109375" style="66" customWidth="1"/>
    <col min="6" max="6" width="22.140625" style="66" customWidth="1"/>
    <col min="7" max="7" width="20.42578125" style="66" customWidth="1"/>
    <col min="8" max="8" width="14" style="66" customWidth="1"/>
    <col min="9" max="9" width="14.42578125" style="66" customWidth="1"/>
    <col min="10" max="11" width="8.85546875" style="66" customWidth="1"/>
    <col min="12" max="80" width="9.140625" style="66" customWidth="1"/>
    <col min="81" max="81" width="13.140625" style="66" bestFit="1" customWidth="1"/>
    <col min="82" max="82" width="6.7109375" style="66" bestFit="1" customWidth="1"/>
    <col min="83" max="83" width="2.140625" style="66" bestFit="1" customWidth="1"/>
    <col min="84" max="85" width="8.85546875" style="66" customWidth="1"/>
    <col min="86" max="16384" width="8.85546875" style="66"/>
  </cols>
  <sheetData>
    <row r="1" spans="1:81" x14ac:dyDescent="0.15">
      <c r="A1" s="64"/>
      <c r="B1" s="291" t="str">
        <f>Inschrijfbiljet!A1</f>
        <v>Inschrijfbiljet provinciehuis (provincie Noord-Brabant)</v>
      </c>
      <c r="C1" s="289"/>
      <c r="D1" s="289"/>
      <c r="E1" s="289"/>
      <c r="F1" s="289"/>
      <c r="G1" s="289"/>
      <c r="H1" s="289"/>
      <c r="I1" s="289"/>
      <c r="J1" s="64"/>
    </row>
    <row r="2" spans="1:81" x14ac:dyDescent="0.15">
      <c r="A2" s="64"/>
      <c r="B2" s="64"/>
      <c r="C2" s="64"/>
      <c r="D2" s="64"/>
      <c r="E2" s="64"/>
      <c r="F2" s="64"/>
      <c r="G2" s="64"/>
      <c r="H2" s="64"/>
      <c r="I2" s="64"/>
      <c r="J2" s="64"/>
    </row>
    <row r="3" spans="1:81" x14ac:dyDescent="0.15">
      <c r="A3" s="22" t="s">
        <v>130</v>
      </c>
      <c r="B3" s="22"/>
      <c r="C3" s="22"/>
      <c r="D3" s="22"/>
      <c r="E3" s="22"/>
      <c r="F3" s="22"/>
      <c r="G3" s="22"/>
      <c r="H3" s="22"/>
      <c r="I3" s="22"/>
      <c r="J3" s="64"/>
    </row>
    <row r="4" spans="1:81" s="109" customFormat="1" ht="15" customHeight="1" x14ac:dyDescent="0.15">
      <c r="A4" s="65"/>
      <c r="B4" s="65"/>
      <c r="D4" s="291" t="s">
        <v>131</v>
      </c>
      <c r="E4" s="298"/>
      <c r="F4" s="298"/>
      <c r="G4" s="298"/>
      <c r="H4" s="298"/>
      <c r="I4" s="65"/>
      <c r="J4" s="65"/>
    </row>
    <row r="5" spans="1:81" ht="15" customHeight="1" x14ac:dyDescent="0.15">
      <c r="A5" s="65"/>
      <c r="B5" s="64"/>
      <c r="C5" s="64"/>
      <c r="D5" s="64"/>
      <c r="E5" s="64"/>
      <c r="F5" s="64"/>
      <c r="G5" s="64"/>
      <c r="H5" s="64"/>
      <c r="I5" s="64"/>
      <c r="J5" s="64"/>
    </row>
    <row r="6" spans="1:81" s="69" customFormat="1" ht="20.100000000000001" customHeight="1" x14ac:dyDescent="0.2">
      <c r="A6" s="67"/>
      <c r="B6" s="67"/>
      <c r="C6" s="68" t="s">
        <v>80</v>
      </c>
      <c r="D6" s="110"/>
      <c r="E6" s="297">
        <f>Inschrijfbiljet!E4:H4</f>
        <v>0</v>
      </c>
      <c r="F6" s="285"/>
      <c r="G6" s="283"/>
      <c r="H6" s="70"/>
      <c r="I6" s="70"/>
      <c r="J6" s="70"/>
    </row>
    <row r="7" spans="1:81" ht="15" customHeight="1" x14ac:dyDescent="0.15">
      <c r="A7" s="65"/>
      <c r="B7" s="64"/>
      <c r="C7" s="64"/>
      <c r="D7" s="64"/>
      <c r="E7" s="64"/>
      <c r="F7" s="64"/>
      <c r="G7" s="64"/>
      <c r="H7" s="64"/>
      <c r="I7" s="64"/>
      <c r="J7" s="64"/>
    </row>
    <row r="8" spans="1:81" ht="15" customHeight="1" x14ac:dyDescent="0.15">
      <c r="A8" s="288" t="s">
        <v>132</v>
      </c>
      <c r="B8" s="289"/>
      <c r="C8" s="289"/>
      <c r="D8" s="289"/>
      <c r="E8" s="289"/>
      <c r="F8" s="289"/>
      <c r="G8" s="289"/>
      <c r="H8" s="289"/>
      <c r="I8" s="289"/>
      <c r="J8" s="289"/>
    </row>
    <row r="9" spans="1:81" ht="15" customHeight="1" x14ac:dyDescent="0.15">
      <c r="A9" s="288" t="s">
        <v>133</v>
      </c>
      <c r="B9" s="289"/>
      <c r="C9" s="289"/>
      <c r="D9" s="289"/>
      <c r="E9" s="289"/>
      <c r="F9" s="289"/>
      <c r="G9" s="289"/>
      <c r="H9" s="289"/>
      <c r="I9" s="289"/>
      <c r="J9" s="289"/>
    </row>
    <row r="10" spans="1:81" ht="15" customHeight="1" x14ac:dyDescent="0.15">
      <c r="A10" s="288" t="s">
        <v>134</v>
      </c>
      <c r="B10" s="289"/>
      <c r="C10" s="289"/>
      <c r="D10" s="289"/>
      <c r="E10" s="289"/>
      <c r="F10" s="289"/>
      <c r="G10" s="289"/>
      <c r="H10" s="289"/>
      <c r="I10" s="289"/>
      <c r="J10" s="289"/>
    </row>
    <row r="11" spans="1:81" ht="15" customHeight="1" x14ac:dyDescent="0.15">
      <c r="A11" s="64"/>
      <c r="B11" s="64"/>
      <c r="C11" s="64"/>
      <c r="D11" s="64"/>
      <c r="E11" s="64"/>
      <c r="F11" s="64"/>
      <c r="G11" s="64"/>
      <c r="H11" s="64"/>
      <c r="I11" s="64"/>
      <c r="J11" s="64"/>
    </row>
    <row r="12" spans="1:81" s="109" customFormat="1" ht="15" customHeight="1" thickBot="1" x14ac:dyDescent="0.2">
      <c r="A12" s="65" t="s">
        <v>84</v>
      </c>
      <c r="B12" s="65" t="s">
        <v>85</v>
      </c>
      <c r="C12" s="65"/>
      <c r="D12" s="65"/>
      <c r="E12" s="65"/>
      <c r="F12" s="65"/>
      <c r="G12" s="65"/>
      <c r="H12" s="65"/>
      <c r="I12" s="65"/>
      <c r="J12" s="65"/>
    </row>
    <row r="13" spans="1:81" ht="15" customHeight="1" x14ac:dyDescent="0.15">
      <c r="A13" s="64"/>
      <c r="B13" s="71" t="s">
        <v>86</v>
      </c>
      <c r="C13" s="72" t="s">
        <v>87</v>
      </c>
      <c r="D13" s="72"/>
      <c r="E13" s="72"/>
      <c r="F13" s="72"/>
      <c r="G13" s="73" t="s">
        <v>88</v>
      </c>
      <c r="H13" s="74" t="s">
        <v>89</v>
      </c>
      <c r="I13" s="75"/>
      <c r="J13" s="64"/>
    </row>
    <row r="14" spans="1:81" ht="15" customHeight="1" x14ac:dyDescent="0.15">
      <c r="A14" s="64"/>
      <c r="B14" s="76" t="s">
        <v>86</v>
      </c>
      <c r="C14" s="77" t="s">
        <v>135</v>
      </c>
      <c r="D14" s="77"/>
      <c r="E14" s="77"/>
      <c r="F14" s="129"/>
      <c r="G14" s="78" t="s">
        <v>91</v>
      </c>
      <c r="H14" s="79" t="s">
        <v>92</v>
      </c>
      <c r="I14" s="80"/>
      <c r="J14" s="64"/>
      <c r="CC14" s="66">
        <f>12000*(F14/100+1)</f>
        <v>12000</v>
      </c>
    </row>
    <row r="15" spans="1:81" ht="15" customHeight="1" x14ac:dyDescent="0.15">
      <c r="A15" s="64"/>
      <c r="B15" s="76"/>
      <c r="C15" s="77" t="s">
        <v>136</v>
      </c>
      <c r="D15" s="77"/>
      <c r="E15" s="77"/>
      <c r="F15" s="129"/>
      <c r="G15" s="78" t="s">
        <v>91</v>
      </c>
      <c r="H15" s="81" t="s">
        <v>94</v>
      </c>
      <c r="I15" s="80"/>
      <c r="J15" s="64"/>
      <c r="CC15" s="66">
        <f>3000*(F15/100+1)</f>
        <v>3000</v>
      </c>
    </row>
    <row r="16" spans="1:81" ht="15" customHeight="1" x14ac:dyDescent="0.15">
      <c r="A16" s="64"/>
      <c r="B16" s="82"/>
      <c r="C16" s="77"/>
      <c r="D16" s="77"/>
      <c r="E16" s="77"/>
      <c r="F16" s="141"/>
      <c r="G16" s="83" t="s">
        <v>88</v>
      </c>
      <c r="H16" s="84" t="s">
        <v>95</v>
      </c>
      <c r="I16" s="85" t="s">
        <v>96</v>
      </c>
      <c r="J16" s="64"/>
    </row>
    <row r="17" spans="1:83" ht="15" customHeight="1" x14ac:dyDescent="0.15">
      <c r="A17" s="64"/>
      <c r="B17" s="76" t="s">
        <v>97</v>
      </c>
      <c r="C17" s="86"/>
      <c r="D17" s="86"/>
      <c r="E17" s="86"/>
      <c r="F17" s="86"/>
      <c r="G17" s="78" t="s">
        <v>88</v>
      </c>
      <c r="H17" s="79" t="s">
        <v>98</v>
      </c>
      <c r="I17" s="87"/>
      <c r="J17" s="64"/>
    </row>
    <row r="18" spans="1:83" ht="15" customHeight="1" x14ac:dyDescent="0.15">
      <c r="A18" s="64"/>
      <c r="B18" s="76" t="s">
        <v>99</v>
      </c>
      <c r="C18" s="86"/>
      <c r="D18" s="86"/>
      <c r="E18" s="86"/>
      <c r="F18" s="129"/>
      <c r="G18" s="78" t="s">
        <v>91</v>
      </c>
      <c r="H18" s="81" t="s">
        <v>100</v>
      </c>
      <c r="I18" s="87"/>
      <c r="J18" s="64"/>
      <c r="CC18" s="66">
        <f>10000*(F18/100+1)</f>
        <v>10000</v>
      </c>
    </row>
    <row r="19" spans="1:83" ht="15" customHeight="1" x14ac:dyDescent="0.15">
      <c r="A19" s="64"/>
      <c r="B19" s="76"/>
      <c r="C19" s="86"/>
      <c r="D19" s="86"/>
      <c r="E19" s="86"/>
      <c r="F19" s="86"/>
      <c r="G19" s="78" t="s">
        <v>101</v>
      </c>
      <c r="H19" s="79" t="s">
        <v>102</v>
      </c>
      <c r="I19" s="85" t="s">
        <v>103</v>
      </c>
      <c r="J19" s="64"/>
    </row>
    <row r="20" spans="1:83" ht="15" customHeight="1" thickBot="1" x14ac:dyDescent="0.2">
      <c r="A20" s="64"/>
      <c r="B20" s="76" t="s">
        <v>137</v>
      </c>
      <c r="C20" s="86"/>
      <c r="D20" s="86"/>
      <c r="E20" s="86"/>
      <c r="F20" s="105"/>
      <c r="G20" s="78"/>
      <c r="H20" s="111"/>
      <c r="I20" s="112" t="s">
        <v>105</v>
      </c>
      <c r="J20" s="64"/>
    </row>
    <row r="21" spans="1:83" ht="15" customHeight="1" x14ac:dyDescent="0.15">
      <c r="A21" s="64"/>
      <c r="B21" s="76" t="s">
        <v>138</v>
      </c>
      <c r="C21" s="86"/>
      <c r="D21" s="86"/>
      <c r="E21" s="86"/>
      <c r="F21" s="105"/>
      <c r="G21" s="78"/>
      <c r="H21" s="111"/>
      <c r="I21" s="113" t="s">
        <v>107</v>
      </c>
      <c r="J21" s="64"/>
    </row>
    <row r="22" spans="1:83" ht="15" customHeight="1" x14ac:dyDescent="0.15">
      <c r="A22" s="64"/>
      <c r="B22" s="76" t="s">
        <v>139</v>
      </c>
      <c r="C22" s="86"/>
      <c r="D22" s="86"/>
      <c r="E22" s="86"/>
      <c r="F22" s="86"/>
      <c r="G22" s="86"/>
      <c r="H22" s="114"/>
      <c r="I22" s="115" t="s">
        <v>140</v>
      </c>
      <c r="J22" s="64"/>
    </row>
    <row r="23" spans="1:83" ht="15" customHeight="1" thickBot="1" x14ac:dyDescent="0.2">
      <c r="A23" s="64"/>
      <c r="B23" s="299" t="s">
        <v>141</v>
      </c>
      <c r="C23" s="300"/>
      <c r="D23" s="300"/>
      <c r="E23" s="300"/>
      <c r="F23" s="300"/>
      <c r="G23" s="300"/>
      <c r="H23" s="301"/>
      <c r="I23" s="116"/>
      <c r="J23" s="64"/>
    </row>
    <row r="24" spans="1:83" ht="15" customHeight="1" thickBot="1" x14ac:dyDescent="0.2">
      <c r="A24" s="64"/>
      <c r="B24" s="294"/>
      <c r="C24" s="295"/>
      <c r="D24" s="295"/>
      <c r="E24" s="295"/>
      <c r="F24" s="295"/>
      <c r="G24" s="295"/>
      <c r="H24" s="296"/>
      <c r="I24" s="88" t="s">
        <v>142</v>
      </c>
      <c r="J24" s="64"/>
      <c r="CC24" s="66">
        <f>CC14+CC15+CC18+CC38*CC30+CC39*CC30+CC40*CC29+CC41*CC29</f>
        <v>25000</v>
      </c>
      <c r="CD24" s="89">
        <f>CC24*CE30</f>
        <v>25000</v>
      </c>
    </row>
    <row r="25" spans="1:83" ht="15" customHeight="1" x14ac:dyDescent="0.15">
      <c r="A25" s="64"/>
      <c r="B25" s="64"/>
      <c r="C25" s="64"/>
      <c r="D25" s="64"/>
      <c r="E25" s="64"/>
      <c r="F25" s="64"/>
      <c r="G25" s="64"/>
      <c r="H25" s="64"/>
      <c r="I25" s="64"/>
      <c r="J25" s="64"/>
    </row>
    <row r="26" spans="1:83" ht="15" customHeight="1" x14ac:dyDescent="0.15">
      <c r="A26" s="64"/>
      <c r="B26" s="65" t="s">
        <v>108</v>
      </c>
      <c r="C26" s="64" t="s">
        <v>143</v>
      </c>
      <c r="D26" s="64"/>
      <c r="E26" s="64"/>
      <c r="F26" s="64" t="s">
        <v>144</v>
      </c>
      <c r="G26" s="64"/>
      <c r="H26" s="64"/>
      <c r="I26" s="64"/>
      <c r="J26" s="64"/>
    </row>
    <row r="27" spans="1:83" ht="15" customHeight="1" x14ac:dyDescent="0.15">
      <c r="A27" s="64"/>
      <c r="B27" s="234"/>
      <c r="C27" s="64" t="s">
        <v>145</v>
      </c>
      <c r="D27" s="64"/>
      <c r="E27" s="64"/>
      <c r="F27" s="64" t="s">
        <v>146</v>
      </c>
      <c r="G27" s="64"/>
      <c r="H27" s="226"/>
      <c r="I27" s="64" t="s">
        <v>147</v>
      </c>
      <c r="J27" s="64"/>
      <c r="CD27" s="66">
        <f>H27%+1</f>
        <v>1</v>
      </c>
    </row>
    <row r="28" spans="1:83" ht="15" customHeight="1" x14ac:dyDescent="0.15">
      <c r="A28" s="64"/>
      <c r="B28" s="64"/>
      <c r="C28" s="64" t="s">
        <v>110</v>
      </c>
      <c r="D28" s="64"/>
      <c r="E28" s="64"/>
      <c r="F28" s="64" t="s">
        <v>148</v>
      </c>
      <c r="G28" s="64"/>
      <c r="H28" s="226"/>
      <c r="I28" s="64" t="s">
        <v>147</v>
      </c>
      <c r="J28" s="64"/>
      <c r="CD28" s="66">
        <f>H28%+1</f>
        <v>1</v>
      </c>
    </row>
    <row r="29" spans="1:83" ht="15" customHeight="1" thickBot="1" x14ac:dyDescent="0.2">
      <c r="A29" s="64"/>
      <c r="B29" s="64"/>
      <c r="C29" s="64" t="s">
        <v>111</v>
      </c>
      <c r="D29" s="235"/>
      <c r="E29" s="64"/>
      <c r="F29" s="64" t="s">
        <v>149</v>
      </c>
      <c r="G29" s="64"/>
      <c r="H29" s="226"/>
      <c r="I29" s="64" t="s">
        <v>147</v>
      </c>
      <c r="J29" s="64"/>
      <c r="CC29" s="66">
        <f>D29</f>
        <v>0</v>
      </c>
      <c r="CD29" s="117">
        <f>H29%+1</f>
        <v>1</v>
      </c>
    </row>
    <row r="30" spans="1:83" ht="15" customHeight="1" x14ac:dyDescent="0.15">
      <c r="A30" s="64"/>
      <c r="B30" s="64"/>
      <c r="C30" s="64"/>
      <c r="D30" s="64"/>
      <c r="E30" s="64"/>
      <c r="J30" s="64"/>
      <c r="CC30" s="66">
        <f>D30</f>
        <v>0</v>
      </c>
      <c r="CD30" s="66">
        <f>SUM(CD27:CD29)</f>
        <v>3</v>
      </c>
      <c r="CE30" s="66">
        <f>CD30/3</f>
        <v>1</v>
      </c>
    </row>
    <row r="31" spans="1:83" ht="15" customHeight="1" x14ac:dyDescent="0.15">
      <c r="A31" s="64"/>
      <c r="B31" s="64"/>
      <c r="C31" s="64"/>
      <c r="D31" s="64"/>
      <c r="E31" s="64"/>
      <c r="J31" s="64"/>
    </row>
    <row r="32" spans="1:83" ht="15" customHeight="1" x14ac:dyDescent="0.15">
      <c r="A32" s="64"/>
      <c r="B32" s="64"/>
      <c r="C32" s="64"/>
      <c r="D32" s="64"/>
      <c r="E32" s="64"/>
      <c r="J32" s="64"/>
    </row>
    <row r="33" spans="1:81" s="109" customFormat="1" ht="15" customHeight="1" thickBot="1" x14ac:dyDescent="0.2">
      <c r="A33" s="65" t="s">
        <v>112</v>
      </c>
      <c r="B33" s="65" t="s">
        <v>150</v>
      </c>
      <c r="C33" s="65"/>
      <c r="D33" s="65"/>
      <c r="E33" s="65"/>
      <c r="F33" s="65"/>
      <c r="G33" s="65"/>
      <c r="H33" s="118"/>
      <c r="I33" s="65"/>
      <c r="J33" s="65"/>
    </row>
    <row r="34" spans="1:81" ht="15" customHeight="1" thickBot="1" x14ac:dyDescent="0.2">
      <c r="A34" s="64"/>
      <c r="B34" s="90" t="s">
        <v>114</v>
      </c>
      <c r="C34" s="91"/>
      <c r="D34" s="91"/>
      <c r="E34" s="91"/>
      <c r="F34" s="91"/>
      <c r="G34" s="91"/>
      <c r="H34" s="91"/>
      <c r="I34" s="119"/>
      <c r="J34" s="64"/>
    </row>
    <row r="35" spans="1:81" s="97" customFormat="1" ht="15" customHeight="1" x14ac:dyDescent="0.15">
      <c r="A35" s="64"/>
      <c r="B35" s="92"/>
      <c r="C35" s="93"/>
      <c r="D35" s="93"/>
      <c r="E35" s="93"/>
      <c r="F35" s="94" t="s">
        <v>115</v>
      </c>
      <c r="G35" s="94" t="s">
        <v>115</v>
      </c>
      <c r="H35" s="94" t="s">
        <v>115</v>
      </c>
      <c r="I35" s="95" t="s">
        <v>116</v>
      </c>
      <c r="J35" s="96"/>
    </row>
    <row r="36" spans="1:81" s="103" customFormat="1" x14ac:dyDescent="0.15">
      <c r="A36" s="64"/>
      <c r="B36" s="98"/>
      <c r="C36" s="99"/>
      <c r="D36" s="99"/>
      <c r="E36" s="99"/>
      <c r="F36" s="100" t="s">
        <v>151</v>
      </c>
      <c r="G36" s="100" t="s">
        <v>152</v>
      </c>
      <c r="H36" s="101" t="s">
        <v>119</v>
      </c>
      <c r="I36" s="102" t="s">
        <v>120</v>
      </c>
      <c r="J36" s="99"/>
    </row>
    <row r="37" spans="1:81" s="103" customFormat="1" ht="15" customHeight="1" x14ac:dyDescent="0.15">
      <c r="A37" s="64"/>
      <c r="B37" s="98"/>
      <c r="C37" s="99"/>
      <c r="D37" s="99"/>
      <c r="E37" s="99"/>
      <c r="F37" s="120" t="s">
        <v>121</v>
      </c>
      <c r="G37" s="120" t="s">
        <v>121</v>
      </c>
      <c r="H37" s="120" t="s">
        <v>122</v>
      </c>
      <c r="I37" s="121" t="s">
        <v>123</v>
      </c>
      <c r="J37" s="99"/>
    </row>
    <row r="38" spans="1:81" ht="15" customHeight="1" x14ac:dyDescent="0.15">
      <c r="A38" s="64"/>
      <c r="B38" s="236" t="s">
        <v>86</v>
      </c>
      <c r="C38" s="237" t="s">
        <v>124</v>
      </c>
      <c r="D38" s="237"/>
      <c r="E38" s="238"/>
      <c r="F38" s="131"/>
      <c r="G38" s="142" t="s">
        <v>125</v>
      </c>
      <c r="H38" s="142" t="s">
        <v>126</v>
      </c>
      <c r="I38" s="143" t="s">
        <v>127</v>
      </c>
      <c r="J38" s="64"/>
      <c r="CC38" s="104">
        <f>F38*500</f>
        <v>0</v>
      </c>
    </row>
    <row r="39" spans="1:81" ht="15" customHeight="1" x14ac:dyDescent="0.15">
      <c r="A39" s="64"/>
      <c r="B39" s="239" t="s">
        <v>86</v>
      </c>
      <c r="C39" s="240"/>
      <c r="D39" s="240"/>
      <c r="E39" s="241"/>
      <c r="F39" s="130"/>
      <c r="G39" s="144" t="s">
        <v>125</v>
      </c>
      <c r="H39" s="144" t="s">
        <v>126</v>
      </c>
      <c r="I39" s="145" t="s">
        <v>127</v>
      </c>
      <c r="J39" s="64"/>
      <c r="CC39" s="104">
        <f>F39*500</f>
        <v>0</v>
      </c>
    </row>
    <row r="40" spans="1:81" ht="15" customHeight="1" x14ac:dyDescent="0.15">
      <c r="A40" s="64"/>
      <c r="B40" s="242" t="s">
        <v>86</v>
      </c>
      <c r="C40" s="243"/>
      <c r="D40" s="244"/>
      <c r="E40" s="244"/>
      <c r="F40" s="132"/>
      <c r="G40" s="142" t="s">
        <v>125</v>
      </c>
      <c r="H40" s="142" t="s">
        <v>126</v>
      </c>
      <c r="I40" s="143" t="s">
        <v>127</v>
      </c>
      <c r="J40" s="64"/>
      <c r="CC40" s="104">
        <f>F40*150</f>
        <v>0</v>
      </c>
    </row>
    <row r="41" spans="1:81" ht="15" customHeight="1" thickBot="1" x14ac:dyDescent="0.2">
      <c r="A41" s="64"/>
      <c r="B41" s="245" t="s">
        <v>86</v>
      </c>
      <c r="C41" s="246"/>
      <c r="D41" s="246"/>
      <c r="E41" s="246"/>
      <c r="F41" s="133"/>
      <c r="G41" s="146" t="s">
        <v>125</v>
      </c>
      <c r="H41" s="146" t="s">
        <v>126</v>
      </c>
      <c r="I41" s="147" t="s">
        <v>127</v>
      </c>
      <c r="J41" s="64"/>
      <c r="CC41" s="104">
        <f>F41*150</f>
        <v>0</v>
      </c>
    </row>
    <row r="42" spans="1:81" ht="15" customHeight="1" x14ac:dyDescent="0.15">
      <c r="A42" s="64"/>
      <c r="B42" s="64"/>
      <c r="C42" s="64"/>
      <c r="D42" s="64"/>
      <c r="E42" s="64"/>
      <c r="F42" s="64"/>
      <c r="G42" s="64"/>
      <c r="H42" s="64"/>
      <c r="I42" s="64"/>
      <c r="J42" s="64"/>
    </row>
    <row r="43" spans="1:81" ht="15" customHeight="1" x14ac:dyDescent="0.15">
      <c r="A43" s="64"/>
      <c r="B43" s="64" t="s">
        <v>128</v>
      </c>
      <c r="C43" s="64"/>
      <c r="D43" s="64"/>
      <c r="E43" s="64"/>
      <c r="F43" s="64"/>
      <c r="G43" s="64"/>
      <c r="H43" s="64"/>
      <c r="I43" s="64"/>
      <c r="J43" s="64"/>
    </row>
    <row r="44" spans="1:81" ht="15" customHeight="1" x14ac:dyDescent="0.15">
      <c r="A44" s="64"/>
      <c r="B44" s="64" t="s">
        <v>129</v>
      </c>
      <c r="C44" s="64"/>
      <c r="D44" s="64"/>
      <c r="E44" s="64"/>
      <c r="F44" s="64"/>
      <c r="G44" s="64"/>
      <c r="H44" s="64"/>
      <c r="I44" s="64"/>
      <c r="J44" s="64"/>
    </row>
    <row r="45" spans="1:81" ht="15" customHeight="1" x14ac:dyDescent="0.15">
      <c r="A45" s="64"/>
      <c r="B45" s="64"/>
      <c r="C45" s="64"/>
      <c r="D45" s="64"/>
      <c r="E45" s="64"/>
      <c r="F45" s="64"/>
      <c r="G45" s="64"/>
      <c r="H45" s="64"/>
      <c r="I45" s="64"/>
      <c r="J45" s="64"/>
    </row>
    <row r="46" spans="1:81" ht="15" customHeight="1" x14ac:dyDescent="0.15">
      <c r="A46" s="64"/>
      <c r="B46" s="64"/>
      <c r="C46" s="64"/>
      <c r="D46" s="64"/>
      <c r="E46" s="64"/>
      <c r="F46" s="64"/>
      <c r="G46" s="64"/>
      <c r="H46" s="64"/>
      <c r="I46" s="64"/>
      <c r="J46" s="64"/>
    </row>
    <row r="47" spans="1:81" ht="15" customHeight="1" x14ac:dyDescent="0.2">
      <c r="A47" s="64" t="s">
        <v>17</v>
      </c>
      <c r="B47" s="64"/>
      <c r="C47" s="64"/>
      <c r="D47" s="290">
        <f>Inschrijfbiljet!D36:F36</f>
        <v>0</v>
      </c>
      <c r="E47" s="283"/>
      <c r="F47" s="108" t="s">
        <v>18</v>
      </c>
      <c r="G47" s="302">
        <f>Inschrijfbiljet!H36</f>
        <v>0</v>
      </c>
      <c r="H47" s="283"/>
      <c r="I47" s="64"/>
      <c r="J47" s="64"/>
    </row>
    <row r="48" spans="1:81" ht="15" customHeight="1" x14ac:dyDescent="0.15">
      <c r="A48" s="64"/>
      <c r="B48" s="64"/>
      <c r="C48" s="64"/>
      <c r="D48" s="64"/>
      <c r="E48" s="64"/>
      <c r="F48" s="64"/>
      <c r="G48" s="64"/>
      <c r="H48" s="64"/>
      <c r="I48" s="64"/>
      <c r="J48" s="64"/>
    </row>
    <row r="49" spans="1:10" ht="15" customHeight="1" x14ac:dyDescent="0.15">
      <c r="A49" s="64" t="s">
        <v>19</v>
      </c>
      <c r="B49" s="64"/>
      <c r="C49" s="64"/>
      <c r="D49" s="64"/>
      <c r="E49" s="64"/>
      <c r="F49" s="64"/>
      <c r="G49" s="64"/>
      <c r="H49" s="64"/>
      <c r="I49" s="64"/>
      <c r="J49" s="64"/>
    </row>
    <row r="50" spans="1:10" ht="15" customHeight="1" x14ac:dyDescent="0.2">
      <c r="A50" s="64"/>
      <c r="B50" s="64"/>
      <c r="C50" s="64"/>
      <c r="D50" s="286">
        <f>Inschrijfbiljet!D38:G38</f>
        <v>0</v>
      </c>
      <c r="E50" s="285"/>
      <c r="F50" s="283"/>
      <c r="G50" s="64"/>
      <c r="H50" s="64"/>
      <c r="I50" s="64"/>
      <c r="J50" s="64"/>
    </row>
    <row r="51" spans="1:10" ht="15" customHeight="1" x14ac:dyDescent="0.15">
      <c r="A51" s="64" t="s">
        <v>20</v>
      </c>
      <c r="B51" s="64"/>
      <c r="C51" s="64"/>
      <c r="D51" s="64"/>
      <c r="E51" s="64"/>
      <c r="F51" s="64"/>
      <c r="G51" s="64"/>
      <c r="H51" s="64" t="s">
        <v>21</v>
      </c>
      <c r="I51" s="64"/>
      <c r="J51" s="64"/>
    </row>
    <row r="52" spans="1:10" x14ac:dyDescent="0.15">
      <c r="A52" s="64"/>
      <c r="B52" s="64"/>
      <c r="C52" s="64"/>
      <c r="D52" s="64"/>
      <c r="E52" s="64"/>
      <c r="F52" s="64"/>
      <c r="G52" s="64"/>
      <c r="H52" s="64"/>
      <c r="I52" s="64"/>
      <c r="J52" s="64"/>
    </row>
    <row r="53" spans="1:10" x14ac:dyDescent="0.15">
      <c r="A53" s="64"/>
      <c r="B53" s="64"/>
      <c r="C53" s="64"/>
      <c r="D53" s="64"/>
      <c r="E53" s="64"/>
      <c r="F53" s="64"/>
      <c r="G53" s="64"/>
      <c r="H53" s="64"/>
      <c r="I53" s="64"/>
      <c r="J53" s="64"/>
    </row>
    <row r="54" spans="1:10" x14ac:dyDescent="0.15">
      <c r="A54" s="64"/>
      <c r="B54" s="64"/>
      <c r="C54" s="64"/>
      <c r="D54" s="64"/>
      <c r="E54" s="64"/>
      <c r="F54" s="64"/>
      <c r="G54" s="64"/>
      <c r="H54" s="64"/>
      <c r="I54" s="64"/>
      <c r="J54" s="64"/>
    </row>
    <row r="55" spans="1:10" x14ac:dyDescent="0.15">
      <c r="A55" s="64"/>
      <c r="B55" s="64"/>
      <c r="C55" s="64"/>
      <c r="D55" s="64"/>
      <c r="E55" s="64"/>
      <c r="F55" s="64"/>
      <c r="G55" s="64"/>
      <c r="H55" s="64"/>
      <c r="I55" s="64"/>
      <c r="J55" s="64"/>
    </row>
    <row r="56" spans="1:10" x14ac:dyDescent="0.15">
      <c r="J56" s="64"/>
    </row>
  </sheetData>
  <mergeCells count="10">
    <mergeCell ref="D50:F50"/>
    <mergeCell ref="D4:H4"/>
    <mergeCell ref="B1:I1"/>
    <mergeCell ref="E6:G6"/>
    <mergeCell ref="A10:J10"/>
    <mergeCell ref="D47:E47"/>
    <mergeCell ref="B23:H24"/>
    <mergeCell ref="A8:J8"/>
    <mergeCell ref="G47:H47"/>
    <mergeCell ref="A9:J9"/>
  </mergeCells>
  <pageMargins left="0.74803149606299213" right="0.74803149606299213" top="1.771653543307087" bottom="0.98425196850393704" header="0.51181102362204722" footer="0.51181102362204722"/>
  <pageSetup paperSize="9" scale="67" orientation="portrait" r:id="rId1"/>
  <headerFooter alignWithMargins="0">
    <oddHeader>&amp;C&amp;G</oddHeader>
    <oddFooter xml:space="preserve">&amp;C
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lad6">
    <pageSetUpPr fitToPage="1"/>
  </sheetPr>
  <dimension ref="A3:K47"/>
  <sheetViews>
    <sheetView showGridLines="0" showRowColHeaders="0" showZeros="0" view="pageBreakPreview" zoomScaleSheetLayoutView="100" workbookViewId="0">
      <selection activeCell="K8" sqref="K8"/>
    </sheetView>
  </sheetViews>
  <sheetFormatPr defaultColWidth="8.85546875" defaultRowHeight="12.75" x14ac:dyDescent="0.2"/>
  <cols>
    <col min="1" max="1" width="8.85546875" style="148" customWidth="1"/>
    <col min="2" max="2" width="13" style="148" customWidth="1"/>
    <col min="3" max="7" width="8.85546875" style="148" customWidth="1"/>
    <col min="8" max="9" width="9.140625" style="148" customWidth="1"/>
    <col min="10" max="10" width="6.140625" style="148" customWidth="1"/>
    <col min="11" max="11" width="8.85546875" style="148" customWidth="1"/>
    <col min="12" max="16384" width="8.85546875" style="148"/>
  </cols>
  <sheetData>
    <row r="3" spans="2:11" ht="17.45" customHeight="1" x14ac:dyDescent="0.25">
      <c r="B3" s="323" t="str">
        <f>Inschrijfbiljet!A1</f>
        <v>Inschrijfbiljet provinciehuis (provincie Noord-Brabant)</v>
      </c>
      <c r="C3" s="324"/>
      <c r="D3" s="324"/>
      <c r="E3" s="324"/>
      <c r="F3" s="324"/>
      <c r="G3" s="324"/>
      <c r="H3" s="324"/>
      <c r="I3" s="324"/>
      <c r="J3" s="324"/>
      <c r="K3" s="324"/>
    </row>
    <row r="5" spans="2:11" ht="17.45" customHeight="1" x14ac:dyDescent="0.25">
      <c r="B5" s="323" t="s">
        <v>153</v>
      </c>
      <c r="C5" s="324"/>
      <c r="D5" s="324"/>
      <c r="E5" s="324"/>
      <c r="F5" s="324"/>
      <c r="G5" s="324"/>
      <c r="H5" s="324"/>
      <c r="I5" s="324"/>
      <c r="J5" s="324"/>
    </row>
    <row r="7" spans="2:11" ht="17.45" customHeight="1" x14ac:dyDescent="0.2">
      <c r="B7" s="14" t="s">
        <v>80</v>
      </c>
      <c r="D7" s="329">
        <f>Inschrijfbiljet!E4</f>
        <v>0</v>
      </c>
      <c r="E7" s="285"/>
      <c r="F7" s="285"/>
      <c r="G7" s="285"/>
      <c r="H7" s="285"/>
      <c r="I7" s="283"/>
      <c r="J7" s="149"/>
    </row>
    <row r="8" spans="2:11" ht="17.45" customHeight="1" x14ac:dyDescent="0.2">
      <c r="B8" s="14"/>
      <c r="D8" s="15"/>
      <c r="E8" s="15"/>
      <c r="F8" s="15"/>
      <c r="G8" s="15"/>
      <c r="H8" s="15"/>
      <c r="I8" s="15"/>
    </row>
    <row r="10" spans="2:11" ht="13.9" customHeight="1" thickBot="1" x14ac:dyDescent="0.25"/>
    <row r="11" spans="2:11" x14ac:dyDescent="0.2">
      <c r="B11" s="325" t="s">
        <v>154</v>
      </c>
      <c r="C11" s="326"/>
      <c r="D11" s="327"/>
      <c r="E11" s="307" t="s">
        <v>155</v>
      </c>
      <c r="F11" s="308"/>
      <c r="G11" s="308"/>
      <c r="H11" s="308"/>
      <c r="I11" s="308"/>
      <c r="J11" s="309"/>
    </row>
    <row r="12" spans="2:11" ht="13.9" customHeight="1" thickBot="1" x14ac:dyDescent="0.25">
      <c r="B12" s="294"/>
      <c r="C12" s="295"/>
      <c r="D12" s="328"/>
      <c r="E12" s="330" t="s">
        <v>22</v>
      </c>
      <c r="F12" s="331"/>
      <c r="G12" s="332"/>
      <c r="H12" s="333" t="s">
        <v>60</v>
      </c>
      <c r="I12" s="331"/>
      <c r="J12" s="334"/>
    </row>
    <row r="13" spans="2:11" x14ac:dyDescent="0.2">
      <c r="B13" s="310"/>
      <c r="C13" s="311"/>
      <c r="D13" s="312"/>
      <c r="E13" s="313"/>
      <c r="F13" s="314"/>
      <c r="G13" s="315"/>
      <c r="H13" s="313"/>
      <c r="I13" s="314"/>
      <c r="J13" s="315"/>
    </row>
    <row r="14" spans="2:11" x14ac:dyDescent="0.2">
      <c r="B14" s="306"/>
      <c r="C14" s="304"/>
      <c r="D14" s="305"/>
      <c r="E14" s="303"/>
      <c r="F14" s="304"/>
      <c r="G14" s="305"/>
      <c r="H14" s="303"/>
      <c r="I14" s="304"/>
      <c r="J14" s="305"/>
    </row>
    <row r="15" spans="2:11" x14ac:dyDescent="0.2">
      <c r="B15" s="306"/>
      <c r="C15" s="304"/>
      <c r="D15" s="305"/>
      <c r="E15" s="303"/>
      <c r="F15" s="304"/>
      <c r="G15" s="305"/>
      <c r="H15" s="303"/>
      <c r="I15" s="304"/>
      <c r="J15" s="305"/>
    </row>
    <row r="16" spans="2:11" x14ac:dyDescent="0.2">
      <c r="B16" s="306"/>
      <c r="C16" s="304"/>
      <c r="D16" s="305"/>
      <c r="E16" s="303"/>
      <c r="F16" s="304"/>
      <c r="G16" s="305"/>
      <c r="H16" s="303"/>
      <c r="I16" s="304"/>
      <c r="J16" s="305"/>
    </row>
    <row r="17" spans="2:10" x14ac:dyDescent="0.2">
      <c r="B17" s="306"/>
      <c r="C17" s="304"/>
      <c r="D17" s="305"/>
      <c r="E17" s="303"/>
      <c r="F17" s="304"/>
      <c r="G17" s="305"/>
      <c r="H17" s="303"/>
      <c r="I17" s="304"/>
      <c r="J17" s="305"/>
    </row>
    <row r="18" spans="2:10" x14ac:dyDescent="0.2">
      <c r="B18" s="306"/>
      <c r="C18" s="304"/>
      <c r="D18" s="305"/>
      <c r="E18" s="303"/>
      <c r="F18" s="304"/>
      <c r="G18" s="305"/>
      <c r="H18" s="303"/>
      <c r="I18" s="304"/>
      <c r="J18" s="305"/>
    </row>
    <row r="19" spans="2:10" x14ac:dyDescent="0.2">
      <c r="B19" s="306"/>
      <c r="C19" s="304"/>
      <c r="D19" s="305"/>
      <c r="E19" s="303"/>
      <c r="F19" s="304"/>
      <c r="G19" s="305"/>
      <c r="H19" s="303"/>
      <c r="I19" s="304"/>
      <c r="J19" s="305"/>
    </row>
    <row r="20" spans="2:10" x14ac:dyDescent="0.2">
      <c r="B20" s="306"/>
      <c r="C20" s="304"/>
      <c r="D20" s="305"/>
      <c r="E20" s="303"/>
      <c r="F20" s="304"/>
      <c r="G20" s="305"/>
      <c r="H20" s="303"/>
      <c r="I20" s="304"/>
      <c r="J20" s="305"/>
    </row>
    <row r="21" spans="2:10" x14ac:dyDescent="0.2">
      <c r="B21" s="306"/>
      <c r="C21" s="304"/>
      <c r="D21" s="305"/>
      <c r="E21" s="303"/>
      <c r="F21" s="304"/>
      <c r="G21" s="305"/>
      <c r="H21" s="303"/>
      <c r="I21" s="304"/>
      <c r="J21" s="305"/>
    </row>
    <row r="22" spans="2:10" x14ac:dyDescent="0.2">
      <c r="B22" s="306"/>
      <c r="C22" s="304"/>
      <c r="D22" s="305"/>
      <c r="E22" s="303"/>
      <c r="F22" s="304"/>
      <c r="G22" s="305"/>
      <c r="H22" s="303"/>
      <c r="I22" s="304"/>
      <c r="J22" s="305"/>
    </row>
    <row r="23" spans="2:10" x14ac:dyDescent="0.2">
      <c r="B23" s="306"/>
      <c r="C23" s="304"/>
      <c r="D23" s="305"/>
      <c r="E23" s="303"/>
      <c r="F23" s="304"/>
      <c r="G23" s="305"/>
      <c r="H23" s="303"/>
      <c r="I23" s="304"/>
      <c r="J23" s="305"/>
    </row>
    <row r="24" spans="2:10" x14ac:dyDescent="0.2">
      <c r="B24" s="306"/>
      <c r="C24" s="304"/>
      <c r="D24" s="305"/>
      <c r="E24" s="303"/>
      <c r="F24" s="304"/>
      <c r="G24" s="305"/>
      <c r="H24" s="303"/>
      <c r="I24" s="304"/>
      <c r="J24" s="305"/>
    </row>
    <row r="25" spans="2:10" x14ac:dyDescent="0.2">
      <c r="B25" s="306"/>
      <c r="C25" s="304"/>
      <c r="D25" s="305"/>
      <c r="E25" s="303"/>
      <c r="F25" s="304"/>
      <c r="G25" s="305"/>
      <c r="H25" s="303"/>
      <c r="I25" s="304"/>
      <c r="J25" s="305"/>
    </row>
    <row r="26" spans="2:10" x14ac:dyDescent="0.2">
      <c r="B26" s="306"/>
      <c r="C26" s="304"/>
      <c r="D26" s="305"/>
      <c r="E26" s="303"/>
      <c r="F26" s="304"/>
      <c r="G26" s="305"/>
      <c r="H26" s="303"/>
      <c r="I26" s="304"/>
      <c r="J26" s="305"/>
    </row>
    <row r="27" spans="2:10" x14ac:dyDescent="0.2">
      <c r="B27" s="306"/>
      <c r="C27" s="304"/>
      <c r="D27" s="305"/>
      <c r="E27" s="303"/>
      <c r="F27" s="304"/>
      <c r="G27" s="305"/>
      <c r="H27" s="303"/>
      <c r="I27" s="304"/>
      <c r="J27" s="305"/>
    </row>
    <row r="28" spans="2:10" x14ac:dyDescent="0.2">
      <c r="B28" s="306"/>
      <c r="C28" s="304"/>
      <c r="D28" s="305"/>
      <c r="E28" s="303"/>
      <c r="F28" s="304"/>
      <c r="G28" s="305"/>
      <c r="H28" s="303"/>
      <c r="I28" s="304"/>
      <c r="J28" s="305"/>
    </row>
    <row r="29" spans="2:10" x14ac:dyDescent="0.2">
      <c r="B29" s="306"/>
      <c r="C29" s="304"/>
      <c r="D29" s="305"/>
      <c r="E29" s="303"/>
      <c r="F29" s="304"/>
      <c r="G29" s="305"/>
      <c r="H29" s="303"/>
      <c r="I29" s="304"/>
      <c r="J29" s="305"/>
    </row>
    <row r="30" spans="2:10" x14ac:dyDescent="0.2">
      <c r="B30" s="306"/>
      <c r="C30" s="304"/>
      <c r="D30" s="305"/>
      <c r="E30" s="303"/>
      <c r="F30" s="304"/>
      <c r="G30" s="305"/>
      <c r="H30" s="303"/>
      <c r="I30" s="304"/>
      <c r="J30" s="305"/>
    </row>
    <row r="31" spans="2:10" x14ac:dyDescent="0.2">
      <c r="B31" s="306"/>
      <c r="C31" s="304"/>
      <c r="D31" s="305"/>
      <c r="E31" s="303"/>
      <c r="F31" s="304"/>
      <c r="G31" s="305"/>
      <c r="H31" s="303"/>
      <c r="I31" s="304"/>
      <c r="J31" s="305"/>
    </row>
    <row r="32" spans="2:10" x14ac:dyDescent="0.2">
      <c r="B32" s="306"/>
      <c r="C32" s="304"/>
      <c r="D32" s="305"/>
      <c r="E32" s="303"/>
      <c r="F32" s="304"/>
      <c r="G32" s="305"/>
      <c r="H32" s="303"/>
      <c r="I32" s="304"/>
      <c r="J32" s="305"/>
    </row>
    <row r="33" spans="1:10" x14ac:dyDescent="0.2">
      <c r="B33" s="306"/>
      <c r="C33" s="304"/>
      <c r="D33" s="305"/>
      <c r="E33" s="303"/>
      <c r="F33" s="304"/>
      <c r="G33" s="305"/>
      <c r="H33" s="303"/>
      <c r="I33" s="304"/>
      <c r="J33" s="305"/>
    </row>
    <row r="34" spans="1:10" x14ac:dyDescent="0.2">
      <c r="B34" s="306"/>
      <c r="C34" s="304"/>
      <c r="D34" s="305"/>
      <c r="E34" s="303"/>
      <c r="F34" s="304"/>
      <c r="G34" s="305"/>
      <c r="H34" s="303"/>
      <c r="I34" s="304"/>
      <c r="J34" s="305"/>
    </row>
    <row r="35" spans="1:10" x14ac:dyDescent="0.2">
      <c r="B35" s="306"/>
      <c r="C35" s="304"/>
      <c r="D35" s="305"/>
      <c r="E35" s="303"/>
      <c r="F35" s="304"/>
      <c r="G35" s="305"/>
      <c r="H35" s="303"/>
      <c r="I35" s="304"/>
      <c r="J35" s="305"/>
    </row>
    <row r="36" spans="1:10" ht="13.9" customHeight="1" thickBot="1" x14ac:dyDescent="0.25">
      <c r="B36" s="322"/>
      <c r="C36" s="318"/>
      <c r="D36" s="319"/>
      <c r="E36" s="317"/>
      <c r="F36" s="318"/>
      <c r="G36" s="319"/>
      <c r="H36" s="317"/>
      <c r="I36" s="318"/>
      <c r="J36" s="319"/>
    </row>
    <row r="38" spans="1:10" ht="13.9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</row>
    <row r="39" spans="1:10" ht="13.9" customHeight="1" x14ac:dyDescent="0.2">
      <c r="A39" s="1" t="s">
        <v>17</v>
      </c>
      <c r="B39" s="3"/>
      <c r="C39" s="321">
        <f>Inschrijfbiljet!D36</f>
        <v>0</v>
      </c>
      <c r="D39" s="285"/>
      <c r="E39" s="283"/>
      <c r="F39" s="150"/>
      <c r="G39" s="4" t="s">
        <v>18</v>
      </c>
      <c r="H39" s="320">
        <f>Inschrijfbiljet!H36</f>
        <v>0</v>
      </c>
      <c r="I39" s="283"/>
      <c r="J39" s="1"/>
    </row>
    <row r="40" spans="1:10" ht="13.9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</row>
    <row r="41" spans="1:10" ht="13.9" customHeight="1" x14ac:dyDescent="0.25">
      <c r="A41" s="1" t="s">
        <v>19</v>
      </c>
      <c r="B41" s="3"/>
      <c r="C41" s="316">
        <f>Inschrijfbiljet!E4</f>
        <v>0</v>
      </c>
      <c r="D41" s="285"/>
      <c r="E41" s="285"/>
      <c r="F41" s="283"/>
      <c r="G41" s="1"/>
      <c r="H41" s="1"/>
      <c r="I41" s="1"/>
      <c r="J41" s="1"/>
    </row>
    <row r="42" spans="1:10" ht="13.9" customHeight="1" x14ac:dyDescent="0.2">
      <c r="A42" s="1"/>
      <c r="B42" s="1"/>
      <c r="C42" s="1"/>
      <c r="D42" s="5"/>
      <c r="E42" s="5"/>
      <c r="F42" s="5"/>
      <c r="G42" s="1"/>
      <c r="H42" s="1"/>
      <c r="I42" s="1"/>
      <c r="J42" s="1"/>
    </row>
    <row r="43" spans="1:10" ht="13.9" customHeight="1" x14ac:dyDescent="0.2">
      <c r="A43" s="1" t="s">
        <v>20</v>
      </c>
      <c r="B43" s="3"/>
      <c r="C43" s="1"/>
      <c r="D43" s="1"/>
      <c r="E43" s="1"/>
      <c r="F43" s="1"/>
      <c r="G43" s="1" t="s">
        <v>21</v>
      </c>
      <c r="I43" s="2"/>
      <c r="J43" s="1"/>
    </row>
    <row r="44" spans="1:10" x14ac:dyDescent="0.2">
      <c r="A44" s="3"/>
      <c r="B44" s="3"/>
      <c r="C44" s="3"/>
      <c r="D44" s="3"/>
      <c r="E44" s="3"/>
      <c r="F44" s="3"/>
      <c r="G44" s="3"/>
      <c r="H44" s="3"/>
      <c r="I44" s="3"/>
      <c r="J44" s="3"/>
    </row>
    <row r="45" spans="1:10" x14ac:dyDescent="0.2">
      <c r="A45" s="3"/>
      <c r="B45" s="3"/>
      <c r="C45" s="3"/>
      <c r="D45" s="3"/>
      <c r="E45" s="3"/>
      <c r="F45" s="3"/>
      <c r="G45" s="3"/>
      <c r="H45" s="3"/>
      <c r="I45" s="3"/>
      <c r="J45" s="3"/>
    </row>
    <row r="46" spans="1:10" x14ac:dyDescent="0.2">
      <c r="A46" s="3"/>
      <c r="B46" s="3"/>
      <c r="C46" s="3"/>
      <c r="D46" s="3"/>
      <c r="E46" s="3"/>
      <c r="F46" s="3"/>
      <c r="G46" s="3"/>
      <c r="H46" s="3"/>
      <c r="I46" s="3"/>
      <c r="J46" s="3"/>
    </row>
    <row r="47" spans="1:10" x14ac:dyDescent="0.2">
      <c r="A47" s="3"/>
      <c r="B47" s="3"/>
      <c r="C47" s="3"/>
      <c r="D47" s="3"/>
      <c r="E47" s="3"/>
      <c r="F47" s="3"/>
      <c r="G47" s="3"/>
      <c r="H47" s="3"/>
      <c r="I47" s="3"/>
      <c r="J47" s="3"/>
    </row>
  </sheetData>
  <mergeCells count="82">
    <mergeCell ref="H12:J12"/>
    <mergeCell ref="B15:D15"/>
    <mergeCell ref="B24:D24"/>
    <mergeCell ref="B21:D21"/>
    <mergeCell ref="B14:D14"/>
    <mergeCell ref="B3:K3"/>
    <mergeCell ref="H14:J14"/>
    <mergeCell ref="H23:J23"/>
    <mergeCell ref="B16:D16"/>
    <mergeCell ref="B18:D18"/>
    <mergeCell ref="B5:J5"/>
    <mergeCell ref="E22:G22"/>
    <mergeCell ref="H18:J18"/>
    <mergeCell ref="B11:D12"/>
    <mergeCell ref="D7:I7"/>
    <mergeCell ref="E17:G17"/>
    <mergeCell ref="E12:G12"/>
    <mergeCell ref="C39:E39"/>
    <mergeCell ref="H27:J27"/>
    <mergeCell ref="H33:J33"/>
    <mergeCell ref="E32:G32"/>
    <mergeCell ref="B36:D36"/>
    <mergeCell ref="H35:J35"/>
    <mergeCell ref="E33:G33"/>
    <mergeCell ref="B31:D31"/>
    <mergeCell ref="B32:D32"/>
    <mergeCell ref="B34:D34"/>
    <mergeCell ref="B27:D27"/>
    <mergeCell ref="B35:D35"/>
    <mergeCell ref="H34:J34"/>
    <mergeCell ref="B29:D29"/>
    <mergeCell ref="H28:J28"/>
    <mergeCell ref="E27:G27"/>
    <mergeCell ref="C41:F41"/>
    <mergeCell ref="H29:J29"/>
    <mergeCell ref="H31:J31"/>
    <mergeCell ref="E35:G35"/>
    <mergeCell ref="H21:J21"/>
    <mergeCell ref="E28:G28"/>
    <mergeCell ref="E30:G30"/>
    <mergeCell ref="B23:D23"/>
    <mergeCell ref="E34:G34"/>
    <mergeCell ref="H32:J32"/>
    <mergeCell ref="E36:G36"/>
    <mergeCell ref="H24:J24"/>
    <mergeCell ref="H36:J36"/>
    <mergeCell ref="B33:D33"/>
    <mergeCell ref="B26:D26"/>
    <mergeCell ref="H39:I39"/>
    <mergeCell ref="E11:J11"/>
    <mergeCell ref="H22:J22"/>
    <mergeCell ref="H19:J19"/>
    <mergeCell ref="E26:G26"/>
    <mergeCell ref="B13:D13"/>
    <mergeCell ref="H13:J13"/>
    <mergeCell ref="E13:G13"/>
    <mergeCell ref="H26:J26"/>
    <mergeCell ref="B25:D25"/>
    <mergeCell ref="E14:G14"/>
    <mergeCell ref="B22:D22"/>
    <mergeCell ref="E23:G23"/>
    <mergeCell ref="H16:J16"/>
    <mergeCell ref="B19:D19"/>
    <mergeCell ref="H20:J20"/>
    <mergeCell ref="E24:G24"/>
    <mergeCell ref="B30:D30"/>
    <mergeCell ref="B20:D20"/>
    <mergeCell ref="E16:G16"/>
    <mergeCell ref="H30:J30"/>
    <mergeCell ref="E18:G18"/>
    <mergeCell ref="E20:G20"/>
    <mergeCell ref="B17:D17"/>
    <mergeCell ref="E19:G19"/>
    <mergeCell ref="B28:D28"/>
    <mergeCell ref="E25:G25"/>
    <mergeCell ref="H25:J25"/>
    <mergeCell ref="E21:G21"/>
    <mergeCell ref="E31:G31"/>
    <mergeCell ref="H17:J17"/>
    <mergeCell ref="E15:G15"/>
    <mergeCell ref="H15:J15"/>
    <mergeCell ref="E29:G29"/>
  </mergeCells>
  <pageMargins left="0.70866141732283472" right="0.70866141732283472" top="1.7322834645669289" bottom="0.74803149606299213" header="0.31496062992125978" footer="0.31496062992125978"/>
  <pageSetup paperSize="9" scale="82" orientation="portrait" r:id="rId1"/>
  <headerFooter>
    <oddHeader>&amp;C&amp;G</oddHeader>
    <oddFooter xml:space="preserve">&amp;C
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lad7"/>
  <dimension ref="A2:F11"/>
  <sheetViews>
    <sheetView topLeftCell="B1" workbookViewId="0">
      <selection activeCell="D5" sqref="D5"/>
    </sheetView>
  </sheetViews>
  <sheetFormatPr defaultColWidth="8.85546875" defaultRowHeight="12.75" x14ac:dyDescent="0.2"/>
  <cols>
    <col min="1" max="1" width="8.85546875" style="7" customWidth="1"/>
    <col min="2" max="2" width="10.28515625" style="9" bestFit="1" customWidth="1"/>
    <col min="3" max="3" width="60.28515625" style="7" bestFit="1" customWidth="1"/>
    <col min="4" max="4" width="18.28515625" style="8" customWidth="1"/>
    <col min="5" max="5" width="2.85546875" style="9" customWidth="1"/>
    <col min="6" max="6" width="18.42578125" style="8" customWidth="1"/>
    <col min="7" max="7" width="8.85546875" style="7" customWidth="1"/>
    <col min="8" max="16384" width="8.85546875" style="7"/>
  </cols>
  <sheetData>
    <row r="2" spans="1:6" ht="13.9" customHeight="1" thickBot="1" x14ac:dyDescent="0.25">
      <c r="B2" s="9" t="s">
        <v>156</v>
      </c>
    </row>
    <row r="3" spans="1:6" ht="13.9" customHeight="1" thickBot="1" x14ac:dyDescent="0.25">
      <c r="B3" s="10">
        <v>1</v>
      </c>
      <c r="C3" s="7" t="s">
        <v>157</v>
      </c>
      <c r="D3" s="12">
        <f>'Verzamelblad per gebouw'!H13+'Verzamelblad per gebouw'!I13+'Verzamelblad per gebouw'!J13</f>
        <v>0</v>
      </c>
      <c r="E3" s="9" t="s">
        <v>158</v>
      </c>
      <c r="F3" s="8">
        <f>D3*B3</f>
        <v>0</v>
      </c>
    </row>
    <row r="4" spans="1:6" ht="13.9" customHeight="1" thickBot="1" x14ac:dyDescent="0.25">
      <c r="B4" s="10" t="s">
        <v>159</v>
      </c>
      <c r="C4" s="11" t="s">
        <v>160</v>
      </c>
      <c r="D4" s="12">
        <f>('B calc schema'!CB23/100000)*D3</f>
        <v>0</v>
      </c>
      <c r="E4" s="9" t="s">
        <v>158</v>
      </c>
      <c r="F4" s="8">
        <f>D4*B4</f>
        <v>0</v>
      </c>
    </row>
    <row r="5" spans="1:6" ht="13.9" customHeight="1" thickBot="1" x14ac:dyDescent="0.25">
      <c r="A5" s="6"/>
      <c r="B5" s="10" t="s">
        <v>161</v>
      </c>
      <c r="C5" s="11" t="s">
        <v>162</v>
      </c>
      <c r="D5" s="12">
        <f>('C calc schema proj'!CD24)/100000*D3</f>
        <v>0</v>
      </c>
      <c r="E5" s="126" t="s">
        <v>158</v>
      </c>
      <c r="F5" s="127">
        <f>D5*B5</f>
        <v>0</v>
      </c>
    </row>
    <row r="6" spans="1:6" ht="13.9" customHeight="1" thickBot="1" x14ac:dyDescent="0.25"/>
    <row r="7" spans="1:6" ht="13.9" customHeight="1" thickBot="1" x14ac:dyDescent="0.25">
      <c r="C7" s="11" t="s">
        <v>163</v>
      </c>
      <c r="D7" s="125">
        <f>SUM(F3:F5)</f>
        <v>0</v>
      </c>
    </row>
    <row r="9" spans="1:6" x14ac:dyDescent="0.2">
      <c r="C9" s="13"/>
    </row>
    <row r="11" spans="1:6" x14ac:dyDescent="0.2">
      <c r="C11" s="13"/>
    </row>
  </sheetData>
  <pageMargins left="0.7" right="0.7" top="0.75" bottom="0.75" header="0.3" footer="0.3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524BF3102E09488D6DE66FA4401B20" ma:contentTypeVersion="18" ma:contentTypeDescription="Een nieuw document maken." ma:contentTypeScope="" ma:versionID="8b70921ae223bf82105fbd474b10222b">
  <xsd:schema xmlns:xsd="http://www.w3.org/2001/XMLSchema" xmlns:xs="http://www.w3.org/2001/XMLSchema" xmlns:p="http://schemas.microsoft.com/office/2006/metadata/properties" xmlns:ns2="ebb63315-c309-4e12-ba75-d92468614f86" xmlns:ns3="41c4359d-9a47-46a2-9379-5bffea580d7b" targetNamespace="http://schemas.microsoft.com/office/2006/metadata/properties" ma:root="true" ma:fieldsID="b6b4fcaed5a3b585565a20c31049b2d3" ns2:_="" ns3:_="">
    <xsd:import namespace="ebb63315-c309-4e12-ba75-d92468614f86"/>
    <xsd:import namespace="41c4359d-9a47-46a2-9379-5bffea580d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b63315-c309-4e12-ba75-d92468614f8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Afbeeldingtags" ma:readOnly="false" ma:fieldId="{5cf76f15-5ced-4ddc-b409-7134ff3c332f}" ma:taxonomyMulti="true" ma:sspId="973e716c-908e-467b-bea2-8423709b99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c4359d-9a47-46a2-9379-5bffea580d7b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6cc84499-1819-4fb3-9630-fa49b2b74d3e}" ma:internalName="TaxCatchAll" ma:showField="CatchAllData" ma:web="41c4359d-9a47-46a2-9379-5bffea580d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b63315-c309-4e12-ba75-d92468614f86">
      <Terms xmlns="http://schemas.microsoft.com/office/infopath/2007/PartnerControls"/>
    </lcf76f155ced4ddcb4097134ff3c332f>
    <TaxCatchAll xmlns="41c4359d-9a47-46a2-9379-5bffea580d7b" xsi:nil="true"/>
  </documentManagement>
</p:properties>
</file>

<file path=customXml/itemProps1.xml><?xml version="1.0" encoding="utf-8"?>
<ds:datastoreItem xmlns:ds="http://schemas.openxmlformats.org/officeDocument/2006/customXml" ds:itemID="{9596FED6-2205-48C8-ABED-180AA882632D}"/>
</file>

<file path=customXml/itemProps2.xml><?xml version="1.0" encoding="utf-8"?>
<ds:datastoreItem xmlns:ds="http://schemas.openxmlformats.org/officeDocument/2006/customXml" ds:itemID="{8D9828FF-8AC3-4C1B-8A06-A936A5CC1BF4}"/>
</file>

<file path=customXml/itemProps3.xml><?xml version="1.0" encoding="utf-8"?>
<ds:datastoreItem xmlns:ds="http://schemas.openxmlformats.org/officeDocument/2006/customXml" ds:itemID="{34BDEBE1-D419-4789-90DF-D0631CF9DF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8</vt:i4>
      </vt:variant>
      <vt:variant>
        <vt:lpstr>Benoemde bereiken</vt:lpstr>
      </vt:variant>
      <vt:variant>
        <vt:i4>5</vt:i4>
      </vt:variant>
    </vt:vector>
  </HeadingPairs>
  <TitlesOfParts>
    <vt:vector size="13" baseType="lpstr">
      <vt:lpstr>Inschrijfbiljet</vt:lpstr>
      <vt:lpstr>Verzamelblad per gebouw</vt:lpstr>
      <vt:lpstr>A Inventaris origineel</vt:lpstr>
      <vt:lpstr>A Inventaris</vt:lpstr>
      <vt:lpstr>B calc schema</vt:lpstr>
      <vt:lpstr>C calc schema proj</vt:lpstr>
      <vt:lpstr>D voorst subco</vt:lpstr>
      <vt:lpstr>Rekenblad</vt:lpstr>
      <vt:lpstr>'A Inventaris'!Afdrukbereik</vt:lpstr>
      <vt:lpstr>'A Inventaris origineel'!Afdrukbereik</vt:lpstr>
      <vt:lpstr>'B calc schema'!Afdrukbereik</vt:lpstr>
      <vt:lpstr>'C calc schema proj'!Afdrukbereik</vt:lpstr>
      <vt:lpstr>'D voorst subco'!Afdrukbereik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Peter van Mondfrans | ICSadviseurs</cp:lastModifiedBy>
  <cp:lastPrinted>2017-08-31T08:57:28Z</cp:lastPrinted>
  <dcterms:created xsi:type="dcterms:W3CDTF">2004-02-20T18:40:35Z</dcterms:created>
  <dcterms:modified xsi:type="dcterms:W3CDTF">2026-06-03T10:30:12Z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ContentTypeId">
    <vt:lpwstr>0x010100D8524BF3102E09488D6DE66FA4401B20</vt:lpwstr>
  </property>
  <property fmtid="{D5CDD505-2E9C-101B-9397-08002B2CF9AE}" pid="3" name="Order">
    <vt:r8>24825000</vt:r8>
  </property>
  <property fmtid="{D5CDD505-2E9C-101B-9397-08002B2CF9AE}" pid="4" name="TemplateUrl">
    <vt:lpwstr/>
  </property>
  <property fmtid="{D5CDD505-2E9C-101B-9397-08002B2CF9AE}" pid="5" name="ComplianceAssetId">
    <vt:lpwstr/>
  </property>
  <property fmtid="{D5CDD505-2E9C-101B-9397-08002B2CF9AE}" pid="6" name="xd_Signature">
    <vt:bool>false</vt:bool>
  </property>
  <property fmtid="{D5CDD505-2E9C-101B-9397-08002B2CF9AE}" pid="7" name="xd_ProgID">
    <vt:lpwstr/>
  </property>
  <property fmtid="{D5CDD505-2E9C-101B-9397-08002B2CF9AE}" pid="8" name="MSIP_Label_b8665262-5df6-455e-bf48-5928a5d868f6_Enabled">
    <vt:lpwstr>True</vt:lpwstr>
  </property>
  <property fmtid="{D5CDD505-2E9C-101B-9397-08002B2CF9AE}" pid="9" name="MSIP_Label_b8665262-5df6-455e-bf48-5928a5d868f6_SiteId">
    <vt:lpwstr>d2aff5f9-8c21-47f2-88f3-08ac4fda56f5</vt:lpwstr>
  </property>
  <property fmtid="{D5CDD505-2E9C-101B-9397-08002B2CF9AE}" pid="10" name="MSIP_Label_b8665262-5df6-455e-bf48-5928a5d868f6_SetDate">
    <vt:lpwstr>2026-06-03T11:09:15Z</vt:lpwstr>
  </property>
  <property fmtid="{D5CDD505-2E9C-101B-9397-08002B2CF9AE}" pid="11" name="MSIP_Label_b8665262-5df6-455e-bf48-5928a5d868f6_Name">
    <vt:lpwstr>Vertrouwelijk</vt:lpwstr>
  </property>
  <property fmtid="{D5CDD505-2E9C-101B-9397-08002B2CF9AE}" pid="12" name="MSIP_Label_b8665262-5df6-455e-bf48-5928a5d868f6_ActionId">
    <vt:lpwstr>1dbedc59-3862-4f42-9afe-473a94ad48f1</vt:lpwstr>
  </property>
  <property fmtid="{D5CDD505-2E9C-101B-9397-08002B2CF9AE}" pid="13" name="MSIP_Label_b8665262-5df6-455e-bf48-5928a5d868f6_Removed">
    <vt:lpwstr>False</vt:lpwstr>
  </property>
  <property fmtid="{D5CDD505-2E9C-101B-9397-08002B2CF9AE}" pid="14" name="MSIP_Label_b8665262-5df6-455e-bf48-5928a5d868f6_Extended_MSFT_Method">
    <vt:lpwstr>Standard</vt:lpwstr>
  </property>
  <property fmtid="{D5CDD505-2E9C-101B-9397-08002B2CF9AE}" pid="15" name="Sensitivity">
    <vt:lpwstr>Vertrouwelijk</vt:lpwstr>
  </property>
</Properties>
</file>