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3. Cat. ICT Inhuur\2023\Inhuur DUO Groningen 202311150\2 Aanbestedingsdocument\Gepubliceerd\"/>
    </mc:Choice>
  </mc:AlternateContent>
  <xr:revisionPtr revIDLastSave="0" documentId="13_ncr:1_{372642DC-7860-4ABF-A091-F04D53D49F60}" xr6:coauthVersionLast="47" xr6:coauthVersionMax="47" xr10:uidLastSave="{00000000-0000-0000-0000-000000000000}"/>
  <workbookProtection workbookAlgorithmName="SHA-512" workbookHashValue="cbKeuP/JZgE7xaPh491syLihtcd1qJM0wF+4fl/wm+9UlkRo//BMKKDviGgKuV+ONdt76Dvlg3utNXPK3jTtoA==" workbookSaltValue="wTLtcztm/fVgD5+jsbZL3g==" workbookSpinCount="100000" lockStructure="1"/>
  <bookViews>
    <workbookView xWindow="3375" yWindow="2310" windowWidth="38700" windowHeight="15435" xr2:uid="{48FAF4C2-27EC-4139-93DB-3F4DD23090C3}"/>
  </bookViews>
  <sheets>
    <sheet name="DU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3" l="1"/>
  <c r="E11" i="3"/>
  <c r="E19" i="3"/>
  <c r="G19" i="3" s="1"/>
  <c r="E18" i="3"/>
  <c r="G18" i="3" s="1"/>
  <c r="E17" i="3"/>
  <c r="G17" i="3" s="1"/>
  <c r="G16" i="3"/>
  <c r="G20" i="3" s="1"/>
  <c r="J20" i="3" s="1"/>
  <c r="D11" i="3"/>
  <c r="E10" i="3"/>
  <c r="E9" i="3"/>
  <c r="E8" i="3"/>
  <c r="E7" i="3"/>
  <c r="E6" i="3"/>
  <c r="E5" i="3"/>
  <c r="J11" i="3" s="1"/>
  <c r="J22" i="3" s="1"/>
</calcChain>
</file>

<file path=xl/sharedStrings.xml><?xml version="1.0" encoding="utf-8"?>
<sst xmlns="http://schemas.openxmlformats.org/spreadsheetml/2006/main" count="33" uniqueCount="31">
  <si>
    <t>Bijlage 15 Hulpmiddel Programma van wensen en scoreberekening</t>
  </si>
  <si>
    <t>KWALITEIT</t>
  </si>
  <si>
    <t>Subgunningscriterium</t>
  </si>
  <si>
    <t>Waardering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</si>
  <si>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</si>
  <si>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Vaststelling eindscore</t>
  </si>
  <si>
    <t>Matchingsproces</t>
  </si>
  <si>
    <t>Risicomanagement</t>
  </si>
  <si>
    <t>Specifiek deelnemer</t>
  </si>
  <si>
    <t>SUBTOTAAL KWALITEIT</t>
  </si>
  <si>
    <t>PRIJS</t>
  </si>
  <si>
    <t>Score (gewogen)</t>
  </si>
  <si>
    <t>Rekenfactor gemiddelde tarief</t>
  </si>
  <si>
    <t>2A</t>
  </si>
  <si>
    <t>Korting bij verlenging na een initiële inhuurperiode tot 6 maanden</t>
  </si>
  <si>
    <t>2B</t>
  </si>
  <si>
    <t>Korting bij verlenging na een initiële inhuurperiode van 6 tot 12 maanden</t>
  </si>
  <si>
    <t>2C</t>
  </si>
  <si>
    <t>Korting bij verlenging na een initiële inhuurperiode van 12 maanden of meer</t>
  </si>
  <si>
    <t>SUBTOTAAL PRIJS</t>
  </si>
  <si>
    <t>EINDSCORE</t>
  </si>
  <si>
    <t>De som van alle wegingsfactoren (kwaliteit en prijs) moet gelijk zijn aan 100. Wordt vastgesteld in aanbesteding.</t>
  </si>
  <si>
    <t>Rekenfactor na  korting = Opgave rekenfactor gemiddeld tarief - (Opgave rekenfactor gemiddeld tarief * kortingspercentage)</t>
  </si>
  <si>
    <t>De score op kwaliteit dient tenminste 495 zijn en de waardering 1 (één) is niet toegestaan.</t>
  </si>
  <si>
    <r>
      <t>Waardering</t>
    </r>
    <r>
      <rPr>
        <b/>
        <vertAlign val="superscript"/>
        <sz val="9"/>
        <color theme="1"/>
        <rFont val="Verdana"/>
        <family val="2"/>
      </rPr>
      <t>2</t>
    </r>
  </si>
  <si>
    <r>
      <t>Score (gewogen)</t>
    </r>
    <r>
      <rPr>
        <b/>
        <vertAlign val="superscript"/>
        <sz val="9"/>
        <color theme="1"/>
        <rFont val="Verdana"/>
        <family val="2"/>
      </rPr>
      <t>3</t>
    </r>
  </si>
  <si>
    <t>Opgave rekenfactor gemiddeld tarief Inschrijver</t>
  </si>
  <si>
    <t>W&amp;S I</t>
  </si>
  <si>
    <t>Score = 10 - 10*log(opgave inschrijver/1,1; grondtal= 1,5)</t>
  </si>
  <si>
    <t>Proeve van Bekwaamheid Opdrachtomschrijving II</t>
  </si>
  <si>
    <t>W&amp;S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</si>
</sst>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b/>
      <vertAlign val="superscript"/>
      <sz val="9"/>
      <color theme="1"/>
      <name val="Verdana"/>
      <family val="2"/>
    </font>
    <font>
      <b/>
      <sz val="9"/>
      <color theme="0"/>
      <name val="Verdana"/>
      <family val="2"/>
    </font>
    <font>
      <vertAlign val="superscript"/>
      <sz val="11"/>
      <color theme="1"/>
      <name val="Verdana"/>
      <family val="2"/>
    </font>
    <font>
      <sz val="8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3" fillId="5" borderId="7" xfId="0" applyNumberFormat="1" applyFont="1" applyFill="1" applyBorder="1" applyAlignment="1" applyProtection="1">
      <alignment horizontal="center" vertical="center" wrapText="1"/>
      <protection locked="0"/>
    </xf>
    <xf numFmtId="164" fontId="6" fillId="6" borderId="8" xfId="1" applyNumberFormat="1" applyFont="1" applyFill="1" applyBorder="1" applyAlignment="1" applyProtection="1">
      <alignment horizontal="center" vertical="center"/>
    </xf>
    <xf numFmtId="1" fontId="6" fillId="6" borderId="9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164" fontId="6" fillId="5" borderId="8" xfId="1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vertical="center"/>
    </xf>
    <xf numFmtId="164" fontId="6" fillId="0" borderId="14" xfId="1" applyNumberFormat="1" applyFont="1" applyBorder="1" applyAlignment="1" applyProtection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4" borderId="10" xfId="0" applyFont="1" applyFill="1" applyBorder="1"/>
    <xf numFmtId="0" fontId="5" fillId="0" borderId="0" xfId="0" applyFont="1"/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vertical="center" wrapText="1"/>
    </xf>
    <xf numFmtId="2" fontId="6" fillId="5" borderId="18" xfId="2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>
      <alignment horizontal="center" vertical="center"/>
    </xf>
    <xf numFmtId="164" fontId="6" fillId="6" borderId="19" xfId="1" applyNumberFormat="1" applyFont="1" applyFill="1" applyBorder="1" applyAlignment="1" applyProtection="1">
      <alignment horizontal="center" vertical="center"/>
    </xf>
    <xf numFmtId="2" fontId="6" fillId="6" borderId="20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 wrapText="1"/>
    </xf>
    <xf numFmtId="2" fontId="6" fillId="4" borderId="0" xfId="2" applyNumberFormat="1" applyFont="1" applyFill="1" applyBorder="1" applyAlignment="1" applyProtection="1">
      <alignment horizontal="center" vertical="center"/>
      <protection locked="0"/>
    </xf>
    <xf numFmtId="2" fontId="6" fillId="5" borderId="22" xfId="2" applyNumberFormat="1" applyFont="1" applyFill="1" applyBorder="1" applyAlignment="1" applyProtection="1">
      <alignment horizontal="center" vertical="center"/>
      <protection locked="0"/>
    </xf>
    <xf numFmtId="2" fontId="3" fillId="6" borderId="23" xfId="0" applyNumberFormat="1" applyFont="1" applyFill="1" applyBorder="1" applyAlignment="1">
      <alignment horizontal="center" vertical="center"/>
    </xf>
    <xf numFmtId="164" fontId="6" fillId="5" borderId="22" xfId="1" applyNumberFormat="1" applyFont="1" applyFill="1" applyBorder="1" applyAlignment="1" applyProtection="1">
      <alignment horizontal="center" vertical="center"/>
      <protection locked="0"/>
    </xf>
    <xf numFmtId="2" fontId="6" fillId="6" borderId="24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2" fontId="3" fillId="6" borderId="22" xfId="0" applyNumberFormat="1" applyFont="1" applyFill="1" applyBorder="1" applyAlignment="1">
      <alignment horizontal="center" vertical="center"/>
    </xf>
    <xf numFmtId="2" fontId="6" fillId="6" borderId="9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left" vertical="center" wrapText="1"/>
    </xf>
    <xf numFmtId="2" fontId="6" fillId="5" borderId="26" xfId="2" applyNumberFormat="1" applyFont="1" applyFill="1" applyBorder="1" applyAlignment="1" applyProtection="1">
      <alignment horizontal="center" vertical="center"/>
      <protection locked="0"/>
    </xf>
    <xf numFmtId="2" fontId="3" fillId="6" borderId="26" xfId="0" applyNumberFormat="1" applyFont="1" applyFill="1" applyBorder="1" applyAlignment="1">
      <alignment horizontal="center" vertical="center"/>
    </xf>
    <xf numFmtId="164" fontId="6" fillId="5" borderId="14" xfId="1" applyNumberFormat="1" applyFont="1" applyFill="1" applyBorder="1" applyAlignment="1" applyProtection="1">
      <alignment horizontal="center" vertical="center"/>
      <protection locked="0"/>
    </xf>
    <xf numFmtId="2" fontId="6" fillId="6" borderId="27" xfId="0" applyNumberFormat="1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25" xfId="0" applyFont="1" applyFill="1" applyBorder="1"/>
    <xf numFmtId="0" fontId="6" fillId="3" borderId="25" xfId="0" applyFont="1" applyFill="1" applyBorder="1" applyAlignment="1">
      <alignment vertical="center"/>
    </xf>
    <xf numFmtId="2" fontId="6" fillId="3" borderId="15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/>
    </xf>
    <xf numFmtId="0" fontId="6" fillId="3" borderId="28" xfId="0" applyFont="1" applyFill="1" applyBorder="1" applyAlignment="1">
      <alignment vertical="center"/>
    </xf>
    <xf numFmtId="2" fontId="7" fillId="2" borderId="2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2" fillId="5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9" fontId="3" fillId="0" borderId="0" xfId="0" applyNumberFormat="1" applyFont="1" applyAlignment="1">
      <alignment horizontal="center"/>
    </xf>
    <xf numFmtId="44" fontId="3" fillId="0" borderId="0" xfId="2" applyFont="1" applyProtection="1"/>
    <xf numFmtId="44" fontId="3" fillId="0" borderId="0" xfId="0" applyNumberFormat="1" applyFont="1"/>
    <xf numFmtId="2" fontId="6" fillId="3" borderId="19" xfId="2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4" borderId="0" xfId="0" applyFont="1" applyFill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</cellXfs>
  <cellStyles count="3">
    <cellStyle name="Komma" xfId="1" builtinId="3"/>
    <cellStyle name="Standaard" xfId="0" builtinId="0"/>
    <cellStyle name="Valuta" xfId="2" builtinId="4"/>
  </cellStyles>
  <dxfs count="6"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5B64-746B-4183-AA6A-A19160D53377}">
  <dimension ref="A1:M42"/>
  <sheetViews>
    <sheetView tabSelected="1" workbookViewId="0">
      <selection activeCell="F15" sqref="F15"/>
    </sheetView>
  </sheetViews>
  <sheetFormatPr defaultColWidth="9.140625" defaultRowHeight="11.25" x14ac:dyDescent="0.15"/>
  <cols>
    <col min="1" max="1" width="6.140625" style="28" customWidth="1"/>
    <col min="2" max="2" width="39.5703125" style="28" customWidth="1"/>
    <col min="3" max="4" width="14.140625" style="29" customWidth="1"/>
    <col min="5" max="10" width="14.140625" style="28" customWidth="1"/>
    <col min="11" max="12" width="13" style="28" customWidth="1"/>
    <col min="13" max="13" width="13" style="27" customWidth="1"/>
    <col min="14" max="16384" width="9.140625" style="28"/>
  </cols>
  <sheetData>
    <row r="1" spans="1:13" s="2" customFormat="1" ht="15" x14ac:dyDescent="0.25">
      <c r="A1" s="1" t="s">
        <v>0</v>
      </c>
      <c r="C1" s="3"/>
      <c r="D1" s="3"/>
      <c r="F1" s="4">
        <v>1</v>
      </c>
      <c r="G1" s="4">
        <v>4</v>
      </c>
      <c r="H1" s="4">
        <v>6</v>
      </c>
      <c r="I1" s="4">
        <v>8</v>
      </c>
      <c r="J1" s="4">
        <v>10</v>
      </c>
      <c r="M1" s="5"/>
    </row>
    <row r="2" spans="1:13" s="2" customFormat="1" x14ac:dyDescent="0.25">
      <c r="A2" s="6"/>
      <c r="C2" s="3"/>
      <c r="D2" s="3"/>
      <c r="M2" s="5"/>
    </row>
    <row r="3" spans="1:13" s="2" customFormat="1" ht="15.75" thickBot="1" x14ac:dyDescent="0.2">
      <c r="A3" s="74" t="s">
        <v>1</v>
      </c>
      <c r="B3" s="74"/>
      <c r="C3" s="3"/>
      <c r="D3" s="3"/>
      <c r="E3" s="3"/>
      <c r="F3" s="3"/>
      <c r="G3" s="3"/>
      <c r="K3" s="7"/>
      <c r="M3" s="5"/>
    </row>
    <row r="4" spans="1:13" s="12" customFormat="1" ht="24" x14ac:dyDescent="0.15">
      <c r="A4" s="75" t="s">
        <v>2</v>
      </c>
      <c r="B4" s="76"/>
      <c r="C4" s="8" t="s">
        <v>3</v>
      </c>
      <c r="D4" s="9" t="s">
        <v>4</v>
      </c>
      <c r="E4" s="10" t="s">
        <v>25</v>
      </c>
      <c r="F4" s="11"/>
      <c r="G4" s="11"/>
      <c r="J4" s="13" t="s">
        <v>5</v>
      </c>
      <c r="L4" s="5"/>
    </row>
    <row r="5" spans="1:13" s="2" customFormat="1" x14ac:dyDescent="0.25">
      <c r="A5" s="14">
        <v>1</v>
      </c>
      <c r="B5" s="15" t="s">
        <v>27</v>
      </c>
      <c r="C5" s="16"/>
      <c r="D5" s="17">
        <v>35</v>
      </c>
      <c r="E5" s="18">
        <f>C5*D5</f>
        <v>0</v>
      </c>
      <c r="F5" s="19"/>
      <c r="G5" s="19"/>
      <c r="J5" s="20"/>
      <c r="L5" s="5"/>
    </row>
    <row r="6" spans="1:13" s="2" customFormat="1" hidden="1" x14ac:dyDescent="0.25">
      <c r="A6" s="14">
        <v>2</v>
      </c>
      <c r="B6" s="15" t="s">
        <v>6</v>
      </c>
      <c r="C6" s="16"/>
      <c r="D6" s="17"/>
      <c r="E6" s="18">
        <f t="shared" ref="E6:E10" si="0">C6*D6</f>
        <v>0</v>
      </c>
      <c r="F6" s="19"/>
      <c r="G6" s="19"/>
      <c r="J6" s="20"/>
      <c r="L6" s="3"/>
    </row>
    <row r="7" spans="1:13" s="2" customFormat="1" ht="22.5" x14ac:dyDescent="0.25">
      <c r="A7" s="14">
        <v>2</v>
      </c>
      <c r="B7" s="15" t="s">
        <v>29</v>
      </c>
      <c r="C7" s="16"/>
      <c r="D7" s="17">
        <v>30</v>
      </c>
      <c r="E7" s="18">
        <f t="shared" si="0"/>
        <v>0</v>
      </c>
      <c r="F7" s="19"/>
      <c r="G7" s="19"/>
      <c r="J7" s="20"/>
      <c r="L7" s="5"/>
    </row>
    <row r="8" spans="1:13" s="2" customFormat="1" x14ac:dyDescent="0.25">
      <c r="A8" s="14">
        <v>3</v>
      </c>
      <c r="B8" s="15" t="s">
        <v>30</v>
      </c>
      <c r="C8" s="16"/>
      <c r="D8" s="17">
        <v>25</v>
      </c>
      <c r="E8" s="18">
        <f t="shared" si="0"/>
        <v>0</v>
      </c>
      <c r="F8" s="19"/>
      <c r="G8" s="19"/>
      <c r="J8" s="20"/>
      <c r="L8" s="5"/>
    </row>
    <row r="9" spans="1:13" s="2" customFormat="1" hidden="1" x14ac:dyDescent="0.25">
      <c r="A9" s="14">
        <v>4</v>
      </c>
      <c r="B9" s="15" t="s">
        <v>7</v>
      </c>
      <c r="C9" s="16">
        <v>10</v>
      </c>
      <c r="D9" s="21">
        <v>0</v>
      </c>
      <c r="E9" s="18">
        <f t="shared" si="0"/>
        <v>0</v>
      </c>
      <c r="F9" s="19"/>
      <c r="G9" s="19"/>
      <c r="J9" s="20"/>
      <c r="L9" s="5"/>
    </row>
    <row r="10" spans="1:13" s="2" customFormat="1" hidden="1" x14ac:dyDescent="0.25">
      <c r="A10" s="14">
        <v>6</v>
      </c>
      <c r="B10" s="15" t="s">
        <v>8</v>
      </c>
      <c r="C10" s="16">
        <v>10</v>
      </c>
      <c r="D10" s="21">
        <v>0</v>
      </c>
      <c r="E10" s="18">
        <f t="shared" si="0"/>
        <v>0</v>
      </c>
      <c r="F10" s="19"/>
      <c r="G10" s="19"/>
      <c r="J10" s="20"/>
      <c r="L10" s="5"/>
    </row>
    <row r="11" spans="1:13" s="2" customFormat="1" ht="12" thickBot="1" x14ac:dyDescent="0.2">
      <c r="A11" s="22"/>
      <c r="B11" s="70" t="s">
        <v>9</v>
      </c>
      <c r="C11" s="71"/>
      <c r="D11" s="23">
        <f>SUM(D5:D10)</f>
        <v>90</v>
      </c>
      <c r="E11" s="24">
        <f>SUM(E5:E8)</f>
        <v>0</v>
      </c>
      <c r="F11" s="25"/>
      <c r="G11" s="25"/>
      <c r="J11" s="26">
        <f>E11</f>
        <v>0</v>
      </c>
      <c r="L11" s="27"/>
    </row>
    <row r="12" spans="1:13" x14ac:dyDescent="0.15">
      <c r="E12" s="30"/>
      <c r="F12" s="30"/>
      <c r="G12" s="30"/>
      <c r="H12" s="30"/>
      <c r="J12" s="31"/>
      <c r="M12" s="28"/>
    </row>
    <row r="13" spans="1:13" x14ac:dyDescent="0.15">
      <c r="J13" s="31"/>
    </row>
    <row r="14" spans="1:13" ht="15.75" thickBot="1" x14ac:dyDescent="0.2">
      <c r="A14" s="74" t="s">
        <v>10</v>
      </c>
      <c r="B14" s="74"/>
      <c r="J14" s="31"/>
    </row>
    <row r="15" spans="1:13" ht="57" thickBot="1" x14ac:dyDescent="0.2">
      <c r="A15" s="75" t="s">
        <v>2</v>
      </c>
      <c r="B15" s="76"/>
      <c r="C15" s="9" t="s">
        <v>26</v>
      </c>
      <c r="D15" s="9"/>
      <c r="E15" s="9" t="s">
        <v>24</v>
      </c>
      <c r="F15" s="9" t="s">
        <v>4</v>
      </c>
      <c r="G15" s="10" t="s">
        <v>11</v>
      </c>
      <c r="J15" s="31"/>
      <c r="M15" s="32"/>
    </row>
    <row r="16" spans="1:13" x14ac:dyDescent="0.15">
      <c r="A16" s="33">
        <v>1</v>
      </c>
      <c r="B16" s="34" t="s">
        <v>12</v>
      </c>
      <c r="C16" s="35"/>
      <c r="D16" s="69"/>
      <c r="E16" s="36">
        <f>IF(C16&gt;=1.1,MIN(10,MAX(0,10-10*LOG(C16/1.1,1.5))),1)</f>
        <v>1</v>
      </c>
      <c r="F16" s="37">
        <v>10</v>
      </c>
      <c r="G16" s="38">
        <f>E16*F16</f>
        <v>10</v>
      </c>
      <c r="J16" s="31"/>
      <c r="M16" s="32"/>
    </row>
    <row r="17" spans="1:13" ht="22.5" hidden="1" x14ac:dyDescent="0.15">
      <c r="A17" s="39" t="s">
        <v>13</v>
      </c>
      <c r="B17" s="40" t="s">
        <v>14</v>
      </c>
      <c r="C17" s="41"/>
      <c r="D17" s="42">
        <v>1.1200000000000001</v>
      </c>
      <c r="E17" s="43" t="e">
        <f>IF(#REF!&gt;0,MIN(10,MAX(0,10-10*LOG(#REF!/D17,2))),0)</f>
        <v>#REF!</v>
      </c>
      <c r="F17" s="44">
        <v>0</v>
      </c>
      <c r="G17" s="45" t="e">
        <f>E17*F17</f>
        <v>#REF!</v>
      </c>
      <c r="J17" s="31"/>
      <c r="M17" s="32"/>
    </row>
    <row r="18" spans="1:13" ht="22.5" hidden="1" x14ac:dyDescent="0.15">
      <c r="A18" s="39" t="s">
        <v>15</v>
      </c>
      <c r="B18" s="46" t="s">
        <v>16</v>
      </c>
      <c r="C18" s="77"/>
      <c r="D18" s="42">
        <v>1.08</v>
      </c>
      <c r="E18" s="47" t="e">
        <f>IF(#REF!&gt;0,MIN(10,MAX(0,10-10*LOG(#REF!/D18,2))),0)</f>
        <v>#REF!</v>
      </c>
      <c r="F18" s="44">
        <v>0</v>
      </c>
      <c r="G18" s="48" t="e">
        <f t="shared" ref="G18:G19" si="1">E18*F18</f>
        <v>#REF!</v>
      </c>
      <c r="J18" s="31"/>
      <c r="M18" s="32"/>
    </row>
    <row r="19" spans="1:13" ht="23.25" hidden="1" thickBot="1" x14ac:dyDescent="0.2">
      <c r="A19" s="49" t="s">
        <v>17</v>
      </c>
      <c r="B19" s="50" t="s">
        <v>18</v>
      </c>
      <c r="C19" s="78"/>
      <c r="D19" s="51">
        <v>1.08</v>
      </c>
      <c r="E19" s="52" t="e">
        <f>IF(#REF!&gt;0,MIN(10,MAX(0,10-10*LOG(#REF!/D19,2))),0)</f>
        <v>#REF!</v>
      </c>
      <c r="F19" s="53">
        <v>0</v>
      </c>
      <c r="G19" s="54" t="e">
        <f t="shared" si="1"/>
        <v>#REF!</v>
      </c>
      <c r="J19" s="31"/>
      <c r="M19" s="32"/>
    </row>
    <row r="20" spans="1:13" ht="12" thickBot="1" x14ac:dyDescent="0.2">
      <c r="A20" s="55"/>
      <c r="B20" s="56"/>
      <c r="C20" s="57"/>
      <c r="D20" s="70" t="s">
        <v>19</v>
      </c>
      <c r="E20" s="71"/>
      <c r="F20" s="23">
        <v>10</v>
      </c>
      <c r="G20" s="58">
        <f>SUM(G16:G16)</f>
        <v>10</v>
      </c>
      <c r="J20" s="59">
        <f>G20</f>
        <v>10</v>
      </c>
      <c r="M20" s="32"/>
    </row>
    <row r="21" spans="1:13" ht="12" thickBot="1" x14ac:dyDescent="0.2">
      <c r="E21" s="30"/>
      <c r="F21" s="30"/>
      <c r="G21" s="30"/>
      <c r="H21" s="30"/>
      <c r="J21" s="31"/>
      <c r="M21" s="32"/>
    </row>
    <row r="22" spans="1:13" ht="15.75" thickBot="1" x14ac:dyDescent="0.2">
      <c r="E22" s="30"/>
      <c r="F22" s="30"/>
      <c r="G22" s="30"/>
      <c r="H22" s="30"/>
      <c r="I22" s="60" t="s">
        <v>20</v>
      </c>
      <c r="J22" s="61">
        <f>SUM(J11:J21)</f>
        <v>10</v>
      </c>
      <c r="M22" s="32"/>
    </row>
    <row r="23" spans="1:13" s="2" customFormat="1" ht="15.75" x14ac:dyDescent="0.25">
      <c r="A23" s="62">
        <v>1</v>
      </c>
      <c r="B23" s="72" t="s">
        <v>21</v>
      </c>
      <c r="C23" s="72"/>
      <c r="D23" s="72"/>
      <c r="E23" s="72"/>
      <c r="F23" s="72"/>
      <c r="G23" s="72"/>
      <c r="H23" s="72"/>
      <c r="I23" s="72"/>
      <c r="J23" s="72"/>
      <c r="M23" s="63"/>
    </row>
    <row r="24" spans="1:13" s="2" customFormat="1" ht="15.75" x14ac:dyDescent="0.25">
      <c r="A24" s="62">
        <v>2</v>
      </c>
      <c r="B24" s="73" t="s">
        <v>28</v>
      </c>
      <c r="C24" s="73"/>
      <c r="D24" s="73"/>
      <c r="E24" s="73"/>
      <c r="F24" s="73"/>
      <c r="G24" s="73"/>
      <c r="H24" s="73"/>
      <c r="I24" s="73"/>
      <c r="J24" s="73"/>
      <c r="M24" s="63"/>
    </row>
    <row r="25" spans="1:13" ht="15.75" hidden="1" x14ac:dyDescent="0.15">
      <c r="A25" s="62">
        <v>4</v>
      </c>
      <c r="B25" s="73" t="s">
        <v>22</v>
      </c>
      <c r="C25" s="73"/>
      <c r="D25" s="73"/>
      <c r="E25" s="73"/>
      <c r="F25" s="73"/>
      <c r="G25" s="73"/>
      <c r="H25" s="73"/>
      <c r="I25" s="73"/>
      <c r="J25" s="73"/>
      <c r="M25" s="32"/>
    </row>
    <row r="26" spans="1:13" ht="15.75" x14ac:dyDescent="0.15">
      <c r="A26" s="62">
        <v>3</v>
      </c>
      <c r="B26" s="64" t="s">
        <v>23</v>
      </c>
      <c r="C26" s="65"/>
      <c r="D26" s="65"/>
      <c r="E26" s="65"/>
      <c r="F26" s="65"/>
      <c r="G26" s="65"/>
      <c r="H26" s="65"/>
      <c r="I26" s="65"/>
      <c r="J26" s="65"/>
      <c r="M26" s="32"/>
    </row>
    <row r="27" spans="1:13" x14ac:dyDescent="0.15">
      <c r="E27" s="29"/>
    </row>
    <row r="28" spans="1:13" x14ac:dyDescent="0.15">
      <c r="D28" s="66"/>
    </row>
    <row r="29" spans="1:13" x14ac:dyDescent="0.15">
      <c r="D29" s="66"/>
    </row>
    <row r="40" spans="10:10" x14ac:dyDescent="0.15">
      <c r="J40" s="67"/>
    </row>
    <row r="41" spans="10:10" x14ac:dyDescent="0.15">
      <c r="J41" s="68"/>
    </row>
    <row r="42" spans="10:10" x14ac:dyDescent="0.15">
      <c r="J42" s="68"/>
    </row>
  </sheetData>
  <sheetProtection selectLockedCells="1"/>
  <mergeCells count="10">
    <mergeCell ref="D20:E20"/>
    <mergeCell ref="B23:J23"/>
    <mergeCell ref="B24:J24"/>
    <mergeCell ref="B25:J25"/>
    <mergeCell ref="A3:B3"/>
    <mergeCell ref="A4:B4"/>
    <mergeCell ref="B11:C11"/>
    <mergeCell ref="A14:B14"/>
    <mergeCell ref="A15:B15"/>
    <mergeCell ref="C18:C19"/>
  </mergeCells>
  <conditionalFormatting sqref="D16:D17">
    <cfRule type="cellIs" dxfId="5" priority="6" operator="greaterThan">
      <formula>$C$15</formula>
    </cfRule>
  </conditionalFormatting>
  <conditionalFormatting sqref="D18:D19">
    <cfRule type="cellIs" dxfId="4" priority="5" operator="greaterThan">
      <formula>$C$15</formula>
    </cfRule>
  </conditionalFormatting>
  <conditionalFormatting sqref="F20 D11">
    <cfRule type="expression" dxfId="3" priority="3" stopIfTrue="1">
      <formula>$D$11+$F$20&lt;&gt;100</formula>
    </cfRule>
    <cfRule type="expression" dxfId="2" priority="4">
      <formula>$D$11+$F$20=100</formula>
    </cfRule>
  </conditionalFormatting>
  <conditionalFormatting sqref="E11">
    <cfRule type="cellIs" dxfId="1" priority="1" operator="between">
      <formula>495</formula>
      <formula>900</formula>
    </cfRule>
    <cfRule type="cellIs" dxfId="0" priority="2" operator="between">
      <formula>0</formula>
      <formula>495</formula>
    </cfRule>
  </conditionalFormatting>
  <dataValidations count="5">
    <dataValidation type="decimal" operator="greaterThanOrEqual" allowBlank="1" showInputMessage="1" showErrorMessage="1" sqref="C16:C17" xr:uid="{0B430C37-8D36-4F30-9455-6410D47FD2E9}">
      <formula1>0</formula1>
    </dataValidation>
    <dataValidation type="custom" operator="greaterThanOrEqual" allowBlank="1" showInputMessage="1" showErrorMessage="1" errorTitle="Fout" error="De opgegeven waarde bij laagste inschrijver is groter dan uw opgave." sqref="D18:D19" xr:uid="{474EAB9E-FE41-46C4-BF19-80383D791C1D}">
      <formula1>D18&lt;=#REF!</formula1>
    </dataValidation>
    <dataValidation type="custom" operator="greaterThanOrEqual" allowBlank="1" showInputMessage="1" showErrorMessage="1" errorTitle="Laagste inschrijver" error="De opgegeven waarde bij laagste inschrijver is groter dan uw opgave." sqref="D16:D17" xr:uid="{EB5B046D-DBFF-4CEF-BEBE-442C64C8CA73}">
      <formula1>D16&lt;=C16</formula1>
    </dataValidation>
    <dataValidation type="list" showInputMessage="1" showErrorMessage="1" sqref="C9:C10" xr:uid="{0AA745B7-DE7D-4CEF-8CD9-4DD41E783921}">
      <formula1>$L$4:$L$9</formula1>
    </dataValidation>
    <dataValidation type="list" showInputMessage="1" showErrorMessage="1" sqref="C5:C8" xr:uid="{75ECE91D-F9FB-4DEE-AD98-E6BCF4E0B376}">
      <formula1>$F$1:$J$1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DUO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Maren, M. van (Marloes)</dc:creator>
  <cp:lastModifiedBy>Nes, D.F.P. van (Dick)</cp:lastModifiedBy>
  <dcterms:created xsi:type="dcterms:W3CDTF">2023-06-11T12:32:01Z</dcterms:created>
  <dcterms:modified xsi:type="dcterms:W3CDTF">2024-05-08T14:24:51Z</dcterms:modified>
</cp:coreProperties>
</file>