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gnes\Downloads\"/>
    </mc:Choice>
  </mc:AlternateContent>
  <xr:revisionPtr revIDLastSave="0" documentId="13_ncr:1_{8CF55114-8398-4E50-BCA6-9796BF8CB447}" xr6:coauthVersionLast="47" xr6:coauthVersionMax="47" xr10:uidLastSave="{00000000-0000-0000-0000-000000000000}"/>
  <bookViews>
    <workbookView xWindow="0" yWindow="0" windowWidth="25800" windowHeight="20880" tabRatio="500" xr2:uid="{00000000-000D-0000-FFFF-FFFF00000000}"/>
  </bookViews>
  <sheets>
    <sheet name="Voorblad" sheetId="1" r:id="rId1"/>
    <sheet name="Perceel 1 - Woonerf" sheetId="2" r:id="rId2"/>
    <sheet name="Perceel 2 - Woonstraat" sheetId="3" r:id="rId3"/>
    <sheet name="Perceel 3 - Wijkontsluiting" sheetId="4" r:id="rId4"/>
    <sheet name="Perceel 4 - Fietspad" sheetId="5" r:id="rId5"/>
    <sheet name="Toegankelijkheid" sheetId="6" r:id="rId6"/>
    <sheet name="Voorbeelden telling handelingen"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37" i="6" l="1"/>
  <c r="H23" i="6"/>
  <c r="H45" i="6" s="1"/>
  <c r="B7" i="6"/>
  <c r="B8" i="6" s="1"/>
  <c r="B9" i="6" s="1"/>
  <c r="B10" i="6" s="1"/>
  <c r="B11" i="6" s="1"/>
  <c r="B12" i="6" s="1"/>
  <c r="B13" i="6" s="1"/>
  <c r="B14" i="6" s="1"/>
  <c r="B15" i="6" s="1"/>
  <c r="E70" i="5"/>
  <c r="D68" i="5"/>
  <c r="E45" i="5"/>
  <c r="E14" i="5"/>
  <c r="E13" i="5"/>
  <c r="E12" i="5"/>
  <c r="E70" i="4"/>
  <c r="D68" i="4"/>
  <c r="E45" i="4"/>
  <c r="E14" i="4"/>
  <c r="E13" i="4"/>
  <c r="E12" i="4"/>
  <c r="E70" i="3"/>
  <c r="D68" i="3"/>
  <c r="E45" i="3"/>
  <c r="E14" i="3"/>
  <c r="E13" i="3"/>
  <c r="E12" i="3"/>
  <c r="E70" i="2"/>
  <c r="D68" i="2"/>
  <c r="E45" i="2"/>
  <c r="E12" i="2"/>
  <c r="E11" i="2"/>
  <c r="E73" i="4" l="1"/>
  <c r="E73" i="2"/>
  <c r="E73" i="3"/>
  <c r="E73" i="5"/>
</calcChain>
</file>

<file path=xl/sharedStrings.xml><?xml version="1.0" encoding="utf-8"?>
<sst xmlns="http://schemas.openxmlformats.org/spreadsheetml/2006/main" count="688" uniqueCount="214">
  <si>
    <t>DATASHEETS OPENBARE VERLICHTING VELSEN</t>
  </si>
  <si>
    <t>Aanbesteding Levering Armaturen 2026 – 2032</t>
  </si>
  <si>
    <t>Versie</t>
  </si>
  <si>
    <t>0.2 – 26-05-2026</t>
  </si>
  <si>
    <t>Aantal percelen</t>
  </si>
  <si>
    <t>4 (Wijkontsluiting, Woonstraat, Woonerf, Fietspad)</t>
  </si>
  <si>
    <t>Toelichting</t>
  </si>
  <si>
    <t>Dit document bundelt de aan te leveren datasheets voor de aanbesteding "Levering Armaturen ten behoeve van de Openbare Verlichting 2026 – 2032 Velsen". Per perceel is er één tabblad waarin de leverancier de technische gegevens van het aangeboden armatuur invult. Alle ingevulde gegevens worden gebruikt voor de beoordeling van de inschrijving (o.a. EMVI-score).</t>
  </si>
  <si>
    <t>Inhoud van dit document</t>
  </si>
  <si>
    <t>Tabblad</t>
  </si>
  <si>
    <t>Omschrijving</t>
  </si>
  <si>
    <t>Voorblad</t>
  </si>
  <si>
    <t>Dit overzicht – uitleg bij het document en inhoudsopgave.</t>
  </si>
  <si>
    <t>Wijkontsluiting</t>
  </si>
  <si>
    <t>Datasheet Perceel Wijkontsluiting – in te vullen door leverancier. Betreft een koffer-opschuif armatuur voor wijkontsluitingswegen.</t>
  </si>
  <si>
    <t>Woonstraat</t>
  </si>
  <si>
    <t>Datasheet Perceel Woonstraat – in te vullen door leverancier. Betreft armaturen voor woonstraten.</t>
  </si>
  <si>
    <t>Woonerf</t>
  </si>
  <si>
    <t>Datasheet Perceel Woonerf – in te vullen door leverancier. Betreft armaturen voor woonerven.</t>
  </si>
  <si>
    <t>Fietspad</t>
  </si>
  <si>
    <t>Datasheet Perceel Fietspad – in te vullen door leverancier. Betreft een koffer-paaltop armatuur voor fietspaden.</t>
  </si>
  <si>
    <t>Toegankelijkheid</t>
  </si>
  <si>
    <t>Werkblad voor de beoordeling van toegankelijkheid – in te vullen door leverancier. Voer per armatuur de handelingen in om driver- en afschermingcompartiment te benaderen; de score wordt automatisch berekend en doorgezet naar elke datasheet (regel E73).</t>
  </si>
  <si>
    <t>Voorbeelden telling handelingen</t>
  </si>
  <si>
    <t>Toelichting met voorbeelden van hoe handelingen geteld worden bij vijf typen armaturen. Dient ter referentie bij het invullen van het tabblad Toegankelijkheid.</t>
  </si>
  <si>
    <t>Instructies voor de leverancier</t>
  </si>
  <si>
    <t>•  Vul per perceel het tabblad volledig in. Alleen de invulkolom van de leverancier (kolom E) dient ingevuld te worden.
•  Vul het tabblad "Toegankelijkheid" in – de score wordt automatisch overgenomen op elke datasheet (regel E73). Zie het tabblad "Voorbeelden telling handelingen" ter referentie.
•  Controleer of alle rode/verplichte cellen zijn ingevuld – alleen dan is de inschrijving rechtsgeldig.
•  De beoordelingscellen tonen automatisch "Goed" of "Fout" op basis van de ingevoerde waarden.
•  Vergeet onderaan elk tabblad niet de bedrijfsgegevens, plaats, datum en handtekening in te vullen.
•  Wijzig de opbouw of structuur van de datasheets niet.</t>
  </si>
  <si>
    <t>BIJLAGE - DATASHEET PERCEEL WOONERF</t>
  </si>
  <si>
    <t>Datasheet, behorende bij de Aanbesteding "Levering Armaturen ten behoeve van de Openbare Verlichting 2026 – 2032 Velsen"</t>
  </si>
  <si>
    <t>Waarde(n)</t>
  </si>
  <si>
    <t>Invulkolom Leverancier</t>
  </si>
  <si>
    <t>1. Algemene informatie</t>
  </si>
  <si>
    <t>Fabrikant</t>
  </si>
  <si>
    <t>cat. A-D</t>
  </si>
  <si>
    <t xml:space="preserve">Model </t>
  </si>
  <si>
    <t>Toepassingsgebied armatuur</t>
  </si>
  <si>
    <t xml:space="preserve">Afmetingen </t>
  </si>
  <si>
    <t>In de invulvelden (E9-E10) vult u de afmetingen van het armatuur in (in mm). In E13-E14 vult u de hoogte van de onderkap en deksel in.
Perceel 1 – Woonerf: standaard kegel armatuur.
De beoordelingsvelden (E11, E12) geven "Goed" of "Fout". Beide beoordelingsvelden moeten "Goed" tonen om aan de maatvoeringseisen te voldoen.</t>
  </si>
  <si>
    <t>Diameter armatuur</t>
  </si>
  <si>
    <t>mm</t>
  </si>
  <si>
    <t>Hoogte armatuur</t>
  </si>
  <si>
    <t>Diameter armatuur is juist/onjuist</t>
  </si>
  <si>
    <t>Hoogte armatuur is juist/onjuist</t>
  </si>
  <si>
    <t>Hoogte onderkap (mm)</t>
  </si>
  <si>
    <t>Hoogte deksel (mm)</t>
  </si>
  <si>
    <t xml:space="preserve">Merk en serie led </t>
  </si>
  <si>
    <t xml:space="preserve">Merk en serie lenzen </t>
  </si>
  <si>
    <t>Merk en serie driver</t>
  </si>
  <si>
    <t>2. Levensduur armatuur</t>
  </si>
  <si>
    <t>Verwachte levensduur led-module (h)</t>
  </si>
  <si>
    <t xml:space="preserve">At </t>
  </si>
  <si>
    <t>Minimaal L90F10</t>
  </si>
  <si>
    <t>Lumenbehoud led-module</t>
  </si>
  <si>
    <t>Lx</t>
  </si>
  <si>
    <t>Faal percentage led-module</t>
  </si>
  <si>
    <t>Fy</t>
  </si>
  <si>
    <t>Levensduur driver</t>
  </si>
  <si>
    <t>h</t>
  </si>
  <si>
    <t>Minimaal F10</t>
  </si>
  <si>
    <t>3. Fotometrische parameters</t>
  </si>
  <si>
    <t>Luminous flux armatuur</t>
  </si>
  <si>
    <t>lm</t>
  </si>
  <si>
    <t>Nominale waarde, netto</t>
  </si>
  <si>
    <t xml:space="preserve">Efficacy v.h. armatuur </t>
  </si>
  <si>
    <t>lm/W</t>
  </si>
  <si>
    <t>Rendement armatuur</t>
  </si>
  <si>
    <t>Lumenstroom bij Tc=85˚ / Lumenstroom bij Tq=25˚</t>
  </si>
  <si>
    <t>Kleurtemperatuur</t>
  </si>
  <si>
    <t>K</t>
  </si>
  <si>
    <t>CIE 15</t>
  </si>
  <si>
    <t>Kleurcoördinaten</t>
  </si>
  <si>
    <t>Kleurrendering</t>
  </si>
  <si>
    <t>CRI</t>
  </si>
  <si>
    <t>CIE 13.3</t>
  </si>
  <si>
    <t>Kleurnauwkeurigheid</t>
  </si>
  <si>
    <t>Mac Adams</t>
  </si>
  <si>
    <t xml:space="preserve">Fotobiologische veiligheid </t>
  </si>
  <si>
    <t>Groep</t>
  </si>
  <si>
    <t>IEC 62471:2006 / 2008 (2006/25/EC)</t>
  </si>
  <si>
    <t xml:space="preserve">Verblindingsindex classificatie </t>
  </si>
  <si>
    <t>G / D Klasse</t>
  </si>
  <si>
    <t>CIE 112 / EN 13201</t>
  </si>
  <si>
    <t xml:space="preserve">Afscherming tegen UV </t>
  </si>
  <si>
    <t xml:space="preserve">Blauwlichtschade risico groep </t>
  </si>
  <si>
    <t>Knipperfrequentie van de LEDS</t>
  </si>
  <si>
    <t>Hz</t>
  </si>
  <si>
    <t>IEEE 1789</t>
  </si>
  <si>
    <t>Flikkerpercentage van de LEDS</t>
  </si>
  <si>
    <t>%</t>
  </si>
  <si>
    <t>Bij opgegeven knipperfrequentie (IEEE 1789)</t>
  </si>
  <si>
    <t>4. Electrische parameters</t>
  </si>
  <si>
    <t>Spanning</t>
  </si>
  <si>
    <t>V</t>
  </si>
  <si>
    <t xml:space="preserve">Stroom bij (CLO) (op basis van het te installeren dimscenario):            </t>
  </si>
  <si>
    <t xml:space="preserve"> begin v.d. levensduur</t>
  </si>
  <si>
    <t>mA</t>
  </si>
  <si>
    <t xml:space="preserve">gemiddeld gedurende de levensduur </t>
  </si>
  <si>
    <t>einde levensduur</t>
  </si>
  <si>
    <t>Max inschakelstroom</t>
  </si>
  <si>
    <t>A</t>
  </si>
  <si>
    <t>Deze stroom is gevonden bij een starthoek van de spanning van 90 graden.</t>
  </si>
  <si>
    <t>Frequentie</t>
  </si>
  <si>
    <t>Opgenomen vermogen profiel PERCEEL WOONERF</t>
  </si>
  <si>
    <t>W</t>
  </si>
  <si>
    <t>EN IEC 60598-1:2021+A11:2022 (volgens uitkomst lichtberekening profiel PERCEEL WOONERF)</t>
  </si>
  <si>
    <t>Opgenomen vermogen t.b.v. EMVI score</t>
  </si>
  <si>
    <t>Schijnbaar vermogen S</t>
  </si>
  <si>
    <t xml:space="preserve">Power factor:  </t>
  </si>
  <si>
    <t>100% v.h. Vermogen</t>
  </si>
  <si>
    <t>cos phi</t>
  </si>
  <si>
    <t>70%  v.h. Vermogen</t>
  </si>
  <si>
    <t>50%  v.h. Vermogen</t>
  </si>
  <si>
    <t>20%  v.h. Vermogen</t>
  </si>
  <si>
    <t>THD (Total Harmonic Distortion)</t>
  </si>
  <si>
    <t>EN 61000-3-2</t>
  </si>
  <si>
    <t xml:space="preserve">Piek stromen </t>
  </si>
  <si>
    <t>Aanwezigheid piekspanning-protectie</t>
  </si>
  <si>
    <t>Kv</t>
  </si>
  <si>
    <t>Surge (transients)</t>
  </si>
  <si>
    <t>EN 61000-4-5 / EN61000-4-4</t>
  </si>
  <si>
    <t>Run-up tijd</t>
  </si>
  <si>
    <t>Volgens ErP richtlijnen</t>
  </si>
  <si>
    <t>Veiligheid van elektronische apparatuur</t>
  </si>
  <si>
    <t>Class I or II</t>
  </si>
  <si>
    <t>ENEC keurmerk</t>
  </si>
  <si>
    <t>5. Omgevingscondities</t>
  </si>
  <si>
    <t>Omgevingstemperatuur Tq</t>
  </si>
  <si>
    <t>oC</t>
  </si>
  <si>
    <t xml:space="preserve">EN IEC 60598-1:2021+A11:2022 </t>
  </si>
  <si>
    <t>Dichtheid (IPXX)</t>
  </si>
  <si>
    <t>EN IEC 60598-1:2021+A11:2022 + deel 2 en EN 60529</t>
  </si>
  <si>
    <t xml:space="preserve">Slagvastheid (IK) </t>
  </si>
  <si>
    <t xml:space="preserve">Gewicht (kg) </t>
  </si>
  <si>
    <t>0,1 kg nauwkeurig</t>
  </si>
  <si>
    <t xml:space="preserve">Oppervlaktebehandeling </t>
  </si>
  <si>
    <t>soort en dikte (Mu)</t>
  </si>
  <si>
    <t>Levens Cyclus Analyse (LCA)</t>
  </si>
  <si>
    <t>PERCEEL WOONERF
Let Op! Opgave van de kg CO2 eq van het gehele armatuur</t>
  </si>
  <si>
    <t>7. Lichttechnisch</t>
  </si>
  <si>
    <t>PERCEEL WOONERF</t>
  </si>
  <si>
    <t>Gemiddeld (Egem)</t>
  </si>
  <si>
    <t>Gelijkmatigheid (Emin/Egem)</t>
  </si>
  <si>
    <t>Gelijkmatig t.b.v. EMVI score</t>
  </si>
  <si>
    <t>8. Bereikbaarheid</t>
  </si>
  <si>
    <t xml:space="preserve">Aantal te nemen stappen </t>
  </si>
  <si>
    <t>volgens uitkomst tabblad Toegangkelijkheid</t>
  </si>
  <si>
    <t>Toegankelijkheid t.b.v. EMVI score</t>
  </si>
  <si>
    <t>DATASHEET</t>
  </si>
  <si>
    <t>Levering Armaturen ten behoeve van de Openbare Verlichting 2026 – 2032 Velsen</t>
  </si>
  <si>
    <t>Versie 0.1 d.d. 20-03-2026</t>
  </si>
  <si>
    <t>BIJLAGE - DATASHEET PERCEEL WOONSTRAAT</t>
  </si>
  <si>
    <t>In de invulvelden (E9-E11) vult u de afmetingen van het armatuur in (in mm).
Perceel 2 – Woonstraat: koffer opschuif armatuur.
De beoordelingsvelden (E12-E14) geven "Goed" of "Fout". Alle drie beoordelingsvelden moeten "Goed" tonen om aan de maatvoeringseisen te voldoen.</t>
  </si>
  <si>
    <t>Lengte armatuur (excl. opschuifstuk)</t>
  </si>
  <si>
    <t>Breedte armatuur</t>
  </si>
  <si>
    <t>Hoogte armatuur (excl. opschuifstuk)</t>
  </si>
  <si>
    <t>Lengte armatuur is juist/onjuist</t>
  </si>
  <si>
    <t>Breedte armatuur is juist/onjuist</t>
  </si>
  <si>
    <t>Opgenomen vermogen profiel PERCEEL WOONSTRAAT</t>
  </si>
  <si>
    <t>EN IEC 60598-1:2021+A11:2022 (volgens uitkomst lichtberekening profiel PERCEEL WOONSTRAAT)</t>
  </si>
  <si>
    <t>EN 50102</t>
  </si>
  <si>
    <t>PERCEEL WOONSTRAAT
Let Op! Opgave van de kg CO2 eq van het gehele armatuur</t>
  </si>
  <si>
    <t>PERCEEL WOONSTRAAT</t>
  </si>
  <si>
    <t>Deze cel dient u als inschrijver in te vullen. Als alle rode cellen zijn verdwenen is u inschrijving rechtsgeldig</t>
  </si>
  <si>
    <t>Wordt overgenomen in het scoreformulier door AD</t>
  </si>
  <si>
    <t>BIJLAGE - DATASHEET PERCEEL WIJKONTSLUITING</t>
  </si>
  <si>
    <t>In de invulvelden (E9-E11) vult u de afmetingen van het armatuur in (in mm). Perceel 3 – Wijkontsluiting: koffer opschuif armatuur.
De beoordelingsvelden (E12-E14) geven "Goed" of "Fout". Alle drie beoordelingsvelden moeten "Goed" tonen om aan de maatvoeringseisen te voldoen.</t>
  </si>
  <si>
    <t>Opgenomen vermogen profiel PERCEEL WIJKONTSLUITING</t>
  </si>
  <si>
    <t>EN IEC 60598-1:2021+A11:2022 (volgens uitkomst lichtberekening profiel PERCEEL WIJKONTSLUITING)</t>
  </si>
  <si>
    <t>PERCEEL WIJKONTSLUITING
Let Op! Opgave van de kg CO2 eq van het gehele armatuur</t>
  </si>
  <si>
    <t>PERCEEL WIJKONTSLUITING</t>
  </si>
  <si>
    <t>Luminantie (L)</t>
  </si>
  <si>
    <t>Gelijkmatigheid (Ul)</t>
  </si>
  <si>
    <t>BIJLAGE - DATASHEET PERCEEL FIETSPAD</t>
  </si>
  <si>
    <t>In de invulvelden (E9-E11) vult u de afmetingen van het armatuur in (in mm).
Perceel 4 – Fietspad: koffer paaltop armatuur.
De beoordelingsvelden (E12-E14) geven "Goed" of "Fout". Alle drie beoordelingsvelden moeten "Goed" tonen om aan de maatvoeringseisen te voldoen.</t>
  </si>
  <si>
    <t>Opgenomen vermogen profiel PERCEEL FIETSPAD</t>
  </si>
  <si>
    <t>EN IEC 60598-1:2021+A11:2022 (volgens uitkomst lichtberekening profiel PERCEEL FIETSPAD)</t>
  </si>
  <si>
    <t>PERCEEL FIETSPAD
Let Op! Opgave van de kg CO2 eq van het gehele armatuur</t>
  </si>
  <si>
    <t>PERCEEL FIETSPAD</t>
  </si>
  <si>
    <t>Criterium toegankelijkheid</t>
  </si>
  <si>
    <t>Score mogelijkheid</t>
  </si>
  <si>
    <t>Aantal handelingen</t>
  </si>
  <si>
    <t>Punten</t>
  </si>
  <si>
    <t>Handelingen
Als een handeling tellen bijvoorbeeld het losnemen van een stekker, het losschroeven van schroeven, openen van clips of het opendraaien van een klem. Als na een handeling een kap, klep, plaat of dergelijke loskomt en bewogen moet worden dan is dit inbegrepen bij de eerdere handeling en telt niet als een extra handeling, zoals clip openen (1 handeling) en openen van kap (geen handeling).</t>
  </si>
  <si>
    <t>11 of meer</t>
  </si>
  <si>
    <t>Uw handelingen</t>
  </si>
  <si>
    <t>Omschrijving van de handeling om driver compartiment te benaderen</t>
  </si>
  <si>
    <t>Uw totale aantal handelingen om Driver compartiment benaderen</t>
  </si>
  <si>
    <t>Omschrijving van de handeling om Afscherming compartiment te benaderen</t>
  </si>
  <si>
    <t>Uw totale aantal handelingen om Afscherming compartiment benaderen</t>
  </si>
  <si>
    <t>Uw score om in te vullen op Data sheet regel E86</t>
  </si>
  <si>
    <t>Armatuur 1</t>
  </si>
  <si>
    <t>Armatuur 2</t>
  </si>
  <si>
    <t>Armatuur 3</t>
  </si>
  <si>
    <t>Armatuur 4</t>
  </si>
  <si>
    <t>Armatuur 5</t>
  </si>
  <si>
    <t>Driver compartiment benaderen</t>
  </si>
  <si>
    <t>Clip openen</t>
  </si>
  <si>
    <t>Schroef losdraaien en kap openen</t>
  </si>
  <si>
    <t>Clip openen + behuizingen openen</t>
  </si>
  <si>
    <t>Schroef losschroeven</t>
  </si>
  <si>
    <t>Afscherming compartiment benaderen</t>
  </si>
  <si>
    <t>Schuif opendraaien</t>
  </si>
  <si>
    <t>Gemiddelde</t>
  </si>
  <si>
    <t>Handelingen:</t>
  </si>
  <si>
    <t>1 + 1 =</t>
  </si>
  <si>
    <t xml:space="preserve"> /2 =</t>
  </si>
  <si>
    <t>Schroef losschroeven + behuizingen openen</t>
  </si>
  <si>
    <t>Schroef losdraaien en plaat losnemen</t>
  </si>
  <si>
    <t>Schuif opendraaien + plaat wegnemen</t>
  </si>
  <si>
    <t xml:space="preserve"> 2 + 4 =</t>
  </si>
  <si>
    <t>1 + 7 =</t>
  </si>
  <si>
    <t>Schroef losdraaien en afdekkap wegnemen</t>
  </si>
  <si>
    <t xml:space="preserve"> 14 + 2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</si>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</sst>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
    </font>
    <font>
      <b/>
      <sz val="18"/>
      <color rgb="FFFFFFFF"/>
      <name val="Arial"/>
      <family val="2"/>
      <charset val="1"/>
    </font>
    <font>
      <i/>
      <sz val="12"/>
      <color rgb="FFFFFFFF"/>
      <name val="Arial"/>
      <family val="2"/>
      <charset val="1"/>
    </font>
    <font>
      <b/>
      <sz val="11"/>
      <color rgb="FF1F3864"/>
      <name val="Arial"/>
      <family val="2"/>
      <charset val="1"/>
    </font>
    <font>
      <sz val="11"/>
      <color rgb="FF000000"/>
      <name val="Arial"/>
      <family val="2"/>
      <charset val="1"/>
    </font>
    <font>
      <b/>
      <sz val="13"/>
      <color rgb="FFFFFFFF"/>
      <name val="Arial"/>
      <family val="2"/>
      <charset val="1"/>
    </font>
    <font>
      <sz val="11"/>
      <name val="Arial"/>
      <family val="2"/>
      <charset val="1"/>
    </font>
    <font>
      <b/>
      <sz val="11"/>
      <color rgb="FFFFFFFF"/>
      <name val="Arial"/>
      <family val="2"/>
      <charset val="1"/>
    </font>
    <font>
      <b/>
      <u/>
      <sz val="11"/>
      <color rgb="FF0563C1"/>
      <name val="Arial"/>
      <family val="2"/>
      <charset val="1"/>
    </font>
    <font>
      <sz val="16"/>
      <color theme="1"/>
      <name val="Calibri"/>
      <family val="2"/>
      <charset val="1"/>
    </font>
    <font>
      <sz val="12"/>
      <color theme="1"/>
      <name val="Calibri"/>
      <family val="2"/>
      <charset val="1"/>
    </font>
    <font>
      <b/>
      <sz val="11"/>
      <color theme="1"/>
      <name val="Calibri"/>
      <family val="2"/>
      <charset val="1"/>
    </font>
    <font>
      <b/>
      <sz val="12"/>
      <color theme="1"/>
      <name val="Calibri"/>
      <family val="2"/>
      <charset val="1"/>
    </font>
    <font>
      <sz val="12"/>
      <color rgb="FFFF0000"/>
      <name val="Calibri"/>
      <family val="2"/>
      <charset val="1"/>
    </font>
    <font>
      <b/>
      <sz val="12"/>
      <color rgb="FFFF0000"/>
      <name val="Calibri"/>
      <family val="2"/>
      <charset val="1"/>
    </font>
    <font>
      <sz val="12"/>
      <color theme="0"/>
      <name val="Calibri"/>
      <family val="2"/>
      <charset val="1"/>
    </font>
    <font>
      <i/>
      <sz val="12"/>
      <color theme="1"/>
      <name val="Calibri"/>
      <family val="2"/>
      <charset val="1"/>
    </font>
    <font>
      <i/>
      <sz val="11"/>
      <color theme="1"/>
      <name val="Calibri"/>
      <family val="2"/>
      <charset val="1"/>
    </font>
    <font>
      <b/>
      <sz val="9"/>
      <color theme="1"/>
      <name val="Calibri"/>
      <family val="2"/>
      <charset val="1"/>
    </font>
    <font>
      <b/>
      <sz val="9"/>
      <color rgb="FFFF0000"/>
      <name val="Calibri"/>
      <family val="2"/>
      <charset val="1"/>
    </font>
    <font>
      <b/>
      <sz val="8"/>
      <color rgb="FFFF0000"/>
      <name val="Calibri"/>
      <family val="2"/>
      <charset val="1"/>
    </font>
    <font>
      <sz val="22"/>
      <color theme="1"/>
      <name val="Calibri"/>
      <family val="2"/>
      <charset val="1"/>
    </font>
    <font>
      <sz val="20"/>
      <color theme="1"/>
      <name val="Calibri"/>
      <family val="2"/>
      <charset val="1"/>
    </font>
    <font>
      <b/>
      <sz val="16"/>
      <color rgb="FFFF0000"/>
      <name val="Calibri"/>
      <family val="2"/>
      <charset val="1"/>
    </font>
  </fonts>
  <fills count="9">
    <fill>
      <patternFill patternType="none"/>
    </fill>
    <fill>
      <patternFill patternType="gray125"/>
    </fill>
    <fill>
      <patternFill patternType="solid">
        <fgColor rgb="FF1F3864"/>
        <bgColor rgb="FF333333"/>
      </patternFill>
    </fill>
    <fill>
      <patternFill patternType="solid">
        <fgColor rgb="FF2E75B6"/>
        <bgColor rgb="FF0563C1"/>
      </patternFill>
    </fill>
    <fill>
      <patternFill patternType="solid">
        <fgColor rgb="FFD9E1F2"/>
        <bgColor rgb="FFEEECE1"/>
      </patternFill>
    </fill>
    <fill>
      <patternFill patternType="solid">
        <fgColor theme="0" tint="-4.9989318521683403E-2"/>
        <bgColor rgb="FFEEECE1"/>
      </patternFill>
    </fill>
    <fill>
      <patternFill patternType="solid">
        <fgColor theme="2"/>
        <bgColor rgb="FFF2F2F2"/>
      </patternFill>
    </fill>
    <fill>
      <patternFill patternType="solid">
        <fgColor theme="8" tint="0.59968871120334488"/>
        <bgColor rgb="FFD9E1F2"/>
      </patternFill>
    </fill>
    <fill>
      <patternFill patternType="solid">
        <fgColor rgb="FFFFFF00"/>
        <bgColor rgb="FFFFFF00"/>
      </patternFill>
    </fill>
  </fills>
  <borders count="25">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s>
  <cellStyleXfs count="1">
    <xf numFmtId="0" fontId="0" fillId="0" borderId="0"/>
  </cellStyleXfs>
  <cellXfs count="102">
    <xf numFmtId="0" fontId="0" fillId="0" borderId="0" xfId="0"/>
    <xf numFmtId="0" fontId="16" fillId="0" borderId="0" xfId="0" applyFont="1" applyAlignment="1">
      <alignment horizontal="center" vertical="center" wrapText="1"/>
    </xf>
    <xf numFmtId="0" fontId="10" fillId="7" borderId="11" xfId="0" applyFont="1" applyFill="1" applyBorder="1" applyAlignment="1">
      <alignment horizontal="center"/>
    </xf>
    <xf numFmtId="0" fontId="10" fillId="7" borderId="11" xfId="0" applyFont="1" applyFill="1" applyBorder="1"/>
    <xf numFmtId="0" fontId="0" fillId="0" borderId="10" xfId="0" applyBorder="1"/>
    <xf numFmtId="0" fontId="3" fillId="4" borderId="1" xfId="0" applyFont="1" applyFill="1" applyBorder="1" applyAlignment="1">
      <alignment horizontal="left" vertical="center" indent="1"/>
    </xf>
    <xf numFmtId="0" fontId="4" fillId="0" borderId="1" xfId="0" applyFont="1" applyBorder="1" applyAlignment="1">
      <alignment horizontal="left" vertical="center" indent="1"/>
    </xf>
    <xf numFmtId="0" fontId="7" fillId="3" borderId="1" xfId="0" applyFont="1" applyFill="1" applyBorder="1" applyAlignment="1">
      <alignment horizontal="left" vertical="center" indent="1"/>
    </xf>
    <xf numFmtId="0" fontId="6" fillId="0" borderId="0" xfId="0" applyFont="1"/>
    <xf numFmtId="0" fontId="6" fillId="0" borderId="1" xfId="0" applyFont="1" applyBorder="1" applyAlignment="1">
      <alignment horizontal="left" vertical="center" wrapText="1" indent="1"/>
    </xf>
    <xf numFmtId="0" fontId="8" fillId="4" borderId="1" xfId="0" applyFont="1" applyFill="1" applyBorder="1" applyAlignment="1">
      <alignment horizontal="left" vertical="center" indent="1"/>
    </xf>
    <xf numFmtId="0" fontId="9" fillId="0" borderId="0" xfId="0" applyFont="1"/>
    <xf numFmtId="0" fontId="10" fillId="0" borderId="3" xfId="0" applyFont="1" applyBorder="1"/>
    <xf numFmtId="0" fontId="11" fillId="5" borderId="3" xfId="0" applyFont="1" applyFill="1" applyBorder="1"/>
    <xf numFmtId="0" fontId="10" fillId="6" borderId="3" xfId="0" applyFont="1" applyFill="1" applyBorder="1"/>
    <xf numFmtId="0" fontId="10" fillId="6" borderId="0" xfId="0" applyFont="1" applyFill="1"/>
    <xf numFmtId="0" fontId="10" fillId="6" borderId="4" xfId="0" applyFont="1" applyFill="1" applyBorder="1"/>
    <xf numFmtId="0" fontId="10" fillId="5" borderId="3" xfId="0" applyFont="1" applyFill="1" applyBorder="1" applyProtection="1">
      <protection locked="0"/>
    </xf>
    <xf numFmtId="0" fontId="10" fillId="6" borderId="3" xfId="0" applyFont="1" applyFill="1" applyBorder="1" applyProtection="1">
      <protection locked="0"/>
    </xf>
    <xf numFmtId="0" fontId="10" fillId="5" borderId="3" xfId="0" applyFont="1" applyFill="1" applyBorder="1"/>
    <xf numFmtId="0" fontId="10" fillId="0" borderId="3" xfId="0" applyFont="1" applyBorder="1" applyAlignment="1">
      <alignment horizontal="center"/>
    </xf>
    <xf numFmtId="0" fontId="10" fillId="0" borderId="3" xfId="0" applyFont="1" applyBorder="1" applyAlignment="1">
      <alignment horizontal="right"/>
    </xf>
    <xf numFmtId="0" fontId="10" fillId="0" borderId="3" xfId="0" applyFont="1" applyBorder="1" applyAlignment="1">
      <alignment vertical="top"/>
    </xf>
    <xf numFmtId="0" fontId="0" fillId="0" borderId="5" xfId="0" applyBorder="1"/>
    <xf numFmtId="0" fontId="10" fillId="0" borderId="4" xfId="0" applyFont="1" applyBorder="1" applyAlignment="1">
      <alignment vertical="top"/>
    </xf>
    <xf numFmtId="0" fontId="10" fillId="5" borderId="6" xfId="0" applyFont="1" applyFill="1" applyBorder="1" applyProtection="1">
      <protection locked="0"/>
    </xf>
    <xf numFmtId="0" fontId="10" fillId="0" borderId="7" xfId="0" applyFont="1" applyBorder="1" applyAlignment="1">
      <alignment vertical="top"/>
    </xf>
    <xf numFmtId="0" fontId="10" fillId="6" borderId="8" xfId="0" applyFont="1" applyFill="1" applyBorder="1"/>
    <xf numFmtId="0" fontId="10" fillId="6" borderId="9" xfId="0" applyFont="1" applyFill="1" applyBorder="1"/>
    <xf numFmtId="0" fontId="10" fillId="6" borderId="5" xfId="0" applyFont="1" applyFill="1" applyBorder="1"/>
    <xf numFmtId="0" fontId="10" fillId="0" borderId="7" xfId="0" applyFont="1" applyBorder="1"/>
    <xf numFmtId="0" fontId="10" fillId="5" borderId="7" xfId="0" applyFont="1" applyFill="1" applyBorder="1" applyProtection="1">
      <protection locked="0"/>
    </xf>
    <xf numFmtId="0" fontId="10" fillId="0" borderId="8" xfId="0" applyFont="1" applyBorder="1"/>
    <xf numFmtId="0" fontId="10" fillId="0" borderId="8" xfId="0" applyFont="1" applyBorder="1" applyAlignment="1">
      <alignment horizontal="center"/>
    </xf>
    <xf numFmtId="0" fontId="10" fillId="0" borderId="9" xfId="0" applyFont="1" applyBorder="1"/>
    <xf numFmtId="0" fontId="10" fillId="5" borderId="9" xfId="0" applyFont="1" applyFill="1" applyBorder="1"/>
    <xf numFmtId="0" fontId="10" fillId="0" borderId="5" xfId="0" applyFont="1" applyBorder="1"/>
    <xf numFmtId="0" fontId="10" fillId="0" borderId="10" xfId="0" applyFont="1" applyBorder="1" applyAlignment="1">
      <alignment horizontal="right" vertical="top"/>
    </xf>
    <xf numFmtId="0" fontId="10" fillId="0" borderId="10" xfId="0" applyFont="1" applyBorder="1"/>
    <xf numFmtId="0" fontId="10" fillId="5" borderId="10" xfId="0" applyFont="1" applyFill="1" applyBorder="1" applyProtection="1">
      <protection locked="0"/>
    </xf>
    <xf numFmtId="0" fontId="10" fillId="7" borderId="12" xfId="0" applyFont="1" applyFill="1" applyBorder="1"/>
    <xf numFmtId="2" fontId="12" fillId="7" borderId="13" xfId="0" applyNumberFormat="1" applyFont="1" applyFill="1" applyBorder="1" applyAlignment="1">
      <alignment horizontal="center"/>
    </xf>
    <xf numFmtId="9" fontId="10" fillId="0" borderId="3" xfId="0" applyNumberFormat="1" applyFont="1" applyBorder="1" applyAlignment="1">
      <alignment horizontal="right"/>
    </xf>
    <xf numFmtId="0" fontId="10" fillId="0" borderId="4" xfId="0" applyFont="1" applyBorder="1"/>
    <xf numFmtId="9" fontId="10" fillId="0" borderId="3" xfId="0" applyNumberFormat="1" applyFont="1" applyBorder="1" applyAlignment="1">
      <alignment vertical="top"/>
    </xf>
    <xf numFmtId="0" fontId="10" fillId="6" borderId="10" xfId="0" applyFont="1" applyFill="1" applyBorder="1"/>
    <xf numFmtId="0" fontId="13" fillId="0" borderId="8" xfId="0" applyFont="1" applyBorder="1"/>
    <xf numFmtId="0" fontId="14" fillId="8" borderId="5" xfId="0" applyFont="1" applyFill="1" applyBorder="1" applyAlignment="1">
      <alignment horizontal="left" vertical="center" wrapText="1"/>
    </xf>
    <xf numFmtId="0" fontId="0" fillId="0" borderId="14" xfId="0" applyBorder="1"/>
    <xf numFmtId="0" fontId="10" fillId="0" borderId="8" xfId="0" applyFont="1" applyBorder="1" applyAlignment="1">
      <alignment horizontal="center" vertical="center"/>
    </xf>
    <xf numFmtId="2" fontId="15" fillId="0" borderId="7" xfId="0" applyNumberFormat="1" applyFont="1" applyBorder="1"/>
    <xf numFmtId="0" fontId="0" fillId="0" borderId="15" xfId="0" applyBorder="1"/>
    <xf numFmtId="0" fontId="15" fillId="0" borderId="7" xfId="0" applyFont="1" applyBorder="1"/>
    <xf numFmtId="0" fontId="13" fillId="0" borderId="3" xfId="0" applyFont="1" applyBorder="1"/>
    <xf numFmtId="0" fontId="0" fillId="0" borderId="16" xfId="0" applyBorder="1"/>
    <xf numFmtId="0" fontId="0" fillId="0" borderId="17" xfId="0" applyBorder="1"/>
    <xf numFmtId="0" fontId="13" fillId="0" borderId="0" xfId="0" applyFont="1" applyAlignment="1">
      <alignment horizontal="left" wrapText="1"/>
    </xf>
    <xf numFmtId="0" fontId="17" fillId="0" borderId="0" xfId="0" applyFont="1" applyAlignment="1">
      <alignment vertical="center" wrapText="1"/>
    </xf>
    <xf numFmtId="0" fontId="18" fillId="0" borderId="0" xfId="0" applyFont="1" applyAlignment="1">
      <alignment vertical="center"/>
    </xf>
    <xf numFmtId="0" fontId="19" fillId="0" borderId="0" xfId="0" applyFont="1" applyAlignment="1">
      <alignment vertical="center"/>
    </xf>
    <xf numFmtId="0" fontId="13" fillId="0" borderId="0" xfId="0" applyFont="1"/>
    <xf numFmtId="0" fontId="20" fillId="0" borderId="0" xfId="0" applyFont="1"/>
    <xf numFmtId="0" fontId="10" fillId="7" borderId="3" xfId="0" applyFont="1" applyFill="1" applyBorder="1"/>
    <xf numFmtId="0" fontId="0" fillId="0" borderId="3" xfId="0" applyBorder="1" applyAlignment="1" applyProtection="1">
      <alignment horizontal="center" vertical="center" wrapText="1"/>
      <protection locked="0"/>
    </xf>
    <xf numFmtId="0" fontId="13" fillId="7" borderId="3" xfId="0" applyFont="1" applyFill="1" applyBorder="1" applyProtection="1">
      <protection locked="0"/>
    </xf>
    <xf numFmtId="0" fontId="13" fillId="0" borderId="6" xfId="0" applyFont="1" applyBorder="1"/>
    <xf numFmtId="0" fontId="10" fillId="0" borderId="10" xfId="0" applyFont="1" applyBorder="1" applyProtection="1">
      <protection locked="0"/>
    </xf>
    <xf numFmtId="0" fontId="10" fillId="0" borderId="18" xfId="0" applyFont="1" applyBorder="1"/>
    <xf numFmtId="0" fontId="10" fillId="0" borderId="3" xfId="0" applyFont="1" applyBorder="1" applyAlignment="1">
      <alignment wrapText="1"/>
    </xf>
    <xf numFmtId="0" fontId="21" fillId="0" borderId="19" xfId="0" applyFont="1" applyBorder="1" applyProtection="1">
      <protection hidden="1"/>
    </xf>
    <xf numFmtId="0" fontId="0" fillId="0" borderId="20" xfId="0" applyBorder="1" applyProtection="1">
      <protection hidden="1"/>
    </xf>
    <xf numFmtId="0" fontId="0" fillId="0" borderId="21" xfId="0" applyBorder="1" applyProtection="1">
      <protection hidden="1"/>
    </xf>
    <xf numFmtId="0" fontId="0" fillId="0" borderId="22" xfId="0" applyBorder="1" applyProtection="1">
      <protection hidden="1"/>
    </xf>
    <xf numFmtId="0" fontId="11" fillId="0" borderId="23" xfId="0" applyFont="1" applyBorder="1" applyProtection="1">
      <protection hidden="1"/>
    </xf>
    <xf numFmtId="0" fontId="11" fillId="0" borderId="3" xfId="0" applyFont="1" applyBorder="1" applyProtection="1">
      <protection hidden="1"/>
    </xf>
    <xf numFmtId="0" fontId="0" fillId="0" borderId="23" xfId="0" applyBorder="1" applyProtection="1">
      <protection hidden="1"/>
    </xf>
    <xf numFmtId="0" fontId="0" fillId="0" borderId="3" xfId="0" applyBorder="1" applyProtection="1">
      <protection hidden="1"/>
    </xf>
    <xf numFmtId="0" fontId="0" fillId="0" borderId="23" xfId="0" applyBorder="1" applyAlignment="1" applyProtection="1">
      <alignment horizontal="right"/>
      <protection hidden="1"/>
    </xf>
    <xf numFmtId="0" fontId="0" fillId="0" borderId="13" xfId="0" applyBorder="1" applyProtection="1">
      <protection hidden="1"/>
    </xf>
    <xf numFmtId="0" fontId="0" fillId="0" borderId="24" xfId="0" applyBorder="1" applyProtection="1">
      <protection hidden="1"/>
    </xf>
    <xf numFmtId="0" fontId="0" fillId="0" borderId="0" xfId="0" applyProtection="1">
      <protection hidden="1"/>
    </xf>
    <xf numFmtId="0" fontId="23" fillId="0" borderId="0" xfId="0" applyFont="1"/>
    <xf numFmtId="0" fontId="11" fillId="0" borderId="0" xfId="0" applyFont="1"/>
    <xf numFmtId="0" fontId="17" fillId="0" borderId="0" xfId="0" applyFont="1"/>
    <xf numFmtId="0" fontId="5" fillId="2" borderId="0" xfId="0" applyFont="1" applyFill="1" applyAlignment="1">
      <alignment horizontal="left" vertical="center" indent="1"/>
    </xf>
    <xf numFmtId="0" fontId="6" fillId="0" borderId="2" xfId="0" applyFont="1" applyBorder="1" applyAlignment="1">
      <alignment horizontal="left" vertical="top" wrapText="1" indent="1"/>
    </xf>
    <xf numFmtId="0" fontId="1" fillId="2" borderId="0" xfId="0" applyFont="1" applyFill="1" applyAlignment="1">
      <alignment horizontal="center" vertical="center"/>
    </xf>
    <xf numFmtId="0" fontId="2" fillId="3" borderId="0" xfId="0" applyFont="1" applyFill="1" applyAlignment="1">
      <alignment horizontal="center" vertical="center"/>
    </xf>
    <xf numFmtId="0" fontId="10" fillId="6" borderId="3" xfId="0" applyFont="1" applyFill="1" applyBorder="1" applyAlignment="1">
      <alignment horizontal="left" vertical="center" wrapText="1"/>
    </xf>
    <xf numFmtId="0" fontId="0" fillId="0" borderId="10" xfId="0" applyBorder="1"/>
    <xf numFmtId="0" fontId="10" fillId="7" borderId="11" xfId="0" applyFont="1" applyFill="1" applyBorder="1"/>
    <xf numFmtId="0" fontId="10" fillId="7" borderId="11" xfId="0" applyFont="1" applyFill="1" applyBorder="1" applyAlignment="1">
      <alignment horizontal="center"/>
    </xf>
    <xf numFmtId="0" fontId="16" fillId="0" borderId="0" xfId="0" applyFont="1" applyAlignment="1">
      <alignment horizontal="center" vertical="center" wrapText="1"/>
    </xf>
    <xf numFmtId="0" fontId="0" fillId="0" borderId="0" xfId="0"/>
    <xf numFmtId="0" fontId="18" fillId="0" borderId="13" xfId="0" applyFont="1" applyBorder="1" applyAlignment="1" applyProtection="1">
      <alignment horizontal="left" vertical="center" wrapText="1"/>
      <protection hidden="1"/>
    </xf>
    <xf numFmtId="0" fontId="0" fillId="0" borderId="11" xfId="0" applyBorder="1" applyAlignment="1" applyProtection="1">
      <alignment horizontal="left"/>
      <protection hidden="1"/>
    </xf>
    <xf numFmtId="0" fontId="0" fillId="0" borderId="10" xfId="0" applyBorder="1" applyAlignment="1" applyProtection="1">
      <alignment horizontal="left"/>
      <protection locked="0" hidden="1"/>
    </xf>
    <xf numFmtId="0" fontId="0" fillId="0" borderId="3" xfId="0" applyBorder="1" applyAlignment="1" applyProtection="1">
      <alignment horizontal="left"/>
      <protection locked="0" hidden="1"/>
    </xf>
    <xf numFmtId="0" fontId="0" fillId="0" borderId="3" xfId="0" applyBorder="1" applyAlignment="1" applyProtection="1">
      <alignment horizontal="center"/>
      <protection locked="0" hidden="1"/>
    </xf>
    <xf numFmtId="0" fontId="22" fillId="0" borderId="13" xfId="0" applyFont="1" applyBorder="1" applyAlignment="1" applyProtection="1">
      <alignment horizontal="center" vertical="center"/>
      <protection locked="0" hidden="1"/>
    </xf>
    <xf numFmtId="0" fontId="0" fillId="0" borderId="10" xfId="0" applyBorder="1" applyAlignment="1" applyProtection="1">
      <alignment horizontal="center"/>
      <protection locked="0" hidden="1"/>
    </xf>
    <xf numFmtId="1" fontId="22" fillId="0" borderId="13" xfId="0" applyNumberFormat="1" applyFont="1" applyBorder="1" applyAlignment="1" applyProtection="1">
      <alignment horizontal="center" vertical="center"/>
      <protection hidden="1"/>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563C1"/>
      <rgbColor rgb="FFD9E1F2"/>
      <rgbColor rgb="FF000080"/>
      <rgbColor rgb="FFFF00FF"/>
      <rgbColor rgb="FFFFFF00"/>
      <rgbColor rgb="FF00FFFF"/>
      <rgbColor rgb="FF800080"/>
      <rgbColor rgb="FF800000"/>
      <rgbColor rgb="FF008080"/>
      <rgbColor rgb="FF0000FF"/>
      <rgbColor rgb="FF00CCFF"/>
      <rgbColor rgb="FFCCFFFF"/>
      <rgbColor rgb="FFEEECE1"/>
      <rgbColor rgb="FFFFFF99"/>
      <rgbColor rgb="FFB7DEE8"/>
      <rgbColor rgb="FFFF99CC"/>
      <rgbColor rgb="FFCC99FF"/>
      <rgbColor rgb="FFFFCC99"/>
      <rgbColor rgb="FF2E75B6"/>
      <rgbColor rgb="FF33CCCC"/>
      <rgbColor rgb="FF99CC00"/>
      <rgbColor rgb="FFFFCC00"/>
      <rgbColor rgb="FFFF9900"/>
      <rgbColor rgb="FFFF6600"/>
      <rgbColor rgb="FF66669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sheetPr>
  <dimension ref="B2:D23"/>
  <sheetViews>
    <sheetView showGridLines="0" tabSelected="1" zoomScaleNormal="100" workbookViewId="0">
      <selection activeCell="A5" sqref="A5:XFD5"/>
    </sheetView>
  </sheetViews>
  <sheetFormatPr defaultColWidth="8.7109375" defaultRowHeight="15" x14ac:dyDescent="0.25"/>
  <cols>
    <col min="1" max="1" width="3" customWidth="1"/>
    <col min="2" max="2" width="28" customWidth="1"/>
    <col min="3" max="3" width="70" customWidth="1"/>
    <col min="4" max="4" width="3" customWidth="1"/>
  </cols>
  <sheetData>
    <row r="2" spans="2:4" ht="33.75" customHeight="1" x14ac:dyDescent="0.25">
      <c r="B2" s="86" t="s">
        <v>0</v>
      </c>
      <c r="C2" s="86"/>
    </row>
    <row r="3" spans="2:4" ht="24" customHeight="1" x14ac:dyDescent="0.25">
      <c r="B3" s="87" t="s">
        <v>1</v>
      </c>
      <c r="C3" s="87"/>
    </row>
    <row r="4" spans="2:4" ht="7.5" customHeight="1" x14ac:dyDescent="0.25"/>
    <row r="5" spans="2:4" ht="21.75" customHeight="1" x14ac:dyDescent="0.25">
      <c r="B5" s="5" t="s">
        <v>2</v>
      </c>
      <c r="C5" s="6" t="s">
        <v>3</v>
      </c>
    </row>
    <row r="6" spans="2:4" ht="21.75" customHeight="1" x14ac:dyDescent="0.25">
      <c r="B6" s="5" t="s">
        <v>4</v>
      </c>
      <c r="C6" s="6" t="s">
        <v>5</v>
      </c>
    </row>
    <row r="8" spans="2:4" ht="25.5" customHeight="1" x14ac:dyDescent="0.25">
      <c r="B8" s="84" t="s">
        <v>6</v>
      </c>
      <c r="C8" s="84"/>
    </row>
    <row r="9" spans="2:4" ht="75" customHeight="1" x14ac:dyDescent="0.25">
      <c r="B9" s="85" t="s">
        <v>7</v>
      </c>
      <c r="C9" s="85"/>
    </row>
    <row r="11" spans="2:4" ht="25.5" customHeight="1" x14ac:dyDescent="0.25">
      <c r="B11" s="84" t="s">
        <v>8</v>
      </c>
      <c r="C11" s="84"/>
    </row>
    <row r="12" spans="2:4" ht="21.75" customHeight="1" x14ac:dyDescent="0.25">
      <c r="B12" s="7" t="s">
        <v>9</v>
      </c>
      <c r="C12" s="7" t="s">
        <v>10</v>
      </c>
      <c r="D12" s="8"/>
    </row>
    <row r="13" spans="2:4" ht="31.5" customHeight="1" x14ac:dyDescent="0.25">
      <c r="B13" s="5" t="s">
        <v>11</v>
      </c>
      <c r="C13" s="9" t="s">
        <v>12</v>
      </c>
      <c r="D13" s="8"/>
    </row>
    <row r="14" spans="2:4" ht="31.5" customHeight="1" x14ac:dyDescent="0.25">
      <c r="B14" s="10" t="s">
        <v>13</v>
      </c>
      <c r="C14" s="9" t="s">
        <v>14</v>
      </c>
      <c r="D14" s="8"/>
    </row>
    <row r="15" spans="2:4" ht="31.5" customHeight="1" x14ac:dyDescent="0.25">
      <c r="B15" s="10" t="s">
        <v>15</v>
      </c>
      <c r="C15" s="9" t="s">
        <v>16</v>
      </c>
      <c r="D15" s="8"/>
    </row>
    <row r="16" spans="2:4" ht="31.5" customHeight="1" x14ac:dyDescent="0.25">
      <c r="B16" s="10" t="s">
        <v>17</v>
      </c>
      <c r="C16" s="9" t="s">
        <v>18</v>
      </c>
      <c r="D16" s="8"/>
    </row>
    <row r="17" spans="2:4" ht="31.5" customHeight="1" x14ac:dyDescent="0.25">
      <c r="B17" s="10" t="s">
        <v>19</v>
      </c>
      <c r="C17" s="9" t="s">
        <v>20</v>
      </c>
      <c r="D17" s="8"/>
    </row>
    <row r="18" spans="2:4" ht="31.5" customHeight="1" x14ac:dyDescent="0.25">
      <c r="B18" s="10" t="s">
        <v>21</v>
      </c>
      <c r="C18" s="9" t="s">
        <v>22</v>
      </c>
    </row>
    <row r="19" spans="2:4" ht="31.5" customHeight="1" x14ac:dyDescent="0.25">
      <c r="B19" s="10" t="s">
        <v>23</v>
      </c>
      <c r="C19" s="9" t="s">
        <v>24</v>
      </c>
    </row>
    <row r="20" spans="2:4" ht="109.5" customHeight="1" x14ac:dyDescent="0.25"/>
    <row r="21" spans="2:4" ht="25.5" customHeight="1" x14ac:dyDescent="0.25">
      <c r="B21" s="84" t="s">
        <v>25</v>
      </c>
      <c r="C21" s="84"/>
    </row>
    <row r="22" spans="2:4" ht="129.75" customHeight="1" x14ac:dyDescent="0.25">
      <c r="B22" s="85" t="s">
        <v>26</v>
      </c>
      <c r="C22" s="85"/>
    </row>
    <row r="23" spans="2:4" x14ac:dyDescent="0.25">
      <c r="C23" t="s">
        <v>213</v>
      </c>
    </row>
  </sheetData>
  <mergeCells count="7">
    <mergeCell ref="B21:C21"/>
    <mergeCell ref="B22:C22"/>
    <mergeCell ref="B2:C2"/>
    <mergeCell ref="B3:C3"/>
    <mergeCell ref="B8:C8"/>
    <mergeCell ref="B9:C9"/>
    <mergeCell ref="B11:C11"/>
  </mergeCells>
  <hyperlinks>
    <hyperlink ref="B14" location="Wijkontsluiting!A1" display="Wijkontsluiting" xr:uid="{00000000-0004-0000-0000-000000000000}"/>
    <hyperlink ref="B15" location="Woonstraat!A1" display="Woonstraat" xr:uid="{00000000-0004-0000-0000-000001000000}"/>
    <hyperlink ref="B16" location="Woonerf!A1" display="Woonerf" xr:uid="{00000000-0004-0000-0000-000002000000}"/>
    <hyperlink ref="B17" location="Fietspad!A1" display="Fietspad" xr:uid="{00000000-0004-0000-0000-000003000000}"/>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9"/>
  <sheetViews>
    <sheetView showGridLines="0" topLeftCell="A41" zoomScaleNormal="100" workbookViewId="0">
      <selection activeCell="F81" sqref="F81"/>
    </sheetView>
  </sheetViews>
  <sheetFormatPr defaultColWidth="8.7109375" defaultRowHeight="15" x14ac:dyDescent="0.25"/>
  <cols>
    <col min="1" max="1" width="1.85546875" customWidth="1"/>
    <col min="2" max="2" width="26.7109375" customWidth="1"/>
    <col min="3" max="3" width="47.140625" customWidth="1"/>
    <col min="4" max="4" width="31.28515625" customWidth="1"/>
    <col min="5" max="5" width="21.42578125" customWidth="1"/>
    <col min="6" max="6" width="100.140625" customWidth="1"/>
    <col min="8" max="8" width="8.85546875" customWidth="1"/>
    <col min="16384" max="16384" width="9.140625" customWidth="1"/>
  </cols>
  <sheetData>
    <row r="1" spans="2:6" ht="21" customHeight="1" x14ac:dyDescent="0.35">
      <c r="B1" s="11" t="s">
        <v>27</v>
      </c>
      <c r="D1" s="11" t="s">
        <v>28</v>
      </c>
    </row>
    <row r="2" spans="2:6" ht="21" customHeight="1" x14ac:dyDescent="0.35">
      <c r="D2" s="11"/>
      <c r="E2" s="11"/>
      <c r="F2" s="11"/>
    </row>
    <row r="3" spans="2:6" ht="15.75" customHeight="1" x14ac:dyDescent="0.25">
      <c r="B3" s="12"/>
      <c r="C3" s="12" t="s">
        <v>10</v>
      </c>
      <c r="D3" s="12" t="s">
        <v>29</v>
      </c>
      <c r="E3" s="13" t="s">
        <v>30</v>
      </c>
      <c r="F3" s="12" t="s">
        <v>6</v>
      </c>
    </row>
    <row r="4" spans="2:6" ht="15.75" customHeight="1" x14ac:dyDescent="0.25">
      <c r="B4" s="14" t="s">
        <v>31</v>
      </c>
      <c r="C4" s="15"/>
      <c r="D4" s="15"/>
      <c r="E4" s="15"/>
      <c r="F4" s="16"/>
    </row>
    <row r="5" spans="2:6" ht="15.75" customHeight="1" x14ac:dyDescent="0.25">
      <c r="B5" s="12"/>
      <c r="C5" s="12" t="s">
        <v>32</v>
      </c>
      <c r="D5" s="12" t="s">
        <v>33</v>
      </c>
      <c r="E5" s="17"/>
      <c r="F5" s="12"/>
    </row>
    <row r="6" spans="2:6" ht="15.75" customHeight="1" x14ac:dyDescent="0.25">
      <c r="B6" s="12"/>
      <c r="C6" s="12" t="s">
        <v>34</v>
      </c>
      <c r="D6" s="12"/>
      <c r="E6" s="17"/>
      <c r="F6" s="12"/>
    </row>
    <row r="7" spans="2:6" ht="15.75" customHeight="1" x14ac:dyDescent="0.25">
      <c r="B7" s="12"/>
      <c r="C7" s="12" t="s">
        <v>35</v>
      </c>
      <c r="D7" s="12"/>
      <c r="E7" s="17"/>
      <c r="F7" s="12"/>
    </row>
    <row r="8" spans="2:6" ht="15.75" customHeight="1" x14ac:dyDescent="0.25">
      <c r="B8" s="14"/>
      <c r="C8" s="14" t="s">
        <v>36</v>
      </c>
      <c r="D8" s="14"/>
      <c r="E8" s="18"/>
      <c r="F8" s="88" t="s">
        <v>37</v>
      </c>
    </row>
    <row r="9" spans="2:6" ht="15.75" customHeight="1" x14ac:dyDescent="0.25">
      <c r="B9" s="12"/>
      <c r="C9" s="12" t="s">
        <v>38</v>
      </c>
      <c r="D9" s="12" t="s">
        <v>39</v>
      </c>
      <c r="E9" s="19"/>
      <c r="F9" s="88"/>
    </row>
    <row r="10" spans="2:6" ht="15.75" customHeight="1" x14ac:dyDescent="0.25">
      <c r="B10" s="12"/>
      <c r="C10" s="12" t="s">
        <v>40</v>
      </c>
      <c r="D10" s="12" t="s">
        <v>39</v>
      </c>
      <c r="E10" s="19"/>
      <c r="F10" s="88"/>
    </row>
    <row r="11" spans="2:6" ht="15.75" customHeight="1" x14ac:dyDescent="0.25">
      <c r="B11" s="12"/>
      <c r="C11" s="12"/>
      <c r="D11" s="12" t="s">
        <v>41</v>
      </c>
      <c r="E11" s="19" t="str">
        <f>IF(AND(E9&gt;=450,E9&lt;=650),"Goed","Fout")</f>
        <v>Fout</v>
      </c>
      <c r="F11" s="88"/>
    </row>
    <row r="12" spans="2:6" ht="15.75" customHeight="1" x14ac:dyDescent="0.25">
      <c r="B12" s="12"/>
      <c r="C12" s="12"/>
      <c r="D12" s="12" t="s">
        <v>42</v>
      </c>
      <c r="E12" s="19" t="str">
        <f>IF(AND(E10&gt;=270,E10&lt;=380),"Goed","Fout")</f>
        <v>Fout</v>
      </c>
      <c r="F12" s="88"/>
    </row>
    <row r="13" spans="2:6" ht="15.75" customHeight="1" x14ac:dyDescent="0.25">
      <c r="B13" s="12"/>
      <c r="C13" s="12" t="s">
        <v>43</v>
      </c>
      <c r="D13" s="12" t="s">
        <v>39</v>
      </c>
      <c r="E13" s="20"/>
      <c r="F13" s="88"/>
    </row>
    <row r="14" spans="2:6" ht="15.75" customHeight="1" x14ac:dyDescent="0.25">
      <c r="B14" s="12"/>
      <c r="C14" s="12" t="s">
        <v>44</v>
      </c>
      <c r="D14" s="12" t="s">
        <v>39</v>
      </c>
      <c r="E14" s="20"/>
      <c r="F14" s="88"/>
    </row>
    <row r="15" spans="2:6" ht="15.75" customHeight="1" x14ac:dyDescent="0.25">
      <c r="B15" s="12"/>
      <c r="C15" s="12" t="s">
        <v>45</v>
      </c>
      <c r="D15" s="12"/>
      <c r="E15" s="17"/>
      <c r="F15" s="88"/>
    </row>
    <row r="16" spans="2:6" ht="15.75" customHeight="1" x14ac:dyDescent="0.25">
      <c r="B16" s="12"/>
      <c r="C16" s="12" t="s">
        <v>46</v>
      </c>
      <c r="D16" s="12"/>
      <c r="E16" s="17"/>
      <c r="F16" s="88"/>
    </row>
    <row r="17" spans="2:6" ht="15.75" customHeight="1" x14ac:dyDescent="0.25">
      <c r="B17" s="12"/>
      <c r="C17" s="12" t="s">
        <v>47</v>
      </c>
      <c r="D17" s="21"/>
      <c r="E17" s="17"/>
      <c r="F17" s="12"/>
    </row>
    <row r="18" spans="2:6" ht="15.75" customHeight="1" x14ac:dyDescent="0.25">
      <c r="B18" s="14" t="s">
        <v>48</v>
      </c>
      <c r="C18" s="15"/>
      <c r="D18" s="15"/>
      <c r="E18" s="15"/>
      <c r="F18" s="16"/>
    </row>
    <row r="19" spans="2:6" ht="15.75" customHeight="1" x14ac:dyDescent="0.25">
      <c r="B19" s="12"/>
      <c r="C19" s="12" t="s">
        <v>49</v>
      </c>
      <c r="D19" s="12" t="s">
        <v>50</v>
      </c>
      <c r="E19" s="17"/>
      <c r="F19" s="12" t="s">
        <v>51</v>
      </c>
    </row>
    <row r="20" spans="2:6" ht="15.75" customHeight="1" x14ac:dyDescent="0.25">
      <c r="B20" s="12"/>
      <c r="C20" s="12" t="s">
        <v>52</v>
      </c>
      <c r="D20" s="12" t="s">
        <v>53</v>
      </c>
      <c r="E20" s="17"/>
      <c r="F20" s="12" t="s">
        <v>51</v>
      </c>
    </row>
    <row r="21" spans="2:6" ht="15.75" customHeight="1" x14ac:dyDescent="0.25">
      <c r="B21" s="12"/>
      <c r="C21" s="12" t="s">
        <v>54</v>
      </c>
      <c r="D21" s="12" t="s">
        <v>55</v>
      </c>
      <c r="E21" s="17"/>
      <c r="F21" s="12"/>
    </row>
    <row r="22" spans="2:6" ht="15.75" customHeight="1" x14ac:dyDescent="0.25">
      <c r="B22" s="12"/>
      <c r="C22" s="12" t="s">
        <v>56</v>
      </c>
      <c r="D22" s="12" t="s">
        <v>57</v>
      </c>
      <c r="E22" s="17"/>
      <c r="F22" s="12" t="s">
        <v>58</v>
      </c>
    </row>
    <row r="23" spans="2:6" ht="15.75" customHeight="1" x14ac:dyDescent="0.25">
      <c r="B23" s="14" t="s">
        <v>59</v>
      </c>
      <c r="C23" s="14"/>
      <c r="D23" s="14"/>
      <c r="E23" s="14"/>
      <c r="F23" s="14"/>
    </row>
    <row r="24" spans="2:6" ht="15.75" customHeight="1" x14ac:dyDescent="0.25">
      <c r="B24" s="12"/>
      <c r="C24" s="12" t="s">
        <v>60</v>
      </c>
      <c r="D24" s="12" t="s">
        <v>61</v>
      </c>
      <c r="E24" s="17"/>
      <c r="F24" s="12" t="s">
        <v>62</v>
      </c>
    </row>
    <row r="25" spans="2:6" ht="15.75" customHeight="1" x14ac:dyDescent="0.25">
      <c r="B25" s="12"/>
      <c r="C25" s="22" t="s">
        <v>63</v>
      </c>
      <c r="D25" s="22" t="s">
        <v>64</v>
      </c>
      <c r="E25" s="17"/>
      <c r="F25" s="12" t="s">
        <v>62</v>
      </c>
    </row>
    <row r="26" spans="2:6" ht="15.75" customHeight="1" x14ac:dyDescent="0.25">
      <c r="B26" s="12"/>
      <c r="C26" s="22" t="s">
        <v>65</v>
      </c>
      <c r="D26" s="22"/>
      <c r="E26" s="17"/>
      <c r="F26" s="22" t="s">
        <v>66</v>
      </c>
    </row>
    <row r="27" spans="2:6" ht="15.75" customHeight="1" x14ac:dyDescent="0.25">
      <c r="B27" s="12"/>
      <c r="C27" s="12" t="s">
        <v>67</v>
      </c>
      <c r="D27" s="12" t="s">
        <v>68</v>
      </c>
      <c r="E27" s="17"/>
      <c r="F27" s="12" t="s">
        <v>69</v>
      </c>
    </row>
    <row r="28" spans="2:6" ht="15.75" customHeight="1" x14ac:dyDescent="0.25">
      <c r="B28" s="12"/>
      <c r="C28" s="12" t="s">
        <v>70</v>
      </c>
      <c r="D28" s="12"/>
      <c r="E28" s="17"/>
      <c r="F28" s="12" t="s">
        <v>69</v>
      </c>
    </row>
    <row r="29" spans="2:6" ht="15.75" customHeight="1" x14ac:dyDescent="0.25">
      <c r="B29" s="12"/>
      <c r="C29" s="22" t="s">
        <v>71</v>
      </c>
      <c r="D29" s="22" t="s">
        <v>72</v>
      </c>
      <c r="E29" s="17"/>
      <c r="F29" s="22" t="s">
        <v>73</v>
      </c>
    </row>
    <row r="30" spans="2:6" ht="15.75" customHeight="1" x14ac:dyDescent="0.25">
      <c r="B30" s="12"/>
      <c r="C30" s="22" t="s">
        <v>74</v>
      </c>
      <c r="D30" s="23"/>
      <c r="E30" s="17"/>
      <c r="F30" s="22" t="s">
        <v>75</v>
      </c>
    </row>
    <row r="31" spans="2:6" ht="15.75" customHeight="1" x14ac:dyDescent="0.25">
      <c r="B31" s="12"/>
      <c r="C31" s="22" t="s">
        <v>76</v>
      </c>
      <c r="D31" s="22" t="s">
        <v>77</v>
      </c>
      <c r="E31" s="17"/>
      <c r="F31" s="22" t="s">
        <v>78</v>
      </c>
    </row>
    <row r="32" spans="2:6" ht="15.75" customHeight="1" x14ac:dyDescent="0.25">
      <c r="B32" s="12"/>
      <c r="C32" s="22" t="s">
        <v>79</v>
      </c>
      <c r="D32" t="s">
        <v>80</v>
      </c>
      <c r="E32" s="17"/>
      <c r="F32" s="22" t="s">
        <v>81</v>
      </c>
    </row>
    <row r="33" spans="2:6" ht="15.75" customHeight="1" x14ac:dyDescent="0.25">
      <c r="B33" s="12"/>
      <c r="C33" s="22" t="s">
        <v>82</v>
      </c>
      <c r="D33" s="22" t="s">
        <v>83</v>
      </c>
      <c r="E33" s="17"/>
      <c r="F33" s="22" t="s">
        <v>78</v>
      </c>
    </row>
    <row r="34" spans="2:6" ht="15.75" customHeight="1" x14ac:dyDescent="0.25">
      <c r="B34" s="12"/>
      <c r="C34" s="22" t="s">
        <v>84</v>
      </c>
      <c r="D34" s="22" t="s">
        <v>85</v>
      </c>
      <c r="E34" s="17"/>
      <c r="F34" s="22" t="s">
        <v>86</v>
      </c>
    </row>
    <row r="35" spans="2:6" ht="15.75" customHeight="1" x14ac:dyDescent="0.25">
      <c r="B35" s="12"/>
      <c r="C35" s="24" t="s">
        <v>87</v>
      </c>
      <c r="D35" s="24" t="s">
        <v>88</v>
      </c>
      <c r="E35" s="25"/>
      <c r="F35" s="26" t="s">
        <v>89</v>
      </c>
    </row>
    <row r="36" spans="2:6" ht="15.75" customHeight="1" x14ac:dyDescent="0.25">
      <c r="B36" s="14" t="s">
        <v>90</v>
      </c>
      <c r="C36" s="27"/>
      <c r="D36" s="28"/>
      <c r="E36" s="28"/>
      <c r="F36" s="29"/>
    </row>
    <row r="37" spans="2:6" ht="15.75" customHeight="1" x14ac:dyDescent="0.25">
      <c r="B37" s="12"/>
      <c r="C37" s="30" t="s">
        <v>91</v>
      </c>
      <c r="D37" s="30" t="s">
        <v>92</v>
      </c>
      <c r="E37" s="31"/>
      <c r="F37" s="30"/>
    </row>
    <row r="38" spans="2:6" ht="16.5" customHeight="1" x14ac:dyDescent="0.25">
      <c r="B38" s="32"/>
      <c r="C38" s="33" t="s">
        <v>93</v>
      </c>
      <c r="D38" s="34"/>
      <c r="E38" s="35"/>
      <c r="F38" s="36"/>
    </row>
    <row r="39" spans="2:6" ht="16.5" customHeight="1" x14ac:dyDescent="0.25">
      <c r="B39" s="12"/>
      <c r="C39" s="37" t="s">
        <v>94</v>
      </c>
      <c r="D39" s="38" t="s">
        <v>95</v>
      </c>
      <c r="E39" s="39"/>
      <c r="F39" s="38"/>
    </row>
    <row r="40" spans="2:6" ht="15.75" customHeight="1" x14ac:dyDescent="0.25">
      <c r="B40" s="12"/>
      <c r="C40" s="21" t="s">
        <v>96</v>
      </c>
      <c r="D40" s="12" t="s">
        <v>95</v>
      </c>
      <c r="E40" s="17"/>
      <c r="F40" s="12"/>
    </row>
    <row r="41" spans="2:6" ht="15.75" customHeight="1" x14ac:dyDescent="0.25">
      <c r="B41" s="12"/>
      <c r="C41" s="21" t="s">
        <v>97</v>
      </c>
      <c r="D41" s="12" t="s">
        <v>95</v>
      </c>
      <c r="E41" s="17"/>
      <c r="F41" s="12"/>
    </row>
    <row r="42" spans="2:6" ht="15.75" customHeight="1" x14ac:dyDescent="0.25">
      <c r="B42" s="12"/>
      <c r="C42" s="12" t="s">
        <v>98</v>
      </c>
      <c r="D42" s="12" t="s">
        <v>99</v>
      </c>
      <c r="E42" s="17"/>
      <c r="F42" s="12" t="s">
        <v>100</v>
      </c>
    </row>
    <row r="43" spans="2:6" ht="15.75" customHeight="1" x14ac:dyDescent="0.25">
      <c r="B43" s="12"/>
      <c r="C43" s="30" t="s">
        <v>101</v>
      </c>
      <c r="D43" s="30" t="s">
        <v>85</v>
      </c>
      <c r="E43" s="31"/>
      <c r="F43" s="12"/>
    </row>
    <row r="44" spans="2:6" ht="15.75" customHeight="1" x14ac:dyDescent="0.25">
      <c r="B44" s="32"/>
      <c r="C44" s="30" t="s">
        <v>102</v>
      </c>
      <c r="D44" s="30" t="s">
        <v>103</v>
      </c>
      <c r="E44" s="31"/>
      <c r="F44" s="36" t="s">
        <v>104</v>
      </c>
    </row>
    <row r="45" spans="2:6" ht="15.75" customHeight="1" x14ac:dyDescent="0.25">
      <c r="B45" s="32"/>
      <c r="C45" s="3" t="s">
        <v>105</v>
      </c>
      <c r="D45" s="40" t="s">
        <v>103</v>
      </c>
      <c r="E45" s="41">
        <f>E46</f>
        <v>0</v>
      </c>
      <c r="F45" s="36"/>
    </row>
    <row r="46" spans="2:6" ht="15.75" customHeight="1" x14ac:dyDescent="0.25">
      <c r="B46" s="12"/>
      <c r="C46" s="38" t="s">
        <v>106</v>
      </c>
      <c r="D46" s="38" t="s">
        <v>103</v>
      </c>
      <c r="E46" s="39"/>
      <c r="F46" s="12"/>
    </row>
    <row r="47" spans="2:6" ht="15.75" customHeight="1" x14ac:dyDescent="0.25">
      <c r="B47" s="12"/>
      <c r="C47" s="12" t="s">
        <v>107</v>
      </c>
      <c r="D47" s="12"/>
      <c r="E47" s="17"/>
      <c r="F47" s="12"/>
    </row>
    <row r="48" spans="2:6" ht="15.75" customHeight="1" x14ac:dyDescent="0.25">
      <c r="B48" s="12"/>
      <c r="C48" s="21" t="s">
        <v>108</v>
      </c>
      <c r="D48" s="12" t="s">
        <v>109</v>
      </c>
      <c r="E48" s="17"/>
      <c r="F48" s="12"/>
    </row>
    <row r="49" spans="2:6" ht="15.75" customHeight="1" x14ac:dyDescent="0.25">
      <c r="B49" s="12"/>
      <c r="C49" s="42" t="s">
        <v>110</v>
      </c>
      <c r="D49" s="12" t="s">
        <v>109</v>
      </c>
      <c r="E49" s="17"/>
      <c r="F49" s="12"/>
    </row>
    <row r="50" spans="2:6" ht="15.75" customHeight="1" x14ac:dyDescent="0.25">
      <c r="B50" s="12"/>
      <c r="C50" s="42" t="s">
        <v>111</v>
      </c>
      <c r="D50" s="12" t="s">
        <v>109</v>
      </c>
      <c r="E50" s="17"/>
      <c r="F50" s="43"/>
    </row>
    <row r="51" spans="2:6" ht="15.75" customHeight="1" x14ac:dyDescent="0.25">
      <c r="B51" s="12"/>
      <c r="C51" s="42" t="s">
        <v>112</v>
      </c>
      <c r="D51" s="12" t="s">
        <v>109</v>
      </c>
      <c r="E51" s="17"/>
      <c r="F51" s="43"/>
    </row>
    <row r="52" spans="2:6" ht="15.75" customHeight="1" x14ac:dyDescent="0.25">
      <c r="B52" s="12"/>
      <c r="C52" s="44" t="s">
        <v>113</v>
      </c>
      <c r="D52" s="12"/>
      <c r="E52" s="17"/>
      <c r="F52" s="12" t="s">
        <v>114</v>
      </c>
    </row>
    <row r="53" spans="2:6" ht="15.75" customHeight="1" x14ac:dyDescent="0.25">
      <c r="B53" s="12"/>
      <c r="C53" s="12" t="s">
        <v>115</v>
      </c>
      <c r="D53" s="12" t="s">
        <v>99</v>
      </c>
      <c r="E53" s="17"/>
      <c r="F53" s="12"/>
    </row>
    <row r="54" spans="2:6" ht="18.75" customHeight="1" x14ac:dyDescent="0.25">
      <c r="B54" s="12"/>
      <c r="C54" s="12" t="s">
        <v>116</v>
      </c>
      <c r="D54" s="12" t="s">
        <v>117</v>
      </c>
      <c r="E54" s="17"/>
      <c r="F54" s="12"/>
    </row>
    <row r="55" spans="2:6" ht="15.75" customHeight="1" x14ac:dyDescent="0.25">
      <c r="B55" s="12"/>
      <c r="C55" s="12" t="s">
        <v>118</v>
      </c>
      <c r="D55" s="12" t="s">
        <v>117</v>
      </c>
      <c r="E55" s="17"/>
      <c r="F55" s="12" t="s">
        <v>119</v>
      </c>
    </row>
    <row r="56" spans="2:6" ht="15.75" customHeight="1" x14ac:dyDescent="0.25">
      <c r="B56" s="12"/>
      <c r="C56" s="12" t="s">
        <v>120</v>
      </c>
      <c r="D56" s="12"/>
      <c r="E56" s="17"/>
      <c r="F56" s="12" t="s">
        <v>121</v>
      </c>
    </row>
    <row r="57" spans="2:6" ht="15.75" customHeight="1" x14ac:dyDescent="0.25">
      <c r="B57" s="12"/>
      <c r="C57" s="12" t="s">
        <v>122</v>
      </c>
      <c r="D57" s="12" t="s">
        <v>123</v>
      </c>
      <c r="E57" s="17"/>
      <c r="F57" s="12" t="s">
        <v>124</v>
      </c>
    </row>
    <row r="58" spans="2:6" ht="15.75" customHeight="1" x14ac:dyDescent="0.25">
      <c r="B58" s="45" t="s">
        <v>125</v>
      </c>
      <c r="C58" s="15"/>
      <c r="D58" s="15"/>
      <c r="E58" s="15"/>
      <c r="F58" s="4"/>
    </row>
    <row r="59" spans="2:6" ht="16.5" customHeight="1" x14ac:dyDescent="0.25">
      <c r="B59" s="12"/>
      <c r="C59" s="12" t="s">
        <v>126</v>
      </c>
      <c r="D59" s="12" t="s">
        <v>127</v>
      </c>
      <c r="E59" s="17"/>
      <c r="F59" s="12" t="s">
        <v>128</v>
      </c>
    </row>
    <row r="60" spans="2:6" ht="18" customHeight="1" x14ac:dyDescent="0.25">
      <c r="B60" s="12"/>
      <c r="C60" s="12" t="s">
        <v>129</v>
      </c>
      <c r="D60" s="12"/>
      <c r="E60" s="17"/>
      <c r="F60" s="89" t="s">
        <v>130</v>
      </c>
    </row>
    <row r="61" spans="2:6" ht="15.75" customHeight="1" x14ac:dyDescent="0.25">
      <c r="B61" s="4"/>
      <c r="C61" s="12" t="s">
        <v>131</v>
      </c>
      <c r="E61" s="17"/>
      <c r="F61" s="89"/>
    </row>
    <row r="62" spans="2:6" ht="15.75" customHeight="1" x14ac:dyDescent="0.25">
      <c r="B62" s="12"/>
      <c r="C62" s="12" t="s">
        <v>132</v>
      </c>
      <c r="D62" s="23"/>
      <c r="E62" s="17"/>
      <c r="F62" s="12" t="s">
        <v>133</v>
      </c>
    </row>
    <row r="63" spans="2:6" ht="15.75" customHeight="1" x14ac:dyDescent="0.25">
      <c r="B63" s="89"/>
      <c r="C63" s="12" t="s">
        <v>134</v>
      </c>
      <c r="D63" s="12"/>
      <c r="E63" s="17"/>
      <c r="F63" s="12" t="s">
        <v>135</v>
      </c>
    </row>
    <row r="64" spans="2:6" ht="16.5" customHeight="1" x14ac:dyDescent="0.25">
      <c r="B64" s="89"/>
      <c r="C64" s="15"/>
      <c r="E64" s="15"/>
      <c r="F64" s="16"/>
    </row>
    <row r="65" spans="1:6" ht="47.25" customHeight="1" x14ac:dyDescent="0.25">
      <c r="B65" s="46"/>
      <c r="C65" s="90" t="s">
        <v>136</v>
      </c>
      <c r="D65" s="90"/>
      <c r="E65" s="41"/>
      <c r="F65" s="47" t="s">
        <v>137</v>
      </c>
    </row>
    <row r="66" spans="1:6" ht="15.75" customHeight="1" x14ac:dyDescent="0.25">
      <c r="B66" s="12"/>
      <c r="C66" s="38"/>
      <c r="D66" s="38"/>
      <c r="E66" s="38"/>
      <c r="F66" s="48"/>
    </row>
    <row r="67" spans="1:6" ht="15" customHeight="1" x14ac:dyDescent="0.25">
      <c r="B67" s="14" t="s">
        <v>138</v>
      </c>
      <c r="C67" s="14"/>
      <c r="D67" s="14"/>
      <c r="E67" s="14"/>
      <c r="F67" s="14"/>
    </row>
    <row r="68" spans="1:6" ht="16.5" customHeight="1" x14ac:dyDescent="0.25">
      <c r="B68" s="49" t="s">
        <v>139</v>
      </c>
      <c r="C68" s="30" t="s">
        <v>140</v>
      </c>
      <c r="D68" s="50">
        <f>E71</f>
        <v>0</v>
      </c>
      <c r="E68" s="17"/>
      <c r="F68" s="89"/>
    </row>
    <row r="69" spans="1:6" ht="15" customHeight="1" x14ac:dyDescent="0.25">
      <c r="A69" s="32"/>
      <c r="B69" s="51"/>
      <c r="C69" s="30" t="s">
        <v>141</v>
      </c>
      <c r="D69" s="52"/>
      <c r="E69" s="17"/>
      <c r="F69" s="89"/>
    </row>
    <row r="70" spans="1:6" ht="15" customHeight="1" x14ac:dyDescent="0.25">
      <c r="B70" s="53"/>
      <c r="C70" s="2" t="s">
        <v>142</v>
      </c>
      <c r="D70" s="54"/>
      <c r="E70" s="41">
        <f>E72</f>
        <v>0</v>
      </c>
      <c r="F70" s="36"/>
    </row>
    <row r="71" spans="1:6" ht="15" customHeight="1" x14ac:dyDescent="0.25">
      <c r="B71" s="14" t="s">
        <v>143</v>
      </c>
      <c r="C71" s="14"/>
      <c r="D71" s="14"/>
      <c r="E71" s="14"/>
      <c r="F71" s="14"/>
    </row>
    <row r="72" spans="1:6" ht="15" customHeight="1" x14ac:dyDescent="0.25">
      <c r="A72" s="32"/>
      <c r="B72" s="49" t="s">
        <v>139</v>
      </c>
      <c r="C72" s="30" t="s">
        <v>144</v>
      </c>
      <c r="D72" s="55"/>
      <c r="E72" s="17"/>
      <c r="F72" s="36" t="s">
        <v>145</v>
      </c>
    </row>
    <row r="73" spans="1:6" ht="15" customHeight="1" x14ac:dyDescent="0.25">
      <c r="B73" s="46"/>
      <c r="C73" s="91" t="s">
        <v>146</v>
      </c>
      <c r="D73" s="91"/>
      <c r="E73" s="41">
        <f>Toegankelijkheid!H45</f>
        <v>0</v>
      </c>
      <c r="F73" s="36"/>
    </row>
    <row r="74" spans="1:6" ht="15" customHeight="1" x14ac:dyDescent="0.25">
      <c r="F74" s="56"/>
    </row>
    <row r="75" spans="1:6" ht="15" customHeight="1" x14ac:dyDescent="0.25">
      <c r="F75" s="56"/>
    </row>
    <row r="76" spans="1:6" ht="15" customHeight="1" x14ac:dyDescent="0.25">
      <c r="C76" s="92"/>
      <c r="D76" s="92"/>
      <c r="E76" s="1"/>
    </row>
    <row r="77" spans="1:6" ht="16.5" customHeight="1" x14ac:dyDescent="0.25">
      <c r="C77" s="57"/>
      <c r="D77" s="93"/>
      <c r="E77" s="93"/>
    </row>
    <row r="78" spans="1:6" ht="15" customHeight="1" x14ac:dyDescent="0.25">
      <c r="B78" s="58" t="s">
        <v>147</v>
      </c>
      <c r="C78" s="93"/>
      <c r="D78" s="92"/>
      <c r="E78" s="92"/>
    </row>
    <row r="79" spans="1:6" ht="15" customHeight="1" x14ac:dyDescent="0.25">
      <c r="B79" s="58" t="s">
        <v>148</v>
      </c>
      <c r="C79" s="93"/>
      <c r="D79" s="92"/>
      <c r="E79" s="92"/>
    </row>
    <row r="80" spans="1:6" ht="15" customHeight="1" x14ac:dyDescent="0.25">
      <c r="B80" s="59"/>
      <c r="E80" s="60"/>
    </row>
    <row r="81" spans="2:3" ht="15.75" customHeight="1" x14ac:dyDescent="0.25">
      <c r="B81" s="58" t="s">
        <v>149</v>
      </c>
    </row>
    <row r="82" spans="2:3" ht="15.75" customHeight="1" x14ac:dyDescent="0.25">
      <c r="B82" s="61"/>
      <c r="C82" s="57"/>
    </row>
    <row r="83" spans="2:3" ht="15.75" customHeight="1" x14ac:dyDescent="0.25">
      <c r="C83" s="57"/>
    </row>
    <row r="84" spans="2:3" ht="15.75" customHeight="1" x14ac:dyDescent="0.25"/>
    <row r="85" spans="2:3" ht="15.75" customHeight="1" x14ac:dyDescent="0.25"/>
    <row r="86" spans="2:3" ht="15.75" customHeight="1" x14ac:dyDescent="0.25"/>
    <row r="87" spans="2:3" ht="15.75" customHeight="1" x14ac:dyDescent="0.25"/>
    <row r="88" spans="2:3" ht="15.75" customHeight="1" x14ac:dyDescent="0.25"/>
    <row r="89" spans="2:3" ht="15.75" customHeight="1" x14ac:dyDescent="0.25"/>
    <row r="90" spans="2:3" ht="15.75" customHeight="1" x14ac:dyDescent="0.25"/>
    <row r="91" spans="2:3" ht="15.75" customHeight="1" x14ac:dyDescent="0.25"/>
    <row r="92" spans="2:3" ht="15.75" customHeight="1" x14ac:dyDescent="0.25"/>
    <row r="93" spans="2:3" ht="15.75" customHeight="1" x14ac:dyDescent="0.25"/>
    <row r="94" spans="2:3" ht="15.75" customHeight="1" x14ac:dyDescent="0.25"/>
    <row r="95" spans="2:3" ht="15.75" customHeight="1" x14ac:dyDescent="0.25"/>
    <row r="96" spans="2:3" ht="15.75" customHeight="1" x14ac:dyDescent="0.25"/>
    <row r="97" ht="15.75" customHeight="1" x14ac:dyDescent="0.25"/>
    <row r="98" ht="15.75" customHeight="1" x14ac:dyDescent="0.25"/>
    <row r="99" ht="15.75" customHeight="1" x14ac:dyDescent="0.25"/>
  </sheetData>
  <mergeCells count="11">
    <mergeCell ref="C73:D73"/>
    <mergeCell ref="C76:D76"/>
    <mergeCell ref="D77:E77"/>
    <mergeCell ref="C78:C79"/>
    <mergeCell ref="D78:E78"/>
    <mergeCell ref="D79:E79"/>
    <mergeCell ref="F8:F16"/>
    <mergeCell ref="F60:F61"/>
    <mergeCell ref="B63:B64"/>
    <mergeCell ref="C65:D65"/>
    <mergeCell ref="F68:F69"/>
  </mergeCells>
  <pageMargins left="0.5" right="0.5" top="0.7" bottom="0.7"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
  <sheetViews>
    <sheetView showGridLines="0" topLeftCell="A44" zoomScaleNormal="100" workbookViewId="0">
      <selection activeCell="B85" sqref="B85"/>
    </sheetView>
  </sheetViews>
  <sheetFormatPr defaultColWidth="8.7109375" defaultRowHeight="15" x14ac:dyDescent="0.25"/>
  <cols>
    <col min="1" max="1" width="1.85546875" customWidth="1"/>
    <col min="2" max="2" width="26.7109375" customWidth="1"/>
    <col min="3" max="3" width="47.140625" customWidth="1"/>
    <col min="4" max="4" width="31.28515625" customWidth="1"/>
    <col min="5" max="5" width="21.42578125" customWidth="1"/>
    <col min="6" max="6" width="100.140625" customWidth="1"/>
    <col min="8" max="8" width="8.85546875" customWidth="1"/>
    <col min="16384" max="16384" width="9.140625" customWidth="1"/>
  </cols>
  <sheetData>
    <row r="1" spans="2:6" ht="21" customHeight="1" x14ac:dyDescent="0.35">
      <c r="B1" s="11" t="s">
        <v>150</v>
      </c>
      <c r="D1" s="11" t="s">
        <v>28</v>
      </c>
    </row>
    <row r="2" spans="2:6" ht="21" customHeight="1" x14ac:dyDescent="0.35">
      <c r="D2" s="11"/>
      <c r="E2" s="11"/>
      <c r="F2" s="11"/>
    </row>
    <row r="3" spans="2:6" ht="15.75" customHeight="1" x14ac:dyDescent="0.25">
      <c r="B3" s="12"/>
      <c r="C3" s="12" t="s">
        <v>10</v>
      </c>
      <c r="D3" s="12" t="s">
        <v>29</v>
      </c>
      <c r="E3" s="13" t="s">
        <v>30</v>
      </c>
      <c r="F3" s="12" t="s">
        <v>6</v>
      </c>
    </row>
    <row r="4" spans="2:6" ht="15.75" customHeight="1" x14ac:dyDescent="0.25">
      <c r="B4" s="14" t="s">
        <v>31</v>
      </c>
      <c r="C4" s="15"/>
      <c r="D4" s="15"/>
      <c r="E4" s="15"/>
      <c r="F4" s="16"/>
    </row>
    <row r="5" spans="2:6" ht="15.75" customHeight="1" x14ac:dyDescent="0.25">
      <c r="B5" s="12"/>
      <c r="C5" s="12" t="s">
        <v>32</v>
      </c>
      <c r="D5" s="12" t="s">
        <v>33</v>
      </c>
      <c r="E5" s="17"/>
      <c r="F5" s="12"/>
    </row>
    <row r="6" spans="2:6" ht="15.75" customHeight="1" x14ac:dyDescent="0.25">
      <c r="B6" s="12"/>
      <c r="C6" s="12" t="s">
        <v>34</v>
      </c>
      <c r="D6" s="12"/>
      <c r="E6" s="17"/>
      <c r="F6" s="12"/>
    </row>
    <row r="7" spans="2:6" ht="15.75" customHeight="1" x14ac:dyDescent="0.25">
      <c r="B7" s="12"/>
      <c r="C7" s="12" t="s">
        <v>35</v>
      </c>
      <c r="D7" s="12"/>
      <c r="E7" s="17"/>
      <c r="F7" s="12"/>
    </row>
    <row r="8" spans="2:6" ht="15.75" customHeight="1" x14ac:dyDescent="0.25">
      <c r="B8" s="14"/>
      <c r="C8" s="14" t="s">
        <v>36</v>
      </c>
      <c r="D8" s="14"/>
      <c r="E8" s="18"/>
      <c r="F8" s="88" t="s">
        <v>151</v>
      </c>
    </row>
    <row r="9" spans="2:6" ht="15.75" customHeight="1" x14ac:dyDescent="0.25">
      <c r="B9" s="12"/>
      <c r="C9" s="12" t="s">
        <v>152</v>
      </c>
      <c r="D9" s="12" t="s">
        <v>39</v>
      </c>
      <c r="E9" s="19"/>
      <c r="F9" s="88"/>
    </row>
    <row r="10" spans="2:6" ht="15.75" customHeight="1" x14ac:dyDescent="0.25">
      <c r="B10" s="12"/>
      <c r="C10" s="12" t="s">
        <v>153</v>
      </c>
      <c r="D10" s="12" t="s">
        <v>39</v>
      </c>
      <c r="E10" s="19"/>
      <c r="F10" s="88"/>
    </row>
    <row r="11" spans="2:6" ht="15.75" customHeight="1" x14ac:dyDescent="0.25">
      <c r="B11" s="12"/>
      <c r="C11" s="12" t="s">
        <v>154</v>
      </c>
      <c r="D11" s="12" t="s">
        <v>39</v>
      </c>
      <c r="E11" s="19"/>
      <c r="F11" s="88"/>
    </row>
    <row r="12" spans="2:6" ht="15.75" customHeight="1" x14ac:dyDescent="0.25">
      <c r="B12" s="12"/>
      <c r="C12" s="12"/>
      <c r="D12" s="62" t="s">
        <v>155</v>
      </c>
      <c r="E12" s="20" t="str">
        <f>IF(AND(E9&gt;=150,E9&lt;=650),"Goed","Fout")</f>
        <v>Fout</v>
      </c>
      <c r="F12" s="88"/>
    </row>
    <row r="13" spans="2:6" ht="15.75" customHeight="1" x14ac:dyDescent="0.25">
      <c r="B13" s="12"/>
      <c r="C13" s="12"/>
      <c r="D13" s="62" t="s">
        <v>156</v>
      </c>
      <c r="E13" s="20" t="str">
        <f>IF(AND(E10&gt;=100,E10&lt;=433),"Goed","Fout")</f>
        <v>Fout</v>
      </c>
      <c r="F13" s="88"/>
    </row>
    <row r="14" spans="2:6" ht="15.75" customHeight="1" x14ac:dyDescent="0.25">
      <c r="B14" s="12"/>
      <c r="C14" s="12"/>
      <c r="D14" s="62" t="s">
        <v>42</v>
      </c>
      <c r="E14" s="20" t="str">
        <f>IF(AND(E11&gt;=80,E11&lt;=150),"Goed","Fout")</f>
        <v>Fout</v>
      </c>
      <c r="F14" s="88"/>
    </row>
    <row r="15" spans="2:6" ht="15.75" customHeight="1" x14ac:dyDescent="0.25">
      <c r="B15" s="12"/>
      <c r="C15" s="12" t="s">
        <v>45</v>
      </c>
      <c r="D15" s="12"/>
      <c r="E15" s="17"/>
    </row>
    <row r="16" spans="2:6" ht="15.75" customHeight="1" x14ac:dyDescent="0.25">
      <c r="B16" s="12"/>
      <c r="C16" s="12" t="s">
        <v>46</v>
      </c>
      <c r="D16" s="12"/>
      <c r="E16" s="17"/>
    </row>
    <row r="17" spans="2:6" ht="15.75" customHeight="1" x14ac:dyDescent="0.25">
      <c r="B17" s="12"/>
      <c r="C17" s="12" t="s">
        <v>47</v>
      </c>
      <c r="D17" s="21"/>
      <c r="E17" s="17"/>
      <c r="F17" s="12"/>
    </row>
    <row r="18" spans="2:6" ht="15.75" customHeight="1" x14ac:dyDescent="0.25">
      <c r="B18" s="14" t="s">
        <v>48</v>
      </c>
      <c r="C18" s="15"/>
      <c r="D18" s="15"/>
      <c r="E18" s="15"/>
      <c r="F18" s="16"/>
    </row>
    <row r="19" spans="2:6" ht="15.75" customHeight="1" x14ac:dyDescent="0.25">
      <c r="B19" s="12"/>
      <c r="C19" s="12" t="s">
        <v>49</v>
      </c>
      <c r="D19" s="12" t="s">
        <v>50</v>
      </c>
      <c r="E19" s="17"/>
      <c r="F19" s="12" t="s">
        <v>51</v>
      </c>
    </row>
    <row r="20" spans="2:6" ht="15.75" customHeight="1" x14ac:dyDescent="0.25">
      <c r="B20" s="12"/>
      <c r="C20" s="12" t="s">
        <v>52</v>
      </c>
      <c r="D20" s="12" t="s">
        <v>53</v>
      </c>
      <c r="E20" s="17"/>
      <c r="F20" s="12" t="s">
        <v>51</v>
      </c>
    </row>
    <row r="21" spans="2:6" ht="15.75" customHeight="1" x14ac:dyDescent="0.25">
      <c r="B21" s="12"/>
      <c r="C21" s="12" t="s">
        <v>54</v>
      </c>
      <c r="D21" s="12" t="s">
        <v>55</v>
      </c>
      <c r="E21" s="17"/>
      <c r="F21" s="12"/>
    </row>
    <row r="22" spans="2:6" ht="15.75" customHeight="1" x14ac:dyDescent="0.25">
      <c r="B22" s="12"/>
      <c r="C22" s="12" t="s">
        <v>56</v>
      </c>
      <c r="D22" s="12" t="s">
        <v>57</v>
      </c>
      <c r="E22" s="17"/>
      <c r="F22" s="12" t="s">
        <v>58</v>
      </c>
    </row>
    <row r="23" spans="2:6" ht="15.75" customHeight="1" x14ac:dyDescent="0.25">
      <c r="B23" s="14" t="s">
        <v>59</v>
      </c>
      <c r="C23" s="14"/>
      <c r="D23" s="14"/>
      <c r="E23" s="14"/>
      <c r="F23" s="14"/>
    </row>
    <row r="24" spans="2:6" ht="15.75" customHeight="1" x14ac:dyDescent="0.25">
      <c r="B24" s="12"/>
      <c r="C24" s="12" t="s">
        <v>60</v>
      </c>
      <c r="D24" s="12" t="s">
        <v>61</v>
      </c>
      <c r="E24" s="17"/>
      <c r="F24" s="12" t="s">
        <v>62</v>
      </c>
    </row>
    <row r="25" spans="2:6" ht="15.75" customHeight="1" x14ac:dyDescent="0.25">
      <c r="B25" s="12"/>
      <c r="C25" s="22" t="s">
        <v>63</v>
      </c>
      <c r="D25" s="22" t="s">
        <v>64</v>
      </c>
      <c r="E25" s="17"/>
      <c r="F25" s="12" t="s">
        <v>62</v>
      </c>
    </row>
    <row r="26" spans="2:6" ht="15.75" customHeight="1" x14ac:dyDescent="0.25">
      <c r="B26" s="12"/>
      <c r="C26" s="22" t="s">
        <v>65</v>
      </c>
      <c r="D26" s="22"/>
      <c r="E26" s="17"/>
      <c r="F26" s="22" t="s">
        <v>66</v>
      </c>
    </row>
    <row r="27" spans="2:6" ht="15.75" customHeight="1" x14ac:dyDescent="0.25">
      <c r="B27" s="12"/>
      <c r="C27" s="12" t="s">
        <v>67</v>
      </c>
      <c r="D27" s="12" t="s">
        <v>68</v>
      </c>
      <c r="E27" s="17"/>
      <c r="F27" s="12" t="s">
        <v>69</v>
      </c>
    </row>
    <row r="28" spans="2:6" ht="15.75" customHeight="1" x14ac:dyDescent="0.25">
      <c r="B28" s="12"/>
      <c r="C28" s="12" t="s">
        <v>70</v>
      </c>
      <c r="D28" s="12"/>
      <c r="E28" s="17"/>
      <c r="F28" s="12" t="s">
        <v>69</v>
      </c>
    </row>
    <row r="29" spans="2:6" ht="15.75" customHeight="1" x14ac:dyDescent="0.25">
      <c r="B29" s="12"/>
      <c r="C29" s="22" t="s">
        <v>71</v>
      </c>
      <c r="D29" s="22" t="s">
        <v>72</v>
      </c>
      <c r="E29" s="17"/>
      <c r="F29" s="22" t="s">
        <v>73</v>
      </c>
    </row>
    <row r="30" spans="2:6" ht="15.75" customHeight="1" x14ac:dyDescent="0.25">
      <c r="B30" s="12"/>
      <c r="C30" s="22" t="s">
        <v>74</v>
      </c>
      <c r="D30" s="23"/>
      <c r="E30" s="17"/>
      <c r="F30" s="22" t="s">
        <v>75</v>
      </c>
    </row>
    <row r="31" spans="2:6" ht="15.75" customHeight="1" x14ac:dyDescent="0.25">
      <c r="B31" s="12"/>
      <c r="C31" s="22" t="s">
        <v>76</v>
      </c>
      <c r="D31" s="22" t="s">
        <v>77</v>
      </c>
      <c r="E31" s="17"/>
      <c r="F31" s="22" t="s">
        <v>78</v>
      </c>
    </row>
    <row r="32" spans="2:6" ht="15.75" customHeight="1" x14ac:dyDescent="0.25">
      <c r="B32" s="12"/>
      <c r="C32" s="22" t="s">
        <v>79</v>
      </c>
      <c r="D32" t="s">
        <v>80</v>
      </c>
      <c r="E32" s="17"/>
      <c r="F32" s="22" t="s">
        <v>81</v>
      </c>
    </row>
    <row r="33" spans="2:6" ht="15.75" customHeight="1" x14ac:dyDescent="0.25">
      <c r="B33" s="12"/>
      <c r="C33" s="22" t="s">
        <v>82</v>
      </c>
      <c r="D33" s="22" t="s">
        <v>83</v>
      </c>
      <c r="E33" s="17"/>
      <c r="F33" s="22" t="s">
        <v>78</v>
      </c>
    </row>
    <row r="34" spans="2:6" ht="15.75" customHeight="1" x14ac:dyDescent="0.25">
      <c r="B34" s="12"/>
      <c r="C34" s="22" t="s">
        <v>84</v>
      </c>
      <c r="D34" s="22" t="s">
        <v>85</v>
      </c>
      <c r="E34" s="17"/>
      <c r="F34" s="22" t="s">
        <v>86</v>
      </c>
    </row>
    <row r="35" spans="2:6" ht="15.75" customHeight="1" x14ac:dyDescent="0.25">
      <c r="B35" s="12"/>
      <c r="C35" s="24" t="s">
        <v>87</v>
      </c>
      <c r="D35" s="24" t="s">
        <v>88</v>
      </c>
      <c r="E35" s="25"/>
      <c r="F35" s="26" t="s">
        <v>89</v>
      </c>
    </row>
    <row r="36" spans="2:6" ht="15.75" customHeight="1" x14ac:dyDescent="0.25">
      <c r="B36" s="14" t="s">
        <v>90</v>
      </c>
      <c r="C36" s="27"/>
      <c r="D36" s="28"/>
      <c r="E36" s="28"/>
      <c r="F36" s="29"/>
    </row>
    <row r="37" spans="2:6" ht="15.75" customHeight="1" x14ac:dyDescent="0.25">
      <c r="B37" s="12"/>
      <c r="C37" s="30" t="s">
        <v>91</v>
      </c>
      <c r="D37" s="30" t="s">
        <v>92</v>
      </c>
      <c r="E37" s="17"/>
      <c r="F37" s="30"/>
    </row>
    <row r="38" spans="2:6" ht="16.5" customHeight="1" x14ac:dyDescent="0.25">
      <c r="B38" s="32"/>
      <c r="C38" s="33" t="s">
        <v>93</v>
      </c>
      <c r="D38" s="34"/>
      <c r="E38" s="35"/>
      <c r="F38" s="36"/>
    </row>
    <row r="39" spans="2:6" ht="16.5" customHeight="1" x14ac:dyDescent="0.25">
      <c r="B39" s="12"/>
      <c r="C39" s="37" t="s">
        <v>94</v>
      </c>
      <c r="D39" s="38" t="s">
        <v>95</v>
      </c>
      <c r="E39" s="39"/>
      <c r="F39" s="38"/>
    </row>
    <row r="40" spans="2:6" ht="15.75" customHeight="1" x14ac:dyDescent="0.25">
      <c r="B40" s="12"/>
      <c r="C40" s="21" t="s">
        <v>96</v>
      </c>
      <c r="D40" s="12" t="s">
        <v>95</v>
      </c>
      <c r="E40" s="17"/>
      <c r="F40" s="12"/>
    </row>
    <row r="41" spans="2:6" ht="15.75" customHeight="1" x14ac:dyDescent="0.25">
      <c r="B41" s="12"/>
      <c r="C41" s="21" t="s">
        <v>97</v>
      </c>
      <c r="D41" s="12" t="s">
        <v>95</v>
      </c>
      <c r="E41" s="17"/>
      <c r="F41" s="12"/>
    </row>
    <row r="42" spans="2:6" ht="15.75" customHeight="1" x14ac:dyDescent="0.25">
      <c r="B42" s="12"/>
      <c r="C42" s="12" t="s">
        <v>98</v>
      </c>
      <c r="D42" s="12" t="s">
        <v>99</v>
      </c>
      <c r="E42" s="17"/>
      <c r="F42" s="12" t="s">
        <v>100</v>
      </c>
    </row>
    <row r="43" spans="2:6" ht="15.75" customHeight="1" x14ac:dyDescent="0.25">
      <c r="B43" s="12"/>
      <c r="C43" s="30" t="s">
        <v>101</v>
      </c>
      <c r="D43" s="30" t="s">
        <v>85</v>
      </c>
      <c r="E43" s="31"/>
      <c r="F43" s="12"/>
    </row>
    <row r="44" spans="2:6" ht="15.75" customHeight="1" x14ac:dyDescent="0.25">
      <c r="B44" s="32"/>
      <c r="C44" s="30" t="s">
        <v>157</v>
      </c>
      <c r="D44" s="30" t="s">
        <v>103</v>
      </c>
      <c r="E44" s="31"/>
      <c r="F44" s="36" t="s">
        <v>158</v>
      </c>
    </row>
    <row r="45" spans="2:6" ht="15.75" customHeight="1" x14ac:dyDescent="0.25">
      <c r="B45" s="32"/>
      <c r="C45" s="3" t="s">
        <v>105</v>
      </c>
      <c r="D45" s="40" t="s">
        <v>103</v>
      </c>
      <c r="E45" s="41">
        <f>E46</f>
        <v>0</v>
      </c>
      <c r="F45" s="36"/>
    </row>
    <row r="46" spans="2:6" ht="15.75" customHeight="1" x14ac:dyDescent="0.25">
      <c r="B46" s="12"/>
      <c r="C46" s="38" t="s">
        <v>106</v>
      </c>
      <c r="D46" s="38" t="s">
        <v>103</v>
      </c>
      <c r="E46" s="39"/>
      <c r="F46" s="12"/>
    </row>
    <row r="47" spans="2:6" ht="15.75" customHeight="1" x14ac:dyDescent="0.25">
      <c r="B47" s="12"/>
      <c r="C47" s="12" t="s">
        <v>107</v>
      </c>
      <c r="D47" s="12"/>
      <c r="E47" s="17"/>
      <c r="F47" s="12"/>
    </row>
    <row r="48" spans="2:6" ht="15.75" customHeight="1" x14ac:dyDescent="0.25">
      <c r="B48" s="12"/>
      <c r="C48" s="21" t="s">
        <v>108</v>
      </c>
      <c r="D48" s="12" t="s">
        <v>109</v>
      </c>
      <c r="E48" s="17"/>
      <c r="F48" s="12"/>
    </row>
    <row r="49" spans="2:6" ht="15.75" customHeight="1" x14ac:dyDescent="0.25">
      <c r="B49" s="12"/>
      <c r="C49" s="42" t="s">
        <v>110</v>
      </c>
      <c r="D49" s="12" t="s">
        <v>109</v>
      </c>
      <c r="E49" s="17"/>
      <c r="F49" s="12"/>
    </row>
    <row r="50" spans="2:6" ht="15.75" customHeight="1" x14ac:dyDescent="0.25">
      <c r="B50" s="12"/>
      <c r="C50" s="42" t="s">
        <v>111</v>
      </c>
      <c r="D50" s="12" t="s">
        <v>109</v>
      </c>
      <c r="E50" s="17"/>
      <c r="F50" s="43"/>
    </row>
    <row r="51" spans="2:6" ht="15.75" customHeight="1" x14ac:dyDescent="0.25">
      <c r="B51" s="12"/>
      <c r="C51" s="42" t="s">
        <v>112</v>
      </c>
      <c r="D51" s="12" t="s">
        <v>109</v>
      </c>
      <c r="E51" s="17"/>
      <c r="F51" s="43"/>
    </row>
    <row r="52" spans="2:6" ht="15.75" customHeight="1" x14ac:dyDescent="0.25">
      <c r="B52" s="12"/>
      <c r="C52" s="44" t="s">
        <v>113</v>
      </c>
      <c r="D52" s="12"/>
      <c r="E52" s="17"/>
      <c r="F52" s="12" t="s">
        <v>114</v>
      </c>
    </row>
    <row r="53" spans="2:6" ht="15.75" customHeight="1" x14ac:dyDescent="0.25">
      <c r="B53" s="12"/>
      <c r="C53" s="12" t="s">
        <v>115</v>
      </c>
      <c r="D53" s="12" t="s">
        <v>99</v>
      </c>
      <c r="E53" s="17"/>
      <c r="F53" s="12"/>
    </row>
    <row r="54" spans="2:6" ht="18.75" customHeight="1" x14ac:dyDescent="0.25">
      <c r="B54" s="12"/>
      <c r="C54" s="12" t="s">
        <v>116</v>
      </c>
      <c r="D54" s="12" t="s">
        <v>117</v>
      </c>
      <c r="E54" s="17"/>
      <c r="F54" s="12"/>
    </row>
    <row r="55" spans="2:6" ht="15.75" customHeight="1" x14ac:dyDescent="0.25">
      <c r="B55" s="12"/>
      <c r="C55" s="12" t="s">
        <v>118</v>
      </c>
      <c r="D55" s="12" t="s">
        <v>117</v>
      </c>
      <c r="E55" s="17"/>
      <c r="F55" s="12" t="s">
        <v>119</v>
      </c>
    </row>
    <row r="56" spans="2:6" ht="15.75" customHeight="1" x14ac:dyDescent="0.25">
      <c r="B56" s="12"/>
      <c r="C56" s="12" t="s">
        <v>120</v>
      </c>
      <c r="D56" s="12"/>
      <c r="E56" s="17"/>
      <c r="F56" s="12" t="s">
        <v>121</v>
      </c>
    </row>
    <row r="57" spans="2:6" ht="15.75" customHeight="1" x14ac:dyDescent="0.25">
      <c r="B57" s="12"/>
      <c r="C57" s="12" t="s">
        <v>122</v>
      </c>
      <c r="D57" s="12" t="s">
        <v>123</v>
      </c>
      <c r="E57" s="17"/>
      <c r="F57" s="12" t="s">
        <v>124</v>
      </c>
    </row>
    <row r="58" spans="2:6" ht="15.75" customHeight="1" x14ac:dyDescent="0.25">
      <c r="B58" s="45" t="s">
        <v>125</v>
      </c>
      <c r="C58" s="15"/>
      <c r="D58" s="15"/>
      <c r="E58" s="15"/>
      <c r="F58" s="4"/>
    </row>
    <row r="59" spans="2:6" ht="16.5" customHeight="1" x14ac:dyDescent="0.25">
      <c r="B59" s="12"/>
      <c r="C59" s="12" t="s">
        <v>126</v>
      </c>
      <c r="D59" s="12" t="s">
        <v>127</v>
      </c>
      <c r="E59" s="17"/>
      <c r="F59" s="12" t="s">
        <v>128</v>
      </c>
    </row>
    <row r="60" spans="2:6" ht="18" customHeight="1" x14ac:dyDescent="0.25">
      <c r="B60" s="12"/>
      <c r="C60" s="12" t="s">
        <v>129</v>
      </c>
      <c r="D60" s="12"/>
      <c r="E60" s="17"/>
      <c r="F60" t="s">
        <v>130</v>
      </c>
    </row>
    <row r="61" spans="2:6" ht="15.75" customHeight="1" x14ac:dyDescent="0.25">
      <c r="B61" s="4"/>
      <c r="C61" s="12" t="s">
        <v>131</v>
      </c>
      <c r="E61" s="17"/>
      <c r="F61" s="12" t="s">
        <v>159</v>
      </c>
    </row>
    <row r="62" spans="2:6" ht="15.75" customHeight="1" x14ac:dyDescent="0.25">
      <c r="B62" s="12"/>
      <c r="C62" s="12" t="s">
        <v>132</v>
      </c>
      <c r="D62" s="23"/>
      <c r="E62" s="17"/>
      <c r="F62" s="12" t="s">
        <v>133</v>
      </c>
    </row>
    <row r="63" spans="2:6" ht="15.75" customHeight="1" x14ac:dyDescent="0.25">
      <c r="B63" s="89"/>
      <c r="C63" s="12" t="s">
        <v>134</v>
      </c>
      <c r="D63" s="12"/>
      <c r="E63" s="17"/>
      <c r="F63" s="12" t="s">
        <v>135</v>
      </c>
    </row>
    <row r="64" spans="2:6" ht="16.5" customHeight="1" x14ac:dyDescent="0.25">
      <c r="B64" s="89"/>
      <c r="C64" s="15"/>
      <c r="E64" s="15"/>
      <c r="F64" s="16"/>
    </row>
    <row r="65" spans="1:6" ht="39" customHeight="1" x14ac:dyDescent="0.25">
      <c r="B65" s="46"/>
      <c r="C65" s="90" t="s">
        <v>136</v>
      </c>
      <c r="D65" s="90"/>
      <c r="E65" s="41"/>
      <c r="F65" s="47" t="s">
        <v>160</v>
      </c>
    </row>
    <row r="66" spans="1:6" ht="15.75" customHeight="1" x14ac:dyDescent="0.25">
      <c r="B66" s="12"/>
      <c r="C66" s="38"/>
      <c r="D66" s="38"/>
      <c r="E66" s="38"/>
      <c r="F66" s="48"/>
    </row>
    <row r="67" spans="1:6" ht="15" customHeight="1" x14ac:dyDescent="0.25">
      <c r="B67" s="14" t="s">
        <v>138</v>
      </c>
      <c r="C67" s="14"/>
      <c r="D67" s="14"/>
      <c r="E67" s="14"/>
      <c r="F67" s="14"/>
    </row>
    <row r="68" spans="1:6" ht="16.5" customHeight="1" x14ac:dyDescent="0.25">
      <c r="B68" s="49" t="s">
        <v>161</v>
      </c>
      <c r="C68" s="30" t="s">
        <v>140</v>
      </c>
      <c r="D68" s="50">
        <f>E71</f>
        <v>0</v>
      </c>
      <c r="E68" s="17"/>
      <c r="F68" s="89"/>
    </row>
    <row r="69" spans="1:6" ht="15" customHeight="1" x14ac:dyDescent="0.25">
      <c r="A69" s="32"/>
      <c r="B69" s="51"/>
      <c r="C69" s="30" t="s">
        <v>141</v>
      </c>
      <c r="D69" s="52"/>
      <c r="E69" s="17"/>
      <c r="F69" s="89"/>
    </row>
    <row r="70" spans="1:6" ht="15" customHeight="1" x14ac:dyDescent="0.25">
      <c r="B70" s="46"/>
      <c r="C70" s="2" t="s">
        <v>142</v>
      </c>
      <c r="D70" s="54"/>
      <c r="E70" s="41">
        <f>E72</f>
        <v>0</v>
      </c>
      <c r="F70" s="36"/>
    </row>
    <row r="71" spans="1:6" ht="15" customHeight="1" x14ac:dyDescent="0.25">
      <c r="B71" s="14" t="s">
        <v>143</v>
      </c>
      <c r="C71" s="14"/>
      <c r="D71" s="14"/>
      <c r="E71" s="14"/>
      <c r="F71" s="14"/>
    </row>
    <row r="72" spans="1:6" ht="15" customHeight="1" x14ac:dyDescent="0.25">
      <c r="A72" s="32"/>
      <c r="B72" s="49" t="s">
        <v>161</v>
      </c>
      <c r="C72" s="30" t="s">
        <v>144</v>
      </c>
      <c r="D72" s="55"/>
      <c r="E72" s="17"/>
      <c r="F72" s="36" t="s">
        <v>145</v>
      </c>
    </row>
    <row r="73" spans="1:6" ht="15" customHeight="1" x14ac:dyDescent="0.25">
      <c r="B73" s="46"/>
      <c r="C73" s="91" t="s">
        <v>146</v>
      </c>
      <c r="D73" s="91"/>
      <c r="E73" s="41">
        <f>Toegankelijkheid!H45</f>
        <v>0</v>
      </c>
      <c r="F73" s="36"/>
    </row>
    <row r="74" spans="1:6" ht="15" customHeight="1" x14ac:dyDescent="0.25">
      <c r="F74" s="56"/>
    </row>
    <row r="75" spans="1:6" ht="15" customHeight="1" x14ac:dyDescent="0.25">
      <c r="F75" s="56"/>
    </row>
    <row r="76" spans="1:6" ht="16.5" customHeight="1" x14ac:dyDescent="0.25">
      <c r="C76" s="92"/>
      <c r="D76" s="92"/>
      <c r="E76" s="1"/>
    </row>
    <row r="77" spans="1:6" ht="15" customHeight="1" x14ac:dyDescent="0.25">
      <c r="B77" s="58" t="s">
        <v>147</v>
      </c>
      <c r="C77" s="57"/>
      <c r="D77" s="63"/>
      <c r="E77" s="60" t="s">
        <v>162</v>
      </c>
    </row>
    <row r="78" spans="1:6" ht="15.75" customHeight="1" x14ac:dyDescent="0.25">
      <c r="B78" s="58" t="s">
        <v>148</v>
      </c>
      <c r="D78" s="64"/>
      <c r="E78" s="65" t="s">
        <v>163</v>
      </c>
    </row>
    <row r="79" spans="1:6" ht="15.75" customHeight="1" x14ac:dyDescent="0.25">
      <c r="B79" s="59"/>
      <c r="E79" s="60"/>
    </row>
    <row r="80" spans="1:6" ht="15.75" customHeight="1" x14ac:dyDescent="0.25">
      <c r="B80" s="58" t="s">
        <v>149</v>
      </c>
    </row>
    <row r="81" spans="2:5" ht="15.75" customHeight="1" x14ac:dyDescent="0.25">
      <c r="B81" s="59"/>
      <c r="E81" s="60"/>
    </row>
    <row r="82" spans="2:5" ht="15.75" customHeight="1" x14ac:dyDescent="0.25">
      <c r="B82" s="58"/>
    </row>
    <row r="83" spans="2:5" ht="15.75" customHeight="1" x14ac:dyDescent="0.25">
      <c r="B83" s="61"/>
      <c r="C83" s="57"/>
    </row>
    <row r="84" spans="2:5" ht="15.75" customHeight="1" x14ac:dyDescent="0.25">
      <c r="C84" s="57"/>
    </row>
    <row r="85" spans="2:5" ht="15.75" customHeight="1" x14ac:dyDescent="0.25"/>
    <row r="86" spans="2:5" ht="15.75" customHeight="1" x14ac:dyDescent="0.25"/>
    <row r="87" spans="2:5" ht="15.75" customHeight="1" x14ac:dyDescent="0.25"/>
    <row r="88" spans="2:5" ht="15.75" customHeight="1" x14ac:dyDescent="0.25"/>
    <row r="89" spans="2:5" ht="15.75" customHeight="1" x14ac:dyDescent="0.25"/>
    <row r="90" spans="2:5" ht="15.75" customHeight="1" x14ac:dyDescent="0.25"/>
    <row r="91" spans="2:5" ht="15.75" customHeight="1" x14ac:dyDescent="0.25"/>
    <row r="92" spans="2:5" ht="15.75" customHeight="1" x14ac:dyDescent="0.25"/>
    <row r="93" spans="2:5" ht="15.75" customHeight="1" x14ac:dyDescent="0.25"/>
    <row r="94" spans="2:5" ht="15.75" customHeight="1" x14ac:dyDescent="0.25"/>
    <row r="95" spans="2:5" ht="15.75" customHeight="1" x14ac:dyDescent="0.25"/>
    <row r="96" spans="2:5" ht="15.75" customHeight="1" x14ac:dyDescent="0.25"/>
    <row r="97" ht="15.75" customHeight="1" x14ac:dyDescent="0.25"/>
    <row r="98" ht="15.75" customHeight="1" x14ac:dyDescent="0.25"/>
    <row r="99" ht="15.75" customHeight="1" x14ac:dyDescent="0.25"/>
    <row r="100" ht="15.75" customHeight="1" x14ac:dyDescent="0.25"/>
  </sheetData>
  <mergeCells count="6">
    <mergeCell ref="C76:D76"/>
    <mergeCell ref="F8:F14"/>
    <mergeCell ref="B63:B64"/>
    <mergeCell ref="C65:D65"/>
    <mergeCell ref="F68:F69"/>
    <mergeCell ref="C73:D73"/>
  </mergeCells>
  <pageMargins left="0.5" right="0.5" top="0.7" bottom="0.7"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7"/>
  <sheetViews>
    <sheetView showGridLines="0" topLeftCell="A36" zoomScaleNormal="100" workbookViewId="0">
      <selection activeCell="E57" sqref="E57"/>
    </sheetView>
  </sheetViews>
  <sheetFormatPr defaultColWidth="8.7109375" defaultRowHeight="15" x14ac:dyDescent="0.25"/>
  <cols>
    <col min="1" max="1" width="1.85546875" customWidth="1"/>
    <col min="2" max="2" width="26.7109375" customWidth="1"/>
    <col min="3" max="3" width="47.140625" customWidth="1"/>
    <col min="4" max="4" width="31.28515625" customWidth="1"/>
    <col min="5" max="5" width="21.42578125" customWidth="1"/>
    <col min="6" max="6" width="100.140625" customWidth="1"/>
    <col min="7" max="8" width="8.85546875" customWidth="1"/>
    <col min="16384" max="16384" width="9.140625" customWidth="1"/>
  </cols>
  <sheetData>
    <row r="1" spans="2:6" ht="21" customHeight="1" x14ac:dyDescent="0.35">
      <c r="B1" s="11" t="s">
        <v>164</v>
      </c>
      <c r="D1" s="11" t="s">
        <v>28</v>
      </c>
    </row>
    <row r="2" spans="2:6" ht="21" customHeight="1" x14ac:dyDescent="0.35">
      <c r="D2" s="11"/>
      <c r="E2" s="11"/>
      <c r="F2" s="11"/>
    </row>
    <row r="3" spans="2:6" ht="15" customHeight="1" x14ac:dyDescent="0.25">
      <c r="B3" s="12"/>
      <c r="C3" s="12" t="s">
        <v>10</v>
      </c>
      <c r="D3" s="12" t="s">
        <v>29</v>
      </c>
      <c r="E3" s="13" t="s">
        <v>30</v>
      </c>
      <c r="F3" s="12" t="s">
        <v>6</v>
      </c>
    </row>
    <row r="4" spans="2:6" ht="15" customHeight="1" x14ac:dyDescent="0.25">
      <c r="B4" s="14" t="s">
        <v>31</v>
      </c>
      <c r="C4" s="15"/>
      <c r="D4" s="15"/>
      <c r="E4" s="15"/>
      <c r="F4" s="16"/>
    </row>
    <row r="5" spans="2:6" ht="15" customHeight="1" x14ac:dyDescent="0.25">
      <c r="B5" s="12"/>
      <c r="C5" s="12" t="s">
        <v>32</v>
      </c>
      <c r="D5" s="12" t="s">
        <v>33</v>
      </c>
      <c r="E5" s="17"/>
      <c r="F5" s="12"/>
    </row>
    <row r="6" spans="2:6" ht="15" customHeight="1" x14ac:dyDescent="0.25">
      <c r="B6" s="12"/>
      <c r="C6" s="12" t="s">
        <v>34</v>
      </c>
      <c r="D6" s="12"/>
      <c r="E6" s="17"/>
      <c r="F6" s="12"/>
    </row>
    <row r="7" spans="2:6" ht="15" customHeight="1" x14ac:dyDescent="0.25">
      <c r="B7" s="12"/>
      <c r="C7" s="12" t="s">
        <v>35</v>
      </c>
      <c r="D7" s="12"/>
      <c r="E7" s="17"/>
      <c r="F7" s="12"/>
    </row>
    <row r="8" spans="2:6" ht="15" customHeight="1" x14ac:dyDescent="0.25">
      <c r="B8" s="14"/>
      <c r="C8" s="14" t="s">
        <v>36</v>
      </c>
      <c r="D8" s="14"/>
      <c r="E8" s="18"/>
      <c r="F8" s="88" t="s">
        <v>165</v>
      </c>
    </row>
    <row r="9" spans="2:6" ht="15" customHeight="1" x14ac:dyDescent="0.25">
      <c r="B9" s="12"/>
      <c r="C9" s="12" t="s">
        <v>152</v>
      </c>
      <c r="D9" s="12" t="s">
        <v>39</v>
      </c>
      <c r="E9" s="19"/>
      <c r="F9" s="88"/>
    </row>
    <row r="10" spans="2:6" ht="15" customHeight="1" x14ac:dyDescent="0.25">
      <c r="B10" s="12"/>
      <c r="C10" s="12" t="s">
        <v>153</v>
      </c>
      <c r="D10" s="12" t="s">
        <v>39</v>
      </c>
      <c r="E10" s="19"/>
      <c r="F10" s="88"/>
    </row>
    <row r="11" spans="2:6" ht="15" customHeight="1" x14ac:dyDescent="0.25">
      <c r="B11" s="12"/>
      <c r="C11" s="12" t="s">
        <v>154</v>
      </c>
      <c r="D11" s="12" t="s">
        <v>39</v>
      </c>
      <c r="E11" s="19"/>
      <c r="F11" s="88"/>
    </row>
    <row r="12" spans="2:6" ht="15" customHeight="1" x14ac:dyDescent="0.25">
      <c r="B12" s="12"/>
      <c r="C12" s="12"/>
      <c r="D12" s="62" t="s">
        <v>155</v>
      </c>
      <c r="E12" s="20" t="str">
        <f>IF(AND(E9&gt;=150,E9&lt;=650),"Goed","Fout")</f>
        <v>Fout</v>
      </c>
      <c r="F12" s="88"/>
    </row>
    <row r="13" spans="2:6" ht="15" customHeight="1" x14ac:dyDescent="0.25">
      <c r="B13" s="12"/>
      <c r="C13" s="12"/>
      <c r="D13" s="62" t="s">
        <v>156</v>
      </c>
      <c r="E13" s="20" t="str">
        <f>IF(AND(E10&gt;=100,E10&lt;=433),"Goed","Fout")</f>
        <v>Fout</v>
      </c>
      <c r="F13" s="88"/>
    </row>
    <row r="14" spans="2:6" ht="15" customHeight="1" x14ac:dyDescent="0.25">
      <c r="B14" s="12"/>
      <c r="C14" s="12"/>
      <c r="D14" s="62" t="s">
        <v>42</v>
      </c>
      <c r="E14" s="20" t="str">
        <f>IF(AND(E11&gt;=80,E11&lt;=150),"Goed","Fout")</f>
        <v>Fout</v>
      </c>
      <c r="F14" s="88"/>
    </row>
    <row r="15" spans="2:6" ht="15" customHeight="1" x14ac:dyDescent="0.25">
      <c r="B15" s="12"/>
      <c r="C15" s="12" t="s">
        <v>45</v>
      </c>
      <c r="D15" s="12"/>
      <c r="E15" s="17"/>
    </row>
    <row r="16" spans="2:6" ht="15" customHeight="1" x14ac:dyDescent="0.25">
      <c r="B16" s="12"/>
      <c r="C16" s="12" t="s">
        <v>46</v>
      </c>
      <c r="D16" s="12"/>
      <c r="E16" s="17"/>
    </row>
    <row r="17" spans="2:6" ht="15" customHeight="1" x14ac:dyDescent="0.25">
      <c r="B17" s="12"/>
      <c r="C17" s="12" t="s">
        <v>47</v>
      </c>
      <c r="D17" s="12"/>
      <c r="E17" s="17"/>
      <c r="F17" s="12"/>
    </row>
    <row r="18" spans="2:6" ht="15" customHeight="1" x14ac:dyDescent="0.25">
      <c r="B18" s="14" t="s">
        <v>48</v>
      </c>
      <c r="C18" s="15"/>
      <c r="D18" s="15"/>
      <c r="E18" s="15"/>
      <c r="F18" s="16"/>
    </row>
    <row r="19" spans="2:6" ht="15" customHeight="1" x14ac:dyDescent="0.25">
      <c r="B19" s="12"/>
      <c r="C19" s="12" t="s">
        <v>49</v>
      </c>
      <c r="D19" s="12" t="s">
        <v>50</v>
      </c>
      <c r="E19" s="17"/>
      <c r="F19" s="12" t="s">
        <v>51</v>
      </c>
    </row>
    <row r="20" spans="2:6" ht="15" customHeight="1" x14ac:dyDescent="0.25">
      <c r="B20" s="12"/>
      <c r="C20" s="12" t="s">
        <v>52</v>
      </c>
      <c r="D20" s="12" t="s">
        <v>53</v>
      </c>
      <c r="E20" s="17"/>
      <c r="F20" s="12" t="s">
        <v>51</v>
      </c>
    </row>
    <row r="21" spans="2:6" ht="15" customHeight="1" x14ac:dyDescent="0.25">
      <c r="B21" s="12"/>
      <c r="C21" s="12" t="s">
        <v>54</v>
      </c>
      <c r="D21" s="12" t="s">
        <v>55</v>
      </c>
      <c r="E21" s="17"/>
      <c r="F21" s="12"/>
    </row>
    <row r="22" spans="2:6" ht="15" customHeight="1" x14ac:dyDescent="0.25">
      <c r="B22" s="12"/>
      <c r="C22" s="12" t="s">
        <v>56</v>
      </c>
      <c r="D22" s="12" t="s">
        <v>57</v>
      </c>
      <c r="E22" s="17"/>
      <c r="F22" s="12" t="s">
        <v>58</v>
      </c>
    </row>
    <row r="23" spans="2:6" ht="15" customHeight="1" x14ac:dyDescent="0.25">
      <c r="B23" s="14" t="s">
        <v>59</v>
      </c>
      <c r="C23" s="14"/>
      <c r="D23" s="14"/>
      <c r="E23" s="14"/>
      <c r="F23" s="14"/>
    </row>
    <row r="24" spans="2:6" ht="15" customHeight="1" x14ac:dyDescent="0.25">
      <c r="B24" s="12"/>
      <c r="C24" s="12" t="s">
        <v>60</v>
      </c>
      <c r="D24" s="12" t="s">
        <v>61</v>
      </c>
      <c r="E24" s="17"/>
      <c r="F24" s="12" t="s">
        <v>62</v>
      </c>
    </row>
    <row r="25" spans="2:6" ht="15" customHeight="1" x14ac:dyDescent="0.25">
      <c r="B25" s="12"/>
      <c r="C25" s="22" t="s">
        <v>63</v>
      </c>
      <c r="D25" s="22" t="s">
        <v>64</v>
      </c>
      <c r="E25" s="17"/>
      <c r="F25" s="12" t="s">
        <v>62</v>
      </c>
    </row>
    <row r="26" spans="2:6" ht="15" customHeight="1" x14ac:dyDescent="0.25">
      <c r="B26" s="12"/>
      <c r="C26" s="22" t="s">
        <v>65</v>
      </c>
      <c r="D26" s="22"/>
      <c r="E26" s="17"/>
      <c r="F26" s="22" t="s">
        <v>66</v>
      </c>
    </row>
    <row r="27" spans="2:6" ht="15" customHeight="1" x14ac:dyDescent="0.25">
      <c r="B27" s="12"/>
      <c r="C27" s="12" t="s">
        <v>67</v>
      </c>
      <c r="D27" s="12" t="s">
        <v>68</v>
      </c>
      <c r="E27" s="17"/>
      <c r="F27" s="12" t="s">
        <v>69</v>
      </c>
    </row>
    <row r="28" spans="2:6" ht="15" customHeight="1" x14ac:dyDescent="0.25">
      <c r="B28" s="12"/>
      <c r="C28" s="12" t="s">
        <v>70</v>
      </c>
      <c r="D28" s="12"/>
      <c r="E28" s="17"/>
      <c r="F28" s="12" t="s">
        <v>69</v>
      </c>
    </row>
    <row r="29" spans="2:6" ht="15" customHeight="1" x14ac:dyDescent="0.25">
      <c r="B29" s="12"/>
      <c r="C29" s="22" t="s">
        <v>71</v>
      </c>
      <c r="D29" s="22" t="s">
        <v>72</v>
      </c>
      <c r="E29" s="17"/>
      <c r="F29" s="22" t="s">
        <v>73</v>
      </c>
    </row>
    <row r="30" spans="2:6" ht="15" customHeight="1" x14ac:dyDescent="0.25">
      <c r="B30" s="12"/>
      <c r="C30" s="22" t="s">
        <v>74</v>
      </c>
      <c r="D30" s="23"/>
      <c r="E30" s="17"/>
      <c r="F30" s="22" t="s">
        <v>75</v>
      </c>
    </row>
    <row r="31" spans="2:6" ht="15" customHeight="1" x14ac:dyDescent="0.25">
      <c r="B31" s="12"/>
      <c r="C31" s="22" t="s">
        <v>76</v>
      </c>
      <c r="D31" s="22" t="s">
        <v>77</v>
      </c>
      <c r="E31" s="17"/>
      <c r="F31" s="22" t="s">
        <v>78</v>
      </c>
    </row>
    <row r="32" spans="2:6" ht="15" customHeight="1" x14ac:dyDescent="0.25">
      <c r="B32" s="12"/>
      <c r="C32" s="22" t="s">
        <v>79</v>
      </c>
      <c r="D32" t="s">
        <v>80</v>
      </c>
      <c r="E32" s="17"/>
      <c r="F32" s="22" t="s">
        <v>81</v>
      </c>
    </row>
    <row r="33" spans="2:6" ht="15" customHeight="1" x14ac:dyDescent="0.25">
      <c r="B33" s="12"/>
      <c r="C33" s="22" t="s">
        <v>82</v>
      </c>
      <c r="D33" s="22" t="s">
        <v>83</v>
      </c>
      <c r="E33" s="17"/>
      <c r="F33" s="22" t="s">
        <v>78</v>
      </c>
    </row>
    <row r="34" spans="2:6" ht="15" customHeight="1" x14ac:dyDescent="0.25">
      <c r="B34" s="12"/>
      <c r="C34" s="22" t="s">
        <v>84</v>
      </c>
      <c r="D34" s="22" t="s">
        <v>85</v>
      </c>
      <c r="E34" s="17"/>
      <c r="F34" s="22" t="s">
        <v>86</v>
      </c>
    </row>
    <row r="35" spans="2:6" ht="15" customHeight="1" x14ac:dyDescent="0.25">
      <c r="B35" s="12"/>
      <c r="C35" s="24" t="s">
        <v>87</v>
      </c>
      <c r="D35" s="24" t="s">
        <v>88</v>
      </c>
      <c r="E35" s="25"/>
      <c r="F35" s="26" t="s">
        <v>89</v>
      </c>
    </row>
    <row r="36" spans="2:6" ht="15" customHeight="1" x14ac:dyDescent="0.25">
      <c r="B36" s="14" t="s">
        <v>90</v>
      </c>
      <c r="C36" s="27"/>
      <c r="D36" s="28"/>
      <c r="E36" s="28"/>
      <c r="F36" s="29"/>
    </row>
    <row r="37" spans="2:6" ht="15" customHeight="1" x14ac:dyDescent="0.25">
      <c r="B37" s="12"/>
      <c r="C37" s="30" t="s">
        <v>91</v>
      </c>
      <c r="D37" s="30" t="s">
        <v>92</v>
      </c>
      <c r="E37" s="31"/>
      <c r="F37" s="30"/>
    </row>
    <row r="38" spans="2:6" ht="16.5" customHeight="1" x14ac:dyDescent="0.25">
      <c r="B38" s="32"/>
      <c r="C38" s="33" t="s">
        <v>93</v>
      </c>
      <c r="D38" s="34"/>
      <c r="E38" s="35"/>
      <c r="F38" s="36"/>
    </row>
    <row r="39" spans="2:6" ht="16.5" customHeight="1" x14ac:dyDescent="0.25">
      <c r="B39" s="12"/>
      <c r="C39" s="37" t="s">
        <v>94</v>
      </c>
      <c r="D39" s="38" t="s">
        <v>95</v>
      </c>
      <c r="E39" s="39"/>
      <c r="F39" s="38"/>
    </row>
    <row r="40" spans="2:6" ht="15" customHeight="1" x14ac:dyDescent="0.25">
      <c r="B40" s="12"/>
      <c r="C40" s="21" t="s">
        <v>96</v>
      </c>
      <c r="D40" s="12" t="s">
        <v>95</v>
      </c>
      <c r="E40" s="17"/>
      <c r="F40" s="12"/>
    </row>
    <row r="41" spans="2:6" ht="15" customHeight="1" x14ac:dyDescent="0.25">
      <c r="B41" s="12"/>
      <c r="C41" s="21" t="s">
        <v>97</v>
      </c>
      <c r="D41" s="12" t="s">
        <v>95</v>
      </c>
      <c r="E41" s="17"/>
      <c r="F41" s="12"/>
    </row>
    <row r="42" spans="2:6" ht="15" customHeight="1" x14ac:dyDescent="0.25">
      <c r="B42" s="12"/>
      <c r="C42" s="12" t="s">
        <v>98</v>
      </c>
      <c r="D42" s="12" t="s">
        <v>99</v>
      </c>
      <c r="E42" s="17"/>
      <c r="F42" s="12" t="s">
        <v>100</v>
      </c>
    </row>
    <row r="43" spans="2:6" ht="15" customHeight="1" x14ac:dyDescent="0.25">
      <c r="B43" s="12"/>
      <c r="C43" s="30" t="s">
        <v>101</v>
      </c>
      <c r="D43" s="30" t="s">
        <v>85</v>
      </c>
      <c r="E43" s="31"/>
      <c r="F43" s="12"/>
    </row>
    <row r="44" spans="2:6" ht="15" customHeight="1" x14ac:dyDescent="0.25">
      <c r="B44" s="32"/>
      <c r="C44" s="30" t="s">
        <v>166</v>
      </c>
      <c r="D44" s="30" t="s">
        <v>103</v>
      </c>
      <c r="E44" s="31"/>
      <c r="F44" s="36" t="s">
        <v>167</v>
      </c>
    </row>
    <row r="45" spans="2:6" ht="15" customHeight="1" x14ac:dyDescent="0.25">
      <c r="B45" s="32"/>
      <c r="C45" s="3" t="s">
        <v>105</v>
      </c>
      <c r="D45" s="40" t="s">
        <v>103</v>
      </c>
      <c r="E45" s="41">
        <f>E38</f>
        <v>0</v>
      </c>
      <c r="F45" s="36"/>
    </row>
    <row r="46" spans="2:6" ht="15" customHeight="1" x14ac:dyDescent="0.25">
      <c r="B46" s="12"/>
      <c r="C46" s="38" t="s">
        <v>106</v>
      </c>
      <c r="D46" s="38" t="s">
        <v>103</v>
      </c>
      <c r="E46" s="39"/>
      <c r="F46" s="12"/>
    </row>
    <row r="47" spans="2:6" ht="15" customHeight="1" x14ac:dyDescent="0.25">
      <c r="B47" s="12"/>
      <c r="C47" s="12" t="s">
        <v>107</v>
      </c>
      <c r="D47" s="12"/>
      <c r="E47" s="17"/>
      <c r="F47" s="12"/>
    </row>
    <row r="48" spans="2:6" ht="15" customHeight="1" x14ac:dyDescent="0.25">
      <c r="B48" s="12"/>
      <c r="C48" s="21" t="s">
        <v>108</v>
      </c>
      <c r="D48" s="12" t="s">
        <v>109</v>
      </c>
      <c r="E48" s="17"/>
      <c r="F48" s="12"/>
    </row>
    <row r="49" spans="2:6" ht="15" customHeight="1" x14ac:dyDescent="0.25">
      <c r="B49" s="12"/>
      <c r="C49" s="42" t="s">
        <v>110</v>
      </c>
      <c r="D49" s="12" t="s">
        <v>109</v>
      </c>
      <c r="E49" s="17"/>
      <c r="F49" s="12"/>
    </row>
    <row r="50" spans="2:6" ht="15" customHeight="1" x14ac:dyDescent="0.25">
      <c r="B50" s="12"/>
      <c r="C50" s="42" t="s">
        <v>111</v>
      </c>
      <c r="D50" s="12" t="s">
        <v>109</v>
      </c>
      <c r="E50" s="17"/>
      <c r="F50" s="43"/>
    </row>
    <row r="51" spans="2:6" ht="15" customHeight="1" x14ac:dyDescent="0.25">
      <c r="B51" s="12"/>
      <c r="C51" s="42" t="s">
        <v>112</v>
      </c>
      <c r="D51" s="12" t="s">
        <v>109</v>
      </c>
      <c r="E51" s="17"/>
      <c r="F51" s="43"/>
    </row>
    <row r="52" spans="2:6" ht="15" customHeight="1" x14ac:dyDescent="0.25">
      <c r="B52" s="12"/>
      <c r="C52" s="44" t="s">
        <v>113</v>
      </c>
      <c r="D52" s="12"/>
      <c r="E52" s="17"/>
      <c r="F52" s="12" t="s">
        <v>114</v>
      </c>
    </row>
    <row r="53" spans="2:6" ht="15" customHeight="1" x14ac:dyDescent="0.25">
      <c r="B53" s="12"/>
      <c r="C53" s="12" t="s">
        <v>115</v>
      </c>
      <c r="D53" s="12" t="s">
        <v>99</v>
      </c>
      <c r="E53" s="17"/>
      <c r="F53" s="12"/>
    </row>
    <row r="54" spans="2:6" ht="18.75" customHeight="1" x14ac:dyDescent="0.25">
      <c r="B54" s="12"/>
      <c r="C54" s="12" t="s">
        <v>116</v>
      </c>
      <c r="D54" s="12" t="s">
        <v>117</v>
      </c>
      <c r="E54" s="17"/>
      <c r="F54" s="12"/>
    </row>
    <row r="55" spans="2:6" ht="15" customHeight="1" x14ac:dyDescent="0.25">
      <c r="B55" s="12"/>
      <c r="C55" s="12" t="s">
        <v>118</v>
      </c>
      <c r="D55" s="12" t="s">
        <v>117</v>
      </c>
      <c r="E55" s="17"/>
      <c r="F55" s="12" t="s">
        <v>119</v>
      </c>
    </row>
    <row r="56" spans="2:6" ht="15" customHeight="1" x14ac:dyDescent="0.25">
      <c r="B56" s="12"/>
      <c r="C56" s="12" t="s">
        <v>120</v>
      </c>
      <c r="D56" s="12"/>
      <c r="E56" s="17"/>
      <c r="F56" s="12" t="s">
        <v>121</v>
      </c>
    </row>
    <row r="57" spans="2:6" ht="15" customHeight="1" x14ac:dyDescent="0.25">
      <c r="B57" s="12"/>
      <c r="C57" s="12" t="s">
        <v>122</v>
      </c>
      <c r="D57" s="12" t="s">
        <v>123</v>
      </c>
      <c r="E57" s="17"/>
      <c r="F57" s="12" t="s">
        <v>124</v>
      </c>
    </row>
    <row r="58" spans="2:6" ht="15" customHeight="1" x14ac:dyDescent="0.25">
      <c r="B58" s="45" t="s">
        <v>125</v>
      </c>
      <c r="C58" s="15"/>
      <c r="D58" s="15"/>
      <c r="E58" s="15"/>
      <c r="F58" s="4"/>
    </row>
    <row r="59" spans="2:6" ht="16.5" customHeight="1" x14ac:dyDescent="0.25">
      <c r="B59" s="12"/>
      <c r="C59" s="12" t="s">
        <v>126</v>
      </c>
      <c r="D59" s="12" t="s">
        <v>127</v>
      </c>
      <c r="E59" s="17"/>
      <c r="F59" s="12" t="s">
        <v>128</v>
      </c>
    </row>
    <row r="60" spans="2:6" ht="18" customHeight="1" x14ac:dyDescent="0.25">
      <c r="B60" s="12"/>
      <c r="C60" s="12" t="s">
        <v>129</v>
      </c>
      <c r="D60" s="12"/>
      <c r="E60" s="17"/>
      <c r="F60" t="s">
        <v>130</v>
      </c>
    </row>
    <row r="61" spans="2:6" ht="15" customHeight="1" x14ac:dyDescent="0.25">
      <c r="B61" s="4"/>
      <c r="C61" s="12" t="s">
        <v>131</v>
      </c>
      <c r="E61" s="17"/>
      <c r="F61" s="12" t="s">
        <v>159</v>
      </c>
    </row>
    <row r="62" spans="2:6" ht="15" customHeight="1" x14ac:dyDescent="0.25">
      <c r="B62" s="12"/>
      <c r="C62" s="12" t="s">
        <v>132</v>
      </c>
      <c r="D62" s="23"/>
      <c r="E62" s="17"/>
      <c r="F62" s="12" t="s">
        <v>133</v>
      </c>
    </row>
    <row r="63" spans="2:6" ht="15" customHeight="1" x14ac:dyDescent="0.25">
      <c r="B63" s="89"/>
      <c r="C63" s="12" t="s">
        <v>134</v>
      </c>
      <c r="D63" s="12"/>
      <c r="E63" s="17"/>
      <c r="F63" s="12" t="s">
        <v>135</v>
      </c>
    </row>
    <row r="64" spans="2:6" ht="16.5" customHeight="1" x14ac:dyDescent="0.25">
      <c r="B64" s="89"/>
      <c r="C64" s="15"/>
      <c r="E64" s="15"/>
      <c r="F64" s="16"/>
    </row>
    <row r="65" spans="1:6" ht="39.75" customHeight="1" x14ac:dyDescent="0.25">
      <c r="B65" s="46"/>
      <c r="C65" s="90" t="s">
        <v>136</v>
      </c>
      <c r="D65" s="90"/>
      <c r="E65" s="41"/>
      <c r="F65" s="47" t="s">
        <v>168</v>
      </c>
    </row>
    <row r="66" spans="1:6" ht="15" customHeight="1" x14ac:dyDescent="0.25">
      <c r="B66" s="12"/>
      <c r="C66" s="38"/>
      <c r="D66" s="38"/>
      <c r="E66" s="66"/>
      <c r="F66" s="48"/>
    </row>
    <row r="67" spans="1:6" ht="16.5" customHeight="1" x14ac:dyDescent="0.25">
      <c r="B67" s="14" t="s">
        <v>138</v>
      </c>
      <c r="C67" s="14"/>
      <c r="D67" s="14"/>
      <c r="E67" s="14"/>
      <c r="F67" s="14"/>
    </row>
    <row r="68" spans="1:6" ht="18" customHeight="1" x14ac:dyDescent="0.25">
      <c r="B68" s="49" t="s">
        <v>169</v>
      </c>
      <c r="C68" s="12" t="s">
        <v>170</v>
      </c>
      <c r="D68" s="50">
        <f>E71</f>
        <v>0</v>
      </c>
      <c r="E68" s="17"/>
      <c r="F68" s="89"/>
    </row>
    <row r="69" spans="1:6" ht="15" customHeight="1" x14ac:dyDescent="0.25">
      <c r="A69" s="32"/>
      <c r="B69" s="51"/>
      <c r="C69" s="67" t="s">
        <v>171</v>
      </c>
      <c r="D69" s="52"/>
      <c r="E69" s="17"/>
      <c r="F69" s="89"/>
    </row>
    <row r="70" spans="1:6" ht="15" customHeight="1" x14ac:dyDescent="0.25">
      <c r="B70" s="46"/>
      <c r="C70" s="2" t="s">
        <v>142</v>
      </c>
      <c r="D70" s="54"/>
      <c r="E70" s="41">
        <f>E72</f>
        <v>0</v>
      </c>
      <c r="F70" s="36"/>
    </row>
    <row r="71" spans="1:6" ht="15" customHeight="1" x14ac:dyDescent="0.25">
      <c r="B71" s="14" t="s">
        <v>143</v>
      </c>
      <c r="C71" s="14"/>
      <c r="D71" s="14"/>
      <c r="E71" s="14"/>
      <c r="F71" s="14"/>
    </row>
    <row r="72" spans="1:6" ht="16.5" customHeight="1" x14ac:dyDescent="0.25">
      <c r="A72" s="32"/>
      <c r="B72" s="49" t="s">
        <v>169</v>
      </c>
      <c r="C72" s="30" t="s">
        <v>144</v>
      </c>
      <c r="D72" s="55"/>
      <c r="E72" s="17"/>
      <c r="F72" s="36" t="s">
        <v>145</v>
      </c>
    </row>
    <row r="73" spans="1:6" ht="16.5" customHeight="1" x14ac:dyDescent="0.25">
      <c r="B73" s="46"/>
      <c r="C73" s="91" t="s">
        <v>146</v>
      </c>
      <c r="D73" s="91"/>
      <c r="E73" s="41">
        <f>Toegankelijkheid!H45</f>
        <v>0</v>
      </c>
      <c r="F73" s="36"/>
    </row>
    <row r="74" spans="1:6" ht="15" customHeight="1" x14ac:dyDescent="0.25">
      <c r="F74" s="56"/>
    </row>
    <row r="75" spans="1:6" ht="16.5" customHeight="1" x14ac:dyDescent="0.25">
      <c r="F75" s="56"/>
    </row>
    <row r="76" spans="1:6" ht="16.5" customHeight="1" x14ac:dyDescent="0.25">
      <c r="C76" s="92"/>
      <c r="D76" s="92"/>
      <c r="E76" s="1"/>
    </row>
    <row r="77" spans="1:6" ht="15" customHeight="1" x14ac:dyDescent="0.25">
      <c r="B77" s="58" t="s">
        <v>147</v>
      </c>
      <c r="C77" s="57"/>
      <c r="D77" s="63"/>
      <c r="E77" s="60" t="s">
        <v>162</v>
      </c>
    </row>
    <row r="78" spans="1:6" ht="15.75" customHeight="1" x14ac:dyDescent="0.25">
      <c r="B78" s="58" t="s">
        <v>148</v>
      </c>
      <c r="D78" s="64"/>
      <c r="E78" s="65" t="s">
        <v>163</v>
      </c>
    </row>
    <row r="79" spans="1:6" ht="15.75" customHeight="1" x14ac:dyDescent="0.25">
      <c r="B79" s="59"/>
      <c r="E79" s="60"/>
    </row>
    <row r="80" spans="1:6" ht="15.75" customHeight="1" x14ac:dyDescent="0.25">
      <c r="B80" s="58" t="s">
        <v>149</v>
      </c>
    </row>
    <row r="81" spans="2:5" ht="15.75" customHeight="1" x14ac:dyDescent="0.25">
      <c r="B81" s="59"/>
      <c r="E81" s="60"/>
    </row>
    <row r="82" spans="2:5" ht="15" customHeight="1" x14ac:dyDescent="0.25">
      <c r="B82" s="58"/>
    </row>
    <row r="83" spans="2:5" ht="15" customHeight="1" x14ac:dyDescent="0.25">
      <c r="B83" s="61"/>
      <c r="C83" s="57"/>
    </row>
    <row r="84" spans="2:5" ht="15" customHeight="1" x14ac:dyDescent="0.25">
      <c r="C84" s="57"/>
    </row>
    <row r="85" spans="2:5" ht="15" customHeight="1" x14ac:dyDescent="0.25"/>
    <row r="86" spans="2:5" ht="15" customHeight="1" x14ac:dyDescent="0.25"/>
    <row r="87" spans="2:5" ht="15" customHeight="1" x14ac:dyDescent="0.25"/>
  </sheetData>
  <mergeCells count="6">
    <mergeCell ref="C76:D76"/>
    <mergeCell ref="F8:F14"/>
    <mergeCell ref="B63:B64"/>
    <mergeCell ref="C65:D65"/>
    <mergeCell ref="F68:F69"/>
    <mergeCell ref="C73:D73"/>
  </mergeCells>
  <pageMargins left="0.5" right="0.5" top="0.7" bottom="0.7"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9"/>
  <sheetViews>
    <sheetView showGridLines="0" topLeftCell="A51" zoomScaleNormal="100" workbookViewId="0">
      <selection activeCell="D80" sqref="D80"/>
    </sheetView>
  </sheetViews>
  <sheetFormatPr defaultColWidth="8.7109375" defaultRowHeight="15" x14ac:dyDescent="0.25"/>
  <cols>
    <col min="1" max="1" width="1.85546875" customWidth="1"/>
    <col min="2" max="2" width="26.7109375" customWidth="1"/>
    <col min="3" max="3" width="47.140625" customWidth="1"/>
    <col min="4" max="4" width="31.28515625" customWidth="1"/>
    <col min="5" max="5" width="21.42578125" customWidth="1"/>
    <col min="6" max="6" width="100.140625" customWidth="1"/>
    <col min="8" max="8" width="8.85546875" customWidth="1"/>
    <col min="16384" max="16384" width="9.140625" customWidth="1"/>
  </cols>
  <sheetData>
    <row r="1" spans="2:6" ht="21" customHeight="1" x14ac:dyDescent="0.35">
      <c r="B1" s="11" t="s">
        <v>172</v>
      </c>
      <c r="D1" s="11" t="s">
        <v>28</v>
      </c>
    </row>
    <row r="2" spans="2:6" ht="21" customHeight="1" x14ac:dyDescent="0.35">
      <c r="D2" s="11"/>
      <c r="E2" s="11"/>
      <c r="F2" s="11"/>
    </row>
    <row r="3" spans="2:6" ht="15.75" customHeight="1" x14ac:dyDescent="0.25">
      <c r="B3" s="12"/>
      <c r="C3" s="12" t="s">
        <v>10</v>
      </c>
      <c r="D3" s="12" t="s">
        <v>29</v>
      </c>
      <c r="E3" s="13" t="s">
        <v>30</v>
      </c>
      <c r="F3" s="12" t="s">
        <v>6</v>
      </c>
    </row>
    <row r="4" spans="2:6" ht="15.75" customHeight="1" x14ac:dyDescent="0.25">
      <c r="B4" s="14" t="s">
        <v>31</v>
      </c>
      <c r="C4" s="15"/>
      <c r="D4" s="15"/>
      <c r="E4" s="15"/>
      <c r="F4" s="16"/>
    </row>
    <row r="5" spans="2:6" ht="15.75" customHeight="1" x14ac:dyDescent="0.25">
      <c r="B5" s="12"/>
      <c r="C5" s="12" t="s">
        <v>32</v>
      </c>
      <c r="D5" s="12" t="s">
        <v>33</v>
      </c>
      <c r="E5" s="17"/>
      <c r="F5" s="12"/>
    </row>
    <row r="6" spans="2:6" ht="15.75" customHeight="1" x14ac:dyDescent="0.25">
      <c r="B6" s="12"/>
      <c r="C6" s="12" t="s">
        <v>34</v>
      </c>
      <c r="D6" s="12"/>
      <c r="E6" s="17"/>
      <c r="F6" s="12"/>
    </row>
    <row r="7" spans="2:6" ht="15.75" customHeight="1" x14ac:dyDescent="0.25">
      <c r="B7" s="12"/>
      <c r="C7" s="12" t="s">
        <v>35</v>
      </c>
      <c r="D7" s="12"/>
      <c r="E7" s="17"/>
      <c r="F7" s="12"/>
    </row>
    <row r="8" spans="2:6" ht="15.75" customHeight="1" x14ac:dyDescent="0.25">
      <c r="B8" s="14"/>
      <c r="C8" s="14" t="s">
        <v>36</v>
      </c>
      <c r="D8" s="14"/>
      <c r="E8" s="18"/>
      <c r="F8" s="88" t="s">
        <v>173</v>
      </c>
    </row>
    <row r="9" spans="2:6" ht="15.75" customHeight="1" x14ac:dyDescent="0.25">
      <c r="B9" s="12"/>
      <c r="C9" s="12" t="s">
        <v>152</v>
      </c>
      <c r="D9" s="12" t="s">
        <v>39</v>
      </c>
      <c r="E9" s="19"/>
      <c r="F9" s="88"/>
    </row>
    <row r="10" spans="2:6" ht="15.75" customHeight="1" x14ac:dyDescent="0.25">
      <c r="B10" s="12"/>
      <c r="C10" s="12" t="s">
        <v>153</v>
      </c>
      <c r="D10" s="12" t="s">
        <v>39</v>
      </c>
      <c r="E10" s="19"/>
      <c r="F10" s="88"/>
    </row>
    <row r="11" spans="2:6" ht="15.75" customHeight="1" x14ac:dyDescent="0.25">
      <c r="B11" s="12"/>
      <c r="C11" s="12" t="s">
        <v>154</v>
      </c>
      <c r="D11" s="12" t="s">
        <v>39</v>
      </c>
      <c r="E11" s="19"/>
      <c r="F11" s="88"/>
    </row>
    <row r="12" spans="2:6" ht="15.75" customHeight="1" x14ac:dyDescent="0.25">
      <c r="B12" s="12"/>
      <c r="C12" s="12"/>
      <c r="D12" s="62" t="s">
        <v>155</v>
      </c>
      <c r="E12" s="20" t="str">
        <f>IF(AND(E9&gt;=150,E9&lt;=650),"Goed","Fout")</f>
        <v>Fout</v>
      </c>
      <c r="F12" s="88"/>
    </row>
    <row r="13" spans="2:6" ht="15.75" customHeight="1" x14ac:dyDescent="0.25">
      <c r="B13" s="12"/>
      <c r="C13" s="12"/>
      <c r="D13" s="62" t="s">
        <v>156</v>
      </c>
      <c r="E13" s="20" t="str">
        <f>IF(AND(E10&gt;=100,E10&lt;=433),"Goed","Fout")</f>
        <v>Fout</v>
      </c>
      <c r="F13" s="88"/>
    </row>
    <row r="14" spans="2:6" ht="15.75" customHeight="1" x14ac:dyDescent="0.25">
      <c r="B14" s="12"/>
      <c r="C14" s="12"/>
      <c r="D14" s="62" t="s">
        <v>42</v>
      </c>
      <c r="E14" s="20" t="str">
        <f>IF(AND(E11&gt;=80,E11&lt;=150),"Goed","Fout")</f>
        <v>Fout</v>
      </c>
      <c r="F14" s="88"/>
    </row>
    <row r="15" spans="2:6" ht="15.75" customHeight="1" x14ac:dyDescent="0.25">
      <c r="B15" s="12"/>
      <c r="C15" s="12" t="s">
        <v>45</v>
      </c>
      <c r="D15" s="12"/>
      <c r="E15" s="17"/>
    </row>
    <row r="16" spans="2:6" ht="15.75" customHeight="1" x14ac:dyDescent="0.25">
      <c r="B16" s="12"/>
      <c r="C16" s="12" t="s">
        <v>46</v>
      </c>
      <c r="D16" s="12"/>
      <c r="E16" s="17"/>
    </row>
    <row r="17" spans="2:6" ht="15.75" customHeight="1" x14ac:dyDescent="0.25">
      <c r="B17" s="12"/>
      <c r="C17" s="12" t="s">
        <v>47</v>
      </c>
      <c r="D17" s="21"/>
      <c r="E17" s="17"/>
      <c r="F17" s="12"/>
    </row>
    <row r="18" spans="2:6" ht="15.75" customHeight="1" x14ac:dyDescent="0.25">
      <c r="B18" s="14" t="s">
        <v>48</v>
      </c>
      <c r="C18" s="15"/>
      <c r="D18" s="15"/>
      <c r="E18" s="15"/>
      <c r="F18" s="16"/>
    </row>
    <row r="19" spans="2:6" ht="15.75" customHeight="1" x14ac:dyDescent="0.25">
      <c r="B19" s="12"/>
      <c r="C19" s="12" t="s">
        <v>49</v>
      </c>
      <c r="D19" s="12" t="s">
        <v>50</v>
      </c>
      <c r="E19" s="17"/>
      <c r="F19" s="12" t="s">
        <v>51</v>
      </c>
    </row>
    <row r="20" spans="2:6" ht="15.75" customHeight="1" x14ac:dyDescent="0.25">
      <c r="B20" s="12"/>
      <c r="C20" s="12" t="s">
        <v>52</v>
      </c>
      <c r="D20" s="12" t="s">
        <v>53</v>
      </c>
      <c r="E20" s="17"/>
      <c r="F20" s="12" t="s">
        <v>51</v>
      </c>
    </row>
    <row r="21" spans="2:6" ht="15.75" customHeight="1" x14ac:dyDescent="0.25">
      <c r="B21" s="12"/>
      <c r="C21" s="12" t="s">
        <v>54</v>
      </c>
      <c r="D21" s="12" t="s">
        <v>55</v>
      </c>
      <c r="E21" s="17"/>
      <c r="F21" s="12"/>
    </row>
    <row r="22" spans="2:6" ht="15.75" customHeight="1" x14ac:dyDescent="0.25">
      <c r="B22" s="12"/>
      <c r="C22" s="12" t="s">
        <v>56</v>
      </c>
      <c r="D22" s="12" t="s">
        <v>57</v>
      </c>
      <c r="E22" s="17"/>
      <c r="F22" s="12" t="s">
        <v>58</v>
      </c>
    </row>
    <row r="23" spans="2:6" ht="15.75" customHeight="1" x14ac:dyDescent="0.25">
      <c r="B23" s="14" t="s">
        <v>59</v>
      </c>
      <c r="C23" s="14"/>
      <c r="D23" s="14"/>
      <c r="E23" s="14"/>
      <c r="F23" s="14"/>
    </row>
    <row r="24" spans="2:6" ht="15.75" customHeight="1" x14ac:dyDescent="0.25">
      <c r="B24" s="12"/>
      <c r="C24" s="12" t="s">
        <v>60</v>
      </c>
      <c r="D24" s="12" t="s">
        <v>61</v>
      </c>
      <c r="E24" s="17"/>
      <c r="F24" s="12" t="s">
        <v>62</v>
      </c>
    </row>
    <row r="25" spans="2:6" ht="15.75" customHeight="1" x14ac:dyDescent="0.25">
      <c r="B25" s="12"/>
      <c r="C25" s="22" t="s">
        <v>63</v>
      </c>
      <c r="D25" s="22" t="s">
        <v>64</v>
      </c>
      <c r="E25" s="17"/>
      <c r="F25" s="12" t="s">
        <v>62</v>
      </c>
    </row>
    <row r="26" spans="2:6" ht="15.75" customHeight="1" x14ac:dyDescent="0.25">
      <c r="B26" s="12"/>
      <c r="C26" s="22" t="s">
        <v>65</v>
      </c>
      <c r="D26" s="22"/>
      <c r="E26" s="17"/>
      <c r="F26" s="22" t="s">
        <v>66</v>
      </c>
    </row>
    <row r="27" spans="2:6" ht="15.75" customHeight="1" x14ac:dyDescent="0.25">
      <c r="B27" s="12"/>
      <c r="C27" s="12" t="s">
        <v>67</v>
      </c>
      <c r="D27" s="12" t="s">
        <v>68</v>
      </c>
      <c r="E27" s="17"/>
      <c r="F27" s="12" t="s">
        <v>69</v>
      </c>
    </row>
    <row r="28" spans="2:6" ht="15.75" customHeight="1" x14ac:dyDescent="0.25">
      <c r="B28" s="12"/>
      <c r="C28" s="12" t="s">
        <v>70</v>
      </c>
      <c r="D28" s="12"/>
      <c r="E28" s="17"/>
      <c r="F28" s="12" t="s">
        <v>69</v>
      </c>
    </row>
    <row r="29" spans="2:6" ht="15.75" customHeight="1" x14ac:dyDescent="0.25">
      <c r="B29" s="12"/>
      <c r="C29" s="22" t="s">
        <v>71</v>
      </c>
      <c r="D29" s="22" t="s">
        <v>72</v>
      </c>
      <c r="E29" s="17"/>
      <c r="F29" s="22" t="s">
        <v>73</v>
      </c>
    </row>
    <row r="30" spans="2:6" ht="15.75" customHeight="1" x14ac:dyDescent="0.25">
      <c r="B30" s="12"/>
      <c r="C30" s="22" t="s">
        <v>74</v>
      </c>
      <c r="D30" s="23"/>
      <c r="E30" s="17"/>
      <c r="F30" s="22" t="s">
        <v>75</v>
      </c>
    </row>
    <row r="31" spans="2:6" ht="15.75" customHeight="1" x14ac:dyDescent="0.25">
      <c r="B31" s="12"/>
      <c r="C31" s="22" t="s">
        <v>76</v>
      </c>
      <c r="D31" s="22" t="s">
        <v>77</v>
      </c>
      <c r="E31" s="17"/>
      <c r="F31" s="22" t="s">
        <v>78</v>
      </c>
    </row>
    <row r="32" spans="2:6" ht="15.75" customHeight="1" x14ac:dyDescent="0.25">
      <c r="B32" s="12"/>
      <c r="C32" s="22" t="s">
        <v>79</v>
      </c>
      <c r="D32" t="s">
        <v>80</v>
      </c>
      <c r="E32" s="17"/>
      <c r="F32" s="22" t="s">
        <v>81</v>
      </c>
    </row>
    <row r="33" spans="2:6" ht="15.75" customHeight="1" x14ac:dyDescent="0.25">
      <c r="B33" s="12"/>
      <c r="C33" s="22" t="s">
        <v>82</v>
      </c>
      <c r="D33" s="22" t="s">
        <v>83</v>
      </c>
      <c r="E33" s="17"/>
      <c r="F33" s="22" t="s">
        <v>78</v>
      </c>
    </row>
    <row r="34" spans="2:6" ht="15.75" customHeight="1" x14ac:dyDescent="0.25">
      <c r="B34" s="12"/>
      <c r="C34" s="22" t="s">
        <v>84</v>
      </c>
      <c r="D34" s="22" t="s">
        <v>85</v>
      </c>
      <c r="E34" s="17"/>
      <c r="F34" s="22" t="s">
        <v>86</v>
      </c>
    </row>
    <row r="35" spans="2:6" ht="15.75" customHeight="1" x14ac:dyDescent="0.25">
      <c r="B35" s="12"/>
      <c r="C35" s="24" t="s">
        <v>87</v>
      </c>
      <c r="D35" s="24" t="s">
        <v>88</v>
      </c>
      <c r="E35" s="25"/>
      <c r="F35" s="26" t="s">
        <v>89</v>
      </c>
    </row>
    <row r="36" spans="2:6" ht="15.75" customHeight="1" x14ac:dyDescent="0.25">
      <c r="B36" s="14" t="s">
        <v>90</v>
      </c>
      <c r="C36" s="27"/>
      <c r="D36" s="28"/>
      <c r="E36" s="28"/>
      <c r="F36" s="29"/>
    </row>
    <row r="37" spans="2:6" ht="15.75" customHeight="1" x14ac:dyDescent="0.25">
      <c r="B37" s="12"/>
      <c r="C37" s="30" t="s">
        <v>91</v>
      </c>
      <c r="D37" s="30" t="s">
        <v>92</v>
      </c>
      <c r="E37" s="17"/>
      <c r="F37" s="30"/>
    </row>
    <row r="38" spans="2:6" ht="16.5" customHeight="1" x14ac:dyDescent="0.25">
      <c r="B38" s="32"/>
      <c r="C38" s="33" t="s">
        <v>93</v>
      </c>
      <c r="D38" s="34"/>
      <c r="E38" s="35"/>
      <c r="F38" s="36"/>
    </row>
    <row r="39" spans="2:6" ht="16.5" customHeight="1" x14ac:dyDescent="0.25">
      <c r="B39" s="12"/>
      <c r="C39" s="37" t="s">
        <v>94</v>
      </c>
      <c r="D39" s="38" t="s">
        <v>95</v>
      </c>
      <c r="E39" s="39"/>
      <c r="F39" s="38"/>
    </row>
    <row r="40" spans="2:6" ht="15.75" customHeight="1" x14ac:dyDescent="0.25">
      <c r="B40" s="12"/>
      <c r="C40" s="21" t="s">
        <v>96</v>
      </c>
      <c r="D40" s="12" t="s">
        <v>95</v>
      </c>
      <c r="E40" s="17"/>
      <c r="F40" s="12"/>
    </row>
    <row r="41" spans="2:6" ht="15.75" customHeight="1" x14ac:dyDescent="0.25">
      <c r="B41" s="12"/>
      <c r="C41" s="21" t="s">
        <v>97</v>
      </c>
      <c r="D41" s="12" t="s">
        <v>95</v>
      </c>
      <c r="E41" s="17"/>
      <c r="F41" s="12"/>
    </row>
    <row r="42" spans="2:6" ht="15.75" customHeight="1" x14ac:dyDescent="0.25">
      <c r="B42" s="12"/>
      <c r="C42" s="12" t="s">
        <v>98</v>
      </c>
      <c r="D42" s="12" t="s">
        <v>99</v>
      </c>
      <c r="E42" s="17"/>
      <c r="F42" s="12" t="s">
        <v>100</v>
      </c>
    </row>
    <row r="43" spans="2:6" ht="15.75" customHeight="1" x14ac:dyDescent="0.25">
      <c r="B43" s="12"/>
      <c r="C43" s="30" t="s">
        <v>101</v>
      </c>
      <c r="D43" s="30" t="s">
        <v>85</v>
      </c>
      <c r="E43" s="31"/>
      <c r="F43" s="12"/>
    </row>
    <row r="44" spans="2:6" ht="15.75" customHeight="1" x14ac:dyDescent="0.25">
      <c r="B44" s="32"/>
      <c r="C44" s="30" t="s">
        <v>174</v>
      </c>
      <c r="D44" s="30" t="s">
        <v>103</v>
      </c>
      <c r="E44" s="31"/>
      <c r="F44" s="36" t="s">
        <v>175</v>
      </c>
    </row>
    <row r="45" spans="2:6" ht="15.75" customHeight="1" x14ac:dyDescent="0.25">
      <c r="B45" s="32"/>
      <c r="C45" s="3" t="s">
        <v>105</v>
      </c>
      <c r="D45" s="40" t="s">
        <v>103</v>
      </c>
      <c r="E45" s="41">
        <f>E46</f>
        <v>0</v>
      </c>
      <c r="F45" s="36"/>
    </row>
    <row r="46" spans="2:6" ht="15.75" customHeight="1" x14ac:dyDescent="0.25">
      <c r="B46" s="12"/>
      <c r="C46" s="38" t="s">
        <v>106</v>
      </c>
      <c r="D46" s="38" t="s">
        <v>103</v>
      </c>
      <c r="E46" s="39"/>
      <c r="F46" s="12"/>
    </row>
    <row r="47" spans="2:6" ht="15.75" customHeight="1" x14ac:dyDescent="0.25">
      <c r="B47" s="12"/>
      <c r="C47" s="12" t="s">
        <v>107</v>
      </c>
      <c r="D47" s="12"/>
      <c r="E47" s="17"/>
      <c r="F47" s="12"/>
    </row>
    <row r="48" spans="2:6" ht="15.75" customHeight="1" x14ac:dyDescent="0.25">
      <c r="B48" s="12"/>
      <c r="C48" s="21" t="s">
        <v>108</v>
      </c>
      <c r="D48" s="12" t="s">
        <v>109</v>
      </c>
      <c r="E48" s="17"/>
      <c r="F48" s="12"/>
    </row>
    <row r="49" spans="2:6" ht="15.75" customHeight="1" x14ac:dyDescent="0.25">
      <c r="B49" s="12"/>
      <c r="C49" s="42" t="s">
        <v>110</v>
      </c>
      <c r="D49" s="12" t="s">
        <v>109</v>
      </c>
      <c r="E49" s="17"/>
      <c r="F49" s="12"/>
    </row>
    <row r="50" spans="2:6" ht="15.75" customHeight="1" x14ac:dyDescent="0.25">
      <c r="B50" s="12"/>
      <c r="C50" s="42" t="s">
        <v>111</v>
      </c>
      <c r="D50" s="12" t="s">
        <v>109</v>
      </c>
      <c r="E50" s="17"/>
      <c r="F50" s="43"/>
    </row>
    <row r="51" spans="2:6" ht="15.75" customHeight="1" x14ac:dyDescent="0.25">
      <c r="B51" s="12"/>
      <c r="C51" s="42" t="s">
        <v>112</v>
      </c>
      <c r="D51" s="12" t="s">
        <v>109</v>
      </c>
      <c r="E51" s="17"/>
      <c r="F51" s="43"/>
    </row>
    <row r="52" spans="2:6" ht="15.75" customHeight="1" x14ac:dyDescent="0.25">
      <c r="B52" s="12"/>
      <c r="C52" s="44" t="s">
        <v>113</v>
      </c>
      <c r="D52" s="12"/>
      <c r="E52" s="17"/>
      <c r="F52" s="12" t="s">
        <v>114</v>
      </c>
    </row>
    <row r="53" spans="2:6" ht="15.75" customHeight="1" x14ac:dyDescent="0.25">
      <c r="B53" s="12"/>
      <c r="C53" s="12" t="s">
        <v>115</v>
      </c>
      <c r="D53" s="12" t="s">
        <v>99</v>
      </c>
      <c r="E53" s="17"/>
      <c r="F53" s="12"/>
    </row>
    <row r="54" spans="2:6" ht="18.75" customHeight="1" x14ac:dyDescent="0.25">
      <c r="B54" s="12"/>
      <c r="C54" s="12" t="s">
        <v>116</v>
      </c>
      <c r="D54" s="12" t="s">
        <v>117</v>
      </c>
      <c r="E54" s="17"/>
      <c r="F54" s="12"/>
    </row>
    <row r="55" spans="2:6" ht="15.75" customHeight="1" x14ac:dyDescent="0.25">
      <c r="B55" s="12"/>
      <c r="C55" s="12" t="s">
        <v>118</v>
      </c>
      <c r="D55" s="12" t="s">
        <v>117</v>
      </c>
      <c r="E55" s="17"/>
      <c r="F55" s="12" t="s">
        <v>119</v>
      </c>
    </row>
    <row r="56" spans="2:6" ht="15.75" customHeight="1" x14ac:dyDescent="0.25">
      <c r="B56" s="12"/>
      <c r="C56" s="12" t="s">
        <v>120</v>
      </c>
      <c r="D56" s="12"/>
      <c r="E56" s="17"/>
      <c r="F56" s="12" t="s">
        <v>121</v>
      </c>
    </row>
    <row r="57" spans="2:6" ht="15.75" customHeight="1" x14ac:dyDescent="0.25">
      <c r="B57" s="12"/>
      <c r="C57" s="12" t="s">
        <v>122</v>
      </c>
      <c r="D57" s="12" t="s">
        <v>123</v>
      </c>
      <c r="E57" s="17"/>
      <c r="F57" s="12" t="s">
        <v>124</v>
      </c>
    </row>
    <row r="58" spans="2:6" ht="15.75" customHeight="1" x14ac:dyDescent="0.25">
      <c r="B58" s="45" t="s">
        <v>125</v>
      </c>
      <c r="C58" s="15"/>
      <c r="D58" s="15"/>
      <c r="E58" s="15"/>
      <c r="F58" s="4"/>
    </row>
    <row r="59" spans="2:6" ht="16.5" customHeight="1" x14ac:dyDescent="0.25">
      <c r="B59" s="12"/>
      <c r="C59" s="12" t="s">
        <v>126</v>
      </c>
      <c r="D59" s="12" t="s">
        <v>127</v>
      </c>
      <c r="E59" s="17"/>
      <c r="F59" s="12" t="s">
        <v>128</v>
      </c>
    </row>
    <row r="60" spans="2:6" ht="18" customHeight="1" x14ac:dyDescent="0.25">
      <c r="B60" s="12"/>
      <c r="C60" s="12" t="s">
        <v>129</v>
      </c>
      <c r="D60" s="12"/>
      <c r="E60" s="17"/>
      <c r="F60" t="s">
        <v>130</v>
      </c>
    </row>
    <row r="61" spans="2:6" ht="15.75" customHeight="1" x14ac:dyDescent="0.25">
      <c r="B61" s="4"/>
      <c r="C61" s="12" t="s">
        <v>131</v>
      </c>
      <c r="E61" s="17"/>
      <c r="F61" s="12" t="s">
        <v>159</v>
      </c>
    </row>
    <row r="62" spans="2:6" ht="15.75" customHeight="1" x14ac:dyDescent="0.25">
      <c r="B62" s="12"/>
      <c r="C62" s="12" t="s">
        <v>132</v>
      </c>
      <c r="D62" s="23"/>
      <c r="E62" s="17"/>
      <c r="F62" s="12" t="s">
        <v>133</v>
      </c>
    </row>
    <row r="63" spans="2:6" ht="15.75" customHeight="1" x14ac:dyDescent="0.25">
      <c r="B63" s="89"/>
      <c r="C63" s="12" t="s">
        <v>134</v>
      </c>
      <c r="D63" s="12"/>
      <c r="E63" s="17"/>
      <c r="F63" s="68" t="s">
        <v>135</v>
      </c>
    </row>
    <row r="64" spans="2:6" ht="16.5" customHeight="1" x14ac:dyDescent="0.25">
      <c r="B64" s="89"/>
      <c r="C64" s="15"/>
      <c r="E64" s="15"/>
      <c r="F64" s="16"/>
    </row>
    <row r="65" spans="1:6" ht="33" customHeight="1" x14ac:dyDescent="0.25">
      <c r="B65" s="46"/>
      <c r="C65" s="90" t="s">
        <v>136</v>
      </c>
      <c r="D65" s="90"/>
      <c r="E65" s="41"/>
      <c r="F65" s="47" t="s">
        <v>176</v>
      </c>
    </row>
    <row r="66" spans="1:6" ht="15.75" customHeight="1" x14ac:dyDescent="0.25">
      <c r="B66" s="12"/>
      <c r="C66" s="38"/>
      <c r="D66" s="38"/>
      <c r="E66" s="38"/>
      <c r="F66" s="48"/>
    </row>
    <row r="67" spans="1:6" ht="15" customHeight="1" x14ac:dyDescent="0.25">
      <c r="B67" s="14" t="s">
        <v>138</v>
      </c>
      <c r="C67" s="14"/>
      <c r="D67" s="14"/>
      <c r="E67" s="14"/>
      <c r="F67" s="14"/>
    </row>
    <row r="68" spans="1:6" ht="16.5" customHeight="1" x14ac:dyDescent="0.25">
      <c r="B68" s="49" t="s">
        <v>177</v>
      </c>
      <c r="C68" s="30" t="s">
        <v>140</v>
      </c>
      <c r="D68" s="50">
        <f>E71</f>
        <v>0</v>
      </c>
      <c r="E68" s="17"/>
      <c r="F68" s="89"/>
    </row>
    <row r="69" spans="1:6" ht="15" customHeight="1" x14ac:dyDescent="0.25">
      <c r="A69" s="32"/>
      <c r="B69" s="51"/>
      <c r="C69" s="30" t="s">
        <v>141</v>
      </c>
      <c r="D69" s="52"/>
      <c r="E69" s="17"/>
      <c r="F69" s="89"/>
    </row>
    <row r="70" spans="1:6" ht="15" customHeight="1" x14ac:dyDescent="0.25">
      <c r="B70" s="46"/>
      <c r="C70" s="2" t="s">
        <v>142</v>
      </c>
      <c r="D70" s="54"/>
      <c r="E70" s="41">
        <f>E72</f>
        <v>0</v>
      </c>
      <c r="F70" s="36"/>
    </row>
    <row r="71" spans="1:6" ht="15" customHeight="1" x14ac:dyDescent="0.25">
      <c r="B71" s="14" t="s">
        <v>143</v>
      </c>
      <c r="C71" s="14"/>
      <c r="D71" s="14"/>
      <c r="E71" s="14"/>
      <c r="F71" s="14"/>
    </row>
    <row r="72" spans="1:6" ht="15" customHeight="1" x14ac:dyDescent="0.25">
      <c r="A72" s="32"/>
      <c r="B72" s="49" t="s">
        <v>177</v>
      </c>
      <c r="C72" s="30" t="s">
        <v>144</v>
      </c>
      <c r="D72" s="55"/>
      <c r="E72" s="17"/>
      <c r="F72" s="36" t="s">
        <v>145</v>
      </c>
    </row>
    <row r="73" spans="1:6" ht="15" customHeight="1" x14ac:dyDescent="0.25">
      <c r="B73" s="46"/>
      <c r="C73" s="91" t="s">
        <v>146</v>
      </c>
      <c r="D73" s="91"/>
      <c r="E73" s="41">
        <f>Toegankelijkheid!H45</f>
        <v>0</v>
      </c>
      <c r="F73" s="36"/>
    </row>
    <row r="74" spans="1:6" ht="15" customHeight="1" x14ac:dyDescent="0.25">
      <c r="F74" s="56"/>
    </row>
    <row r="75" spans="1:6" ht="15" customHeight="1" x14ac:dyDescent="0.25">
      <c r="F75" s="56"/>
    </row>
    <row r="76" spans="1:6" ht="15" customHeight="1" x14ac:dyDescent="0.25">
      <c r="B76" s="58" t="s">
        <v>147</v>
      </c>
      <c r="C76" s="57"/>
      <c r="D76" s="63"/>
      <c r="E76" s="60" t="s">
        <v>162</v>
      </c>
    </row>
    <row r="77" spans="1:6" ht="15.75" customHeight="1" x14ac:dyDescent="0.25">
      <c r="B77" s="58" t="s">
        <v>148</v>
      </c>
      <c r="D77" s="64"/>
      <c r="E77" s="65" t="s">
        <v>163</v>
      </c>
    </row>
    <row r="78" spans="1:6" ht="15.75" customHeight="1" x14ac:dyDescent="0.25">
      <c r="B78" s="59"/>
      <c r="E78" s="60"/>
    </row>
    <row r="79" spans="1:6" ht="15.75" customHeight="1" x14ac:dyDescent="0.25">
      <c r="B79" s="58" t="s">
        <v>149</v>
      </c>
    </row>
    <row r="80" spans="1:6" ht="15.75" customHeight="1" x14ac:dyDescent="0.25">
      <c r="B80" s="59"/>
    </row>
    <row r="81" spans="2:5" ht="16.5" customHeight="1" x14ac:dyDescent="0.25">
      <c r="B81" s="58"/>
      <c r="D81" s="93"/>
      <c r="E81" s="93"/>
    </row>
    <row r="82" spans="2:5" ht="16.5" customHeight="1" x14ac:dyDescent="0.25">
      <c r="B82" s="61"/>
      <c r="C82" s="57"/>
      <c r="D82" s="93"/>
      <c r="E82" s="93"/>
    </row>
    <row r="83" spans="2:5" ht="16.5" customHeight="1" x14ac:dyDescent="0.25">
      <c r="C83" s="57"/>
      <c r="D83" s="93"/>
      <c r="E83" s="93"/>
    </row>
    <row r="84" spans="2:5" ht="15" customHeight="1" x14ac:dyDescent="0.25">
      <c r="D84" s="93"/>
      <c r="E84" s="93"/>
    </row>
    <row r="85" spans="2:5" ht="16.5" customHeight="1" x14ac:dyDescent="0.25">
      <c r="D85" s="93"/>
      <c r="E85" s="93"/>
    </row>
    <row r="86" spans="2:5" ht="16.5" customHeight="1" x14ac:dyDescent="0.25">
      <c r="D86" s="93"/>
      <c r="E86" s="93"/>
    </row>
    <row r="87" spans="2:5" ht="16.5" customHeight="1" x14ac:dyDescent="0.25">
      <c r="D87" s="93"/>
      <c r="E87" s="93"/>
    </row>
    <row r="88" spans="2:5" ht="15" customHeight="1" x14ac:dyDescent="0.25">
      <c r="C88" s="93"/>
      <c r="D88" s="93"/>
      <c r="E88" s="93"/>
    </row>
    <row r="89" spans="2:5" ht="15" customHeight="1" x14ac:dyDescent="0.25">
      <c r="C89" s="93"/>
      <c r="D89" s="93"/>
      <c r="E89" s="93"/>
    </row>
    <row r="90" spans="2:5" ht="15" customHeight="1" x14ac:dyDescent="0.25"/>
    <row r="91" spans="2:5" ht="15.75" customHeight="1" x14ac:dyDescent="0.25"/>
    <row r="92" spans="2:5" ht="15.75" customHeight="1" x14ac:dyDescent="0.25"/>
    <row r="93" spans="2:5" ht="15.75" customHeight="1" x14ac:dyDescent="0.25"/>
    <row r="94" spans="2:5" ht="15.75" customHeight="1" x14ac:dyDescent="0.25"/>
    <row r="95" spans="2:5" ht="15.75" customHeight="1" x14ac:dyDescent="0.25"/>
    <row r="96" spans="2:5"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sheetData>
  <mergeCells count="14">
    <mergeCell ref="D86:E86"/>
    <mergeCell ref="D87:E87"/>
    <mergeCell ref="C88:C89"/>
    <mergeCell ref="D88:E89"/>
    <mergeCell ref="D81:E81"/>
    <mergeCell ref="D82:E82"/>
    <mergeCell ref="D83:E83"/>
    <mergeCell ref="D84:E84"/>
    <mergeCell ref="D85:E85"/>
    <mergeCell ref="F8:F14"/>
    <mergeCell ref="B63:B64"/>
    <mergeCell ref="C65:D65"/>
    <mergeCell ref="F68:F69"/>
    <mergeCell ref="C73:D73"/>
  </mergeCells>
  <pageMargins left="0.5" right="0.5" top="0.7" bottom="0.7"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6"/>
  <sheetViews>
    <sheetView showGridLines="0" topLeftCell="A17" zoomScaleNormal="100" workbookViewId="0"/>
  </sheetViews>
  <sheetFormatPr defaultColWidth="8.7109375" defaultRowHeight="15" x14ac:dyDescent="0.25"/>
  <cols>
    <col min="1" max="1" width="15.28515625" customWidth="1"/>
    <col min="2" max="2" width="8.85546875" customWidth="1"/>
    <col min="6" max="6" width="28.42578125" customWidth="1"/>
    <col min="7" max="7" width="8.85546875" customWidth="1"/>
    <col min="14" max="14" width="8.85546875" customWidth="1"/>
    <col min="15" max="15" width="8.85546875" hidden="1" customWidth="1"/>
  </cols>
  <sheetData>
    <row r="1" spans="1:14" ht="28.5" customHeight="1" x14ac:dyDescent="0.45">
      <c r="A1" s="69" t="s">
        <v>178</v>
      </c>
      <c r="B1" s="70"/>
      <c r="C1" s="70"/>
      <c r="D1" s="70"/>
      <c r="E1" s="70"/>
      <c r="F1" s="70"/>
      <c r="G1" s="70"/>
      <c r="H1" s="70"/>
      <c r="I1" s="70"/>
      <c r="J1" s="70"/>
      <c r="K1" s="70"/>
      <c r="L1" s="70"/>
      <c r="M1" s="70"/>
      <c r="N1" s="71"/>
    </row>
    <row r="3" spans="1:14" ht="15" customHeight="1" x14ac:dyDescent="0.25">
      <c r="A3" s="72" t="s">
        <v>179</v>
      </c>
    </row>
    <row r="5" spans="1:14" ht="15" customHeight="1" x14ac:dyDescent="0.25">
      <c r="A5" s="73" t="s">
        <v>180</v>
      </c>
      <c r="B5" s="74" t="s">
        <v>181</v>
      </c>
    </row>
    <row r="6" spans="1:14" ht="15.75" customHeight="1" x14ac:dyDescent="0.25">
      <c r="A6" s="75">
        <v>1</v>
      </c>
      <c r="B6" s="76">
        <v>50</v>
      </c>
    </row>
    <row r="7" spans="1:14" ht="15" customHeight="1" x14ac:dyDescent="0.25">
      <c r="A7" s="75">
        <v>2</v>
      </c>
      <c r="B7" s="76">
        <f t="shared" ref="B7:B15" si="0">B6-5</f>
        <v>45</v>
      </c>
      <c r="F7" s="94" t="s">
        <v>182</v>
      </c>
      <c r="G7" s="94"/>
      <c r="H7" s="94"/>
      <c r="I7" s="94"/>
      <c r="J7" s="94"/>
      <c r="K7" s="94"/>
    </row>
    <row r="8" spans="1:14" ht="15" customHeight="1" x14ac:dyDescent="0.25">
      <c r="A8" s="75">
        <v>3</v>
      </c>
      <c r="B8" s="76">
        <f t="shared" si="0"/>
        <v>40</v>
      </c>
      <c r="F8" s="94"/>
      <c r="G8" s="94"/>
      <c r="H8" s="94"/>
      <c r="I8" s="94"/>
      <c r="J8" s="94"/>
      <c r="K8" s="94"/>
    </row>
    <row r="9" spans="1:14" ht="15" customHeight="1" x14ac:dyDescent="0.25">
      <c r="A9" s="75">
        <v>4</v>
      </c>
      <c r="B9" s="76">
        <f t="shared" si="0"/>
        <v>35</v>
      </c>
      <c r="F9" s="94"/>
      <c r="G9" s="94"/>
      <c r="H9" s="94"/>
      <c r="I9" s="94"/>
      <c r="J9" s="94"/>
      <c r="K9" s="94"/>
    </row>
    <row r="10" spans="1:14" ht="15" customHeight="1" x14ac:dyDescent="0.25">
      <c r="A10" s="75">
        <v>5</v>
      </c>
      <c r="B10" s="76">
        <f t="shared" si="0"/>
        <v>30</v>
      </c>
      <c r="F10" s="94"/>
      <c r="G10" s="94"/>
      <c r="H10" s="94"/>
      <c r="I10" s="94"/>
      <c r="J10" s="94"/>
      <c r="K10" s="94"/>
    </row>
    <row r="11" spans="1:14" ht="15" customHeight="1" x14ac:dyDescent="0.25">
      <c r="A11" s="75">
        <v>6</v>
      </c>
      <c r="B11" s="76">
        <f t="shared" si="0"/>
        <v>25</v>
      </c>
      <c r="F11" s="94"/>
      <c r="G11" s="94"/>
      <c r="H11" s="94"/>
      <c r="I11" s="94"/>
      <c r="J11" s="94"/>
      <c r="K11" s="94"/>
    </row>
    <row r="12" spans="1:14" ht="15.75" customHeight="1" x14ac:dyDescent="0.25">
      <c r="A12" s="75">
        <v>7</v>
      </c>
      <c r="B12" s="76">
        <f t="shared" si="0"/>
        <v>20</v>
      </c>
      <c r="F12" s="94"/>
      <c r="G12" s="94"/>
      <c r="H12" s="94"/>
      <c r="I12" s="94"/>
      <c r="J12" s="94"/>
      <c r="K12" s="94"/>
    </row>
    <row r="13" spans="1:14" ht="15" customHeight="1" x14ac:dyDescent="0.25">
      <c r="A13" s="75">
        <v>8</v>
      </c>
      <c r="B13" s="76">
        <f t="shared" si="0"/>
        <v>15</v>
      </c>
    </row>
    <row r="14" spans="1:14" ht="15" customHeight="1" x14ac:dyDescent="0.25">
      <c r="A14" s="75">
        <v>9</v>
      </c>
      <c r="B14" s="76">
        <f t="shared" si="0"/>
        <v>10</v>
      </c>
    </row>
    <row r="15" spans="1:14" ht="15" customHeight="1" x14ac:dyDescent="0.25">
      <c r="A15" s="75">
        <v>10</v>
      </c>
      <c r="B15" s="76">
        <f t="shared" si="0"/>
        <v>5</v>
      </c>
    </row>
    <row r="16" spans="1:14" ht="15" customHeight="1" x14ac:dyDescent="0.25">
      <c r="A16" s="77" t="s">
        <v>183</v>
      </c>
      <c r="B16" s="76">
        <v>0</v>
      </c>
    </row>
    <row r="17" spans="1:9" ht="15.75" customHeight="1" x14ac:dyDescent="0.25"/>
    <row r="18" spans="1:9" ht="15.75" customHeight="1" x14ac:dyDescent="0.25">
      <c r="A18" s="78" t="s">
        <v>184</v>
      </c>
      <c r="B18" s="95" t="s">
        <v>185</v>
      </c>
      <c r="C18" s="95"/>
      <c r="D18" s="95"/>
      <c r="E18" s="95"/>
      <c r="F18" s="95"/>
    </row>
    <row r="19" spans="1:9" ht="15" customHeight="1" x14ac:dyDescent="0.25">
      <c r="A19" s="79">
        <v>1</v>
      </c>
      <c r="B19" s="96"/>
      <c r="C19" s="96"/>
      <c r="D19" s="96"/>
      <c r="E19" s="96"/>
      <c r="F19" s="96"/>
    </row>
    <row r="20" spans="1:9" ht="15" customHeight="1" x14ac:dyDescent="0.25">
      <c r="A20" s="75">
        <v>2</v>
      </c>
      <c r="B20" s="97"/>
      <c r="C20" s="97"/>
      <c r="D20" s="97"/>
      <c r="E20" s="97"/>
      <c r="F20" s="97"/>
    </row>
    <row r="21" spans="1:9" ht="15" customHeight="1" x14ac:dyDescent="0.25">
      <c r="A21" s="75">
        <v>3</v>
      </c>
      <c r="B21" s="98"/>
      <c r="C21" s="98"/>
      <c r="D21" s="98"/>
      <c r="E21" s="98"/>
      <c r="F21" s="98"/>
    </row>
    <row r="22" spans="1:9" ht="15.75" customHeight="1" x14ac:dyDescent="0.25">
      <c r="A22" s="75">
        <v>4</v>
      </c>
      <c r="B22" s="98"/>
      <c r="C22" s="98"/>
      <c r="D22" s="98"/>
      <c r="E22" s="98"/>
      <c r="F22" s="98"/>
      <c r="H22" s="80" t="s">
        <v>186</v>
      </c>
    </row>
    <row r="23" spans="1:9" ht="15" customHeight="1" x14ac:dyDescent="0.25">
      <c r="A23" s="75">
        <v>5</v>
      </c>
      <c r="B23" s="98"/>
      <c r="C23" s="98"/>
      <c r="D23" s="98"/>
      <c r="E23" s="98"/>
      <c r="F23" s="98"/>
      <c r="H23" s="99">
        <f>11-(COUNTBLANK(B19:B29))</f>
        <v>0</v>
      </c>
      <c r="I23" s="99"/>
    </row>
    <row r="24" spans="1:9" ht="15.75" customHeight="1" x14ac:dyDescent="0.25">
      <c r="A24" s="75">
        <v>6</v>
      </c>
      <c r="B24" s="98"/>
      <c r="C24" s="98"/>
      <c r="D24" s="98"/>
      <c r="E24" s="98"/>
      <c r="F24" s="98"/>
      <c r="H24" s="99"/>
      <c r="I24" s="99"/>
    </row>
    <row r="25" spans="1:9" ht="15" customHeight="1" x14ac:dyDescent="0.25">
      <c r="A25" s="75">
        <v>7</v>
      </c>
      <c r="B25" s="98"/>
      <c r="C25" s="98"/>
      <c r="D25" s="98"/>
      <c r="E25" s="98"/>
      <c r="F25" s="98"/>
    </row>
    <row r="26" spans="1:9" ht="15" customHeight="1" x14ac:dyDescent="0.25">
      <c r="A26" s="75">
        <v>8</v>
      </c>
      <c r="B26" s="98"/>
      <c r="C26" s="98"/>
      <c r="D26" s="98"/>
      <c r="E26" s="98"/>
      <c r="F26" s="98"/>
    </row>
    <row r="27" spans="1:9" ht="15" customHeight="1" x14ac:dyDescent="0.25">
      <c r="A27" s="75">
        <v>9</v>
      </c>
      <c r="B27" s="98"/>
      <c r="C27" s="98"/>
      <c r="D27" s="98"/>
      <c r="E27" s="98"/>
      <c r="F27" s="98"/>
    </row>
    <row r="28" spans="1:9" ht="15" customHeight="1" x14ac:dyDescent="0.25">
      <c r="A28" s="75">
        <v>10</v>
      </c>
      <c r="B28" s="98"/>
      <c r="C28" s="98"/>
      <c r="D28" s="98"/>
      <c r="E28" s="98"/>
      <c r="F28" s="98"/>
    </row>
    <row r="29" spans="1:9" ht="15" customHeight="1" x14ac:dyDescent="0.25">
      <c r="A29" s="75">
        <v>11</v>
      </c>
      <c r="B29" s="98"/>
      <c r="C29" s="98"/>
      <c r="D29" s="98"/>
      <c r="E29" s="98"/>
      <c r="F29" s="98"/>
    </row>
    <row r="31" spans="1:9" ht="15.75" customHeight="1" x14ac:dyDescent="0.25"/>
    <row r="32" spans="1:9" ht="15.75" customHeight="1" x14ac:dyDescent="0.25">
      <c r="A32" s="78" t="s">
        <v>184</v>
      </c>
      <c r="B32" s="95" t="s">
        <v>187</v>
      </c>
      <c r="C32" s="95"/>
      <c r="D32" s="95"/>
      <c r="E32" s="95"/>
      <c r="F32" s="95"/>
    </row>
    <row r="33" spans="1:9" ht="15" customHeight="1" x14ac:dyDescent="0.25">
      <c r="A33" s="79">
        <v>1</v>
      </c>
      <c r="B33" s="100"/>
      <c r="C33" s="100"/>
      <c r="D33" s="100"/>
      <c r="E33" s="100"/>
      <c r="F33" s="100"/>
    </row>
    <row r="34" spans="1:9" ht="15" customHeight="1" x14ac:dyDescent="0.25">
      <c r="A34" s="75">
        <v>2</v>
      </c>
      <c r="B34" s="98"/>
      <c r="C34" s="98"/>
      <c r="D34" s="98"/>
      <c r="E34" s="98"/>
      <c r="F34" s="98"/>
    </row>
    <row r="35" spans="1:9" ht="15" customHeight="1" x14ac:dyDescent="0.25">
      <c r="A35" s="75">
        <v>3</v>
      </c>
      <c r="B35" s="98"/>
      <c r="C35" s="98"/>
      <c r="D35" s="98"/>
      <c r="E35" s="98"/>
      <c r="F35" s="98"/>
    </row>
    <row r="36" spans="1:9" ht="15.75" customHeight="1" x14ac:dyDescent="0.25">
      <c r="A36" s="75">
        <v>4</v>
      </c>
      <c r="B36" s="98"/>
      <c r="C36" s="98"/>
      <c r="D36" s="98"/>
      <c r="E36" s="98"/>
      <c r="F36" s="98"/>
      <c r="H36" s="80" t="s">
        <v>188</v>
      </c>
    </row>
    <row r="37" spans="1:9" ht="15" customHeight="1" x14ac:dyDescent="0.25">
      <c r="A37" s="75">
        <v>5</v>
      </c>
      <c r="B37" s="98"/>
      <c r="C37" s="98"/>
      <c r="D37" s="98"/>
      <c r="E37" s="98"/>
      <c r="F37" s="98"/>
      <c r="H37" s="99">
        <f>11-(COUNTBLANK(B33:B43))</f>
        <v>0</v>
      </c>
      <c r="I37" s="99"/>
    </row>
    <row r="38" spans="1:9" ht="15.75" customHeight="1" x14ac:dyDescent="0.25">
      <c r="A38" s="75">
        <v>6</v>
      </c>
      <c r="B38" s="98"/>
      <c r="C38" s="98"/>
      <c r="D38" s="98"/>
      <c r="E38" s="98"/>
      <c r="F38" s="98"/>
      <c r="H38" s="99"/>
      <c r="I38" s="99"/>
    </row>
    <row r="39" spans="1:9" ht="15" customHeight="1" x14ac:dyDescent="0.25">
      <c r="A39" s="75">
        <v>7</v>
      </c>
      <c r="B39" s="98"/>
      <c r="C39" s="98"/>
      <c r="D39" s="98"/>
      <c r="E39" s="98"/>
      <c r="F39" s="98"/>
    </row>
    <row r="40" spans="1:9" ht="15" customHeight="1" x14ac:dyDescent="0.25">
      <c r="A40" s="75">
        <v>8</v>
      </c>
      <c r="B40" s="98"/>
      <c r="C40" s="98"/>
      <c r="D40" s="98"/>
      <c r="E40" s="98"/>
      <c r="F40" s="98"/>
    </row>
    <row r="41" spans="1:9" ht="15" customHeight="1" x14ac:dyDescent="0.25">
      <c r="A41" s="75">
        <v>9</v>
      </c>
      <c r="B41" s="98"/>
      <c r="C41" s="98"/>
      <c r="D41" s="98"/>
      <c r="E41" s="98"/>
      <c r="F41" s="98"/>
    </row>
    <row r="42" spans="1:9" ht="15" customHeight="1" x14ac:dyDescent="0.25">
      <c r="A42" s="75">
        <v>10</v>
      </c>
      <c r="B42" s="98"/>
      <c r="C42" s="98"/>
      <c r="D42" s="98"/>
      <c r="E42" s="98"/>
      <c r="F42" s="98"/>
    </row>
    <row r="43" spans="1:9" ht="15" customHeight="1" x14ac:dyDescent="0.25">
      <c r="A43" s="75">
        <v>11</v>
      </c>
      <c r="B43" s="98"/>
      <c r="C43" s="98"/>
      <c r="D43" s="98"/>
      <c r="E43" s="98"/>
      <c r="F43" s="98"/>
      <c r="H43" s="80" t="s">
        <v>189</v>
      </c>
    </row>
    <row r="44" spans="1:9" ht="15.75" customHeight="1" x14ac:dyDescent="0.25"/>
    <row r="45" spans="1:9" ht="15" customHeight="1" x14ac:dyDescent="0.25">
      <c r="H45" s="101">
        <f>(H23+H37)/2</f>
        <v>0</v>
      </c>
      <c r="I45" s="101"/>
    </row>
    <row r="46" spans="1:9" ht="15.75" customHeight="1" x14ac:dyDescent="0.25">
      <c r="H46" s="101"/>
      <c r="I46" s="101"/>
    </row>
  </sheetData>
  <mergeCells count="28">
    <mergeCell ref="B42:F42"/>
    <mergeCell ref="B43:F43"/>
    <mergeCell ref="H45:I46"/>
    <mergeCell ref="H37:I38"/>
    <mergeCell ref="B38:F38"/>
    <mergeCell ref="B39:F39"/>
    <mergeCell ref="B40:F40"/>
    <mergeCell ref="B41:F41"/>
    <mergeCell ref="B33:F33"/>
    <mergeCell ref="B34:F34"/>
    <mergeCell ref="B35:F35"/>
    <mergeCell ref="B36:F36"/>
    <mergeCell ref="B37:F37"/>
    <mergeCell ref="B26:F26"/>
    <mergeCell ref="B27:F27"/>
    <mergeCell ref="B28:F28"/>
    <mergeCell ref="B29:F29"/>
    <mergeCell ref="B32:F32"/>
    <mergeCell ref="B22:F22"/>
    <mergeCell ref="B23:F23"/>
    <mergeCell ref="H23:I24"/>
    <mergeCell ref="B24:F24"/>
    <mergeCell ref="B25:F25"/>
    <mergeCell ref="F7:K12"/>
    <mergeCell ref="B18:F18"/>
    <mergeCell ref="B19:F19"/>
    <mergeCell ref="B20:F20"/>
    <mergeCell ref="B21:F21"/>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6"/>
  <sheetViews>
    <sheetView zoomScaleNormal="100" workbookViewId="0"/>
  </sheetViews>
  <sheetFormatPr defaultColWidth="8.7109375" defaultRowHeight="15" x14ac:dyDescent="0.25"/>
  <cols>
    <col min="1" max="1" width="8.85546875" customWidth="1"/>
    <col min="4" max="4" width="11.7109375" customWidth="1"/>
    <col min="5" max="5" width="8.85546875" customWidth="1"/>
  </cols>
  <sheetData>
    <row r="1" spans="1:22" ht="21" customHeight="1" x14ac:dyDescent="0.35">
      <c r="A1" s="81" t="s">
        <v>190</v>
      </c>
      <c r="F1" s="81" t="s">
        <v>191</v>
      </c>
      <c r="K1" s="81" t="s">
        <v>192</v>
      </c>
      <c r="P1" s="81" t="s">
        <v>193</v>
      </c>
      <c r="U1" s="81" t="s">
        <v>194</v>
      </c>
    </row>
    <row r="3" spans="1:22" ht="15" customHeight="1" x14ac:dyDescent="0.25">
      <c r="A3" s="82" t="s">
        <v>195</v>
      </c>
      <c r="F3" s="82" t="s">
        <v>195</v>
      </c>
      <c r="K3" s="82" t="s">
        <v>195</v>
      </c>
      <c r="P3" s="82" t="s">
        <v>195</v>
      </c>
      <c r="U3" s="82" t="s">
        <v>195</v>
      </c>
    </row>
    <row r="5" spans="1:22" ht="15" customHeight="1" x14ac:dyDescent="0.25">
      <c r="A5">
        <v>1</v>
      </c>
      <c r="B5" t="s">
        <v>196</v>
      </c>
      <c r="F5">
        <v>1</v>
      </c>
      <c r="G5" t="s">
        <v>197</v>
      </c>
      <c r="K5">
        <v>1</v>
      </c>
      <c r="L5" t="s">
        <v>197</v>
      </c>
      <c r="P5">
        <v>1</v>
      </c>
      <c r="Q5" t="s">
        <v>198</v>
      </c>
      <c r="U5">
        <v>1</v>
      </c>
      <c r="V5" t="s">
        <v>199</v>
      </c>
    </row>
    <row r="6" spans="1:22" ht="15" customHeight="1" x14ac:dyDescent="0.25">
      <c r="A6">
        <v>2</v>
      </c>
      <c r="B6" t="s">
        <v>198</v>
      </c>
      <c r="U6">
        <v>2</v>
      </c>
      <c r="V6" t="s">
        <v>197</v>
      </c>
    </row>
    <row r="7" spans="1:22" ht="15" customHeight="1" x14ac:dyDescent="0.25">
      <c r="F7" s="82" t="s">
        <v>200</v>
      </c>
      <c r="K7" s="82" t="s">
        <v>200</v>
      </c>
      <c r="P7" s="82" t="s">
        <v>200</v>
      </c>
      <c r="U7">
        <v>3</v>
      </c>
      <c r="V7" t="s">
        <v>199</v>
      </c>
    </row>
    <row r="8" spans="1:22" ht="15" customHeight="1" x14ac:dyDescent="0.25">
      <c r="A8" s="82" t="s">
        <v>200</v>
      </c>
      <c r="U8">
        <v>4</v>
      </c>
      <c r="V8" t="s">
        <v>199</v>
      </c>
    </row>
    <row r="9" spans="1:22" ht="15" customHeight="1" x14ac:dyDescent="0.25">
      <c r="F9">
        <v>1</v>
      </c>
      <c r="G9" t="s">
        <v>197</v>
      </c>
      <c r="K9">
        <v>1</v>
      </c>
      <c r="L9" t="s">
        <v>197</v>
      </c>
      <c r="P9">
        <v>1</v>
      </c>
      <c r="Q9" t="s">
        <v>198</v>
      </c>
      <c r="U9">
        <v>5</v>
      </c>
      <c r="V9" t="s">
        <v>199</v>
      </c>
    </row>
    <row r="10" spans="1:22" ht="15" customHeight="1" x14ac:dyDescent="0.25">
      <c r="A10">
        <v>1</v>
      </c>
      <c r="B10" t="s">
        <v>199</v>
      </c>
      <c r="F10">
        <v>2</v>
      </c>
      <c r="G10" t="s">
        <v>201</v>
      </c>
      <c r="U10">
        <v>6</v>
      </c>
      <c r="V10" t="s">
        <v>199</v>
      </c>
    </row>
    <row r="11" spans="1:22" ht="15" customHeight="1" x14ac:dyDescent="0.25">
      <c r="A11">
        <v>2</v>
      </c>
      <c r="B11" t="s">
        <v>199</v>
      </c>
      <c r="F11">
        <v>3</v>
      </c>
      <c r="G11" t="s">
        <v>201</v>
      </c>
      <c r="L11" t="s">
        <v>202</v>
      </c>
      <c r="N11" t="s">
        <v>203</v>
      </c>
      <c r="Q11" t="s">
        <v>202</v>
      </c>
      <c r="S11" t="s">
        <v>203</v>
      </c>
      <c r="U11">
        <v>7</v>
      </c>
      <c r="V11" t="s">
        <v>199</v>
      </c>
    </row>
    <row r="12" spans="1:22" ht="15" customHeight="1" x14ac:dyDescent="0.25">
      <c r="A12">
        <v>3</v>
      </c>
      <c r="B12" t="s">
        <v>199</v>
      </c>
      <c r="F12">
        <v>4</v>
      </c>
      <c r="G12" t="s">
        <v>201</v>
      </c>
      <c r="K12" t="s">
        <v>204</v>
      </c>
      <c r="L12">
        <v>2</v>
      </c>
      <c r="M12" t="s">
        <v>205</v>
      </c>
      <c r="N12" s="82">
        <v>1</v>
      </c>
      <c r="P12" t="s">
        <v>204</v>
      </c>
      <c r="Q12">
        <v>2</v>
      </c>
      <c r="R12" t="s">
        <v>205</v>
      </c>
      <c r="S12" s="82">
        <v>1</v>
      </c>
      <c r="U12">
        <v>8</v>
      </c>
      <c r="V12" t="s">
        <v>199</v>
      </c>
    </row>
    <row r="13" spans="1:22" ht="15" customHeight="1" x14ac:dyDescent="0.25">
      <c r="A13">
        <v>4</v>
      </c>
      <c r="B13" t="s">
        <v>206</v>
      </c>
      <c r="F13">
        <v>5</v>
      </c>
      <c r="G13" t="s">
        <v>201</v>
      </c>
      <c r="P13" s="83"/>
      <c r="U13">
        <v>9</v>
      </c>
      <c r="V13" t="s">
        <v>199</v>
      </c>
    </row>
    <row r="14" spans="1:22" ht="15" customHeight="1" x14ac:dyDescent="0.25">
      <c r="F14">
        <v>6</v>
      </c>
      <c r="G14" t="s">
        <v>201</v>
      </c>
      <c r="U14">
        <v>10</v>
      </c>
      <c r="V14" t="s">
        <v>207</v>
      </c>
    </row>
    <row r="15" spans="1:22" ht="15" customHeight="1" x14ac:dyDescent="0.25">
      <c r="B15" t="s">
        <v>202</v>
      </c>
      <c r="D15" t="s">
        <v>203</v>
      </c>
      <c r="F15">
        <v>7</v>
      </c>
      <c r="G15" t="s">
        <v>208</v>
      </c>
      <c r="U15">
        <v>11</v>
      </c>
      <c r="V15" t="s">
        <v>199</v>
      </c>
    </row>
    <row r="16" spans="1:22" ht="15" customHeight="1" x14ac:dyDescent="0.25">
      <c r="A16" t="s">
        <v>209</v>
      </c>
      <c r="B16">
        <v>6</v>
      </c>
      <c r="C16" t="s">
        <v>205</v>
      </c>
      <c r="D16" s="82">
        <v>3</v>
      </c>
      <c r="U16">
        <v>12</v>
      </c>
      <c r="V16" t="s">
        <v>199</v>
      </c>
    </row>
    <row r="17" spans="1:24" ht="15" customHeight="1" x14ac:dyDescent="0.25">
      <c r="A17" s="83"/>
      <c r="G17" t="s">
        <v>202</v>
      </c>
      <c r="I17" t="s">
        <v>203</v>
      </c>
      <c r="U17">
        <v>13</v>
      </c>
      <c r="V17" t="s">
        <v>199</v>
      </c>
    </row>
    <row r="18" spans="1:24" ht="15" customHeight="1" x14ac:dyDescent="0.25">
      <c r="F18" t="s">
        <v>210</v>
      </c>
      <c r="G18">
        <v>8</v>
      </c>
      <c r="H18" t="s">
        <v>205</v>
      </c>
      <c r="I18" s="82">
        <v>4</v>
      </c>
      <c r="U18">
        <v>14</v>
      </c>
      <c r="V18" t="s">
        <v>211</v>
      </c>
    </row>
    <row r="20" spans="1:24" ht="15" customHeight="1" x14ac:dyDescent="0.25">
      <c r="U20" s="82" t="s">
        <v>200</v>
      </c>
    </row>
    <row r="21" spans="1:24" ht="15" customHeight="1" x14ac:dyDescent="0.25">
      <c r="U21">
        <v>1</v>
      </c>
      <c r="V21" t="s">
        <v>199</v>
      </c>
    </row>
    <row r="22" spans="1:24" ht="15" customHeight="1" x14ac:dyDescent="0.25">
      <c r="U22">
        <v>2</v>
      </c>
      <c r="V22" t="s">
        <v>197</v>
      </c>
    </row>
    <row r="24" spans="1:24" ht="15" customHeight="1" x14ac:dyDescent="0.25">
      <c r="V24" t="s">
        <v>202</v>
      </c>
      <c r="X24" t="s">
        <v>203</v>
      </c>
    </row>
    <row r="25" spans="1:24" ht="15" customHeight="1" x14ac:dyDescent="0.25">
      <c r="U25" t="s">
        <v>212</v>
      </c>
      <c r="V25">
        <v>16</v>
      </c>
      <c r="W25" t="s">
        <v>205</v>
      </c>
      <c r="X25" s="82">
        <v>8</v>
      </c>
    </row>
    <row r="26" spans="1:24" ht="15" customHeight="1" x14ac:dyDescent="0.25">
      <c r="U26" s="83"/>
    </row>
  </sheetData>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c4fdac-9f19-4851-b0bb-06cbbea389c0" xsi:nil="true"/>
    <lcf76f155ced4ddcb4097134ff3c332f xmlns="4221e032-9379-4347-b042-ea8e2c534b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D47B355FD15548B6C661F1CCAEC44E" ma:contentTypeVersion="10" ma:contentTypeDescription="Een nieuw document maken." ma:contentTypeScope="" ma:versionID="063d6eed9d1c1da6eb29fe8bed56fabc">
  <xsd:schema xmlns:xsd="http://www.w3.org/2001/XMLSchema" xmlns:xs="http://www.w3.org/2001/XMLSchema" xmlns:p="http://schemas.microsoft.com/office/2006/metadata/properties" xmlns:ns2="4221e032-9379-4347-b042-ea8e2c534b70" xmlns:ns3="b9c4fdac-9f19-4851-b0bb-06cbbea389c0" targetNamespace="http://schemas.microsoft.com/office/2006/metadata/properties" ma:root="true" ma:fieldsID="4c162bd121a56c3c3b7aac47154eddb2" ns2:_="" ns3:_="">
    <xsd:import namespace="4221e032-9379-4347-b042-ea8e2c534b70"/>
    <xsd:import namespace="b9c4fdac-9f19-4851-b0bb-06cbbea389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21e032-9379-4347-b042-ea8e2c534b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cda6d18-20bb-416d-8a9c-9436a0fd391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c4fdac-9f19-4851-b0bb-06cbbea389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600e1cd-e090-49e3-85e9-ed3f292f460d}" ma:internalName="TaxCatchAll" ma:showField="CatchAllData" ma:web="b9c4fdac-9f19-4851-b0bb-06cbbea38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E39152-6693-4B8F-8768-9506F73D3B2D}">
  <ds:schemaRefs>
    <ds:schemaRef ds:uri="http://schemas.microsoft.com/office/2006/metadata/properties"/>
    <ds:schemaRef ds:uri="http://schemas.microsoft.com/office/infopath/2007/PartnerControls"/>
    <ds:schemaRef ds:uri="b9c4fdac-9f19-4851-b0bb-06cbbea389c0"/>
    <ds:schemaRef ds:uri="4221e032-9379-4347-b042-ea8e2c534b70"/>
  </ds:schemaRefs>
</ds:datastoreItem>
</file>

<file path=customXml/itemProps2.xml><?xml version="1.0" encoding="utf-8"?>
<ds:datastoreItem xmlns:ds="http://schemas.openxmlformats.org/officeDocument/2006/customXml" ds:itemID="{6E0A7807-90B7-4586-9655-C5B284E8F521}">
  <ds:schemaRefs>
    <ds:schemaRef ds:uri="http://schemas.microsoft.com/sharepoint/v3/contenttype/forms"/>
  </ds:schemaRefs>
</ds:datastoreItem>
</file>

<file path=customXml/itemProps3.xml><?xml version="1.0" encoding="utf-8"?>
<ds:datastoreItem xmlns:ds="http://schemas.openxmlformats.org/officeDocument/2006/customXml" ds:itemID="{AABBAE8C-5608-486B-95B4-8F49ADCDC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21e032-9379-4347-b042-ea8e2c534b70"/>
    <ds:schemaRef ds:uri="b9c4fdac-9f19-4851-b0bb-06cbbea389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Perceel 1 - Woonerf</vt:lpstr>
      <vt:lpstr>Perceel 2 - Woonstraat</vt:lpstr>
      <vt:lpstr>Perceel 3 - Wijkontsluiting</vt:lpstr>
      <vt:lpstr>Perceel 4 - Fietspad</vt:lpstr>
      <vt:lpstr>Toegankelijkheid</vt:lpstr>
      <vt:lpstr>Voorbeelden telling handelingen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Agnes van Heukelom</cp:lastModifiedBy>
  <cp:revision>0</cp:revision>
  <dcterms:created xsi:type="dcterms:W3CDTF">2026-04-24T11:21:51Z</dcterms:created>
  <dcterms:modified xsi:type="dcterms:W3CDTF">2026-06-01T14:18:25Z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0x010100CAD47B355FD15548B6C661F1CCAEC44E</vt:lpwstr>
  </property>
</Properties>
</file>