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staatsbosbeheer.sharepoint.com/teams/FacilitairenBedrijfsmiddelenprojecten-EAHAVODiesel/Gedeelde documenten/2-Offerte-uitvraag of beschrijvend document/2.2. Definitief gepubliceerde documenten/"/>
    </mc:Choice>
  </mc:AlternateContent>
  <xr:revisionPtr revIDLastSave="2875" documentId="8_{A1AB42E1-AA2B-4AD9-97EB-494FC43EB357}" xr6:coauthVersionLast="47" xr6:coauthVersionMax="47" xr10:uidLastSave="{80AA219A-4E04-41AC-8D56-83E3E96FDA6C}"/>
  <bookViews>
    <workbookView xWindow="440" yWindow="0" windowWidth="13330" windowHeight="11280" xr2:uid="{9995596F-514B-477C-8B7A-99E68C691E6C}"/>
  </bookViews>
  <sheets>
    <sheet name="Instructie" sheetId="3"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H29" i="2"/>
  <c r="L37" i="2"/>
  <c r="L38" i="2"/>
  <c r="H37" i="2"/>
  <c r="H38" i="2"/>
  <c r="I38" i="2"/>
  <c r="I37" i="2"/>
  <c r="L30" i="2"/>
  <c r="L31" i="2"/>
  <c r="L32" i="2"/>
  <c r="L33" i="2"/>
  <c r="L34" i="2"/>
  <c r="L35" i="2"/>
  <c r="L36" i="2"/>
  <c r="L29" i="2"/>
  <c r="I29" i="2"/>
  <c r="H32" i="2"/>
  <c r="H31" i="2"/>
  <c r="H33" i="2"/>
  <c r="H34" i="2"/>
  <c r="H35" i="2"/>
  <c r="H36" i="2"/>
  <c r="I30" i="2"/>
  <c r="I31" i="2"/>
  <c r="I32" i="2"/>
  <c r="I33" i="2"/>
  <c r="I34" i="2"/>
  <c r="I35" i="2"/>
  <c r="I36" i="2"/>
  <c r="J37" i="2" l="1"/>
  <c r="M37" i="2" s="1"/>
  <c r="J38" i="2"/>
  <c r="M38" i="2" s="1"/>
  <c r="J36" i="2"/>
  <c r="M36" i="2" s="1"/>
  <c r="J29" i="2" l="1"/>
  <c r="M29" i="2" s="1"/>
  <c r="E77" i="2"/>
  <c r="E76" i="2"/>
  <c r="D65" i="2"/>
  <c r="D58" i="2"/>
  <c r="D57" i="2"/>
  <c r="D50" i="2"/>
  <c r="D49" i="2"/>
  <c r="J32" i="2" l="1"/>
  <c r="M32" i="2" s="1"/>
  <c r="J35" i="2"/>
  <c r="M35" i="2" s="1"/>
  <c r="J30" i="2"/>
  <c r="M30" i="2" s="1"/>
  <c r="J34" i="2"/>
  <c r="M34" i="2" s="1"/>
  <c r="J33" i="2"/>
  <c r="M33" i="2" s="1"/>
  <c r="J31" i="2"/>
  <c r="M31" i="2" s="1"/>
  <c r="M40" i="2" l="1"/>
</calcChain>
</file>

<file path=xl/sharedStrings.xml><?xml version="1.0" encoding="utf-8"?>
<sst xmlns="http://schemas.openxmlformats.org/spreadsheetml/2006/main" count="107" uniqueCount="84">
  <si>
    <t xml:space="preserve">versie: </t>
  </si>
  <si>
    <t>Brandstof</t>
  </si>
  <si>
    <t>leveringsdatum</t>
  </si>
  <si>
    <t>Gemiddelde adviesprijs, (GAP)
OK Oliecentrale</t>
  </si>
  <si>
    <t>Bijlagen LAP</t>
  </si>
  <si>
    <t>vaste korting/ 100 liter</t>
  </si>
  <si>
    <t>Aangeboden Prijs / 100 liter (AP)</t>
  </si>
  <si>
    <t>Extra korting / 100 liter,
als GAP &lt; LAP</t>
  </si>
  <si>
    <t>Netto Prijs / 100 liter</t>
  </si>
  <si>
    <t>(Fictief)
aantal liters per maand</t>
  </si>
  <si>
    <t>Totaal te betalen
Netto Prijs</t>
  </si>
  <si>
    <t>GAP datum ≤ leveringsdatum</t>
  </si>
  <si>
    <t>€ / 100 liter</t>
  </si>
  <si>
    <t>HVO100</t>
  </si>
  <si>
    <t>maandag 29 september 2025</t>
  </si>
  <si>
    <t>maandag 6 oktober 2025</t>
  </si>
  <si>
    <t>TOTAAL</t>
  </si>
  <si>
    <t>Levering HVO100  in IBC</t>
  </si>
  <si>
    <t>Omschrijving</t>
  </si>
  <si>
    <t>prijs per stuk</t>
  </si>
  <si>
    <t>te betalen per jaar</t>
  </si>
  <si>
    <t>Prijs per liter HVO100</t>
  </si>
  <si>
    <t>zie prijs HVO100</t>
  </si>
  <si>
    <t>Vaste kosten IBC</t>
  </si>
  <si>
    <t>Leveringen &lt; 500 liter, m.u.v. leveringen mbv niveausignalering</t>
  </si>
  <si>
    <t>Vaste verzendkosten</t>
  </si>
  <si>
    <t>Voorraadbeheer mbv niveausignalering</t>
  </si>
  <si>
    <t>Leveren en vullen van tanks met HVO100 m.b.v. op afstand uitleesbare niveausignalering</t>
  </si>
  <si>
    <t>Hierbij zijn er twee varianten</t>
  </si>
  <si>
    <t xml:space="preserve">     1. de locatie beschikt over een eigen niveasignalering die wordt ingezet bij deze dienstverlening</t>
  </si>
  <si>
    <t xml:space="preserve">     2. de locatie beschikt niet over een niveausignalering en wil een all-in dienst afnemen bij opdrachtnemer</t>
  </si>
  <si>
    <t>Varianten</t>
  </si>
  <si>
    <t>maandabonnement per stuk</t>
  </si>
  <si>
    <t>1. de locatie beschikt over een eigen niveausignalering die wordt ingezet bij deze dienstverlening</t>
  </si>
  <si>
    <t>Tijdelijk opslagtanks voorzien van pomp en tankpistool en voldoen aan wet- en regelgeving, inclusief PGS28, 29 en 30.</t>
  </si>
  <si>
    <t>Verhuur IBC onder voorbehoud van beschikbaarheid</t>
  </si>
  <si>
    <t>huurprijs per week</t>
  </si>
  <si>
    <t>Omschrijving eenmalige kosten huurtank</t>
  </si>
  <si>
    <t>eenmalige kosten per tank</t>
  </si>
  <si>
    <t>Leveren van de huurtank op locatie</t>
  </si>
  <si>
    <t>Afhalen van de huurtank op locatie</t>
  </si>
  <si>
    <t>kortingspercentage</t>
  </si>
  <si>
    <t>Kortingspercentage op producten en diensten die niet opgenomen zijn in de scope van deze aanbestedingsopdracht.</t>
  </si>
  <si>
    <t>Naam inschrijver</t>
  </si>
  <si>
    <t>Gevestigd te</t>
  </si>
  <si>
    <t>Handtekening</t>
  </si>
  <si>
    <t>Naam</t>
  </si>
  <si>
    <t>Functie</t>
  </si>
  <si>
    <t>De prijs voor HVO100:</t>
  </si>
  <si>
    <r>
      <t xml:space="preserve">     - De</t>
    </r>
    <r>
      <rPr>
        <b/>
        <sz val="10"/>
        <color theme="1"/>
        <rFont val="Arial"/>
        <family val="2"/>
      </rPr>
      <t xml:space="preserve"> Netto prijs</t>
    </r>
    <r>
      <rPr>
        <sz val="10"/>
        <color theme="1"/>
        <rFont val="Arial"/>
        <family val="2"/>
      </rPr>
      <t xml:space="preserve"> die Staatsbosbeheer betaalt =</t>
    </r>
  </si>
  <si>
    <t xml:space="preserve">     - moet worden uitgedrukt in € per 100 liter</t>
  </si>
  <si>
    <t xml:space="preserve">     - is inclusief alle leveringen HVO100 diesel, ongeacht volume, mbv niveausignalering </t>
  </si>
  <si>
    <t xml:space="preserve">        (De hier gekleurde tekst komt overeen met de tekst in ondertaande tabel.)</t>
  </si>
  <si>
    <t xml:space="preserve">     - De vastgestelde extra korting wordt toegegepast als GAP &lt; LAP en bestaat uit het verschil tussen GAP en LAP.</t>
  </si>
  <si>
    <t>TenderNed kenmerk</t>
  </si>
  <si>
    <t>Opdracht</t>
  </si>
  <si>
    <t>Europese aanbesteding HVO100</t>
  </si>
  <si>
    <t xml:space="preserve">   - De GAP is gebaseerd op de gemiddelde week adviesprijs van OK Oliecentrale en wordt gehanteerd voor dagen vanaf de genoemde GAP-datum. (Zie link in cdel C25 en D25.)</t>
  </si>
  <si>
    <t>De verzendkosten voor IBC en fust is inclusief het ophalen en afvoeren van de IBC en fust.</t>
  </si>
  <si>
    <t>2. de locatie beschikt niet over een niveausignalering en neem een all-in dienst af bij opdrachtnemer</t>
  </si>
  <si>
    <t>Vaste kosten 200 l fust</t>
  </si>
  <si>
    <t>U dient per leveringsdatum een geannonimiseerde factuur toe te voegen waaruit de werkelijke gehanteerde LAP op genoemde leveringsdatum blijkt.</t>
  </si>
  <si>
    <t>HVO100 in fusten</t>
  </si>
  <si>
    <t>Plafondbedrag</t>
  </si>
  <si>
    <t>plafondbedrag</t>
  </si>
  <si>
    <t>Deze onderstaande prijzen dienen uitsluitend ter vastlegging van de tarieven gedurende de looptijd van de overeenkomst. De opgegeven prijzen worden niet betrokken in de beoordeling of weging van het prijzenblad binnen de gunningsprocedure</t>
  </si>
  <si>
    <t>DEEL 2: Vaststelling prijzen, zonder invloed op gunningsweging</t>
  </si>
  <si>
    <t>DEEL 1: Prijs HVO100, met gunningsweging</t>
  </si>
  <si>
    <t>BIJLAGE 2: Prijzenblad</t>
  </si>
  <si>
    <r>
      <rPr>
        <b/>
        <sz val="12"/>
        <color theme="1"/>
        <rFont val="Arial"/>
        <family val="2"/>
      </rPr>
      <t>LET OP!</t>
    </r>
    <r>
      <rPr>
        <sz val="10"/>
        <color theme="1"/>
        <rFont val="Arial"/>
        <family val="2"/>
      </rPr>
      <t xml:space="preserve">
De genoemde hoeveelheden zijn indicatief en kunnen in werkelijkheid afwijken.
De genoemde hoeveelheden dienen enkel het doel om alle inschrijvers een gelijk uitgangspunt te verstrekken, dit ten behoeve voor het vaststellen van de inschrijfprijs.
Aan de genoemde hoeveelheden kunnen geen rechten worden ontleend en verplicht dit de opdrachtgever niet tot een afname verplichting.</t>
    </r>
  </si>
  <si>
    <t>BIJLAGE 2 - PRIJZENBLAD</t>
  </si>
  <si>
    <t xml:space="preserve">INSTRUCTIE: </t>
  </si>
  <si>
    <t>DEEL 3: Optioneel</t>
  </si>
  <si>
    <t>Onderstaande kortingspercentage wordt niet meegenomen in weging en/of beoordeling van de inschrijfprijs.
Opdrachgever kan gebruik maken van deze optie, maar is daartoe niet verplicht.</t>
  </si>
  <si>
    <t>Huurtarieven opslagtanks</t>
  </si>
  <si>
    <t>Als bij retourneren van een IBC de tank sterk verontreinigd is, kan opdrachtnemer maximaal de volgende schoonmaakkosten in rekening brengen:</t>
  </si>
  <si>
    <t>Tanks t/m 1.500 liter</t>
  </si>
  <si>
    <t>Tanks 1.501 t/m 2.250 liter</t>
  </si>
  <si>
    <t>Tanks 2.251 t/m 3.000 liter</t>
  </si>
  <si>
    <t>Zie ook de uitleg in de Aanbestedingsleidraad.
Dit Prijzenblad bestaat uit 2 werkbladen: 
- Instructie;
- Prijzenblad deel 1, deel 2 en deel 3.
Inschrijver dient alle oranje cellen in het prijzenbald in te vullen. Voor deel 1 leidt het invullen tot de fictieve totaal prijs per maand, welke uiteindelijk leidt tot de all-in inschrijfprijs (ex BTW). Met deze inschrijfprijs wordt vervolgens gerekend bij de beoordeling van de inschrijvingen. Voor deel 2 leidt het invullen tot vastlegging van de tarieven gedurende de looptijd van de overeenkomst. De opgegeven prijzen van deel 2 mogen niet hoger zijn dan de vermelde plafondbedragen. De opgegeven prijzen worden niet betrokken in de beoordeling en/of weging van het prijzenblad binnen de gunningsprocedure. Voor deel 3 leidt het invullen tot een kortingspercentage, zonder dat dit meegenomen wordt in weging en/of beoordeling van de inschrijfprijs. Opdrachgever kan van "Optioneel" gebruik van maken, maar is daartoe niet verplicht.
Alle vermelde prijzen en tarieven dienen gesteld te zijn in euro’s, exclusief BTW. De door u aangeboden prijzen en tarieven dienen inclusief (reguliere) verzendkosten, handelingskosten, belastingen en/of heffingen en overige kosten te zijn. Andere kosten dan opgevoerd in het Prijzenblad kunnen niet bij Staatsbosbeheer in rekening worden gebracht.
Indien inschrijver niet het artikel en/of dienst kan leveren zoals deze is omschreven werkblad 2 is het niet toegestaan om een alternatief aan te bieden.</t>
  </si>
  <si>
    <t>30 april 2026</t>
  </si>
  <si>
    <t>Uw landelijke adviesprijs / 100 liter
(LAP) *</t>
  </si>
  <si>
    <r>
      <rPr>
        <sz val="10"/>
        <color rgb="FF00B050"/>
        <rFont val="Arial"/>
        <family val="2"/>
      </rPr>
      <t xml:space="preserve">                  Uw landelijke adviesprijs</t>
    </r>
    <r>
      <rPr>
        <sz val="10"/>
        <color theme="1"/>
        <rFont val="Arial"/>
        <family val="2"/>
      </rPr>
      <t xml:space="preserve"> -/- </t>
    </r>
    <r>
      <rPr>
        <sz val="10"/>
        <color rgb="FFC00000"/>
        <rFont val="Arial"/>
        <family val="2"/>
      </rPr>
      <t>vaste korting</t>
    </r>
    <r>
      <rPr>
        <sz val="10"/>
        <color theme="1"/>
        <rFont val="Arial"/>
        <family val="2"/>
      </rPr>
      <t xml:space="preserve">  -/- </t>
    </r>
    <r>
      <rPr>
        <sz val="10"/>
        <color rgb="FF0070C0"/>
        <rFont val="Arial"/>
        <family val="2"/>
      </rPr>
      <t xml:space="preserve"> extra korting, max (0, LAP - GAP)</t>
    </r>
  </si>
  <si>
    <t>TN 590168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</si>
</sst>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F800]dddd\,\ mmmm\ dd\,\ yyyy"/>
    <numFmt numFmtId="166" formatCode="_ [$€-413]\ * #,##0.00_ ;_ [$€-413]\ * \-#,##0.00_ ;_ [$€-413]\ * &quot;-&quot;??_ ;_ @_ "/>
    <numFmt numFmtId="167" formatCode="_ [$€-2]\ * #,##0.00_ ;_ [$€-2]\ * \-#,##0.00_ ;_ [$€-2]\ * &quot;-&quot;??_ ;_ @_ "/>
  </numFmts>
  <fonts count="12" x14ac:knownFonts="1">
    <font>
      <sz val="10"/>
      <color theme="1"/>
      <name val="Arial"/>
      <family val="2"/>
    </font>
    <font>
      <b/>
      <sz val="10"/>
      <color theme="1"/>
      <name val="Arial"/>
      <family val="2"/>
    </font>
    <font>
      <b/>
      <sz val="12"/>
      <color theme="1"/>
      <name val="Arial"/>
      <family val="2"/>
    </font>
    <font>
      <b/>
      <sz val="10"/>
      <color rgb="FF00B050"/>
      <name val="Arial"/>
      <family val="2"/>
    </font>
    <font>
      <sz val="10"/>
      <name val="Arial"/>
      <family val="2"/>
    </font>
    <font>
      <sz val="10"/>
      <color rgb="FF0070C0"/>
      <name val="Arial"/>
      <family val="2"/>
    </font>
    <font>
      <sz val="10"/>
      <color rgb="FFC00000"/>
      <name val="Arial"/>
      <family val="2"/>
    </font>
    <font>
      <sz val="10"/>
      <color rgb="FF00B050"/>
      <name val="Arial"/>
      <family val="2"/>
    </font>
    <font>
      <sz val="10"/>
      <color rgb="FFFF0000"/>
      <name val="Arial"/>
      <family val="2"/>
    </font>
    <font>
      <u/>
      <sz val="10"/>
      <color theme="10"/>
      <name val="Arial"/>
      <family val="2"/>
    </font>
    <font>
      <b/>
      <sz val="14"/>
      <color theme="1"/>
      <name val="Arial"/>
      <family val="2"/>
    </font>
    <font>
      <b/>
      <sz val="14"/>
      <name val="Arial"/>
      <family val="2"/>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DEDED"/>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rgb="FF000000"/>
      </left>
      <right/>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bottom/>
      <diagonal/>
    </border>
    <border>
      <left/>
      <right style="thin">
        <color theme="0" tint="-0.34998626667073579"/>
      </right>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29">
    <xf numFmtId="0" fontId="0" fillId="0" borderId="0" xfId="0"/>
    <xf numFmtId="0" fontId="1" fillId="0" borderId="0" xfId="0" applyFont="1"/>
    <xf numFmtId="0" fontId="2" fillId="0" borderId="0" xfId="0" applyFont="1"/>
    <xf numFmtId="0" fontId="3" fillId="0" borderId="0" xfId="0" applyFont="1" applyAlignment="1">
      <alignment horizontal="center"/>
    </xf>
    <xf numFmtId="164" fontId="4" fillId="0" borderId="0" xfId="0" applyNumberFormat="1" applyFont="1"/>
    <xf numFmtId="164" fontId="3" fillId="0" borderId="0" xfId="0" applyNumberFormat="1" applyFont="1" applyAlignment="1">
      <alignment horizontal="center"/>
    </xf>
    <xf numFmtId="44" fontId="3" fillId="0" borderId="0" xfId="0" applyNumberFormat="1" applyFont="1" applyAlignment="1">
      <alignment horizontal="center"/>
    </xf>
    <xf numFmtId="164" fontId="1" fillId="0" borderId="9" xfId="0" applyNumberFormat="1" applyFont="1" applyBorder="1"/>
    <xf numFmtId="164" fontId="1" fillId="0" borderId="10" xfId="0" applyNumberFormat="1" applyFont="1" applyBorder="1"/>
    <xf numFmtId="0" fontId="4" fillId="4" borderId="1" xfId="0" applyFont="1" applyFill="1" applyBorder="1" applyAlignment="1">
      <alignment horizontal="center" vertical="center" wrapText="1"/>
    </xf>
    <xf numFmtId="164" fontId="4" fillId="0" borderId="3" xfId="0" applyNumberFormat="1" applyFont="1" applyBorder="1" applyAlignment="1">
      <alignment horizontal="center"/>
    </xf>
    <xf numFmtId="164" fontId="4" fillId="0" borderId="2" xfId="0" applyNumberFormat="1" applyFont="1" applyBorder="1"/>
    <xf numFmtId="165" fontId="4" fillId="0" borderId="0" xfId="0" applyNumberFormat="1" applyFont="1" applyAlignment="1">
      <alignment horizontal="left"/>
    </xf>
    <xf numFmtId="165" fontId="4" fillId="0" borderId="2" xfId="0" applyNumberFormat="1" applyFont="1" applyBorder="1" applyAlignment="1">
      <alignment horizontal="left"/>
    </xf>
    <xf numFmtId="0" fontId="1" fillId="6" borderId="0" xfId="0" applyFont="1" applyFill="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7" borderId="28" xfId="0" applyFill="1" applyBorder="1" applyAlignment="1">
      <alignment horizontal="left" vertical="center" wrapText="1"/>
    </xf>
    <xf numFmtId="0" fontId="0" fillId="7" borderId="29" xfId="0" applyFill="1" applyBorder="1" applyAlignment="1">
      <alignment horizontal="left" vertical="center" wrapText="1"/>
    </xf>
    <xf numFmtId="0" fontId="0" fillId="7" borderId="28" xfId="0" applyFill="1" applyBorder="1" applyAlignment="1">
      <alignment vertical="center" wrapText="1"/>
    </xf>
    <xf numFmtId="0" fontId="0" fillId="7" borderId="29" xfId="0" applyFill="1" applyBorder="1" applyAlignment="1">
      <alignment vertical="center" wrapText="1"/>
    </xf>
    <xf numFmtId="0" fontId="0" fillId="7" borderId="31" xfId="0" applyFill="1" applyBorder="1" applyAlignment="1">
      <alignment vertical="center" wrapText="1"/>
    </xf>
    <xf numFmtId="0" fontId="0" fillId="7" borderId="22" xfId="0" applyFill="1" applyBorder="1" applyAlignment="1">
      <alignment vertical="center" wrapText="1"/>
    </xf>
    <xf numFmtId="0" fontId="0" fillId="0" borderId="0" xfId="0" applyAlignment="1">
      <alignment horizontal="left" vertical="center"/>
    </xf>
    <xf numFmtId="0" fontId="1" fillId="0" borderId="23" xfId="0" applyFont="1" applyBorder="1" applyAlignment="1">
      <alignment horizontal="center" vertical="center"/>
    </xf>
    <xf numFmtId="0" fontId="1" fillId="0" borderId="0" xfId="0" applyFont="1" applyAlignment="1">
      <alignment horizontal="left" vertical="center"/>
    </xf>
    <xf numFmtId="0" fontId="0" fillId="7" borderId="28" xfId="0" applyFill="1" applyBorder="1"/>
    <xf numFmtId="0" fontId="0" fillId="7" borderId="30" xfId="0" applyFill="1" applyBorder="1"/>
    <xf numFmtId="165" fontId="0" fillId="0" borderId="0" xfId="0" applyNumberFormat="1" applyAlignment="1">
      <alignment horizontal="left"/>
    </xf>
    <xf numFmtId="164" fontId="0" fillId="0" borderId="0" xfId="0" applyNumberFormat="1"/>
    <xf numFmtId="3" fontId="0" fillId="0" borderId="0" xfId="0" applyNumberFormat="1" applyAlignment="1">
      <alignment horizontal="center"/>
    </xf>
    <xf numFmtId="0" fontId="0" fillId="0" borderId="2" xfId="0" applyBorder="1"/>
    <xf numFmtId="165" fontId="0" fillId="0" borderId="2" xfId="0" applyNumberFormat="1" applyBorder="1" applyAlignment="1">
      <alignment horizontal="left"/>
    </xf>
    <xf numFmtId="164" fontId="0" fillId="0" borderId="2" xfId="0" applyNumberFormat="1" applyBorder="1"/>
    <xf numFmtId="3" fontId="0" fillId="0" borderId="2" xfId="0" applyNumberFormat="1" applyBorder="1" applyAlignment="1">
      <alignment horizontal="center"/>
    </xf>
    <xf numFmtId="3" fontId="0" fillId="0" borderId="0" xfId="0" applyNumberFormat="1"/>
    <xf numFmtId="0" fontId="0" fillId="5" borderId="1" xfId="0" applyFill="1" applyBorder="1"/>
    <xf numFmtId="0" fontId="0" fillId="5" borderId="1" xfId="0" applyFill="1" applyBorder="1" applyAlignment="1">
      <alignment wrapText="1"/>
    </xf>
    <xf numFmtId="0" fontId="0" fillId="0" borderId="0" xfId="0" applyAlignment="1">
      <alignment horizontal="center"/>
    </xf>
    <xf numFmtId="164" fontId="0" fillId="0" borderId="17" xfId="0" applyNumberFormat="1" applyBorder="1"/>
    <xf numFmtId="0" fontId="0" fillId="5" borderId="5" xfId="0" applyFill="1" applyBorder="1" applyAlignment="1">
      <alignment wrapText="1"/>
    </xf>
    <xf numFmtId="164" fontId="0" fillId="0" borderId="0" xfId="0" applyNumberFormat="1" applyAlignment="1">
      <alignment vertical="center"/>
    </xf>
    <xf numFmtId="164" fontId="0" fillId="0" borderId="2" xfId="0" applyNumberFormat="1" applyBorder="1" applyAlignment="1">
      <alignment vertical="center"/>
    </xf>
    <xf numFmtId="0" fontId="0" fillId="5" borderId="4" xfId="0" applyFill="1" applyBorder="1"/>
    <xf numFmtId="0" fontId="0" fillId="0" borderId="0" xfId="0" applyAlignment="1">
      <alignment wrapText="1"/>
    </xf>
    <xf numFmtId="0" fontId="0" fillId="0" borderId="0" xfId="0" applyAlignment="1">
      <alignment horizontal="left" vertical="center" wrapText="1"/>
    </xf>
    <xf numFmtId="44" fontId="0" fillId="0" borderId="0" xfId="0" applyNumberFormat="1" applyAlignment="1">
      <alignment horizontal="center" vertical="center"/>
    </xf>
    <xf numFmtId="0" fontId="10" fillId="0" borderId="0" xfId="0" applyFont="1"/>
    <xf numFmtId="0" fontId="0" fillId="0" borderId="2" xfId="0" applyBorder="1" applyAlignment="1">
      <alignment wrapText="1"/>
    </xf>
    <xf numFmtId="164" fontId="0" fillId="0" borderId="36" xfId="0" applyNumberFormat="1" applyBorder="1"/>
    <xf numFmtId="0" fontId="0" fillId="7" borderId="0" xfId="0" applyFill="1" applyAlignment="1">
      <alignment vertical="center" wrapText="1"/>
    </xf>
    <xf numFmtId="0" fontId="0" fillId="0" borderId="0" xfId="0" applyAlignment="1">
      <alignment vertical="center" wrapText="1"/>
    </xf>
    <xf numFmtId="0" fontId="10" fillId="8" borderId="28" xfId="0" applyFont="1" applyFill="1" applyBorder="1" applyAlignment="1">
      <alignment horizontal="center" vertical="center"/>
    </xf>
    <xf numFmtId="0" fontId="10" fillId="8" borderId="0" xfId="0" applyFont="1" applyFill="1" applyAlignment="1">
      <alignment horizontal="center" vertical="center"/>
    </xf>
    <xf numFmtId="0" fontId="10" fillId="8" borderId="29" xfId="0" applyFont="1" applyFill="1" applyBorder="1" applyAlignment="1">
      <alignment horizontal="center" vertical="center"/>
    </xf>
    <xf numFmtId="0" fontId="0" fillId="8" borderId="28" xfId="0" applyFill="1" applyBorder="1"/>
    <xf numFmtId="0" fontId="0" fillId="8" borderId="0" xfId="0" applyFill="1"/>
    <xf numFmtId="0" fontId="0" fillId="8" borderId="29" xfId="0" applyFill="1" applyBorder="1"/>
    <xf numFmtId="0" fontId="0" fillId="8" borderId="30" xfId="0" applyFill="1" applyBorder="1"/>
    <xf numFmtId="0" fontId="0" fillId="8" borderId="31" xfId="0" applyFill="1" applyBorder="1"/>
    <xf numFmtId="0" fontId="0" fillId="8" borderId="22" xfId="0" applyFill="1" applyBorder="1"/>
    <xf numFmtId="0" fontId="0" fillId="8" borderId="26" xfId="0" applyFill="1" applyBorder="1"/>
    <xf numFmtId="0" fontId="0" fillId="8" borderId="27" xfId="0" applyFill="1" applyBorder="1"/>
    <xf numFmtId="0" fontId="11" fillId="8" borderId="25" xfId="0" applyFont="1" applyFill="1" applyBorder="1"/>
    <xf numFmtId="0" fontId="11" fillId="0" borderId="0" xfId="0" applyFont="1"/>
    <xf numFmtId="0" fontId="0" fillId="7" borderId="0" xfId="0" applyFill="1" applyAlignment="1">
      <alignment horizontal="left" vertical="center" wrapText="1"/>
    </xf>
    <xf numFmtId="10" fontId="0" fillId="3" borderId="1" xfId="0" applyNumberFormat="1" applyFill="1" applyBorder="1" applyAlignment="1" applyProtection="1">
      <alignment horizontal="center" vertical="center"/>
      <protection locked="0"/>
    </xf>
    <xf numFmtId="166" fontId="0" fillId="0" borderId="0" xfId="0" applyNumberFormat="1" applyAlignment="1">
      <alignment horizontal="center" vertical="center"/>
    </xf>
    <xf numFmtId="167" fontId="0" fillId="0" borderId="0" xfId="0" applyNumberFormat="1" applyAlignment="1">
      <alignment horizontal="center"/>
    </xf>
    <xf numFmtId="167" fontId="0" fillId="0" borderId="20" xfId="0" applyNumberFormat="1" applyBorder="1" applyAlignment="1">
      <alignment horizontal="center"/>
    </xf>
    <xf numFmtId="167" fontId="0" fillId="0" borderId="2" xfId="0" applyNumberFormat="1" applyBorder="1" applyAlignment="1">
      <alignment horizontal="center"/>
    </xf>
    <xf numFmtId="164" fontId="4" fillId="0" borderId="37" xfId="0" applyNumberFormat="1" applyFont="1" applyBorder="1"/>
    <xf numFmtId="0" fontId="0" fillId="0" borderId="0" xfId="0" applyAlignment="1">
      <alignment horizontal="right" vertical="center"/>
    </xf>
    <xf numFmtId="0" fontId="8" fillId="2" borderId="1" xfId="0" quotePrefix="1" applyFont="1" applyFill="1" applyBorder="1" applyAlignment="1">
      <alignment horizontal="center" vertical="center"/>
    </xf>
    <xf numFmtId="166" fontId="0" fillId="0" borderId="2" xfId="0" applyNumberFormat="1" applyBorder="1" applyAlignment="1">
      <alignment horizontal="center" vertical="center"/>
    </xf>
    <xf numFmtId="0" fontId="11" fillId="8" borderId="25"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8" xfId="0" applyFont="1" applyFill="1" applyBorder="1" applyAlignment="1">
      <alignment horizontal="center" vertical="center"/>
    </xf>
    <xf numFmtId="0" fontId="11" fillId="8" borderId="0" xfId="0" applyFont="1" applyFill="1" applyAlignment="1">
      <alignment horizontal="center" vertical="center"/>
    </xf>
    <xf numFmtId="0" fontId="11" fillId="8" borderId="29" xfId="0" applyFont="1" applyFill="1" applyBorder="1" applyAlignment="1">
      <alignment horizontal="center" vertical="center"/>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22" xfId="0" applyFont="1" applyBorder="1" applyAlignment="1">
      <alignment horizontal="left" vertical="top" wrapText="1"/>
    </xf>
    <xf numFmtId="0" fontId="0" fillId="0" borderId="0" xfId="0" applyAlignment="1">
      <alignment horizontal="left" wrapText="1"/>
    </xf>
    <xf numFmtId="0" fontId="0" fillId="5" borderId="4" xfId="0" applyFill="1" applyBorder="1" applyAlignment="1">
      <alignment horizontal="left" wrapText="1"/>
    </xf>
    <xf numFmtId="0" fontId="0" fillId="5" borderId="11" xfId="0" applyFill="1" applyBorder="1" applyAlignment="1">
      <alignment horizontal="left" wrapText="1"/>
    </xf>
    <xf numFmtId="0" fontId="0" fillId="0" borderId="38" xfId="0" applyBorder="1" applyAlignment="1">
      <alignment horizontal="left" wrapText="1"/>
    </xf>
    <xf numFmtId="0" fontId="0" fillId="0" borderId="2" xfId="0" applyBorder="1" applyAlignment="1">
      <alignment horizontal="left" wrapText="1"/>
    </xf>
    <xf numFmtId="164" fontId="4" fillId="3" borderId="13" xfId="0" applyNumberFormat="1" applyFont="1" applyFill="1" applyBorder="1" applyAlignment="1">
      <alignment horizontal="center" vertical="center" wrapText="1"/>
    </xf>
    <xf numFmtId="164" fontId="4" fillId="3" borderId="32" xfId="0" applyNumberFormat="1" applyFont="1" applyFill="1" applyBorder="1" applyAlignment="1">
      <alignment horizontal="center" vertical="center" wrapText="1"/>
    </xf>
    <xf numFmtId="164" fontId="4" fillId="3" borderId="0" xfId="0" applyNumberFormat="1" applyFont="1" applyFill="1" applyAlignment="1">
      <alignment horizontal="center" vertical="center" wrapText="1"/>
    </xf>
    <xf numFmtId="164" fontId="4" fillId="3" borderId="21" xfId="0" applyNumberFormat="1" applyFont="1" applyFill="1" applyBorder="1" applyAlignment="1">
      <alignment horizontal="center" vertical="center" wrapText="1"/>
    </xf>
    <xf numFmtId="0" fontId="5" fillId="4" borderId="13" xfId="0" applyFont="1" applyFill="1" applyBorder="1" applyAlignment="1">
      <alignment horizontal="center" wrapText="1"/>
    </xf>
    <xf numFmtId="0" fontId="5" fillId="4" borderId="21" xfId="0" applyFont="1" applyFill="1" applyBorder="1" applyAlignment="1">
      <alignment horizontal="center" wrapText="1"/>
    </xf>
    <xf numFmtId="0" fontId="1" fillId="4" borderId="7" xfId="0" applyFont="1" applyFill="1" applyBorder="1" applyAlignment="1">
      <alignment horizontal="center" wrapText="1"/>
    </xf>
    <xf numFmtId="0" fontId="1" fillId="4" borderId="8" xfId="0" applyFont="1"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4" fillId="4" borderId="1" xfId="0" applyFont="1" applyFill="1" applyBorder="1" applyAlignment="1">
      <alignment horizontal="center" wrapText="1"/>
    </xf>
    <xf numFmtId="0" fontId="9" fillId="4" borderId="1" xfId="1" applyFill="1" applyBorder="1" applyAlignment="1">
      <alignment horizontal="center" wrapText="1"/>
    </xf>
    <xf numFmtId="0" fontId="0" fillId="3" borderId="24" xfId="0" applyFill="1" applyBorder="1" applyAlignment="1" applyProtection="1">
      <alignment horizontal="center" vertical="center"/>
      <protection locked="0"/>
    </xf>
    <xf numFmtId="0" fontId="0" fillId="4" borderId="1" xfId="0" applyFill="1" applyBorder="1" applyAlignment="1">
      <alignment horizontal="left"/>
    </xf>
    <xf numFmtId="0" fontId="7" fillId="4" borderId="1" xfId="0" applyFont="1" applyFill="1" applyBorder="1" applyAlignment="1">
      <alignment horizontal="center" wrapText="1"/>
    </xf>
    <xf numFmtId="0" fontId="7" fillId="4" borderId="5" xfId="0" applyFont="1" applyFill="1" applyBorder="1" applyAlignment="1">
      <alignment horizontal="center" wrapText="1"/>
    </xf>
    <xf numFmtId="0" fontId="6" fillId="4" borderId="4" xfId="0" applyFont="1" applyFill="1" applyBorder="1" applyAlignment="1">
      <alignment horizontal="center" wrapText="1"/>
    </xf>
    <xf numFmtId="0" fontId="6" fillId="4" borderId="13" xfId="0" applyFont="1" applyFill="1" applyBorder="1" applyAlignment="1">
      <alignment horizontal="center" wrapText="1"/>
    </xf>
    <xf numFmtId="0" fontId="7" fillId="4" borderId="6" xfId="0" applyFont="1" applyFill="1" applyBorder="1" applyAlignment="1">
      <alignment horizontal="center" wrapText="1"/>
    </xf>
    <xf numFmtId="0" fontId="0" fillId="7" borderId="25" xfId="0" applyFill="1" applyBorder="1" applyAlignment="1">
      <alignment horizontal="left" vertical="center" wrapText="1"/>
    </xf>
    <xf numFmtId="0" fontId="0" fillId="7" borderId="26" xfId="0" applyFill="1" applyBorder="1" applyAlignment="1">
      <alignment horizontal="left" vertical="center" wrapText="1"/>
    </xf>
    <xf numFmtId="0" fontId="0" fillId="7" borderId="27" xfId="0" applyFill="1" applyBorder="1" applyAlignment="1">
      <alignment horizontal="left" vertical="center" wrapText="1"/>
    </xf>
    <xf numFmtId="0" fontId="10" fillId="0" borderId="0" xfId="0" applyFont="1" applyAlignment="1">
      <alignment horizontal="center" vertical="center"/>
    </xf>
    <xf numFmtId="0" fontId="4" fillId="0" borderId="0" xfId="0" applyFont="1" applyFill="1" applyAlignment="1">
      <alignment horizontal="left"/>
    </xf>
    <xf numFmtId="164" fontId="0" fillId="3" borderId="19" xfId="0" applyNumberFormat="1" applyFill="1" applyBorder="1" applyProtection="1">
      <protection locked="0"/>
    </xf>
    <xf numFmtId="164" fontId="0" fillId="3" borderId="14" xfId="0" applyNumberFormat="1" applyFill="1" applyBorder="1" applyProtection="1">
      <protection locked="0"/>
    </xf>
    <xf numFmtId="164" fontId="0" fillId="3" borderId="12" xfId="0" applyNumberFormat="1" applyFill="1" applyBorder="1" applyProtection="1">
      <protection locked="0"/>
    </xf>
    <xf numFmtId="164" fontId="0" fillId="3" borderId="18" xfId="0" applyNumberFormat="1" applyFill="1" applyBorder="1" applyProtection="1">
      <protection locked="0"/>
    </xf>
    <xf numFmtId="164" fontId="0" fillId="3" borderId="33" xfId="0" applyNumberFormat="1" applyFill="1" applyBorder="1" applyAlignment="1" applyProtection="1">
      <alignment horizontal="center" vertical="center"/>
      <protection locked="0"/>
    </xf>
    <xf numFmtId="164" fontId="0" fillId="3" borderId="34"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vertical="center"/>
      <protection locked="0"/>
    </xf>
    <xf numFmtId="164" fontId="0" fillId="3" borderId="35" xfId="0" applyNumberFormat="1" applyFill="1" applyBorder="1" applyAlignment="1" applyProtection="1">
      <alignment horizontal="center" vertical="center"/>
      <protection locked="0"/>
    </xf>
    <xf numFmtId="164" fontId="0" fillId="3" borderId="15" xfId="0" applyNumberFormat="1" applyFill="1" applyBorder="1" applyProtection="1">
      <protection locked="0"/>
    </xf>
    <xf numFmtId="164" fontId="0" fillId="3" borderId="12" xfId="0" applyNumberFormat="1" applyFill="1" applyBorder="1" applyAlignment="1" applyProtection="1">
      <alignment vertical="center"/>
      <protection locked="0"/>
    </xf>
    <xf numFmtId="164" fontId="0" fillId="3" borderId="15" xfId="0" applyNumberFormat="1" applyFill="1" applyBorder="1" applyAlignment="1" applyProtection="1">
      <alignment vertical="center"/>
      <protection locked="0"/>
    </xf>
    <xf numFmtId="164" fontId="0" fillId="3" borderId="1" xfId="0" applyNumberFormat="1" applyFill="1" applyBorder="1" applyAlignment="1" applyProtection="1">
      <alignment horizontal="center"/>
      <protection locked="0"/>
    </xf>
    <xf numFmtId="164" fontId="0" fillId="3" borderId="16" xfId="0" applyNumberFormat="1" applyFill="1" applyBorder="1" applyProtection="1">
      <protection locked="0"/>
    </xf>
  </cellXfs>
  <cellStyles count="2">
    <cellStyle name="Hyperlink" xfId="1" builtinId="8"/>
    <cellStyle name="Standaard" xfId="0" builtinId="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ok-oliecentrale.nl/content/files/lijstprijs%20historie/prijzen%20intern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B492-407F-4128-8E81-17418B4851BE}">
  <dimension ref="A1:K25"/>
  <sheetViews>
    <sheetView tabSelected="1" zoomScale="115" zoomScaleNormal="115" workbookViewId="0">
      <selection sqref="A1:K2"/>
    </sheetView>
  </sheetViews>
  <sheetFormatPr defaultRowHeight="12.5" x14ac:dyDescent="0.25"/>
  <cols>
    <col min="1" max="1" width="19.36328125" customWidth="1"/>
  </cols>
  <sheetData>
    <row r="1" spans="1:11" x14ac:dyDescent="0.25">
      <c r="A1" s="75" t="s">
        <v>70</v>
      </c>
      <c r="B1" s="76"/>
      <c r="C1" s="76"/>
      <c r="D1" s="76"/>
      <c r="E1" s="76"/>
      <c r="F1" s="76"/>
      <c r="G1" s="76"/>
      <c r="H1" s="76"/>
      <c r="I1" s="76"/>
      <c r="J1" s="76"/>
      <c r="K1" s="77"/>
    </row>
    <row r="2" spans="1:11" x14ac:dyDescent="0.25">
      <c r="A2" s="78"/>
      <c r="B2" s="79"/>
      <c r="C2" s="79"/>
      <c r="D2" s="79"/>
      <c r="E2" s="79"/>
      <c r="F2" s="79"/>
      <c r="G2" s="79"/>
      <c r="H2" s="79"/>
      <c r="I2" s="79"/>
      <c r="J2" s="79"/>
      <c r="K2" s="80"/>
    </row>
    <row r="3" spans="1:11" ht="18" x14ac:dyDescent="0.25">
      <c r="A3" s="52"/>
      <c r="B3" s="53"/>
      <c r="C3" s="53"/>
      <c r="D3" s="53"/>
      <c r="E3" s="53"/>
      <c r="F3" s="53"/>
      <c r="G3" s="53"/>
      <c r="H3" s="53"/>
      <c r="I3" s="53"/>
      <c r="J3" s="53"/>
      <c r="K3" s="54"/>
    </row>
    <row r="4" spans="1:11" x14ac:dyDescent="0.25">
      <c r="A4" s="55" t="s">
        <v>54</v>
      </c>
      <c r="B4" s="115" t="s">
        <v>83</v>
      </c>
      <c r="C4" s="56"/>
      <c r="D4" s="56"/>
      <c r="E4" s="56"/>
      <c r="F4" s="56"/>
      <c r="G4" s="56"/>
      <c r="H4" s="56"/>
      <c r="I4" s="56"/>
      <c r="J4" s="56"/>
      <c r="K4" s="57"/>
    </row>
    <row r="5" spans="1:11" x14ac:dyDescent="0.25">
      <c r="A5" s="55" t="s">
        <v>55</v>
      </c>
      <c r="B5" s="56" t="s">
        <v>56</v>
      </c>
      <c r="C5" s="56"/>
      <c r="D5" s="56"/>
      <c r="E5" s="56"/>
      <c r="F5" s="56"/>
      <c r="G5" s="56"/>
      <c r="H5" s="56"/>
      <c r="I5" s="56"/>
      <c r="J5" s="56"/>
      <c r="K5" s="57"/>
    </row>
    <row r="6" spans="1:11" ht="13" thickBot="1" x14ac:dyDescent="0.3">
      <c r="A6" s="58"/>
      <c r="B6" s="59"/>
      <c r="C6" s="59"/>
      <c r="D6" s="59"/>
      <c r="E6" s="59"/>
      <c r="F6" s="59"/>
      <c r="G6" s="59"/>
      <c r="H6" s="59"/>
      <c r="I6" s="59"/>
      <c r="J6" s="59"/>
      <c r="K6" s="60"/>
    </row>
    <row r="7" spans="1:11" ht="13" thickBot="1" x14ac:dyDescent="0.3">
      <c r="A7" s="56"/>
      <c r="B7" s="56"/>
      <c r="C7" s="56"/>
      <c r="D7" s="56"/>
      <c r="E7" s="56"/>
      <c r="F7" s="56"/>
      <c r="G7" s="56"/>
      <c r="H7" s="56"/>
      <c r="I7" s="56"/>
      <c r="J7" s="56"/>
      <c r="K7" s="56"/>
    </row>
    <row r="8" spans="1:11" ht="18" x14ac:dyDescent="0.4">
      <c r="A8" s="63" t="s">
        <v>71</v>
      </c>
      <c r="B8" s="61"/>
      <c r="C8" s="61"/>
      <c r="D8" s="61"/>
      <c r="E8" s="61"/>
      <c r="F8" s="61"/>
      <c r="G8" s="61"/>
      <c r="H8" s="61"/>
      <c r="I8" s="61"/>
      <c r="J8" s="61"/>
      <c r="K8" s="62"/>
    </row>
    <row r="9" spans="1:11" x14ac:dyDescent="0.25">
      <c r="A9" s="81" t="s">
        <v>79</v>
      </c>
      <c r="B9" s="82"/>
      <c r="C9" s="82"/>
      <c r="D9" s="82"/>
      <c r="E9" s="82"/>
      <c r="F9" s="82"/>
      <c r="G9" s="82"/>
      <c r="H9" s="82"/>
      <c r="I9" s="82"/>
      <c r="J9" s="82"/>
      <c r="K9" s="83"/>
    </row>
    <row r="10" spans="1:11" x14ac:dyDescent="0.25">
      <c r="A10" s="81"/>
      <c r="B10" s="82"/>
      <c r="C10" s="82"/>
      <c r="D10" s="82"/>
      <c r="E10" s="82"/>
      <c r="F10" s="82"/>
      <c r="G10" s="82"/>
      <c r="H10" s="82"/>
      <c r="I10" s="82"/>
      <c r="J10" s="82"/>
      <c r="K10" s="83"/>
    </row>
    <row r="11" spans="1:11" x14ac:dyDescent="0.25">
      <c r="A11" s="81"/>
      <c r="B11" s="82"/>
      <c r="C11" s="82"/>
      <c r="D11" s="82"/>
      <c r="E11" s="82"/>
      <c r="F11" s="82"/>
      <c r="G11" s="82"/>
      <c r="H11" s="82"/>
      <c r="I11" s="82"/>
      <c r="J11" s="82"/>
      <c r="K11" s="83"/>
    </row>
    <row r="12" spans="1:11" x14ac:dyDescent="0.25">
      <c r="A12" s="81"/>
      <c r="B12" s="82"/>
      <c r="C12" s="82"/>
      <c r="D12" s="82"/>
      <c r="E12" s="82"/>
      <c r="F12" s="82"/>
      <c r="G12" s="82"/>
      <c r="H12" s="82"/>
      <c r="I12" s="82"/>
      <c r="J12" s="82"/>
      <c r="K12" s="83"/>
    </row>
    <row r="13" spans="1:11" x14ac:dyDescent="0.25">
      <c r="A13" s="81"/>
      <c r="B13" s="82"/>
      <c r="C13" s="82"/>
      <c r="D13" s="82"/>
      <c r="E13" s="82"/>
      <c r="F13" s="82"/>
      <c r="G13" s="82"/>
      <c r="H13" s="82"/>
      <c r="I13" s="82"/>
      <c r="J13" s="82"/>
      <c r="K13" s="83"/>
    </row>
    <row r="14" spans="1:11" x14ac:dyDescent="0.25">
      <c r="A14" s="81"/>
      <c r="B14" s="82"/>
      <c r="C14" s="82"/>
      <c r="D14" s="82"/>
      <c r="E14" s="82"/>
      <c r="F14" s="82"/>
      <c r="G14" s="82"/>
      <c r="H14" s="82"/>
      <c r="I14" s="82"/>
      <c r="J14" s="82"/>
      <c r="K14" s="83"/>
    </row>
    <row r="15" spans="1:11" x14ac:dyDescent="0.25">
      <c r="A15" s="81"/>
      <c r="B15" s="82"/>
      <c r="C15" s="82"/>
      <c r="D15" s="82"/>
      <c r="E15" s="82"/>
      <c r="F15" s="82"/>
      <c r="G15" s="82"/>
      <c r="H15" s="82"/>
      <c r="I15" s="82"/>
      <c r="J15" s="82"/>
      <c r="K15" s="83"/>
    </row>
    <row r="16" spans="1:11" x14ac:dyDescent="0.25">
      <c r="A16" s="81"/>
      <c r="B16" s="82"/>
      <c r="C16" s="82"/>
      <c r="D16" s="82"/>
      <c r="E16" s="82"/>
      <c r="F16" s="82"/>
      <c r="G16" s="82"/>
      <c r="H16" s="82"/>
      <c r="I16" s="82"/>
      <c r="J16" s="82"/>
      <c r="K16" s="83"/>
    </row>
    <row r="17" spans="1:11" x14ac:dyDescent="0.25">
      <c r="A17" s="81"/>
      <c r="B17" s="82"/>
      <c r="C17" s="82"/>
      <c r="D17" s="82"/>
      <c r="E17" s="82"/>
      <c r="F17" s="82"/>
      <c r="G17" s="82"/>
      <c r="H17" s="82"/>
      <c r="I17" s="82"/>
      <c r="J17" s="82"/>
      <c r="K17" s="83"/>
    </row>
    <row r="18" spans="1:11" x14ac:dyDescent="0.25">
      <c r="A18" s="81"/>
      <c r="B18" s="82"/>
      <c r="C18" s="82"/>
      <c r="D18" s="82"/>
      <c r="E18" s="82"/>
      <c r="F18" s="82"/>
      <c r="G18" s="82"/>
      <c r="H18" s="82"/>
      <c r="I18" s="82"/>
      <c r="J18" s="82"/>
      <c r="K18" s="83"/>
    </row>
    <row r="19" spans="1:11" x14ac:dyDescent="0.25">
      <c r="A19" s="81"/>
      <c r="B19" s="82"/>
      <c r="C19" s="82"/>
      <c r="D19" s="82"/>
      <c r="E19" s="82"/>
      <c r="F19" s="82"/>
      <c r="G19" s="82"/>
      <c r="H19" s="82"/>
      <c r="I19" s="82"/>
      <c r="J19" s="82"/>
      <c r="K19" s="83"/>
    </row>
    <row r="20" spans="1:11" x14ac:dyDescent="0.25">
      <c r="A20" s="81"/>
      <c r="B20" s="82"/>
      <c r="C20" s="82"/>
      <c r="D20" s="82"/>
      <c r="E20" s="82"/>
      <c r="F20" s="82"/>
      <c r="G20" s="82"/>
      <c r="H20" s="82"/>
      <c r="I20" s="82"/>
      <c r="J20" s="82"/>
      <c r="K20" s="83"/>
    </row>
    <row r="21" spans="1:11" x14ac:dyDescent="0.25">
      <c r="A21" s="81"/>
      <c r="B21" s="82"/>
      <c r="C21" s="82"/>
      <c r="D21" s="82"/>
      <c r="E21" s="82"/>
      <c r="F21" s="82"/>
      <c r="G21" s="82"/>
      <c r="H21" s="82"/>
      <c r="I21" s="82"/>
      <c r="J21" s="82"/>
      <c r="K21" s="83"/>
    </row>
    <row r="22" spans="1:11" x14ac:dyDescent="0.25">
      <c r="A22" s="81"/>
      <c r="B22" s="82"/>
      <c r="C22" s="82"/>
      <c r="D22" s="82"/>
      <c r="E22" s="82"/>
      <c r="F22" s="82"/>
      <c r="G22" s="82"/>
      <c r="H22" s="82"/>
      <c r="I22" s="82"/>
      <c r="J22" s="82"/>
      <c r="K22" s="83"/>
    </row>
    <row r="23" spans="1:11" x14ac:dyDescent="0.25">
      <c r="A23" s="81"/>
      <c r="B23" s="82"/>
      <c r="C23" s="82"/>
      <c r="D23" s="82"/>
      <c r="E23" s="82"/>
      <c r="F23" s="82"/>
      <c r="G23" s="82"/>
      <c r="H23" s="82"/>
      <c r="I23" s="82"/>
      <c r="J23" s="82"/>
      <c r="K23" s="83"/>
    </row>
    <row r="24" spans="1:11" x14ac:dyDescent="0.25">
      <c r="A24" s="81"/>
      <c r="B24" s="82"/>
      <c r="C24" s="82"/>
      <c r="D24" s="82"/>
      <c r="E24" s="82"/>
      <c r="F24" s="82"/>
      <c r="G24" s="82"/>
      <c r="H24" s="82"/>
      <c r="I24" s="82"/>
      <c r="J24" s="82"/>
      <c r="K24" s="83"/>
    </row>
    <row r="25" spans="1:11" ht="23.5" customHeight="1" thickBot="1" x14ac:dyDescent="0.3">
      <c r="A25" s="84"/>
      <c r="B25" s="85"/>
      <c r="C25" s="85"/>
      <c r="D25" s="85"/>
      <c r="E25" s="85"/>
      <c r="F25" s="85"/>
      <c r="G25" s="85"/>
      <c r="H25" s="85"/>
      <c r="I25" s="85"/>
      <c r="J25" s="85"/>
      <c r="K25" s="86"/>
    </row>
  </sheetData>
  <sheetProtection algorithmName="SHA-512" hashValue="55l5fPOg1Ve0z2JEA1l8uwKYQZxD/xoAh5Xg2P0ym/S+ibRx6qKwcFiL57aWOulfsoxNpeCD4SmefdDw9k9Vbg==" saltValue="FN1PfTNVuxtGK4h5G9zx/g==" spinCount="100000" sheet="1" objects="1" scenarios="1" selectLockedCells="1" selectUnlockedCells="1"/>
  <mergeCells count="2">
    <mergeCell ref="A1:K2"/>
    <mergeCell ref="A9:K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085E-6B70-4947-8564-9D0777D63C7B}">
  <dimension ref="A1:N105"/>
  <sheetViews>
    <sheetView topLeftCell="A63" zoomScale="70" zoomScaleNormal="70" workbookViewId="0">
      <selection activeCell="D91" sqref="D91"/>
    </sheetView>
  </sheetViews>
  <sheetFormatPr defaultRowHeight="13" x14ac:dyDescent="0.3"/>
  <cols>
    <col min="1" max="1" width="31.36328125" customWidth="1"/>
    <col min="2" max="2" width="29" customWidth="1"/>
    <col min="3" max="3" width="27.1796875" customWidth="1"/>
    <col min="4" max="4" width="26" bestFit="1" customWidth="1"/>
    <col min="5" max="7" width="21" customWidth="1"/>
    <col min="8" max="8" width="26.81640625" customWidth="1"/>
    <col min="9" max="9" width="20.453125" customWidth="1"/>
    <col min="10" max="10" width="21.453125" customWidth="1"/>
    <col min="11" max="11" width="6.26953125" customWidth="1"/>
    <col min="12" max="12" width="15.26953125" customWidth="1"/>
    <col min="13" max="13" width="17.54296875" bestFit="1" customWidth="1"/>
    <col min="14" max="14" width="15.54296875" style="3" customWidth="1"/>
    <col min="15" max="15" width="20.7265625" bestFit="1" customWidth="1"/>
    <col min="16" max="16" width="12.81640625" bestFit="1" customWidth="1"/>
    <col min="17" max="17" width="17.7265625" bestFit="1" customWidth="1"/>
    <col min="18" max="18" width="14" bestFit="1" customWidth="1"/>
    <col min="19" max="19" width="18.7265625" bestFit="1" customWidth="1"/>
    <col min="20" max="20" width="9.54296875" bestFit="1" customWidth="1"/>
    <col min="21" max="21" width="16.26953125" customWidth="1"/>
  </cols>
  <sheetData>
    <row r="1" spans="1:13" ht="26.5" customHeight="1" x14ac:dyDescent="0.3">
      <c r="A1" s="114" t="s">
        <v>68</v>
      </c>
      <c r="B1" s="114"/>
      <c r="C1" s="114"/>
      <c r="D1" s="114"/>
      <c r="E1" s="114"/>
      <c r="F1" s="114"/>
      <c r="G1" s="114"/>
      <c r="H1" s="72" t="s">
        <v>0</v>
      </c>
      <c r="I1" s="73" t="s">
        <v>80</v>
      </c>
    </row>
    <row r="2" spans="1:13" x14ac:dyDescent="0.3">
      <c r="A2" s="24"/>
      <c r="B2" s="16"/>
      <c r="C2" s="16"/>
      <c r="D2" s="16"/>
      <c r="E2" s="16"/>
      <c r="F2" s="16"/>
      <c r="G2" s="15"/>
      <c r="H2" s="15"/>
      <c r="I2" s="15"/>
      <c r="J2" s="15"/>
      <c r="K2" s="15"/>
      <c r="L2" s="15"/>
      <c r="M2" s="15"/>
    </row>
    <row r="3" spans="1:13" ht="28" customHeight="1" x14ac:dyDescent="0.3">
      <c r="A3" s="14" t="s">
        <v>43</v>
      </c>
      <c r="B3" s="104"/>
      <c r="C3" s="104"/>
      <c r="D3" s="104"/>
      <c r="E3" s="104"/>
      <c r="F3" s="104"/>
      <c r="G3" s="15"/>
      <c r="H3" s="15"/>
      <c r="I3" s="15"/>
      <c r="J3" s="15"/>
      <c r="K3" s="15"/>
      <c r="L3" s="15"/>
      <c r="M3" s="15"/>
    </row>
    <row r="4" spans="1:13" ht="28" customHeight="1" x14ac:dyDescent="0.3">
      <c r="A4" s="14" t="s">
        <v>44</v>
      </c>
      <c r="B4" s="104"/>
      <c r="C4" s="104"/>
      <c r="D4" s="104"/>
      <c r="E4" s="104"/>
      <c r="F4" s="104"/>
      <c r="G4" s="15"/>
      <c r="H4" s="15"/>
      <c r="I4" s="15"/>
      <c r="J4" s="15"/>
      <c r="K4" s="15"/>
      <c r="L4" s="15"/>
      <c r="M4" s="15"/>
    </row>
    <row r="5" spans="1:13" ht="28" customHeight="1" x14ac:dyDescent="0.3">
      <c r="A5" s="14" t="s">
        <v>45</v>
      </c>
      <c r="B5" s="104"/>
      <c r="C5" s="104"/>
      <c r="D5" s="104"/>
      <c r="E5" s="104"/>
      <c r="F5" s="104"/>
      <c r="G5" s="15"/>
      <c r="H5" s="15"/>
      <c r="I5" s="15"/>
      <c r="J5" s="15"/>
      <c r="K5" s="15"/>
      <c r="L5" s="15"/>
      <c r="M5" s="15"/>
    </row>
    <row r="6" spans="1:13" ht="28" customHeight="1" x14ac:dyDescent="0.3">
      <c r="A6" s="14" t="s">
        <v>46</v>
      </c>
      <c r="B6" s="104"/>
      <c r="C6" s="104"/>
      <c r="D6" s="104"/>
      <c r="E6" s="104"/>
      <c r="F6" s="104"/>
      <c r="G6" s="15"/>
      <c r="H6" s="15"/>
      <c r="I6" s="15"/>
      <c r="J6" s="15"/>
      <c r="K6" s="15"/>
      <c r="L6" s="15"/>
      <c r="M6" s="15"/>
    </row>
    <row r="7" spans="1:13" ht="28" customHeight="1" x14ac:dyDescent="0.3">
      <c r="A7" s="14" t="s">
        <v>47</v>
      </c>
      <c r="B7" s="104"/>
      <c r="C7" s="104"/>
      <c r="D7" s="104"/>
      <c r="E7" s="104"/>
      <c r="F7" s="104"/>
      <c r="G7" s="15"/>
      <c r="H7" s="15"/>
      <c r="I7" s="15"/>
      <c r="J7" s="15"/>
      <c r="K7" s="15"/>
      <c r="L7" s="15"/>
      <c r="M7" s="15"/>
    </row>
    <row r="8" spans="1:13" x14ac:dyDescent="0.3">
      <c r="A8" s="25"/>
      <c r="B8" s="16"/>
      <c r="C8" s="15"/>
      <c r="D8" s="15"/>
      <c r="E8" s="15"/>
      <c r="F8" s="15"/>
      <c r="G8" s="15"/>
      <c r="H8" s="15"/>
      <c r="I8" s="15"/>
      <c r="J8" s="15"/>
      <c r="K8" s="15"/>
      <c r="L8" s="15"/>
      <c r="M8" s="15"/>
    </row>
    <row r="9" spans="1:13" ht="13.5" thickBot="1" x14ac:dyDescent="0.35">
      <c r="A9" s="23"/>
      <c r="B9" s="16"/>
      <c r="C9" s="16"/>
      <c r="D9" s="16"/>
      <c r="E9" s="16"/>
      <c r="F9" s="15"/>
      <c r="G9" s="16"/>
      <c r="H9" s="16"/>
      <c r="I9" s="16"/>
      <c r="J9" s="16"/>
      <c r="K9" s="16"/>
      <c r="L9" s="16"/>
      <c r="M9" s="16"/>
    </row>
    <row r="10" spans="1:13" ht="57" customHeight="1" x14ac:dyDescent="0.3">
      <c r="A10" s="111" t="s">
        <v>69</v>
      </c>
      <c r="B10" s="112"/>
      <c r="C10" s="112"/>
      <c r="D10" s="112"/>
      <c r="E10" s="112"/>
      <c r="F10" s="113"/>
      <c r="G10" s="16"/>
      <c r="H10" s="16"/>
      <c r="I10" s="16"/>
      <c r="J10" s="16"/>
      <c r="K10" s="16"/>
      <c r="L10" s="16"/>
      <c r="M10" s="16"/>
    </row>
    <row r="11" spans="1:13" ht="13" customHeight="1" x14ac:dyDescent="0.3">
      <c r="A11" s="17"/>
      <c r="B11" s="65"/>
      <c r="C11" s="65"/>
      <c r="D11" s="65"/>
      <c r="E11" s="65"/>
      <c r="F11" s="18"/>
      <c r="G11" s="16"/>
      <c r="H11" s="16"/>
      <c r="I11" s="16"/>
      <c r="J11" s="16"/>
      <c r="K11" s="16"/>
      <c r="L11" s="16"/>
      <c r="M11" s="16"/>
    </row>
    <row r="12" spans="1:13" x14ac:dyDescent="0.3">
      <c r="A12" s="19" t="s">
        <v>48</v>
      </c>
      <c r="B12" s="50"/>
      <c r="C12" s="50"/>
      <c r="D12" s="50"/>
      <c r="E12" s="50"/>
      <c r="F12" s="20"/>
      <c r="G12" s="16"/>
      <c r="H12" s="16"/>
      <c r="I12" s="16"/>
      <c r="J12" s="16"/>
      <c r="K12" s="16"/>
      <c r="L12" s="16"/>
      <c r="M12" s="16"/>
    </row>
    <row r="13" spans="1:13" x14ac:dyDescent="0.3">
      <c r="A13" s="26" t="s">
        <v>50</v>
      </c>
      <c r="B13" s="50"/>
      <c r="C13" s="50"/>
      <c r="D13" s="50"/>
      <c r="E13" s="50"/>
      <c r="F13" s="20"/>
      <c r="G13" s="16"/>
      <c r="H13" s="16"/>
      <c r="I13" s="16"/>
      <c r="J13" s="16"/>
      <c r="K13" s="16"/>
      <c r="L13" s="16"/>
      <c r="M13" s="16"/>
    </row>
    <row r="14" spans="1:13" x14ac:dyDescent="0.3">
      <c r="A14" s="26" t="s">
        <v>51</v>
      </c>
      <c r="B14" s="50"/>
      <c r="C14" s="50"/>
      <c r="D14" s="50"/>
      <c r="E14" s="50"/>
      <c r="F14" s="20"/>
      <c r="G14" s="16"/>
      <c r="H14" s="16"/>
      <c r="I14" s="16"/>
      <c r="J14" s="16"/>
      <c r="K14" s="16"/>
      <c r="L14" s="16"/>
      <c r="M14" s="16"/>
    </row>
    <row r="15" spans="1:13" x14ac:dyDescent="0.3">
      <c r="A15" s="26" t="s">
        <v>49</v>
      </c>
      <c r="B15" s="50"/>
      <c r="C15" s="50"/>
      <c r="D15" s="50"/>
      <c r="E15" s="50"/>
      <c r="F15" s="20"/>
      <c r="G15" s="16"/>
      <c r="H15" s="16"/>
      <c r="I15" s="16"/>
      <c r="J15" s="16"/>
      <c r="K15" s="16"/>
      <c r="L15" s="16"/>
      <c r="M15" s="16"/>
    </row>
    <row r="16" spans="1:13" x14ac:dyDescent="0.3">
      <c r="A16" s="26" t="s">
        <v>82</v>
      </c>
      <c r="B16" s="50"/>
      <c r="C16" s="50"/>
      <c r="D16" s="50"/>
      <c r="E16" s="50"/>
      <c r="F16" s="20"/>
      <c r="G16" s="16"/>
      <c r="H16" s="16"/>
      <c r="I16" s="16"/>
      <c r="J16" s="16"/>
      <c r="K16" s="16"/>
      <c r="L16" s="16"/>
      <c r="M16" s="16"/>
    </row>
    <row r="17" spans="1:13" x14ac:dyDescent="0.3">
      <c r="A17" s="26" t="s">
        <v>52</v>
      </c>
      <c r="B17" s="50"/>
      <c r="C17" s="50"/>
      <c r="D17" s="50"/>
      <c r="E17" s="50"/>
      <c r="F17" s="20"/>
      <c r="G17" s="16"/>
      <c r="H17" s="16"/>
      <c r="I17" s="16"/>
      <c r="J17" s="16"/>
      <c r="K17" s="16"/>
      <c r="L17" s="16"/>
      <c r="M17" s="16"/>
    </row>
    <row r="18" spans="1:13" x14ac:dyDescent="0.3">
      <c r="A18" s="26" t="s">
        <v>53</v>
      </c>
      <c r="B18" s="50"/>
      <c r="C18" s="50"/>
      <c r="D18" s="50"/>
      <c r="E18" s="50"/>
      <c r="F18" s="20"/>
      <c r="G18" s="16"/>
      <c r="H18" s="16"/>
      <c r="I18" s="16"/>
      <c r="J18" s="16"/>
      <c r="K18" s="16"/>
      <c r="L18" s="16"/>
      <c r="M18" s="16"/>
    </row>
    <row r="19" spans="1:13" x14ac:dyDescent="0.3">
      <c r="A19" s="26" t="s">
        <v>57</v>
      </c>
      <c r="B19" s="50"/>
      <c r="C19" s="50"/>
      <c r="D19" s="50"/>
      <c r="E19" s="50"/>
      <c r="F19" s="20"/>
      <c r="G19" s="16"/>
      <c r="H19" s="16"/>
      <c r="I19" s="16"/>
      <c r="J19" s="16"/>
      <c r="K19" s="16"/>
      <c r="L19" s="16"/>
      <c r="M19" s="16"/>
    </row>
    <row r="20" spans="1:13" x14ac:dyDescent="0.3">
      <c r="A20" s="26"/>
      <c r="B20" s="50"/>
      <c r="C20" s="50"/>
      <c r="D20" s="50"/>
      <c r="E20" s="50"/>
      <c r="F20" s="20"/>
      <c r="G20" s="16"/>
      <c r="H20" s="16"/>
      <c r="I20" s="16"/>
      <c r="J20" s="16"/>
      <c r="K20" s="16"/>
      <c r="L20" s="16"/>
      <c r="M20" s="16"/>
    </row>
    <row r="21" spans="1:13" ht="13.5" thickBot="1" x14ac:dyDescent="0.35">
      <c r="A21" s="27" t="s">
        <v>58</v>
      </c>
      <c r="B21" s="21"/>
      <c r="C21" s="21"/>
      <c r="D21" s="21"/>
      <c r="E21" s="21"/>
      <c r="F21" s="22"/>
      <c r="G21" s="16"/>
      <c r="H21" s="16"/>
      <c r="I21" s="16"/>
      <c r="J21" s="16"/>
      <c r="K21" s="16"/>
      <c r="L21" s="16"/>
      <c r="M21" s="16"/>
    </row>
    <row r="22" spans="1:13" x14ac:dyDescent="0.3">
      <c r="B22" s="51"/>
      <c r="C22" s="51"/>
      <c r="D22" s="51"/>
      <c r="E22" s="51"/>
      <c r="F22" s="51"/>
      <c r="G22" s="51"/>
      <c r="H22" s="51"/>
      <c r="I22" s="51"/>
      <c r="J22" s="51"/>
      <c r="K22" s="51"/>
      <c r="L22" s="51"/>
      <c r="M22" s="51"/>
    </row>
    <row r="23" spans="1:13" x14ac:dyDescent="0.3">
      <c r="B23" s="51"/>
      <c r="C23" s="51"/>
      <c r="D23" s="51"/>
      <c r="E23" s="51"/>
      <c r="F23" s="51"/>
      <c r="G23" s="51"/>
      <c r="H23" s="51"/>
      <c r="I23" s="51"/>
      <c r="J23" s="51"/>
      <c r="K23" s="51"/>
      <c r="L23" s="51"/>
      <c r="M23" s="51"/>
    </row>
    <row r="25" spans="1:13" ht="18" x14ac:dyDescent="0.4">
      <c r="A25" s="64" t="s">
        <v>67</v>
      </c>
    </row>
    <row r="26" spans="1:13" ht="18.5" thickBot="1" x14ac:dyDescent="0.45">
      <c r="A26" s="64"/>
    </row>
    <row r="27" spans="1:13" ht="29.25" customHeight="1" x14ac:dyDescent="0.3">
      <c r="A27" s="105" t="s">
        <v>1</v>
      </c>
      <c r="B27" s="105" t="s">
        <v>2</v>
      </c>
      <c r="C27" s="103" t="s">
        <v>3</v>
      </c>
      <c r="D27" s="103"/>
      <c r="E27" s="106" t="s">
        <v>81</v>
      </c>
      <c r="F27" s="107" t="s">
        <v>4</v>
      </c>
      <c r="G27" s="108" t="s">
        <v>5</v>
      </c>
      <c r="H27" s="100" t="s">
        <v>6</v>
      </c>
      <c r="I27" s="96" t="s">
        <v>7</v>
      </c>
      <c r="J27" s="98" t="s">
        <v>8</v>
      </c>
      <c r="L27" s="100" t="s">
        <v>9</v>
      </c>
      <c r="M27" s="102" t="s">
        <v>10</v>
      </c>
    </row>
    <row r="28" spans="1:13" ht="31.5" customHeight="1" x14ac:dyDescent="0.3">
      <c r="A28" s="105"/>
      <c r="B28" s="105"/>
      <c r="C28" s="9" t="s">
        <v>11</v>
      </c>
      <c r="D28" s="9" t="s">
        <v>12</v>
      </c>
      <c r="E28" s="107"/>
      <c r="F28" s="110"/>
      <c r="G28" s="109"/>
      <c r="H28" s="101"/>
      <c r="I28" s="97"/>
      <c r="J28" s="99"/>
      <c r="L28" s="101"/>
      <c r="M28" s="102"/>
    </row>
    <row r="29" spans="1:13" ht="13" customHeight="1" x14ac:dyDescent="0.3">
      <c r="A29" t="s">
        <v>13</v>
      </c>
      <c r="B29" s="28">
        <v>45852</v>
      </c>
      <c r="C29" s="12">
        <v>45850</v>
      </c>
      <c r="D29" s="4">
        <v>176.45</v>
      </c>
      <c r="E29" s="116">
        <v>0</v>
      </c>
      <c r="F29" s="92" t="s">
        <v>61</v>
      </c>
      <c r="G29" s="120">
        <v>0</v>
      </c>
      <c r="H29" s="29">
        <f>E29-$G$29</f>
        <v>0</v>
      </c>
      <c r="I29" s="29">
        <f>IF(E29&gt;D29,E29-D29,IF(E29&lt;=D29,0))</f>
        <v>0</v>
      </c>
      <c r="J29" s="7">
        <f t="shared" ref="J29:J38" si="0">H29-I29</f>
        <v>0</v>
      </c>
      <c r="L29" s="30">
        <f>CEILING(560000/12,1000)</f>
        <v>47000</v>
      </c>
      <c r="M29" s="4">
        <f>(J29/100)*L29</f>
        <v>0</v>
      </c>
    </row>
    <row r="30" spans="1:13" x14ac:dyDescent="0.3">
      <c r="B30" s="28">
        <v>45890</v>
      </c>
      <c r="C30" s="12">
        <v>45889</v>
      </c>
      <c r="D30" s="4">
        <v>173.14</v>
      </c>
      <c r="E30" s="117">
        <v>0</v>
      </c>
      <c r="F30" s="93"/>
      <c r="G30" s="121"/>
      <c r="H30" s="29">
        <f>E30-$G$29</f>
        <v>0</v>
      </c>
      <c r="I30" s="29">
        <f t="shared" ref="I30:I38" si="1">IF(E30&gt;D30,E30-D30,IF(E30&lt;=D30,0))</f>
        <v>0</v>
      </c>
      <c r="J30" s="7">
        <f t="shared" si="0"/>
        <v>0</v>
      </c>
      <c r="L30" s="30">
        <f t="shared" ref="L30:L38" si="2">CEILING(560000/12,1000)</f>
        <v>47000</v>
      </c>
      <c r="M30" s="4">
        <f t="shared" ref="M30:M36" si="3">(J30/100)*L30</f>
        <v>0</v>
      </c>
    </row>
    <row r="31" spans="1:13" x14ac:dyDescent="0.3">
      <c r="B31" s="28" t="s">
        <v>14</v>
      </c>
      <c r="C31" s="12">
        <v>45926</v>
      </c>
      <c r="D31" s="4">
        <v>178.1</v>
      </c>
      <c r="E31" s="118">
        <v>0</v>
      </c>
      <c r="F31" s="94"/>
      <c r="G31" s="121"/>
      <c r="H31" s="29">
        <f t="shared" ref="H31:H38" si="4">E31-$G$29</f>
        <v>0</v>
      </c>
      <c r="I31" s="29">
        <f t="shared" si="1"/>
        <v>0</v>
      </c>
      <c r="J31" s="7">
        <f t="shared" si="0"/>
        <v>0</v>
      </c>
      <c r="L31" s="30">
        <f t="shared" si="2"/>
        <v>47000</v>
      </c>
      <c r="M31" s="4">
        <f t="shared" si="3"/>
        <v>0</v>
      </c>
    </row>
    <row r="32" spans="1:13" x14ac:dyDescent="0.3">
      <c r="B32" s="28" t="s">
        <v>15</v>
      </c>
      <c r="C32" s="12">
        <v>45934</v>
      </c>
      <c r="D32" s="4">
        <v>176.45</v>
      </c>
      <c r="E32" s="117">
        <v>0</v>
      </c>
      <c r="F32" s="93"/>
      <c r="G32" s="122"/>
      <c r="H32" s="49">
        <f t="shared" si="4"/>
        <v>0</v>
      </c>
      <c r="I32" s="29">
        <f t="shared" si="1"/>
        <v>0</v>
      </c>
      <c r="J32" s="7">
        <f t="shared" si="0"/>
        <v>0</v>
      </c>
      <c r="L32" s="30">
        <f t="shared" si="2"/>
        <v>47000</v>
      </c>
      <c r="M32" s="4">
        <f t="shared" si="3"/>
        <v>0</v>
      </c>
    </row>
    <row r="33" spans="1:14" x14ac:dyDescent="0.3">
      <c r="B33" s="28">
        <v>45973</v>
      </c>
      <c r="C33" s="12">
        <v>45973</v>
      </c>
      <c r="D33" s="4">
        <v>182.23</v>
      </c>
      <c r="E33" s="117">
        <v>0</v>
      </c>
      <c r="F33" s="93"/>
      <c r="G33" s="121"/>
      <c r="H33" s="29">
        <f t="shared" si="4"/>
        <v>0</v>
      </c>
      <c r="I33" s="29">
        <f t="shared" si="1"/>
        <v>0</v>
      </c>
      <c r="J33" s="7">
        <f t="shared" si="0"/>
        <v>0</v>
      </c>
      <c r="L33" s="30">
        <f t="shared" si="2"/>
        <v>47000</v>
      </c>
      <c r="M33" s="4">
        <f t="shared" si="3"/>
        <v>0</v>
      </c>
    </row>
    <row r="34" spans="1:14" x14ac:dyDescent="0.3">
      <c r="B34" s="28">
        <v>46010</v>
      </c>
      <c r="C34" s="12">
        <v>46009</v>
      </c>
      <c r="D34" s="4">
        <v>178.43</v>
      </c>
      <c r="E34" s="117">
        <v>0</v>
      </c>
      <c r="F34" s="93"/>
      <c r="G34" s="121"/>
      <c r="H34" s="29">
        <f t="shared" si="4"/>
        <v>0</v>
      </c>
      <c r="I34" s="29">
        <f t="shared" si="1"/>
        <v>0</v>
      </c>
      <c r="J34" s="7">
        <f t="shared" si="0"/>
        <v>0</v>
      </c>
      <c r="L34" s="30">
        <f t="shared" si="2"/>
        <v>47000</v>
      </c>
      <c r="M34" s="4">
        <f t="shared" si="3"/>
        <v>0</v>
      </c>
    </row>
    <row r="35" spans="1:14" x14ac:dyDescent="0.3">
      <c r="B35" s="28">
        <v>46038</v>
      </c>
      <c r="C35" s="12">
        <v>46038</v>
      </c>
      <c r="D35" s="4">
        <v>187.52</v>
      </c>
      <c r="E35" s="117">
        <v>0</v>
      </c>
      <c r="F35" s="93"/>
      <c r="G35" s="121"/>
      <c r="H35" s="29">
        <f t="shared" si="4"/>
        <v>0</v>
      </c>
      <c r="I35" s="29">
        <f t="shared" si="1"/>
        <v>0</v>
      </c>
      <c r="J35" s="7">
        <f t="shared" si="0"/>
        <v>0</v>
      </c>
      <c r="L35" s="30">
        <f t="shared" si="2"/>
        <v>47000</v>
      </c>
      <c r="M35" s="4">
        <f t="shared" si="3"/>
        <v>0</v>
      </c>
    </row>
    <row r="36" spans="1:14" x14ac:dyDescent="0.3">
      <c r="B36" s="28">
        <v>46055</v>
      </c>
      <c r="C36" s="12">
        <v>46057</v>
      </c>
      <c r="D36" s="4">
        <v>187.52</v>
      </c>
      <c r="E36" s="117">
        <v>0</v>
      </c>
      <c r="F36" s="93"/>
      <c r="G36" s="121"/>
      <c r="H36" s="29">
        <f t="shared" si="4"/>
        <v>0</v>
      </c>
      <c r="I36" s="29">
        <f t="shared" si="1"/>
        <v>0</v>
      </c>
      <c r="J36" s="7">
        <f t="shared" si="0"/>
        <v>0</v>
      </c>
      <c r="L36" s="30">
        <f t="shared" si="2"/>
        <v>47000</v>
      </c>
      <c r="M36" s="4">
        <f t="shared" si="3"/>
        <v>0</v>
      </c>
    </row>
    <row r="37" spans="1:14" x14ac:dyDescent="0.3">
      <c r="B37" s="28">
        <v>46090</v>
      </c>
      <c r="C37" s="12">
        <v>46091</v>
      </c>
      <c r="D37" s="4">
        <v>218.93</v>
      </c>
      <c r="E37" s="117">
        <v>0</v>
      </c>
      <c r="F37" s="93"/>
      <c r="G37" s="121"/>
      <c r="H37" s="29">
        <f t="shared" si="4"/>
        <v>0</v>
      </c>
      <c r="I37" s="29">
        <f t="shared" si="1"/>
        <v>0</v>
      </c>
      <c r="J37" s="7">
        <f t="shared" si="0"/>
        <v>0</v>
      </c>
      <c r="L37" s="30">
        <f t="shared" si="2"/>
        <v>47000</v>
      </c>
      <c r="M37" s="4">
        <f t="shared" ref="M37:M38" si="5">(J37/100)*L37</f>
        <v>0</v>
      </c>
    </row>
    <row r="38" spans="1:14" ht="13.5" thickBot="1" x14ac:dyDescent="0.35">
      <c r="A38" s="31"/>
      <c r="B38" s="32">
        <v>46128</v>
      </c>
      <c r="C38" s="13">
        <v>46128</v>
      </c>
      <c r="D38" s="11">
        <v>240.41</v>
      </c>
      <c r="E38" s="119">
        <v>0</v>
      </c>
      <c r="F38" s="95"/>
      <c r="G38" s="123"/>
      <c r="H38" s="33">
        <f t="shared" si="4"/>
        <v>0</v>
      </c>
      <c r="I38" s="33">
        <f t="shared" si="1"/>
        <v>0</v>
      </c>
      <c r="J38" s="8">
        <f t="shared" si="0"/>
        <v>0</v>
      </c>
      <c r="L38" s="34">
        <f t="shared" si="2"/>
        <v>47000</v>
      </c>
      <c r="M38" s="11">
        <f t="shared" si="5"/>
        <v>0</v>
      </c>
    </row>
    <row r="39" spans="1:14" ht="13.5" thickBot="1" x14ac:dyDescent="0.35">
      <c r="A39" t="s">
        <v>16</v>
      </c>
      <c r="L39" s="30"/>
      <c r="M39" s="35"/>
      <c r="N39" s="6"/>
    </row>
    <row r="40" spans="1:14" ht="13.5" thickBot="1" x14ac:dyDescent="0.35">
      <c r="L40" s="1" t="s">
        <v>16</v>
      </c>
      <c r="M40" s="10">
        <f>SUM(M29:M38)</f>
        <v>0</v>
      </c>
      <c r="N40" s="6"/>
    </row>
    <row r="41" spans="1:14" x14ac:dyDescent="0.3">
      <c r="L41" s="30"/>
      <c r="M41" s="35"/>
      <c r="N41" s="6"/>
    </row>
    <row r="42" spans="1:14" x14ac:dyDescent="0.3">
      <c r="L42" s="30"/>
      <c r="M42" s="35"/>
      <c r="N42" s="6"/>
    </row>
    <row r="43" spans="1:14" ht="18" x14ac:dyDescent="0.4">
      <c r="A43" s="47" t="s">
        <v>66</v>
      </c>
      <c r="L43" s="30"/>
      <c r="M43" s="35"/>
      <c r="N43" s="6"/>
    </row>
    <row r="44" spans="1:14" x14ac:dyDescent="0.3">
      <c r="A44" t="s">
        <v>65</v>
      </c>
      <c r="L44" s="30"/>
      <c r="M44" s="35"/>
      <c r="N44" s="6"/>
    </row>
    <row r="45" spans="1:14" x14ac:dyDescent="0.3">
      <c r="L45" s="35"/>
      <c r="N45" s="6"/>
    </row>
    <row r="46" spans="1:14" ht="15.5" x14ac:dyDescent="0.35">
      <c r="A46" s="2" t="s">
        <v>17</v>
      </c>
    </row>
    <row r="47" spans="1:14" x14ac:dyDescent="0.3">
      <c r="A47" s="36" t="s">
        <v>18</v>
      </c>
      <c r="B47" s="36" t="s">
        <v>63</v>
      </c>
      <c r="C47" s="37" t="s">
        <v>19</v>
      </c>
      <c r="D47" s="36" t="s">
        <v>20</v>
      </c>
    </row>
    <row r="48" spans="1:14" x14ac:dyDescent="0.3">
      <c r="A48" t="s">
        <v>21</v>
      </c>
      <c r="C48" t="s">
        <v>22</v>
      </c>
    </row>
    <row r="49" spans="1:14" x14ac:dyDescent="0.3">
      <c r="A49" t="s">
        <v>23</v>
      </c>
      <c r="B49" s="4">
        <v>125</v>
      </c>
      <c r="C49" s="118">
        <v>0</v>
      </c>
      <c r="D49" s="29">
        <f>B49*C49</f>
        <v>0</v>
      </c>
    </row>
    <row r="50" spans="1:14" x14ac:dyDescent="0.3">
      <c r="A50" s="48" t="s">
        <v>25</v>
      </c>
      <c r="B50" s="71">
        <v>125</v>
      </c>
      <c r="C50" s="124">
        <v>0</v>
      </c>
      <c r="D50" s="39">
        <f>B50*C50</f>
        <v>0</v>
      </c>
    </row>
    <row r="51" spans="1:14" x14ac:dyDescent="0.3">
      <c r="A51" t="s">
        <v>16</v>
      </c>
      <c r="N51" s="5"/>
    </row>
    <row r="52" spans="1:14" x14ac:dyDescent="0.3">
      <c r="N52" s="5"/>
    </row>
    <row r="53" spans="1:14" x14ac:dyDescent="0.3">
      <c r="N53" s="5"/>
    </row>
    <row r="54" spans="1:14" ht="15.5" x14ac:dyDescent="0.35">
      <c r="A54" s="2" t="s">
        <v>62</v>
      </c>
    </row>
    <row r="55" spans="1:14" x14ac:dyDescent="0.3">
      <c r="A55" s="36" t="s">
        <v>18</v>
      </c>
      <c r="B55" s="36" t="s">
        <v>63</v>
      </c>
      <c r="C55" s="37" t="s">
        <v>19</v>
      </c>
      <c r="D55" s="36" t="s">
        <v>20</v>
      </c>
    </row>
    <row r="56" spans="1:14" x14ac:dyDescent="0.3">
      <c r="A56" t="s">
        <v>21</v>
      </c>
      <c r="C56" t="s">
        <v>22</v>
      </c>
    </row>
    <row r="57" spans="1:14" x14ac:dyDescent="0.3">
      <c r="A57" t="s">
        <v>60</v>
      </c>
      <c r="B57" s="4">
        <v>45</v>
      </c>
      <c r="C57" s="118">
        <v>0</v>
      </c>
      <c r="D57" s="29">
        <f>B57*C57</f>
        <v>0</v>
      </c>
    </row>
    <row r="58" spans="1:14" x14ac:dyDescent="0.3">
      <c r="A58" s="31" t="s">
        <v>25</v>
      </c>
      <c r="B58" s="71">
        <v>125</v>
      </c>
      <c r="C58" s="119">
        <v>0</v>
      </c>
      <c r="D58" s="39">
        <f>B58*C58</f>
        <v>0</v>
      </c>
    </row>
    <row r="59" spans="1:14" x14ac:dyDescent="0.3">
      <c r="A59" t="s">
        <v>16</v>
      </c>
      <c r="N59" s="5"/>
    </row>
    <row r="62" spans="1:14" ht="15.5" x14ac:dyDescent="0.35">
      <c r="A62" s="2" t="s">
        <v>24</v>
      </c>
    </row>
    <row r="63" spans="1:14" x14ac:dyDescent="0.3">
      <c r="A63" s="36" t="s">
        <v>18</v>
      </c>
      <c r="B63" s="36" t="s">
        <v>63</v>
      </c>
      <c r="C63" s="37" t="s">
        <v>19</v>
      </c>
      <c r="D63" s="36" t="s">
        <v>20</v>
      </c>
    </row>
    <row r="64" spans="1:14" x14ac:dyDescent="0.3">
      <c r="A64" t="s">
        <v>21</v>
      </c>
      <c r="C64" t="s">
        <v>22</v>
      </c>
    </row>
    <row r="65" spans="1:14" x14ac:dyDescent="0.3">
      <c r="A65" s="31" t="s">
        <v>25</v>
      </c>
      <c r="B65" s="71">
        <v>75</v>
      </c>
      <c r="C65" s="124">
        <v>0</v>
      </c>
      <c r="D65" s="33">
        <f>B64*C65</f>
        <v>0</v>
      </c>
    </row>
    <row r="66" spans="1:14" x14ac:dyDescent="0.3">
      <c r="A66" t="s">
        <v>16</v>
      </c>
      <c r="N66" s="5"/>
    </row>
    <row r="67" spans="1:14" x14ac:dyDescent="0.3">
      <c r="N67" s="5"/>
    </row>
    <row r="69" spans="1:14" ht="15.5" x14ac:dyDescent="0.35">
      <c r="A69" s="2" t="s">
        <v>26</v>
      </c>
    </row>
    <row r="70" spans="1:14" x14ac:dyDescent="0.3">
      <c r="A70" t="s">
        <v>27</v>
      </c>
    </row>
    <row r="71" spans="1:14" x14ac:dyDescent="0.3">
      <c r="A71" t="s">
        <v>28</v>
      </c>
    </row>
    <row r="72" spans="1:14" x14ac:dyDescent="0.3">
      <c r="A72" t="s">
        <v>29</v>
      </c>
    </row>
    <row r="73" spans="1:14" x14ac:dyDescent="0.3">
      <c r="A73" t="s">
        <v>30</v>
      </c>
    </row>
    <row r="75" spans="1:14" x14ac:dyDescent="0.3">
      <c r="A75" s="88" t="s">
        <v>31</v>
      </c>
      <c r="B75" s="89"/>
      <c r="C75" s="36" t="s">
        <v>63</v>
      </c>
      <c r="D75" s="40" t="s">
        <v>32</v>
      </c>
      <c r="E75" s="36" t="s">
        <v>20</v>
      </c>
    </row>
    <row r="76" spans="1:14" ht="25.5" customHeight="1" x14ac:dyDescent="0.3">
      <c r="A76" s="90" t="s">
        <v>33</v>
      </c>
      <c r="B76" s="90"/>
      <c r="C76" s="67">
        <v>3.75</v>
      </c>
      <c r="D76" s="125">
        <v>0</v>
      </c>
      <c r="E76" s="41">
        <f>D76*C76*12</f>
        <v>0</v>
      </c>
      <c r="F76" s="41"/>
    </row>
    <row r="77" spans="1:14" ht="26.25" customHeight="1" x14ac:dyDescent="0.3">
      <c r="A77" s="91" t="s">
        <v>59</v>
      </c>
      <c r="B77" s="91"/>
      <c r="C77" s="74">
        <v>5</v>
      </c>
      <c r="D77" s="126">
        <v>0</v>
      </c>
      <c r="E77" s="42">
        <f>D77*C77*12</f>
        <v>0</v>
      </c>
      <c r="F77" s="41"/>
    </row>
    <row r="78" spans="1:14" x14ac:dyDescent="0.3">
      <c r="N78" s="5"/>
    </row>
    <row r="81" spans="1:14" ht="15.5" x14ac:dyDescent="0.35">
      <c r="A81" s="2" t="s">
        <v>74</v>
      </c>
    </row>
    <row r="82" spans="1:14" x14ac:dyDescent="0.3">
      <c r="A82" t="s">
        <v>34</v>
      </c>
    </row>
    <row r="83" spans="1:14" x14ac:dyDescent="0.3">
      <c r="A83" t="s">
        <v>35</v>
      </c>
    </row>
    <row r="84" spans="1:14" x14ac:dyDescent="0.3">
      <c r="A84" t="s">
        <v>75</v>
      </c>
      <c r="F84" s="127">
        <v>0</v>
      </c>
    </row>
    <row r="86" spans="1:14" x14ac:dyDescent="0.3">
      <c r="N86" s="5"/>
    </row>
    <row r="87" spans="1:14" x14ac:dyDescent="0.3">
      <c r="A87" s="36" t="s">
        <v>18</v>
      </c>
      <c r="B87" s="36" t="s">
        <v>64</v>
      </c>
      <c r="C87" s="36" t="s">
        <v>36</v>
      </c>
    </row>
    <row r="88" spans="1:14" x14ac:dyDescent="0.3">
      <c r="A88" t="s">
        <v>76</v>
      </c>
      <c r="B88" s="68">
        <v>75</v>
      </c>
      <c r="C88" s="118">
        <v>0</v>
      </c>
      <c r="I88" s="29"/>
      <c r="J88" s="29"/>
      <c r="K88" s="29"/>
    </row>
    <row r="89" spans="1:14" x14ac:dyDescent="0.3">
      <c r="A89" t="s">
        <v>77</v>
      </c>
      <c r="B89" s="68">
        <v>95</v>
      </c>
      <c r="C89" s="118">
        <v>0</v>
      </c>
      <c r="I89" s="29"/>
      <c r="J89" s="29"/>
      <c r="K89" s="29"/>
    </row>
    <row r="90" spans="1:14" x14ac:dyDescent="0.3">
      <c r="A90" t="s">
        <v>78</v>
      </c>
      <c r="B90" s="68">
        <v>105</v>
      </c>
      <c r="C90" s="118">
        <v>0</v>
      </c>
      <c r="I90" s="29"/>
      <c r="J90" s="29"/>
      <c r="K90" s="29"/>
    </row>
    <row r="91" spans="1:14" x14ac:dyDescent="0.3">
      <c r="B91" s="38"/>
      <c r="C91" s="38"/>
      <c r="H91" s="29"/>
      <c r="I91" s="29"/>
      <c r="J91" s="29"/>
      <c r="K91" s="29"/>
    </row>
    <row r="92" spans="1:14" x14ac:dyDescent="0.3">
      <c r="A92" s="36" t="s">
        <v>37</v>
      </c>
      <c r="B92" s="36" t="s">
        <v>64</v>
      </c>
      <c r="C92" s="43" t="s">
        <v>38</v>
      </c>
      <c r="I92" s="29"/>
      <c r="J92" s="29"/>
      <c r="K92" s="29"/>
    </row>
    <row r="93" spans="1:14" x14ac:dyDescent="0.3">
      <c r="A93" t="s">
        <v>39</v>
      </c>
      <c r="B93" s="69">
        <v>150</v>
      </c>
      <c r="C93" s="128">
        <v>0</v>
      </c>
    </row>
    <row r="94" spans="1:14" x14ac:dyDescent="0.3">
      <c r="A94" s="31" t="s">
        <v>40</v>
      </c>
      <c r="B94" s="70">
        <v>150</v>
      </c>
      <c r="C94" s="124">
        <v>0</v>
      </c>
      <c r="N94" s="5"/>
    </row>
    <row r="95" spans="1:14" x14ac:dyDescent="0.3">
      <c r="A95" t="s">
        <v>16</v>
      </c>
    </row>
    <row r="99" spans="1:11" ht="18" x14ac:dyDescent="0.4">
      <c r="A99" s="47" t="s">
        <v>72</v>
      </c>
    </row>
    <row r="100" spans="1:11" ht="30" customHeight="1" x14ac:dyDescent="0.3">
      <c r="A100" s="87" t="s">
        <v>73</v>
      </c>
      <c r="B100" s="87"/>
      <c r="C100" s="87"/>
      <c r="D100" s="87"/>
      <c r="E100" s="87"/>
      <c r="F100" s="44"/>
      <c r="G100" s="44"/>
    </row>
    <row r="101" spans="1:11" x14ac:dyDescent="0.3">
      <c r="E101" s="36" t="s">
        <v>41</v>
      </c>
      <c r="F101" s="44"/>
      <c r="G101" s="44"/>
      <c r="K101" s="44"/>
    </row>
    <row r="102" spans="1:11" ht="12.75" customHeight="1" x14ac:dyDescent="0.3">
      <c r="A102" s="23" t="s">
        <v>42</v>
      </c>
      <c r="B102" s="45"/>
      <c r="C102" s="45"/>
      <c r="D102" s="45"/>
      <c r="E102" s="66">
        <v>0</v>
      </c>
      <c r="F102" s="44"/>
      <c r="G102" s="44"/>
      <c r="K102" s="46"/>
    </row>
    <row r="103" spans="1:11" x14ac:dyDescent="0.3">
      <c r="F103" s="44"/>
      <c r="G103" s="44"/>
    </row>
    <row r="104" spans="1:11" x14ac:dyDescent="0.3">
      <c r="F104" s="44"/>
      <c r="G104" s="44"/>
    </row>
    <row r="105" spans="1:11" x14ac:dyDescent="0.3">
      <c r="F105" s="44"/>
      <c r="G105" s="44"/>
    </row>
  </sheetData>
  <sheetProtection algorithmName="SHA-512" hashValue="He+EnUGDnYHCnawuFsVYtQ9PfTrCPZfUd6wE9CQzbheLR+JmPhtEyzO5YGOnrd+6kYp2U+8R1xL80bURuscELg==" saltValue="U4Xkf7GO8kvc3KCJM0QF7w==" spinCount="100000" sheet="1" objects="1" scenarios="1"/>
  <mergeCells count="24">
    <mergeCell ref="A1:G1"/>
    <mergeCell ref="B3:F3"/>
    <mergeCell ref="B4:F4"/>
    <mergeCell ref="B5:F5"/>
    <mergeCell ref="B6:F6"/>
    <mergeCell ref="C27:D27"/>
    <mergeCell ref="H27:H28"/>
    <mergeCell ref="B7:F7"/>
    <mergeCell ref="A27:A28"/>
    <mergeCell ref="B27:B28"/>
    <mergeCell ref="E27:E28"/>
    <mergeCell ref="G27:G28"/>
    <mergeCell ref="F27:F28"/>
    <mergeCell ref="A10:F10"/>
    <mergeCell ref="G29:G38"/>
    <mergeCell ref="I27:I28"/>
    <mergeCell ref="J27:J28"/>
    <mergeCell ref="L27:L28"/>
    <mergeCell ref="M27:M28"/>
    <mergeCell ref="A100:E100"/>
    <mergeCell ref="A75:B75"/>
    <mergeCell ref="A76:B76"/>
    <mergeCell ref="A77:B77"/>
    <mergeCell ref="F29:F38"/>
  </mergeCells>
  <hyperlinks>
    <hyperlink ref="C27:D27" r:id="rId1" display="https://www.ok-oliecentrale.nl/content/files/lijstprijs historie/prijzen internet.pdf" xr:uid="{88D442C7-F946-4EB1-869B-62A3B7DA88B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2D9235DF55BA42A869AE24B71230DF" ma:contentTypeVersion="3" ma:contentTypeDescription="Een nieuw document maken." ma:contentTypeScope="" ma:versionID="f91f0567f2957a3a4a392a789b8d4c01">
  <xsd:schema xmlns:xsd="http://www.w3.org/2001/XMLSchema" xmlns:xs="http://www.w3.org/2001/XMLSchema" xmlns:p="http://schemas.microsoft.com/office/2006/metadata/properties" xmlns:ns2="7ea09f19-8167-486a-9ac7-33bb92f29dc7" targetNamespace="http://schemas.microsoft.com/office/2006/metadata/properties" ma:root="true" ma:fieldsID="3c7c8ec2c9974f5114a12d74a4a53b0b" ns2:_="">
    <xsd:import namespace="7ea09f19-8167-486a-9ac7-33bb92f29dc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9f19-8167-486a-9ac7-33bb92f29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E0CC25-EE42-445E-99D8-2B2A0BEBF8F2}">
  <ds:schemaRefs>
    <ds:schemaRef ds:uri="http://schemas.microsoft.com/sharepoint/v3/contenttype/forms"/>
  </ds:schemaRefs>
</ds:datastoreItem>
</file>

<file path=customXml/itemProps2.xml><?xml version="1.0" encoding="utf-8"?>
<ds:datastoreItem xmlns:ds="http://schemas.openxmlformats.org/officeDocument/2006/customXml" ds:itemID="{7DE9FDA0-2A5B-4F00-9746-0F0687B09D0F}">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7ea09f19-8167-486a-9ac7-33bb92f29dc7"/>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7D7776D-B723-43A7-8984-C7269B8B9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09f19-8167-486a-9ac7-33bb92f29d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vt:lpstr>
    </vt:vector>
  </TitlesOfParts>
  <Manager/>
  <Company>Staatsbosbeheer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Dijk, Karianne van</dc:creator>
  <cp:keywords/>
  <dc:description/>
  <cp:lastModifiedBy>Dijk, Karianne van</cp:lastModifiedBy>
  <cp:revision/>
  <dcterms:created xsi:type="dcterms:W3CDTF">2025-11-27T10:02:56Z</dcterms:created>
  <dcterms:modified xsi:type="dcterms:W3CDTF">2026-05-19T09:11:15Z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0x010100012D9235DF55BA42A869AE24B71230DF</vt:lpwstr>
  </property>
</Properties>
</file>