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frd.shsdir.nl\orgData\BZK\RIS\Inkoopdoss\SZW\EA\201800303.048 - CATM 4S Defensie\02. BD\03 Definitief\"/>
    </mc:Choice>
  </mc:AlternateContent>
  <xr:revisionPtr revIDLastSave="0" documentId="13_ncr:1_{AA7D26F2-0A83-4923-AAFD-D805EF40B1A6}" xr6:coauthVersionLast="47" xr6:coauthVersionMax="47" xr10:uidLastSave="{00000000-0000-0000-0000-000000000000}"/>
  <bookViews>
    <workbookView xWindow="-110" yWindow="-110" windowWidth="19420" windowHeight="11500" tabRatio="893" xr2:uid="{00000000-000D-0000-FFFF-FFFF00000000}"/>
  </bookViews>
  <sheets>
    <sheet name="Totaal" sheetId="26" r:id="rId1"/>
    <sheet name="Aanschaf Eigen machines" sheetId="27" r:id="rId2"/>
    <sheet name="Onderhoud Eigen machines" sheetId="28" r:id="rId3"/>
    <sheet name="Onderhoud Hako machines" sheetId="29" r:id="rId4"/>
    <sheet name="Lijst huige machines Hako" sheetId="33" r:id="rId5"/>
    <sheet name="Additionele kosten" sheetId="3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9" l="1"/>
  <c r="P13" i="28"/>
  <c r="E21" i="28"/>
  <c r="F21" i="28" s="1"/>
  <c r="E22" i="28"/>
  <c r="E23" i="28"/>
  <c r="F23" i="28" s="1"/>
  <c r="G23" i="28" s="1"/>
  <c r="H23" i="28" s="1"/>
  <c r="I23" i="28" s="1"/>
  <c r="E20" i="28"/>
  <c r="M23" i="27"/>
  <c r="Q23" i="27" s="1"/>
  <c r="M22" i="27"/>
  <c r="Q22" i="27" s="1"/>
  <c r="M21" i="27"/>
  <c r="Q21" i="27" s="1"/>
  <c r="M20" i="27"/>
  <c r="Q20" i="27" s="1"/>
  <c r="M14" i="27"/>
  <c r="Q14" i="27" s="1"/>
  <c r="M15" i="27"/>
  <c r="M16" i="27"/>
  <c r="Q16" i="27" s="1"/>
  <c r="M17" i="27"/>
  <c r="Q17" i="27" s="1"/>
  <c r="M18" i="27"/>
  <c r="Q18" i="27" s="1"/>
  <c r="M13" i="27"/>
  <c r="B52" i="33"/>
  <c r="C21" i="33" s="1"/>
  <c r="C16" i="33"/>
  <c r="C46" i="33"/>
  <c r="C27" i="33"/>
  <c r="C10" i="33"/>
  <c r="C13" i="33"/>
  <c r="E13" i="28"/>
  <c r="E14" i="28"/>
  <c r="E15" i="28"/>
  <c r="E17" i="28"/>
  <c r="E18" i="28"/>
  <c r="C9" i="33"/>
  <c r="C52" i="33" s="1"/>
  <c r="C18" i="33"/>
  <c r="C35" i="33"/>
  <c r="C37" i="33"/>
  <c r="C15" i="33"/>
  <c r="C17" i="33"/>
  <c r="C26" i="33"/>
  <c r="C43" i="33"/>
  <c r="C45" i="33"/>
  <c r="C23" i="33"/>
  <c r="C25" i="33"/>
  <c r="C34" i="33"/>
  <c r="C51" i="33"/>
  <c r="C12" i="33"/>
  <c r="C31" i="33"/>
  <c r="C24" i="33"/>
  <c r="C33" i="33"/>
  <c r="C42" i="33"/>
  <c r="C20" i="33"/>
  <c r="C14" i="33"/>
  <c r="C39" i="33"/>
  <c r="C32" i="33"/>
  <c r="C41" i="33"/>
  <c r="C50" i="33"/>
  <c r="C36" i="33"/>
  <c r="C22" i="33"/>
  <c r="C47" i="33"/>
  <c r="C40" i="33"/>
  <c r="C49" i="33"/>
  <c r="C11" i="33"/>
  <c r="C44" i="33"/>
  <c r="C30" i="33"/>
  <c r="C29" i="33"/>
  <c r="C48" i="33"/>
  <c r="C28" i="33"/>
  <c r="C19" i="33"/>
  <c r="C8" i="33"/>
  <c r="C38" i="33"/>
  <c r="L13" i="29" l="1"/>
  <c r="Q13" i="27"/>
  <c r="J23" i="28"/>
  <c r="G21" i="28"/>
  <c r="H21" i="28" s="1"/>
  <c r="I21" i="28" s="1"/>
  <c r="F22" i="28"/>
  <c r="G22" i="28" s="1"/>
  <c r="H22" i="28" s="1"/>
  <c r="I22" i="28" s="1"/>
  <c r="F20" i="28"/>
  <c r="G20" i="28" s="1"/>
  <c r="H20" i="28" s="1"/>
  <c r="I20" i="28" s="1"/>
  <c r="Q15" i="27"/>
  <c r="E16" i="28"/>
  <c r="F16" i="28" s="1"/>
  <c r="G16" i="28" s="1"/>
  <c r="F13" i="28"/>
  <c r="G13" i="28" s="1"/>
  <c r="H13" i="28" s="1"/>
  <c r="I13" i="28" s="1"/>
  <c r="F14" i="28"/>
  <c r="P23" i="28" l="1"/>
  <c r="J13" i="28"/>
  <c r="Q25" i="27"/>
  <c r="H15" i="26" s="1"/>
  <c r="J21" i="28"/>
  <c r="P21" i="28" s="1"/>
  <c r="J22" i="28"/>
  <c r="P22" i="28" s="1"/>
  <c r="J20" i="28"/>
  <c r="P20" i="28" s="1"/>
  <c r="F17" i="28"/>
  <c r="G17" i="28" s="1"/>
  <c r="H17" i="28" s="1"/>
  <c r="I17" i="28" s="1"/>
  <c r="H16" i="28"/>
  <c r="I16" i="28" s="1"/>
  <c r="F18" i="28"/>
  <c r="F15" i="28"/>
  <c r="G15" i="28" s="1"/>
  <c r="H15" i="28" s="1"/>
  <c r="I15" i="28" s="1"/>
  <c r="G14" i="28"/>
  <c r="H14" i="28" s="1"/>
  <c r="I14" i="28" s="1"/>
  <c r="J17" i="28" l="1"/>
  <c r="P17" i="28" s="1"/>
  <c r="G18" i="28"/>
  <c r="H18" i="28" s="1"/>
  <c r="I18" i="28" s="1"/>
  <c r="J15" i="28"/>
  <c r="P15" i="28" s="1"/>
  <c r="J16" i="28"/>
  <c r="P16" i="28" s="1"/>
  <c r="J14" i="28"/>
  <c r="P14" i="28" s="1"/>
  <c r="J18" i="28" l="1"/>
  <c r="P18" i="28" s="1"/>
  <c r="P25" i="28" l="1"/>
  <c r="H16" i="26" s="1"/>
  <c r="L15" i="29" l="1"/>
  <c r="H17" i="26" s="1"/>
  <c r="H18" i="26" s="1"/>
</calcChain>
</file>

<file path=xl/sharedStrings.xml><?xml version="1.0" encoding="utf-8"?>
<sst xmlns="http://schemas.openxmlformats.org/spreadsheetml/2006/main" count="190" uniqueCount="127">
  <si>
    <t>Bijlage 3D - Prijsopgaveformulier Perceel 4</t>
  </si>
  <si>
    <t>Dit is een invulformulier voor de prijs.</t>
  </si>
  <si>
    <t>Alle ingevulde prijzen zijn altijd exclusief btw.</t>
  </si>
  <si>
    <t>Werkwijze formulier</t>
  </si>
  <si>
    <t>Dit tabblad geeft het overzicht van uw fictieve inschrijfprijs op basis van de ingevulde tabbladen in.</t>
  </si>
  <si>
    <t>Uw inschrijfprijs bestaat uit:</t>
  </si>
  <si>
    <t>Max. aantal punten</t>
  </si>
  <si>
    <t>Totaal excl. btw</t>
  </si>
  <si>
    <t>Aanschaf machines</t>
  </si>
  <si>
    <t>Onderhoud Eigen machines</t>
  </si>
  <si>
    <t>Onderhoud Hako machines</t>
  </si>
  <si>
    <t>Ondergrens</t>
  </si>
  <si>
    <t>Bovengrens</t>
  </si>
  <si>
    <t>U vult alle lichtgroen gekleurde cellen in.</t>
  </si>
  <si>
    <t>De aantallen zijn fictief en ook uw totale inschrijfprijs is fictief.</t>
  </si>
  <si>
    <t>Kernassortiment conform eisen van het PvE</t>
  </si>
  <si>
    <t>Type machines</t>
  </si>
  <si>
    <t>Aantal 2027</t>
  </si>
  <si>
    <t>Aantal 2028</t>
  </si>
  <si>
    <t>Aantal 2029</t>
  </si>
  <si>
    <t>Aantal 2030</t>
  </si>
  <si>
    <t>Aantal 2031</t>
  </si>
  <si>
    <t>Aantal 2032</t>
  </si>
  <si>
    <t>Totaal aantal</t>
  </si>
  <si>
    <t>Omschrijving</t>
  </si>
  <si>
    <t>Artikelnummer</t>
  </si>
  <si>
    <t>€ per machines</t>
  </si>
  <si>
    <t>Subtotaal</t>
  </si>
  <si>
    <t xml:space="preserve">Achterloop compacte schrob-/zuigmachine </t>
  </si>
  <si>
    <t xml:space="preserve">Achterloop middelgrote schrob-/zuigmachine </t>
  </si>
  <si>
    <t>Achterloop grote schrob-/zuigmachine klasse</t>
  </si>
  <si>
    <t>Compacte opzit schrob-/zuigmachine 75L-80L klasse</t>
  </si>
  <si>
    <t>Compacte opzit schrob-/zuigmachine 110L-120L klasse</t>
  </si>
  <si>
    <t>Opzit schrob-/zuigmachine 110L-120L klasse</t>
  </si>
  <si>
    <t>Fictief totaal machines</t>
  </si>
  <si>
    <t xml:space="preserve">Achterloop kleine compacte schrob-/zuigmachine </t>
  </si>
  <si>
    <t>Achterloop middelgrote schrob-/zuigmachine klasse</t>
  </si>
  <si>
    <t>Opzit schrob-/zuigmachine 170L-185L klasse</t>
  </si>
  <si>
    <t>Kleine veegmachine</t>
  </si>
  <si>
    <t>Compacte achterloopmachine</t>
  </si>
  <si>
    <t>Compacte opzit veegmachine</t>
  </si>
  <si>
    <t>Opzit veegmachine met hooglos lediging</t>
  </si>
  <si>
    <t>Minimale theoretische oppervlakteprestatie (m²/h)</t>
  </si>
  <si>
    <t>Aandrijving</t>
  </si>
  <si>
    <t>Fictief totaal onderhoud</t>
  </si>
  <si>
    <t>Dit tabblad geeft aan het totaal aantal (in stuks en percentage t.o.v. het totaal) machines aangeschaft door Defensie gedurende de gehele contractperiode. Dit tabblad is ter informatie.</t>
  </si>
  <si>
    <t>Rijlabels</t>
  </si>
  <si>
    <t>Aantal van Equipment</t>
  </si>
  <si>
    <t>% van Equipment</t>
  </si>
  <si>
    <t>Sweepmaster B650</t>
  </si>
  <si>
    <t>Scrubmaster B45 CL TB 510 / 105 Ah</t>
  </si>
  <si>
    <t>Sweepmaster B800</t>
  </si>
  <si>
    <t>Scrubmaster B70 CL TB 650 / 180 Ah</t>
  </si>
  <si>
    <t>Scrubmaster E10</t>
  </si>
  <si>
    <t>Sweepmaster B980 R</t>
  </si>
  <si>
    <t>Scrubmaster B45 CL TB 510 / 115 Ah</t>
  </si>
  <si>
    <t>Scrubmaster B30 CL TB 430 / 76 Ah</t>
  </si>
  <si>
    <t>Scrubmaster B45 CL TB 650 / 105 Ah</t>
  </si>
  <si>
    <t>Scrubmaster E10 WB 350</t>
  </si>
  <si>
    <t>Sweepmaster B1200 RH</t>
  </si>
  <si>
    <t>2Single Duo 190/380</t>
  </si>
  <si>
    <t>Scrubmaster B120 R TB900 320Ah</t>
  </si>
  <si>
    <t>Mistral 501 WD TWIN 2,3 kW 230V</t>
  </si>
  <si>
    <t>Scrubmaster B45 CL 51cm, 105Ah</t>
  </si>
  <si>
    <t>Scrubmaster B70CL, Kop 65cm Compleet</t>
  </si>
  <si>
    <t>Sweepmaster B900 R</t>
  </si>
  <si>
    <t>Scrubmaster B120 R TB750 320Ah</t>
  </si>
  <si>
    <t>Sweepmaster B800 R</t>
  </si>
  <si>
    <t>Scrubmaster B75 R Basic/180Ah/TB650SF860</t>
  </si>
  <si>
    <t>Scrub-Pro-Mop rood/grijs,incl. borstels</t>
  </si>
  <si>
    <t>Hakomatic B45 CL 51cm, 105Ah</t>
  </si>
  <si>
    <t>Scrubmaster B115 R TB 900 m.OBL</t>
  </si>
  <si>
    <t>Scrubmaster B45 CL TB 650 / 115 Ah</t>
  </si>
  <si>
    <t>Sweepmaster B980 RH</t>
  </si>
  <si>
    <t>Scrubmaster B45 TB 510 / 115 Ah</t>
  </si>
  <si>
    <t>Scrub-Pro-Mop rood, incl. borstels</t>
  </si>
  <si>
    <t>Sweepmaster M600</t>
  </si>
  <si>
    <t>Hakomatic B70 Compleet</t>
  </si>
  <si>
    <t>Hakomatic E 10</t>
  </si>
  <si>
    <t>Karcher BR 90/140</t>
  </si>
  <si>
    <t>Scrubmaster B140 R TB 880</t>
  </si>
  <si>
    <t>Sweepmaster B500</t>
  </si>
  <si>
    <t>Delfin Mistral 501 WD 23. kW 230V/50Hz.</t>
  </si>
  <si>
    <t>Hakomatic B 115 R PB 750</t>
  </si>
  <si>
    <t>Hakomatic B45 Powerflow 51cm, 105Ah</t>
  </si>
  <si>
    <t>Hakomatic B70CL, Kop 65cm Compleet</t>
  </si>
  <si>
    <t>Hakomatic E 350</t>
  </si>
  <si>
    <t>Jonas 900 E</t>
  </si>
  <si>
    <t>SCM B175 R TB1080 Premium</t>
  </si>
  <si>
    <t>Scrubmaster B12</t>
  </si>
  <si>
    <t>Scrubmaster B30 CL Basic 43cm, 80Ah</t>
  </si>
  <si>
    <t>Scrubmaster B30 CL TB 430 / 80 Ah</t>
  </si>
  <si>
    <t>Scrubmaster B45 TB 510 / 105 Ah</t>
  </si>
  <si>
    <t>Totaal</t>
  </si>
  <si>
    <t>Restassortiment conform eisen van het PvE</t>
  </si>
  <si>
    <t>Dienstverlening</t>
  </si>
  <si>
    <t>Toelichting</t>
  </si>
  <si>
    <t>Prijs per</t>
  </si>
  <si>
    <t>Tarief</t>
  </si>
  <si>
    <t>Uur</t>
  </si>
  <si>
    <t>Artikel</t>
  </si>
  <si>
    <t>Omschrijving artikel</t>
  </si>
  <si>
    <t>Eenheid</t>
  </si>
  <si>
    <t>€ per machine correctief en preventief onderhoud per jaar onderhoud</t>
  </si>
  <si>
    <t>Kosten instructie/training per machine</t>
  </si>
  <si>
    <t>Kosten Levering per machine</t>
  </si>
  <si>
    <t>Uurtarief monteur</t>
  </si>
  <si>
    <t xml:space="preserve">Uurtarief voor monteur Opdrachtgever, inclusief alle bijkomende kosten (kilometervergoeding, voorrijkosten etc.), maar exclusief materiaal. Alleen van toepassing bij reparatie n.a.v. schade veroorzaakt door Opdrachtgever en vanwege het ad-hoc karakter. </t>
  </si>
  <si>
    <t>Europese aanbesteding - CATM 4S Defensie</t>
  </si>
  <si>
    <t>Totale fictieve inschrijfprijs</t>
  </si>
  <si>
    <t>Dit is het tabblad voor de leveringen van machines.</t>
  </si>
  <si>
    <t>Dit is het tabblad voor aanvullende kosten.</t>
  </si>
  <si>
    <t>Dit is het tabblad voor het onderhoud van de machines</t>
  </si>
  <si>
    <t>Dit is het tabblad voor het onderhoud van de Hako machines.</t>
  </si>
  <si>
    <t>Dit is het tabblad van de geleverde machines van Hako gedurende de gehele contractperiode.</t>
  </si>
  <si>
    <t>U vult alle lichtgele gekleurde cellen in.</t>
  </si>
  <si>
    <t>€ per machine correctief onderhoud per jaar onderhoud</t>
  </si>
  <si>
    <t>€ per machine preventief onderhoud per jaar onderhoud</t>
  </si>
  <si>
    <t>Kosten advisering per levering</t>
  </si>
  <si>
    <t>Onderhoudsvrij batterijen</t>
  </si>
  <si>
    <t>Natte batterijtrog</t>
  </si>
  <si>
    <t>Minimale-maximale laadcycli</t>
  </si>
  <si>
    <t>500-1200</t>
  </si>
  <si>
    <t>500-1500</t>
  </si>
  <si>
    <t>Zie tabblad Lijst huige machines Hako</t>
  </si>
  <si>
    <t xml:space="preserve">Noot: De verdeling van het aantal en types machines vanaf 2030 is niet beschikbaar. </t>
  </si>
  <si>
    <t xml:space="preserve">U vult de volgende tabbladen in:  aanschaf eigen machines, onderhoud eigen machines, onderhoud Hako machines en additionele kosten.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</si>
</sst>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&quot;€&quot;\ * #,##0.00_-;\-&quot;€&quot;\ * #,##0.00_-;_-&quot;€&quot;\ * &quot;-&quot;??_-;_-@_-"/>
    <numFmt numFmtId="166" formatCode="_ [$€-413]\ * #,##0.00_ ;_ [$€-413]\ * \-#,##0.00_ ;_ [$€-413]\ * &quot;-&quot;??_ ;_ @_ "/>
    <numFmt numFmtId="167" formatCode="_ &quot;€ &quot;* #,##0.00_ ;_ &quot;€ &quot;* \-#,##0.00_ ;_ &quot;€ &quot;* \-??_ ;_ @_ "/>
  </numFmts>
  <fonts count="27" x14ac:knownFonts="1">
    <font>
      <sz val="9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u/>
      <sz val="9"/>
      <color theme="8"/>
      <name val="Verdana"/>
      <family val="2"/>
    </font>
    <font>
      <sz val="9"/>
      <color theme="8"/>
      <name val="Verdana"/>
      <family val="2"/>
    </font>
    <font>
      <sz val="11"/>
      <color rgb="FFFF0000"/>
      <name val="Verdana"/>
      <family val="2"/>
    </font>
    <font>
      <b/>
      <i/>
      <sz val="9"/>
      <color theme="3"/>
      <name val="Verdana"/>
      <family val="2"/>
    </font>
    <font>
      <i/>
      <sz val="9"/>
      <color theme="3"/>
      <name val="Verdana"/>
      <family val="2"/>
    </font>
    <font>
      <sz val="11"/>
      <color theme="9"/>
      <name val="Verdana"/>
      <family val="2"/>
    </font>
    <font>
      <sz val="8"/>
      <name val="Tahoma"/>
      <family val="2"/>
    </font>
    <font>
      <sz val="9"/>
      <color theme="1"/>
      <name val="Tahoma"/>
      <family val="2"/>
    </font>
    <font>
      <i/>
      <sz val="9"/>
      <color theme="1"/>
      <name val="Tahoma"/>
      <family val="2"/>
    </font>
    <font>
      <i/>
      <sz val="9"/>
      <name val="Verdana"/>
      <family val="2"/>
    </font>
    <font>
      <i/>
      <sz val="11"/>
      <color theme="1"/>
      <name val="Verdana"/>
      <family val="2"/>
    </font>
    <font>
      <i/>
      <sz val="9"/>
      <color theme="1"/>
      <name val="Verdana"/>
      <family val="2"/>
    </font>
    <font>
      <b/>
      <sz val="9"/>
      <color theme="1"/>
      <name val="Tahoma"/>
      <family val="2"/>
    </font>
    <font>
      <sz val="9"/>
      <color theme="1"/>
      <name val="Verdan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D7E4BD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 tint="-0.249977111117893"/>
      </right>
      <top style="thin">
        <color rgb="FF00B0F0"/>
      </top>
      <bottom style="thin">
        <color theme="8" tint="-0.249977111117893"/>
      </bottom>
      <diagonal/>
    </border>
    <border>
      <left/>
      <right style="thin">
        <color theme="8" tint="-0.249977111117893"/>
      </right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 style="medium">
        <color theme="8"/>
      </top>
      <bottom style="medium">
        <color theme="8"/>
      </bottom>
      <diagonal/>
    </border>
    <border>
      <left style="thin">
        <color rgb="FF00B0F0"/>
      </left>
      <right/>
      <top/>
      <bottom style="thin">
        <color theme="8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</borders>
  <cellStyleXfs count="19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6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11" fillId="2" borderId="0" xfId="7" applyFont="1" applyFill="1"/>
    <xf numFmtId="0" fontId="4" fillId="2" borderId="0" xfId="7" applyFont="1" applyFill="1"/>
    <xf numFmtId="0" fontId="13" fillId="2" borderId="0" xfId="7" applyFont="1" applyFill="1"/>
    <xf numFmtId="0" fontId="8" fillId="2" borderId="0" xfId="7" applyFont="1" applyFill="1"/>
    <xf numFmtId="0" fontId="14" fillId="2" borderId="2" xfId="7" applyFont="1" applyFill="1" applyBorder="1"/>
    <xf numFmtId="0" fontId="4" fillId="2" borderId="3" xfId="7" applyFont="1" applyFill="1" applyBorder="1"/>
    <xf numFmtId="0" fontId="11" fillId="2" borderId="4" xfId="7" applyFont="1" applyFill="1" applyBorder="1"/>
    <xf numFmtId="0" fontId="11" fillId="2" borderId="5" xfId="7" applyFont="1" applyFill="1" applyBorder="1"/>
    <xf numFmtId="0" fontId="15" fillId="2" borderId="0" xfId="7" applyFont="1" applyFill="1"/>
    <xf numFmtId="0" fontId="11" fillId="2" borderId="6" xfId="7" applyFont="1" applyFill="1" applyBorder="1"/>
    <xf numFmtId="0" fontId="7" fillId="0" borderId="0" xfId="7" applyFont="1" applyAlignment="1">
      <alignment horizontal="center" vertical="center"/>
    </xf>
    <xf numFmtId="0" fontId="7" fillId="2" borderId="0" xfId="7" applyFont="1" applyFill="1"/>
    <xf numFmtId="0" fontId="15" fillId="2" borderId="6" xfId="7" applyFont="1" applyFill="1" applyBorder="1"/>
    <xf numFmtId="0" fontId="11" fillId="2" borderId="15" xfId="7" applyFont="1" applyFill="1" applyBorder="1"/>
    <xf numFmtId="0" fontId="4" fillId="2" borderId="16" xfId="7" applyFont="1" applyFill="1" applyBorder="1" applyAlignment="1">
      <alignment horizontal="left"/>
    </xf>
    <xf numFmtId="0" fontId="11" fillId="2" borderId="16" xfId="7" applyFont="1" applyFill="1" applyBorder="1"/>
    <xf numFmtId="0" fontId="11" fillId="2" borderId="17" xfId="7" applyFont="1" applyFill="1" applyBorder="1"/>
    <xf numFmtId="1" fontId="11" fillId="2" borderId="0" xfId="7" applyNumberFormat="1" applyFont="1" applyFill="1"/>
    <xf numFmtId="0" fontId="4" fillId="0" borderId="0" xfId="7" applyFont="1"/>
    <xf numFmtId="1" fontId="13" fillId="2" borderId="0" xfId="7" applyNumberFormat="1" applyFont="1" applyFill="1"/>
    <xf numFmtId="1" fontId="13" fillId="2" borderId="3" xfId="7" applyNumberFormat="1" applyFont="1" applyFill="1" applyBorder="1"/>
    <xf numFmtId="0" fontId="14" fillId="2" borderId="5" xfId="7" applyFont="1" applyFill="1" applyBorder="1"/>
    <xf numFmtId="1" fontId="7" fillId="2" borderId="0" xfId="7" applyNumberFormat="1" applyFont="1" applyFill="1"/>
    <xf numFmtId="0" fontId="15" fillId="2" borderId="0" xfId="7" applyFont="1" applyFill="1" applyAlignment="1">
      <alignment wrapText="1"/>
    </xf>
    <xf numFmtId="0" fontId="15" fillId="2" borderId="5" xfId="7" applyFont="1" applyFill="1" applyBorder="1" applyAlignment="1">
      <alignment wrapText="1"/>
    </xf>
    <xf numFmtId="0" fontId="18" fillId="2" borderId="0" xfId="7" applyFont="1" applyFill="1"/>
    <xf numFmtId="0" fontId="4" fillId="2" borderId="0" xfId="7" applyFont="1" applyFill="1" applyAlignment="1">
      <alignment horizontal="left"/>
    </xf>
    <xf numFmtId="44" fontId="7" fillId="2" borderId="20" xfId="7" applyNumberFormat="1" applyFont="1" applyFill="1" applyBorder="1"/>
    <xf numFmtId="44" fontId="7" fillId="2" borderId="0" xfId="7" applyNumberFormat="1" applyFont="1" applyFill="1"/>
    <xf numFmtId="1" fontId="4" fillId="2" borderId="16" xfId="7" applyNumberFormat="1" applyFont="1" applyFill="1" applyBorder="1"/>
    <xf numFmtId="44" fontId="7" fillId="2" borderId="16" xfId="7" applyNumberFormat="1" applyFont="1" applyFill="1" applyBorder="1"/>
    <xf numFmtId="0" fontId="11" fillId="2" borderId="0" xfId="7" applyFont="1" applyFill="1" applyAlignment="1">
      <alignment horizontal="center" vertical="center"/>
    </xf>
    <xf numFmtId="8" fontId="11" fillId="2" borderId="0" xfId="7" applyNumberFormat="1" applyFont="1" applyFill="1"/>
    <xf numFmtId="1" fontId="11" fillId="2" borderId="0" xfId="7" applyNumberFormat="1" applyFont="1" applyFill="1" applyAlignment="1">
      <alignment horizontal="center" wrapText="1"/>
    </xf>
    <xf numFmtId="0" fontId="7" fillId="2" borderId="18" xfId="7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7" fillId="2" borderId="18" xfId="7" applyFont="1" applyFill="1" applyBorder="1" applyAlignment="1">
      <alignment horizontal="right"/>
    </xf>
    <xf numFmtId="1" fontId="4" fillId="2" borderId="0" xfId="7" applyNumberFormat="1" applyFont="1" applyFill="1"/>
    <xf numFmtId="1" fontId="4" fillId="2" borderId="0" xfId="7" applyNumberFormat="1" applyFont="1" applyFill="1" applyAlignment="1">
      <alignment horizontal="right"/>
    </xf>
    <xf numFmtId="1" fontId="4" fillId="2" borderId="3" xfId="7" applyNumberFormat="1" applyFont="1" applyFill="1" applyBorder="1"/>
    <xf numFmtId="1" fontId="4" fillId="2" borderId="3" xfId="7" applyNumberFormat="1" applyFont="1" applyFill="1" applyBorder="1" applyAlignment="1">
      <alignment horizontal="right"/>
    </xf>
    <xf numFmtId="1" fontId="11" fillId="2" borderId="0" xfId="7" applyNumberFormat="1" applyFont="1" applyFill="1" applyAlignment="1">
      <alignment horizontal="right"/>
    </xf>
    <xf numFmtId="1" fontId="4" fillId="2" borderId="16" xfId="7" applyNumberFormat="1" applyFont="1" applyFill="1" applyBorder="1" applyAlignment="1">
      <alignment horizontal="left"/>
    </xf>
    <xf numFmtId="1" fontId="4" fillId="2" borderId="16" xfId="7" applyNumberFormat="1" applyFont="1" applyFill="1" applyBorder="1" applyAlignment="1">
      <alignment horizontal="right"/>
    </xf>
    <xf numFmtId="1" fontId="4" fillId="2" borderId="0" xfId="7" applyNumberFormat="1" applyFont="1" applyFill="1" applyAlignment="1">
      <alignment horizontal="left"/>
    </xf>
    <xf numFmtId="0" fontId="11" fillId="2" borderId="0" xfId="7" applyFont="1" applyFill="1" applyAlignment="1">
      <alignment vertical="center"/>
    </xf>
    <xf numFmtId="0" fontId="12" fillId="2" borderId="0" xfId="7" applyFont="1" applyFill="1" applyAlignment="1">
      <alignment vertical="center"/>
    </xf>
    <xf numFmtId="0" fontId="4" fillId="2" borderId="0" xfId="7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8" fillId="2" borderId="0" xfId="7" applyFont="1" applyFill="1" applyAlignment="1">
      <alignment vertical="center"/>
    </xf>
    <xf numFmtId="0" fontId="13" fillId="2" borderId="0" xfId="7" applyFont="1" applyFill="1" applyAlignment="1">
      <alignment vertical="center"/>
    </xf>
    <xf numFmtId="0" fontId="14" fillId="2" borderId="2" xfId="7" applyFont="1" applyFill="1" applyBorder="1" applyAlignment="1">
      <alignment vertical="center"/>
    </xf>
    <xf numFmtId="0" fontId="4" fillId="2" borderId="3" xfId="7" applyFont="1" applyFill="1" applyBorder="1" applyAlignment="1">
      <alignment vertical="center"/>
    </xf>
    <xf numFmtId="0" fontId="11" fillId="2" borderId="4" xfId="7" applyFont="1" applyFill="1" applyBorder="1" applyAlignment="1">
      <alignment vertical="center"/>
    </xf>
    <xf numFmtId="0" fontId="11" fillId="2" borderId="5" xfId="7" applyFont="1" applyFill="1" applyBorder="1" applyAlignment="1">
      <alignment vertical="center"/>
    </xf>
    <xf numFmtId="0" fontId="15" fillId="2" borderId="0" xfId="7" applyFont="1" applyFill="1" applyAlignment="1">
      <alignment vertical="center"/>
    </xf>
    <xf numFmtId="0" fontId="11" fillId="2" borderId="6" xfId="7" applyFont="1" applyFill="1" applyBorder="1" applyAlignment="1">
      <alignment vertical="center"/>
    </xf>
    <xf numFmtId="0" fontId="7" fillId="2" borderId="0" xfId="7" applyFont="1" applyFill="1" applyAlignment="1">
      <alignment vertical="center"/>
    </xf>
    <xf numFmtId="0" fontId="16" fillId="2" borderId="0" xfId="7" applyFont="1" applyFill="1" applyAlignment="1">
      <alignment vertical="center"/>
    </xf>
    <xf numFmtId="0" fontId="7" fillId="3" borderId="10" xfId="7" applyFont="1" applyFill="1" applyBorder="1" applyAlignment="1">
      <alignment vertical="center"/>
    </xf>
    <xf numFmtId="0" fontId="15" fillId="2" borderId="6" xfId="7" applyFont="1" applyFill="1" applyBorder="1" applyAlignment="1">
      <alignment vertical="center"/>
    </xf>
    <xf numFmtId="0" fontId="17" fillId="2" borderId="0" xfId="7" applyFont="1" applyFill="1" applyAlignment="1">
      <alignment vertical="center"/>
    </xf>
    <xf numFmtId="44" fontId="4" fillId="2" borderId="14" xfId="7" applyNumberFormat="1" applyFont="1" applyFill="1" applyBorder="1" applyAlignment="1">
      <alignment vertical="center"/>
    </xf>
    <xf numFmtId="0" fontId="11" fillId="2" borderId="15" xfId="7" applyFont="1" applyFill="1" applyBorder="1" applyAlignment="1">
      <alignment vertical="center"/>
    </xf>
    <xf numFmtId="0" fontId="11" fillId="2" borderId="16" xfId="7" applyFont="1" applyFill="1" applyBorder="1" applyAlignment="1">
      <alignment vertical="center"/>
    </xf>
    <xf numFmtId="0" fontId="11" fillId="2" borderId="17" xfId="7" applyFont="1" applyFill="1" applyBorder="1" applyAlignment="1">
      <alignment vertical="center"/>
    </xf>
    <xf numFmtId="1" fontId="11" fillId="2" borderId="0" xfId="7" applyNumberFormat="1" applyFont="1" applyFill="1" applyAlignment="1">
      <alignment vertical="center"/>
    </xf>
    <xf numFmtId="0" fontId="4" fillId="2" borderId="0" xfId="7" applyFont="1" applyFill="1" applyAlignment="1">
      <alignment horizontal="center" vertical="center"/>
    </xf>
    <xf numFmtId="0" fontId="4" fillId="0" borderId="0" xfId="7" applyFont="1" applyAlignment="1">
      <alignment vertical="center"/>
    </xf>
    <xf numFmtId="1" fontId="13" fillId="2" borderId="0" xfId="7" applyNumberFormat="1" applyFont="1" applyFill="1" applyAlignment="1">
      <alignment vertical="center"/>
    </xf>
    <xf numFmtId="1" fontId="13" fillId="2" borderId="3" xfId="7" applyNumberFormat="1" applyFont="1" applyFill="1" applyBorder="1" applyAlignment="1">
      <alignment vertical="center"/>
    </xf>
    <xf numFmtId="0" fontId="4" fillId="2" borderId="3" xfId="7" applyFont="1" applyFill="1" applyBorder="1" applyAlignment="1">
      <alignment horizontal="center" vertical="center"/>
    </xf>
    <xf numFmtId="0" fontId="14" fillId="2" borderId="5" xfId="7" applyFont="1" applyFill="1" applyBorder="1" applyAlignment="1">
      <alignment vertical="center"/>
    </xf>
    <xf numFmtId="1" fontId="7" fillId="2" borderId="0" xfId="7" applyNumberFormat="1" applyFont="1" applyFill="1" applyAlignment="1">
      <alignment vertical="center"/>
    </xf>
    <xf numFmtId="0" fontId="15" fillId="2" borderId="0" xfId="7" applyFont="1" applyFill="1" applyAlignment="1">
      <alignment vertical="center" wrapText="1"/>
    </xf>
    <xf numFmtId="0" fontId="15" fillId="2" borderId="5" xfId="7" applyFont="1" applyFill="1" applyBorder="1" applyAlignment="1">
      <alignment vertical="center" wrapText="1"/>
    </xf>
    <xf numFmtId="1" fontId="7" fillId="3" borderId="1" xfId="7" applyNumberFormat="1" applyFont="1" applyFill="1" applyBorder="1" applyAlignment="1">
      <alignment vertical="center"/>
    </xf>
    <xf numFmtId="0" fontId="18" fillId="2" borderId="0" xfId="7" applyFont="1" applyFill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vertical="center"/>
    </xf>
    <xf numFmtId="1" fontId="4" fillId="0" borderId="0" xfId="7" applyNumberFormat="1" applyFont="1" applyFill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44" fontId="7" fillId="2" borderId="20" xfId="7" applyNumberFormat="1" applyFont="1" applyFill="1" applyBorder="1" applyAlignment="1">
      <alignment vertical="center"/>
    </xf>
    <xf numFmtId="44" fontId="7" fillId="2" borderId="0" xfId="7" applyNumberFormat="1" applyFont="1" applyFill="1" applyAlignment="1">
      <alignment vertical="center"/>
    </xf>
    <xf numFmtId="1" fontId="4" fillId="2" borderId="16" xfId="7" applyNumberFormat="1" applyFont="1" applyFill="1" applyBorder="1" applyAlignment="1">
      <alignment vertical="center"/>
    </xf>
    <xf numFmtId="0" fontId="4" fillId="2" borderId="16" xfId="7" applyFont="1" applyFill="1" applyBorder="1" applyAlignment="1">
      <alignment horizontal="center" vertical="center"/>
    </xf>
    <xf numFmtId="0" fontId="4" fillId="2" borderId="16" xfId="7" applyFont="1" applyFill="1" applyBorder="1" applyAlignment="1">
      <alignment horizontal="left" vertical="center"/>
    </xf>
    <xf numFmtId="44" fontId="7" fillId="2" borderId="16" xfId="7" applyNumberFormat="1" applyFont="1" applyFill="1" applyBorder="1" applyAlignment="1">
      <alignment vertical="center"/>
    </xf>
    <xf numFmtId="8" fontId="11" fillId="2" borderId="0" xfId="7" applyNumberFormat="1" applyFont="1" applyFill="1" applyAlignment="1">
      <alignment vertical="center"/>
    </xf>
    <xf numFmtId="1" fontId="11" fillId="2" borderId="0" xfId="7" applyNumberFormat="1" applyFont="1" applyFill="1" applyAlignment="1">
      <alignment horizontal="center" vertical="center" wrapText="1"/>
    </xf>
    <xf numFmtId="0" fontId="4" fillId="2" borderId="0" xfId="7" applyFont="1" applyFill="1" applyAlignment="1">
      <alignment horizontal="left" vertical="center"/>
    </xf>
    <xf numFmtId="3" fontId="0" fillId="0" borderId="0" xfId="0" applyNumberFormat="1" applyFill="1" applyBorder="1" applyAlignment="1">
      <alignment horizontal="center" vertical="center"/>
    </xf>
    <xf numFmtId="44" fontId="4" fillId="0" borderId="0" xfId="9" applyFont="1" applyFill="1" applyBorder="1" applyAlignment="1">
      <alignment horizontal="center" vertical="center"/>
    </xf>
    <xf numFmtId="44" fontId="4" fillId="0" borderId="0" xfId="7" applyNumberFormat="1" applyFont="1" applyFill="1" applyBorder="1" applyAlignment="1">
      <alignment horizontal="center" vertical="center"/>
    </xf>
    <xf numFmtId="1" fontId="7" fillId="3" borderId="1" xfId="7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4" fillId="0" borderId="0" xfId="7" applyNumberFormat="1" applyFont="1" applyBorder="1" applyAlignment="1">
      <alignment horizontal="center" vertical="center"/>
    </xf>
    <xf numFmtId="0" fontId="4" fillId="2" borderId="0" xfId="7" applyFont="1" applyFill="1" applyAlignment="1">
      <alignment horizontal="right" vertical="center"/>
    </xf>
    <xf numFmtId="2" fontId="4" fillId="2" borderId="0" xfId="7" applyNumberFormat="1" applyFont="1" applyFill="1" applyAlignment="1">
      <alignment vertical="center"/>
    </xf>
    <xf numFmtId="0" fontId="4" fillId="2" borderId="3" xfId="7" applyFont="1" applyFill="1" applyBorder="1" applyAlignment="1">
      <alignment horizontal="right" vertical="center"/>
    </xf>
    <xf numFmtId="0" fontId="11" fillId="2" borderId="0" xfId="7" applyFont="1" applyFill="1" applyAlignment="1">
      <alignment horizontal="right" vertical="center"/>
    </xf>
    <xf numFmtId="0" fontId="4" fillId="2" borderId="16" xfId="7" applyFont="1" applyFill="1" applyBorder="1" applyAlignment="1">
      <alignment horizontal="right" vertical="center"/>
    </xf>
    <xf numFmtId="0" fontId="22" fillId="2" borderId="0" xfId="7" applyFont="1" applyFill="1" applyAlignment="1">
      <alignment vertical="center"/>
    </xf>
    <xf numFmtId="0" fontId="23" fillId="2" borderId="0" xfId="7" applyFont="1" applyFill="1" applyAlignment="1">
      <alignment vertical="center"/>
    </xf>
    <xf numFmtId="1" fontId="23" fillId="2" borderId="0" xfId="7" applyNumberFormat="1" applyFont="1" applyFill="1" applyAlignment="1">
      <alignment vertical="center"/>
    </xf>
    <xf numFmtId="0" fontId="24" fillId="2" borderId="0" xfId="7" applyFont="1" applyFill="1" applyAlignment="1">
      <alignment horizontal="center" vertical="center"/>
    </xf>
    <xf numFmtId="0" fontId="24" fillId="2" borderId="0" xfId="7" applyFont="1" applyFill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5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9" fontId="25" fillId="0" borderId="1" xfId="0" applyNumberFormat="1" applyFont="1" applyBorder="1" applyAlignment="1">
      <alignment horizontal="center" vertical="center"/>
    </xf>
    <xf numFmtId="166" fontId="4" fillId="2" borderId="0" xfId="7" applyNumberFormat="1" applyFont="1" applyFill="1" applyAlignment="1">
      <alignment vertical="center"/>
    </xf>
    <xf numFmtId="166" fontId="4" fillId="2" borderId="3" xfId="7" applyNumberFormat="1" applyFont="1" applyFill="1" applyBorder="1" applyAlignment="1">
      <alignment vertical="center"/>
    </xf>
    <xf numFmtId="166" fontId="11" fillId="2" borderId="0" xfId="7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6" fontId="7" fillId="2" borderId="16" xfId="7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7" fillId="2" borderId="18" xfId="7" applyFont="1" applyFill="1" applyBorder="1" applyAlignment="1">
      <alignment horizontal="right"/>
    </xf>
    <xf numFmtId="3" fontId="0" fillId="2" borderId="0" xfId="0" applyNumberFormat="1" applyFill="1" applyBorder="1" applyAlignment="1">
      <alignment horizontal="center" vertical="center"/>
    </xf>
    <xf numFmtId="0" fontId="4" fillId="2" borderId="12" xfId="7" applyFont="1" applyFill="1" applyBorder="1" applyAlignment="1">
      <alignment horizontal="left" vertical="center"/>
    </xf>
    <xf numFmtId="0" fontId="4" fillId="2" borderId="11" xfId="7" applyFont="1" applyFill="1" applyBorder="1" applyAlignment="1">
      <alignment horizontal="center" vertical="center"/>
    </xf>
    <xf numFmtId="0" fontId="7" fillId="3" borderId="7" xfId="7" applyFont="1" applyFill="1" applyBorder="1" applyAlignment="1">
      <alignment horizontal="center" vertical="center"/>
    </xf>
    <xf numFmtId="0" fontId="7" fillId="3" borderId="8" xfId="7" applyFont="1" applyFill="1" applyBorder="1" applyAlignment="1">
      <alignment horizontal="left" vertical="center"/>
    </xf>
    <xf numFmtId="0" fontId="7" fillId="3" borderId="9" xfId="7" applyFont="1" applyFill="1" applyBorder="1" applyAlignment="1">
      <alignment horizontal="left" vertical="center"/>
    </xf>
    <xf numFmtId="0" fontId="4" fillId="2" borderId="12" xfId="7" applyFont="1" applyFill="1" applyBorder="1" applyAlignment="1">
      <alignment horizontal="left" vertical="center"/>
    </xf>
    <xf numFmtId="0" fontId="4" fillId="2" borderId="13" xfId="7" applyFont="1" applyFill="1" applyBorder="1" applyAlignment="1">
      <alignment horizontal="left" vertical="center"/>
    </xf>
    <xf numFmtId="0" fontId="4" fillId="2" borderId="0" xfId="7" applyFont="1" applyFill="1" applyAlignment="1">
      <alignment horizontal="center" vertical="center"/>
    </xf>
    <xf numFmtId="0" fontId="7" fillId="2" borderId="19" xfId="7" applyFont="1" applyFill="1" applyBorder="1" applyAlignment="1">
      <alignment horizontal="center" vertical="center"/>
    </xf>
    <xf numFmtId="0" fontId="7" fillId="2" borderId="18" xfId="7" applyFont="1" applyFill="1" applyBorder="1" applyAlignment="1">
      <alignment horizontal="center" vertical="center"/>
    </xf>
    <xf numFmtId="0" fontId="4" fillId="2" borderId="0" xfId="7" applyFont="1" applyFill="1" applyAlignment="1">
      <alignment horizontal="center"/>
    </xf>
    <xf numFmtId="0" fontId="7" fillId="2" borderId="19" xfId="7" applyFont="1" applyFill="1" applyBorder="1" applyAlignment="1">
      <alignment horizontal="right"/>
    </xf>
    <xf numFmtId="0" fontId="7" fillId="2" borderId="18" xfId="7" applyFont="1" applyFill="1" applyBorder="1" applyAlignment="1">
      <alignment horizontal="right"/>
    </xf>
    <xf numFmtId="0" fontId="4" fillId="2" borderId="22" xfId="7" applyFont="1" applyFill="1" applyBorder="1" applyAlignment="1">
      <alignment horizontal="left" vertical="center"/>
    </xf>
    <xf numFmtId="0" fontId="4" fillId="2" borderId="21" xfId="7" applyFont="1" applyFill="1" applyBorder="1" applyAlignment="1">
      <alignment horizontal="left" vertical="center"/>
    </xf>
    <xf numFmtId="44" fontId="4" fillId="2" borderId="24" xfId="7" applyNumberFormat="1" applyFont="1" applyFill="1" applyBorder="1" applyAlignment="1">
      <alignment vertical="center"/>
    </xf>
    <xf numFmtId="44" fontId="7" fillId="2" borderId="23" xfId="7" applyNumberFormat="1" applyFont="1" applyFill="1" applyBorder="1" applyAlignment="1">
      <alignment vertical="center"/>
    </xf>
    <xf numFmtId="0" fontId="11" fillId="2" borderId="25" xfId="7" applyFont="1" applyFill="1" applyBorder="1" applyAlignment="1">
      <alignment vertical="center"/>
    </xf>
    <xf numFmtId="0" fontId="11" fillId="2" borderId="23" xfId="7" applyFont="1" applyFill="1" applyBorder="1" applyAlignment="1">
      <alignment vertical="center"/>
    </xf>
    <xf numFmtId="0" fontId="4" fillId="2" borderId="23" xfId="7" applyFont="1" applyFill="1" applyBorder="1" applyAlignment="1">
      <alignment horizontal="center" vertical="center"/>
    </xf>
    <xf numFmtId="0" fontId="7" fillId="2" borderId="23" xfId="7" applyFont="1" applyFill="1" applyBorder="1" applyAlignment="1">
      <alignment horizontal="center" vertical="center"/>
    </xf>
    <xf numFmtId="0" fontId="14" fillId="2" borderId="26" xfId="7" applyFont="1" applyFill="1" applyBorder="1" applyAlignment="1">
      <alignment vertical="center"/>
    </xf>
    <xf numFmtId="0" fontId="4" fillId="2" borderId="27" xfId="7" applyFont="1" applyFill="1" applyBorder="1" applyAlignment="1">
      <alignment vertical="center"/>
    </xf>
    <xf numFmtId="0" fontId="11" fillId="2" borderId="28" xfId="7" applyFont="1" applyFill="1" applyBorder="1" applyAlignment="1">
      <alignment vertical="center"/>
    </xf>
    <xf numFmtId="0" fontId="4" fillId="2" borderId="0" xfId="7" applyFont="1" applyFill="1" applyBorder="1" applyAlignment="1">
      <alignment vertical="center"/>
    </xf>
    <xf numFmtId="0" fontId="15" fillId="2" borderId="0" xfId="7" applyFont="1" applyFill="1" applyBorder="1" applyAlignment="1">
      <alignment vertical="center"/>
    </xf>
    <xf numFmtId="0" fontId="11" fillId="2" borderId="29" xfId="7" applyFont="1" applyFill="1" applyBorder="1" applyAlignment="1">
      <alignment vertical="center"/>
    </xf>
    <xf numFmtId="0" fontId="7" fillId="2" borderId="0" xfId="7" applyFont="1" applyFill="1" applyBorder="1" applyAlignment="1">
      <alignment vertical="center"/>
    </xf>
    <xf numFmtId="0" fontId="11" fillId="2" borderId="0" xfId="7" applyFont="1" applyFill="1" applyBorder="1" applyAlignment="1">
      <alignment vertical="center"/>
    </xf>
    <xf numFmtId="0" fontId="7" fillId="3" borderId="30" xfId="7" applyFont="1" applyFill="1" applyBorder="1" applyAlignment="1">
      <alignment horizontal="center" vertical="center"/>
    </xf>
    <xf numFmtId="0" fontId="15" fillId="2" borderId="29" xfId="7" applyFont="1" applyFill="1" applyBorder="1" applyAlignment="1">
      <alignment vertical="center"/>
    </xf>
    <xf numFmtId="0" fontId="4" fillId="2" borderId="31" xfId="7" applyFont="1" applyFill="1" applyBorder="1" applyAlignment="1">
      <alignment horizontal="center" vertical="center"/>
    </xf>
    <xf numFmtId="0" fontId="11" fillId="2" borderId="32" xfId="7" applyFont="1" applyFill="1" applyBorder="1" applyAlignment="1">
      <alignment vertical="center"/>
    </xf>
    <xf numFmtId="0" fontId="7" fillId="2" borderId="33" xfId="7" applyFont="1" applyFill="1" applyBorder="1" applyAlignment="1">
      <alignment horizontal="center" vertical="center"/>
    </xf>
    <xf numFmtId="0" fontId="11" fillId="2" borderId="33" xfId="7" applyFont="1" applyFill="1" applyBorder="1" applyAlignment="1">
      <alignment vertical="center"/>
    </xf>
    <xf numFmtId="0" fontId="11" fillId="2" borderId="34" xfId="7" applyFont="1" applyFill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44" fontId="4" fillId="0" borderId="23" xfId="0" applyNumberFormat="1" applyFont="1" applyBorder="1" applyAlignment="1">
      <alignment horizontal="center" vertical="center"/>
    </xf>
    <xf numFmtId="1" fontId="7" fillId="3" borderId="23" xfId="7" applyNumberFormat="1" applyFont="1" applyFill="1" applyBorder="1" applyAlignment="1">
      <alignment vertical="center"/>
    </xf>
    <xf numFmtId="1" fontId="7" fillId="3" borderId="23" xfId="7" applyNumberFormat="1" applyFont="1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1" fontId="4" fillId="0" borderId="23" xfId="7" applyNumberFormat="1" applyFont="1" applyBorder="1" applyAlignment="1">
      <alignment horizontal="center" vertical="center"/>
    </xf>
    <xf numFmtId="1" fontId="7" fillId="3" borderId="35" xfId="7" applyNumberFormat="1" applyFont="1" applyFill="1" applyBorder="1" applyAlignment="1">
      <alignment horizontal="center" vertical="center"/>
    </xf>
    <xf numFmtId="1" fontId="4" fillId="0" borderId="35" xfId="7" applyNumberFormat="1" applyFont="1" applyBorder="1" applyAlignment="1">
      <alignment horizontal="center" vertical="center"/>
    </xf>
    <xf numFmtId="0" fontId="7" fillId="3" borderId="23" xfId="7" applyFont="1" applyFill="1" applyBorder="1" applyAlignment="1">
      <alignment horizontal="center" vertical="center" wrapText="1"/>
    </xf>
    <xf numFmtId="0" fontId="7" fillId="3" borderId="23" xfId="7" applyFont="1" applyFill="1" applyBorder="1" applyAlignment="1">
      <alignment horizontal="center" vertical="center"/>
    </xf>
    <xf numFmtId="44" fontId="4" fillId="6" borderId="23" xfId="17" applyFont="1" applyFill="1" applyBorder="1" applyAlignment="1">
      <alignment horizontal="center" vertical="center"/>
    </xf>
    <xf numFmtId="44" fontId="4" fillId="2" borderId="23" xfId="7" applyNumberFormat="1" applyFont="1" applyFill="1" applyBorder="1" applyAlignment="1">
      <alignment horizontal="center" vertical="center"/>
    </xf>
    <xf numFmtId="1" fontId="4" fillId="2" borderId="23" xfId="7" applyNumberFormat="1" applyFont="1" applyFill="1" applyBorder="1" applyAlignment="1">
      <alignment horizontal="left" vertical="center"/>
    </xf>
    <xf numFmtId="0" fontId="4" fillId="4" borderId="23" xfId="7" applyFont="1" applyFill="1" applyBorder="1" applyAlignment="1">
      <alignment horizontal="center" vertical="center"/>
    </xf>
    <xf numFmtId="2" fontId="4" fillId="4" borderId="23" xfId="7" applyNumberFormat="1" applyFont="1" applyFill="1" applyBorder="1" applyAlignment="1">
      <alignment horizontal="center" vertical="center"/>
    </xf>
    <xf numFmtId="0" fontId="7" fillId="2" borderId="23" xfId="7" applyFont="1" applyFill="1" applyBorder="1" applyAlignment="1">
      <alignment horizontal="right" vertical="center"/>
    </xf>
    <xf numFmtId="166" fontId="7" fillId="3" borderId="23" xfId="7" applyNumberFormat="1" applyFont="1" applyFill="1" applyBorder="1" applyAlignment="1">
      <alignment vertical="center"/>
    </xf>
    <xf numFmtId="0" fontId="4" fillId="0" borderId="23" xfId="0" applyFont="1" applyBorder="1" applyAlignment="1">
      <alignment horizontal="left" vertical="center" wrapText="1"/>
    </xf>
    <xf numFmtId="0" fontId="8" fillId="0" borderId="23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6" fontId="4" fillId="0" borderId="23" xfId="0" applyNumberFormat="1" applyFont="1" applyBorder="1" applyAlignment="1">
      <alignment horizontal="center" vertical="center"/>
    </xf>
    <xf numFmtId="1" fontId="7" fillId="2" borderId="23" xfId="7" applyNumberFormat="1" applyFont="1" applyFill="1" applyBorder="1" applyAlignment="1">
      <alignment vertical="center"/>
    </xf>
    <xf numFmtId="166" fontId="11" fillId="2" borderId="23" xfId="7" applyNumberFormat="1" applyFont="1" applyFill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3" fontId="0" fillId="0" borderId="23" xfId="0" applyNumberFormat="1" applyBorder="1" applyAlignment="1">
      <alignment horizontal="center" vertical="center"/>
    </xf>
    <xf numFmtId="3" fontId="0" fillId="2" borderId="23" xfId="0" applyNumberFormat="1" applyFill="1" applyBorder="1" applyAlignment="1">
      <alignment horizontal="center" vertical="center"/>
    </xf>
    <xf numFmtId="164" fontId="4" fillId="6" borderId="23" xfId="16" applyNumberFormat="1" applyFont="1" applyFill="1" applyBorder="1" applyAlignment="1">
      <alignment horizontal="center" vertical="center"/>
    </xf>
    <xf numFmtId="1" fontId="7" fillId="3" borderId="23" xfId="7" applyNumberFormat="1" applyFont="1" applyFill="1" applyBorder="1" applyAlignment="1">
      <alignment horizontal="center" vertical="center" wrapText="1"/>
    </xf>
    <xf numFmtId="167" fontId="26" fillId="5" borderId="23" xfId="17" applyNumberFormat="1" applyFont="1" applyFill="1" applyBorder="1" applyAlignment="1">
      <alignment horizontal="left"/>
    </xf>
  </cellXfs>
  <cellStyles count="19">
    <cellStyle name="Komma" xfId="16" builtinId="3"/>
    <cellStyle name="Komma 2" xfId="2" xr:uid="{00000000-0005-0000-0000-000000000000}"/>
    <cellStyle name="Komma 3" xfId="8" xr:uid="{00000000-0005-0000-0000-000001000000}"/>
    <cellStyle name="Procent" xfId="15" builtinId="5"/>
    <cellStyle name="Procent 2" xfId="10" xr:uid="{00000000-0005-0000-0000-000003000000}"/>
    <cellStyle name="Procent 3" xfId="14" xr:uid="{00000000-0005-0000-0000-000004000000}"/>
    <cellStyle name="Standaard" xfId="0" builtinId="0"/>
    <cellStyle name="Standaard 2" xfId="1" xr:uid="{00000000-0005-0000-0000-000005000000}"/>
    <cellStyle name="Standaard 2 2" xfId="4" xr:uid="{00000000-0005-0000-0000-000006000000}"/>
    <cellStyle name="Standaard 3" xfId="6" xr:uid="{00000000-0005-0000-0000-000007000000}"/>
    <cellStyle name="Standaard 4" xfId="5" xr:uid="{00000000-0005-0000-0000-000008000000}"/>
    <cellStyle name="Standaard 4 2 3" xfId="12" xr:uid="{00000000-0005-0000-0000-000009000000}"/>
    <cellStyle name="Standaard 5" xfId="7" xr:uid="{00000000-0005-0000-0000-00000A000000}"/>
    <cellStyle name="Standaard 6" xfId="13" xr:uid="{00000000-0005-0000-0000-00000B000000}"/>
    <cellStyle name="Standaard 7" xfId="18" xr:uid="{674BB4CC-0FF4-46B5-AC91-C786C7BC9DDF}"/>
    <cellStyle name="Valuta" xfId="17" builtinId="4"/>
    <cellStyle name="Valuta 2" xfId="3" xr:uid="{00000000-0005-0000-0000-00000C000000}"/>
    <cellStyle name="Valuta 3" xfId="9" xr:uid="{00000000-0005-0000-0000-00000D000000}"/>
    <cellStyle name="Valuta 3 4" xfId="11" xr:uid="{00000000-0005-0000-0000-00000E0000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Bijlage%203D%20-%20Prijsopgaveformulier%20Perceel%20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3"/>
  <sheetViews>
    <sheetView tabSelected="1" zoomScaleNormal="100" workbookViewId="0">
      <selection activeCell="E22" sqref="E22"/>
    </sheetView>
  </sheetViews>
  <sheetFormatPr defaultColWidth="9.296875" defaultRowHeight="13.5" x14ac:dyDescent="0.25"/>
  <cols>
    <col min="1" max="1" width="8.3984375" style="47" customWidth="1"/>
    <col min="2" max="2" width="3.296875" style="47" customWidth="1"/>
    <col min="3" max="3" width="16.3984375" style="47" customWidth="1"/>
    <col min="4" max="6" width="9.296875" style="47"/>
    <col min="7" max="7" width="24.3984375" style="47" customWidth="1"/>
    <col min="8" max="8" width="19.69921875" style="47" bestFit="1" customWidth="1"/>
    <col min="9" max="9" width="9.296875" style="47"/>
    <col min="10" max="10" width="11.69921875" style="47" customWidth="1"/>
    <col min="11" max="16384" width="9.296875" style="47"/>
  </cols>
  <sheetData>
    <row r="2" spans="1:13" x14ac:dyDescent="0.25">
      <c r="B2" s="48" t="s">
        <v>0</v>
      </c>
      <c r="D2" s="49"/>
      <c r="E2" s="49"/>
      <c r="F2" s="49"/>
      <c r="G2" s="49"/>
      <c r="H2" s="49"/>
      <c r="I2" s="49"/>
    </row>
    <row r="3" spans="1:13" ht="15" customHeight="1" x14ac:dyDescent="0.25">
      <c r="B3" s="50" t="s">
        <v>108</v>
      </c>
      <c r="D3" s="49"/>
      <c r="E3" s="49"/>
      <c r="F3" s="49"/>
      <c r="G3" s="49"/>
      <c r="H3" s="49"/>
      <c r="I3" s="49"/>
    </row>
    <row r="4" spans="1:13" x14ac:dyDescent="0.25">
      <c r="B4" s="51" t="s">
        <v>1</v>
      </c>
      <c r="D4" s="49"/>
      <c r="E4" s="49"/>
      <c r="F4" s="49"/>
      <c r="G4" s="49"/>
      <c r="H4" s="49"/>
      <c r="I4" s="49"/>
    </row>
    <row r="5" spans="1:13" x14ac:dyDescent="0.25">
      <c r="B5" s="51" t="s">
        <v>2</v>
      </c>
      <c r="D5" s="49"/>
      <c r="E5" s="49"/>
      <c r="F5" s="49"/>
      <c r="G5" s="49"/>
      <c r="H5" s="49"/>
      <c r="I5" s="49"/>
    </row>
    <row r="6" spans="1:13" x14ac:dyDescent="0.25">
      <c r="B6" s="52"/>
      <c r="D6" s="49"/>
      <c r="E6" s="49"/>
      <c r="F6" s="49"/>
      <c r="G6" s="49"/>
      <c r="H6" s="49"/>
      <c r="I6" s="49"/>
    </row>
    <row r="7" spans="1:13" x14ac:dyDescent="0.25">
      <c r="B7" s="52" t="s">
        <v>3</v>
      </c>
      <c r="D7" s="49"/>
      <c r="E7" s="49"/>
      <c r="F7" s="49"/>
      <c r="G7" s="49"/>
      <c r="H7" s="49"/>
      <c r="I7" s="49"/>
    </row>
    <row r="8" spans="1:13" x14ac:dyDescent="0.25">
      <c r="B8" s="51" t="s">
        <v>4</v>
      </c>
      <c r="D8" s="49"/>
      <c r="E8" s="49"/>
      <c r="F8" s="49"/>
      <c r="G8" s="49"/>
      <c r="H8" s="49"/>
      <c r="I8" s="49"/>
    </row>
    <row r="9" spans="1:13" x14ac:dyDescent="0.25">
      <c r="B9" s="51" t="s">
        <v>126</v>
      </c>
      <c r="D9" s="49"/>
      <c r="E9" s="49"/>
      <c r="F9" s="49"/>
      <c r="G9" s="49"/>
      <c r="H9" s="49"/>
      <c r="I9" s="49"/>
    </row>
    <row r="10" spans="1:13" x14ac:dyDescent="0.25">
      <c r="C10" s="49"/>
      <c r="D10" s="49"/>
      <c r="E10" s="49"/>
      <c r="F10" s="49"/>
      <c r="G10" s="49"/>
      <c r="H10" s="49"/>
      <c r="I10" s="49"/>
    </row>
    <row r="11" spans="1:13" x14ac:dyDescent="0.25">
      <c r="B11" s="146" t="s">
        <v>5</v>
      </c>
      <c r="C11" s="147"/>
      <c r="D11" s="147"/>
      <c r="E11" s="147"/>
      <c r="F11" s="147"/>
      <c r="G11" s="147"/>
      <c r="H11" s="147"/>
      <c r="I11" s="147"/>
      <c r="J11" s="148"/>
    </row>
    <row r="12" spans="1:13" x14ac:dyDescent="0.25">
      <c r="B12" s="142"/>
      <c r="C12" s="149"/>
      <c r="D12" s="149"/>
      <c r="E12" s="149"/>
      <c r="F12" s="149"/>
      <c r="G12" s="149"/>
      <c r="H12" s="150"/>
      <c r="I12" s="149"/>
      <c r="J12" s="151"/>
    </row>
    <row r="13" spans="1:13" ht="14" thickBot="1" x14ac:dyDescent="0.3">
      <c r="A13" s="11"/>
      <c r="B13" s="142"/>
      <c r="C13" s="152"/>
      <c r="D13" s="149"/>
      <c r="E13" s="149"/>
      <c r="F13" s="149"/>
      <c r="G13" s="153"/>
      <c r="H13" s="150"/>
      <c r="I13" s="153"/>
      <c r="J13" s="151"/>
      <c r="M13" s="60"/>
    </row>
    <row r="14" spans="1:13" ht="14" thickBot="1" x14ac:dyDescent="0.3">
      <c r="B14" s="154" t="s">
        <v>6</v>
      </c>
      <c r="C14" s="127"/>
      <c r="D14" s="128"/>
      <c r="E14" s="128"/>
      <c r="F14" s="128"/>
      <c r="G14" s="129"/>
      <c r="H14" s="61" t="s">
        <v>7</v>
      </c>
      <c r="I14" s="150"/>
      <c r="J14" s="155"/>
      <c r="K14" s="57"/>
      <c r="M14" s="63"/>
    </row>
    <row r="15" spans="1:13" x14ac:dyDescent="0.25">
      <c r="B15" s="156">
        <v>100</v>
      </c>
      <c r="C15" s="126"/>
      <c r="D15" s="130" t="s">
        <v>8</v>
      </c>
      <c r="E15" s="130"/>
      <c r="F15" s="130"/>
      <c r="G15" s="131"/>
      <c r="H15" s="64">
        <f>'Aanschaf Eigen machines'!Q25</f>
        <v>0</v>
      </c>
      <c r="I15" s="150"/>
      <c r="J15" s="155"/>
      <c r="K15" s="57"/>
      <c r="M15" s="63"/>
    </row>
    <row r="16" spans="1:13" x14ac:dyDescent="0.25">
      <c r="B16" s="156">
        <v>50</v>
      </c>
      <c r="C16" s="126"/>
      <c r="D16" s="125" t="s">
        <v>9</v>
      </c>
      <c r="E16" s="125"/>
      <c r="F16" s="125"/>
      <c r="G16" s="138"/>
      <c r="H16" s="64">
        <f>'Onderhoud Eigen machines'!P25</f>
        <v>0</v>
      </c>
      <c r="I16" s="150"/>
      <c r="J16" s="155"/>
      <c r="K16" s="57"/>
      <c r="M16" s="63"/>
    </row>
    <row r="17" spans="2:13" x14ac:dyDescent="0.25">
      <c r="B17" s="156">
        <v>50</v>
      </c>
      <c r="C17" s="126"/>
      <c r="D17" s="125" t="s">
        <v>10</v>
      </c>
      <c r="E17" s="125"/>
      <c r="F17" s="125"/>
      <c r="G17" s="139"/>
      <c r="H17" s="140">
        <f>'Onderhoud Hako machines'!L15</f>
        <v>0</v>
      </c>
      <c r="I17" s="150"/>
      <c r="J17" s="155"/>
      <c r="K17" s="57"/>
      <c r="M17" s="63"/>
    </row>
    <row r="18" spans="2:13" ht="26.25" customHeight="1" x14ac:dyDescent="0.25">
      <c r="B18" s="157"/>
      <c r="C18" s="158" t="s">
        <v>109</v>
      </c>
      <c r="D18" s="158"/>
      <c r="E18" s="158"/>
      <c r="F18" s="158"/>
      <c r="G18" s="158"/>
      <c r="H18" s="141">
        <f>SUM(H15:H17)</f>
        <v>0</v>
      </c>
      <c r="I18" s="159"/>
      <c r="J18" s="160"/>
    </row>
    <row r="20" spans="2:13" x14ac:dyDescent="0.25">
      <c r="G20" s="161" t="s">
        <v>11</v>
      </c>
      <c r="H20" s="162">
        <v>2530700</v>
      </c>
    </row>
    <row r="21" spans="2:13" x14ac:dyDescent="0.25">
      <c r="G21" s="161" t="s">
        <v>12</v>
      </c>
      <c r="H21" s="162">
        <v>3423800</v>
      </c>
    </row>
    <row r="23" spans="2:13" x14ac:dyDescent="0.25">
      <c r="J23" s="142"/>
    </row>
  </sheetData>
  <mergeCells count="7">
    <mergeCell ref="C18:G18"/>
    <mergeCell ref="B17:C17"/>
    <mergeCell ref="B14:C14"/>
    <mergeCell ref="D14:G14"/>
    <mergeCell ref="B15:C15"/>
    <mergeCell ref="D15:G15"/>
    <mergeCell ref="B16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topLeftCell="L5" zoomScaleNormal="100" workbookViewId="0">
      <selection activeCell="P23" sqref="P23"/>
    </sheetView>
  </sheetViews>
  <sheetFormatPr defaultColWidth="9.296875" defaultRowHeight="13.5" x14ac:dyDescent="0.25"/>
  <cols>
    <col min="1" max="1" width="4.296875" style="47" customWidth="1"/>
    <col min="2" max="2" width="3.296875" style="47" customWidth="1"/>
    <col min="3" max="3" width="46.69921875" style="68" bestFit="1" customWidth="1"/>
    <col min="4" max="6" width="25" style="68" customWidth="1"/>
    <col min="7" max="12" width="13" style="32" bestFit="1" customWidth="1"/>
    <col min="13" max="13" width="17.59765625" style="32" customWidth="1"/>
    <col min="14" max="15" width="19.296875" style="47" customWidth="1"/>
    <col min="16" max="16" width="20.09765625" style="47" customWidth="1"/>
    <col min="17" max="17" width="17.8984375" style="47" bestFit="1" customWidth="1"/>
    <col min="18" max="18" width="3.59765625" style="47" customWidth="1"/>
    <col min="19" max="19" width="5.296875" style="47" customWidth="1"/>
    <col min="20" max="20" width="3.69921875" style="47" customWidth="1"/>
    <col min="21" max="16384" width="9.296875" style="47"/>
  </cols>
  <sheetData>
    <row r="1" spans="1:20" x14ac:dyDescent="0.25">
      <c r="B1" s="59"/>
      <c r="G1" s="69"/>
      <c r="H1" s="69"/>
      <c r="I1" s="69"/>
      <c r="J1" s="69"/>
      <c r="K1" s="69"/>
      <c r="L1" s="69"/>
      <c r="M1" s="69"/>
      <c r="N1" s="49"/>
      <c r="O1" s="49"/>
      <c r="P1" s="49"/>
      <c r="Q1" s="49"/>
      <c r="R1" s="49"/>
    </row>
    <row r="2" spans="1:20" ht="15" customHeight="1" x14ac:dyDescent="0.25">
      <c r="B2" s="50" t="s">
        <v>108</v>
      </c>
      <c r="G2" s="69"/>
      <c r="H2" s="69"/>
      <c r="I2" s="69"/>
      <c r="J2" s="69"/>
      <c r="K2" s="69"/>
      <c r="L2" s="69"/>
      <c r="M2" s="69"/>
      <c r="N2" s="49"/>
      <c r="O2" s="49"/>
      <c r="P2" s="70"/>
      <c r="Q2" s="49"/>
      <c r="R2" s="49"/>
    </row>
    <row r="3" spans="1:20" x14ac:dyDescent="0.25">
      <c r="B3" s="51" t="s">
        <v>110</v>
      </c>
      <c r="G3" s="69"/>
      <c r="H3" s="69"/>
      <c r="I3" s="69"/>
      <c r="J3" s="69"/>
      <c r="K3" s="69"/>
      <c r="L3" s="69"/>
      <c r="M3" s="69"/>
      <c r="N3" s="49"/>
      <c r="O3" s="49"/>
      <c r="P3" s="49"/>
      <c r="Q3" s="49"/>
      <c r="R3" s="49"/>
    </row>
    <row r="4" spans="1:20" x14ac:dyDescent="0.25">
      <c r="B4" s="52"/>
      <c r="G4" s="69"/>
      <c r="H4" s="69"/>
      <c r="I4" s="69"/>
      <c r="J4" s="69"/>
      <c r="K4" s="69"/>
      <c r="L4" s="69"/>
      <c r="M4" s="69"/>
      <c r="N4" s="49"/>
      <c r="O4" s="49"/>
      <c r="P4" s="49"/>
      <c r="Q4" s="49"/>
      <c r="R4" s="49"/>
    </row>
    <row r="5" spans="1:20" x14ac:dyDescent="0.25">
      <c r="B5" s="52" t="s">
        <v>3</v>
      </c>
      <c r="G5" s="69"/>
      <c r="H5" s="69"/>
      <c r="I5" s="69"/>
      <c r="J5" s="69"/>
      <c r="K5" s="69"/>
      <c r="L5" s="69"/>
      <c r="M5" s="69"/>
      <c r="N5" s="49"/>
      <c r="O5" s="49"/>
      <c r="P5" s="49"/>
      <c r="Q5" s="49"/>
      <c r="R5" s="49"/>
    </row>
    <row r="6" spans="1:20" x14ac:dyDescent="0.25">
      <c r="B6" s="51" t="s">
        <v>13</v>
      </c>
      <c r="G6" s="69"/>
      <c r="H6" s="69"/>
      <c r="I6" s="69"/>
      <c r="J6" s="69"/>
      <c r="K6" s="69"/>
      <c r="L6" s="69"/>
      <c r="M6" s="69"/>
      <c r="N6" s="49"/>
      <c r="O6" s="49"/>
      <c r="P6" s="49"/>
      <c r="Q6" s="49"/>
      <c r="R6" s="49"/>
    </row>
    <row r="7" spans="1:20" x14ac:dyDescent="0.25">
      <c r="B7" s="51" t="s">
        <v>14</v>
      </c>
      <c r="G7" s="69"/>
      <c r="H7" s="69"/>
      <c r="I7" s="69"/>
      <c r="J7" s="69"/>
      <c r="K7" s="69"/>
      <c r="L7" s="69"/>
      <c r="M7" s="69"/>
      <c r="N7" s="49"/>
      <c r="O7" s="49"/>
      <c r="P7" s="49"/>
      <c r="Q7" s="49"/>
      <c r="R7" s="49"/>
    </row>
    <row r="8" spans="1:20" ht="14" thickBot="1" x14ac:dyDescent="0.3">
      <c r="C8" s="71"/>
      <c r="D8" s="71"/>
      <c r="E8" s="71"/>
      <c r="F8" s="71"/>
      <c r="G8" s="69"/>
      <c r="H8" s="69"/>
      <c r="I8" s="69"/>
      <c r="J8" s="69"/>
      <c r="K8" s="69"/>
      <c r="L8" s="69"/>
      <c r="M8" s="69"/>
      <c r="N8" s="49"/>
      <c r="O8" s="49"/>
      <c r="P8" s="49"/>
      <c r="Q8" s="49"/>
      <c r="R8" s="49"/>
    </row>
    <row r="9" spans="1:20" x14ac:dyDescent="0.25">
      <c r="B9" s="53" t="s">
        <v>5</v>
      </c>
      <c r="C9" s="72"/>
      <c r="D9" s="72"/>
      <c r="E9" s="72"/>
      <c r="F9" s="72"/>
      <c r="G9" s="73"/>
      <c r="H9" s="73"/>
      <c r="I9" s="73"/>
      <c r="J9" s="73"/>
      <c r="K9" s="73"/>
      <c r="L9" s="73"/>
      <c r="M9" s="73"/>
      <c r="N9" s="54"/>
      <c r="O9" s="54"/>
      <c r="P9" s="54"/>
      <c r="Q9" s="54"/>
      <c r="R9" s="54"/>
      <c r="S9" s="55"/>
    </row>
    <row r="10" spans="1:20" x14ac:dyDescent="0.25">
      <c r="B10" s="74"/>
      <c r="C10" s="71"/>
      <c r="D10" s="71"/>
      <c r="E10" s="71"/>
      <c r="F10" s="71"/>
      <c r="G10" s="69"/>
      <c r="H10" s="69"/>
      <c r="I10" s="69"/>
      <c r="J10" s="69"/>
      <c r="K10" s="69"/>
      <c r="L10" s="69"/>
      <c r="M10" s="69"/>
      <c r="N10" s="49"/>
      <c r="O10" s="49"/>
      <c r="P10" s="49"/>
      <c r="Q10" s="49"/>
      <c r="R10" s="49"/>
      <c r="S10" s="58"/>
    </row>
    <row r="11" spans="1:20" x14ac:dyDescent="0.25">
      <c r="B11" s="56"/>
      <c r="C11" s="75" t="s">
        <v>15</v>
      </c>
      <c r="D11" s="75"/>
      <c r="E11" s="75"/>
      <c r="F11" s="75"/>
      <c r="S11" s="58"/>
    </row>
    <row r="12" spans="1:20" ht="32.25" customHeight="1" x14ac:dyDescent="0.25">
      <c r="A12" s="76"/>
      <c r="B12" s="77"/>
      <c r="C12" s="163" t="s">
        <v>16</v>
      </c>
      <c r="D12" s="189" t="s">
        <v>42</v>
      </c>
      <c r="E12" s="189" t="s">
        <v>43</v>
      </c>
      <c r="F12" s="189" t="s">
        <v>121</v>
      </c>
      <c r="G12" s="170" t="s">
        <v>17</v>
      </c>
      <c r="H12" s="170" t="s">
        <v>18</v>
      </c>
      <c r="I12" s="170" t="s">
        <v>19</v>
      </c>
      <c r="J12" s="170" t="s">
        <v>20</v>
      </c>
      <c r="K12" s="170" t="s">
        <v>21</v>
      </c>
      <c r="L12" s="170" t="s">
        <v>22</v>
      </c>
      <c r="M12" s="170" t="s">
        <v>23</v>
      </c>
      <c r="N12" s="170" t="s">
        <v>24</v>
      </c>
      <c r="O12" s="170" t="s">
        <v>25</v>
      </c>
      <c r="P12" s="170" t="s">
        <v>26</v>
      </c>
      <c r="Q12" s="170" t="s">
        <v>27</v>
      </c>
      <c r="R12" s="57"/>
      <c r="S12" s="62"/>
      <c r="T12" s="57"/>
    </row>
    <row r="13" spans="1:20" x14ac:dyDescent="0.25">
      <c r="A13" s="79"/>
      <c r="B13" s="56"/>
      <c r="C13" s="165" t="s">
        <v>35</v>
      </c>
      <c r="D13" s="186">
        <v>1250</v>
      </c>
      <c r="E13" s="187" t="s">
        <v>119</v>
      </c>
      <c r="F13" s="187" t="s">
        <v>122</v>
      </c>
      <c r="G13" s="166">
        <v>34</v>
      </c>
      <c r="H13" s="166">
        <v>6</v>
      </c>
      <c r="I13" s="166">
        <v>0</v>
      </c>
      <c r="J13" s="166">
        <v>0</v>
      </c>
      <c r="K13" s="166">
        <v>2</v>
      </c>
      <c r="L13" s="166">
        <v>4</v>
      </c>
      <c r="M13" s="166">
        <f>SUM(G13:L13)</f>
        <v>46</v>
      </c>
      <c r="N13" s="190"/>
      <c r="O13" s="190"/>
      <c r="P13" s="190"/>
      <c r="Q13" s="172">
        <f>P13*M13</f>
        <v>0</v>
      </c>
      <c r="R13" s="57"/>
      <c r="S13" s="62"/>
      <c r="T13" s="57"/>
    </row>
    <row r="14" spans="1:20" x14ac:dyDescent="0.25">
      <c r="A14" s="79"/>
      <c r="B14" s="56"/>
      <c r="C14" s="165" t="s">
        <v>28</v>
      </c>
      <c r="D14" s="186">
        <v>1800</v>
      </c>
      <c r="E14" s="187" t="s">
        <v>119</v>
      </c>
      <c r="F14" s="187" t="s">
        <v>122</v>
      </c>
      <c r="G14" s="166">
        <v>12</v>
      </c>
      <c r="H14" s="166">
        <v>2</v>
      </c>
      <c r="I14" s="166">
        <v>1</v>
      </c>
      <c r="J14" s="166">
        <v>4</v>
      </c>
      <c r="K14" s="166">
        <v>3</v>
      </c>
      <c r="L14" s="166">
        <v>1</v>
      </c>
      <c r="M14" s="166">
        <f t="shared" ref="M14:M23" si="0">SUM(G14:L14)</f>
        <v>23</v>
      </c>
      <c r="N14" s="190"/>
      <c r="O14" s="190"/>
      <c r="P14" s="190"/>
      <c r="Q14" s="172">
        <f t="shared" ref="Q14:Q18" si="1">P14*M14</f>
        <v>0</v>
      </c>
      <c r="R14" s="57"/>
      <c r="S14" s="62"/>
      <c r="T14" s="57"/>
    </row>
    <row r="15" spans="1:20" x14ac:dyDescent="0.25">
      <c r="A15" s="79"/>
      <c r="B15" s="56"/>
      <c r="C15" s="165" t="s">
        <v>36</v>
      </c>
      <c r="D15" s="186">
        <v>2200</v>
      </c>
      <c r="E15" s="187" t="s">
        <v>119</v>
      </c>
      <c r="F15" s="187" t="s">
        <v>122</v>
      </c>
      <c r="G15" s="166">
        <v>53</v>
      </c>
      <c r="H15" s="166">
        <v>2</v>
      </c>
      <c r="I15" s="166">
        <v>0</v>
      </c>
      <c r="J15" s="166">
        <v>10</v>
      </c>
      <c r="K15" s="166">
        <v>1</v>
      </c>
      <c r="L15" s="166">
        <v>3</v>
      </c>
      <c r="M15" s="166">
        <f t="shared" si="0"/>
        <v>69</v>
      </c>
      <c r="N15" s="190"/>
      <c r="O15" s="190"/>
      <c r="P15" s="190"/>
      <c r="Q15" s="172">
        <f t="shared" si="1"/>
        <v>0</v>
      </c>
      <c r="R15" s="57"/>
      <c r="S15" s="62"/>
      <c r="T15" s="57"/>
    </row>
    <row r="16" spans="1:20" x14ac:dyDescent="0.25">
      <c r="A16" s="79"/>
      <c r="B16" s="56"/>
      <c r="C16" s="165" t="s">
        <v>31</v>
      </c>
      <c r="D16" s="186">
        <v>3200</v>
      </c>
      <c r="E16" s="187" t="s">
        <v>119</v>
      </c>
      <c r="F16" s="187" t="s">
        <v>122</v>
      </c>
      <c r="G16" s="166">
        <v>31</v>
      </c>
      <c r="H16" s="166">
        <v>0</v>
      </c>
      <c r="I16" s="166">
        <v>0</v>
      </c>
      <c r="J16" s="166">
        <v>3</v>
      </c>
      <c r="K16" s="166">
        <v>0</v>
      </c>
      <c r="L16" s="166">
        <v>2</v>
      </c>
      <c r="M16" s="166">
        <f t="shared" si="0"/>
        <v>36</v>
      </c>
      <c r="N16" s="190"/>
      <c r="O16" s="190"/>
      <c r="P16" s="190"/>
      <c r="Q16" s="172">
        <f t="shared" si="1"/>
        <v>0</v>
      </c>
      <c r="R16" s="57"/>
      <c r="S16" s="62"/>
      <c r="T16" s="57"/>
    </row>
    <row r="17" spans="1:20" x14ac:dyDescent="0.25">
      <c r="A17" s="79"/>
      <c r="B17" s="56"/>
      <c r="C17" s="165" t="s">
        <v>32</v>
      </c>
      <c r="D17" s="186">
        <v>5250</v>
      </c>
      <c r="E17" s="187" t="s">
        <v>119</v>
      </c>
      <c r="F17" s="187" t="s">
        <v>122</v>
      </c>
      <c r="G17" s="166">
        <v>14</v>
      </c>
      <c r="H17" s="166">
        <v>1</v>
      </c>
      <c r="I17" s="166">
        <v>1</v>
      </c>
      <c r="J17" s="166">
        <v>4</v>
      </c>
      <c r="K17" s="166">
        <v>2</v>
      </c>
      <c r="L17" s="166"/>
      <c r="M17" s="166">
        <f t="shared" si="0"/>
        <v>22</v>
      </c>
      <c r="N17" s="190"/>
      <c r="O17" s="190"/>
      <c r="P17" s="190"/>
      <c r="Q17" s="172">
        <f t="shared" si="1"/>
        <v>0</v>
      </c>
      <c r="R17" s="57"/>
      <c r="S17" s="62"/>
      <c r="T17" s="57"/>
    </row>
    <row r="18" spans="1:20" x14ac:dyDescent="0.25">
      <c r="A18" s="79"/>
      <c r="B18" s="56"/>
      <c r="C18" s="165" t="s">
        <v>37</v>
      </c>
      <c r="D18" s="186">
        <v>7400</v>
      </c>
      <c r="E18" s="187" t="s">
        <v>120</v>
      </c>
      <c r="F18" s="187" t="s">
        <v>123</v>
      </c>
      <c r="G18" s="166">
        <v>1</v>
      </c>
      <c r="H18" s="166">
        <v>1</v>
      </c>
      <c r="I18" s="166">
        <v>1</v>
      </c>
      <c r="J18" s="166">
        <v>2</v>
      </c>
      <c r="K18" s="166">
        <v>0</v>
      </c>
      <c r="L18" s="166"/>
      <c r="M18" s="166">
        <f t="shared" si="0"/>
        <v>5</v>
      </c>
      <c r="N18" s="190"/>
      <c r="O18" s="190"/>
      <c r="P18" s="190"/>
      <c r="Q18" s="172">
        <f t="shared" si="1"/>
        <v>0</v>
      </c>
      <c r="R18" s="57"/>
      <c r="S18" s="62"/>
      <c r="T18" s="57"/>
    </row>
    <row r="19" spans="1:20" x14ac:dyDescent="0.25">
      <c r="A19" s="79"/>
      <c r="B19" s="56"/>
      <c r="C19" s="81"/>
      <c r="D19" s="93"/>
      <c r="E19" s="124"/>
      <c r="F19" s="124"/>
      <c r="G19" s="82"/>
      <c r="H19" s="82"/>
      <c r="I19" s="82"/>
      <c r="J19" s="82"/>
      <c r="K19" s="82"/>
      <c r="L19" s="82"/>
      <c r="M19" s="83"/>
      <c r="N19" s="83"/>
      <c r="O19" s="83"/>
      <c r="P19" s="94"/>
      <c r="Q19" s="95"/>
      <c r="R19" s="57"/>
      <c r="S19" s="62"/>
      <c r="T19" s="57"/>
    </row>
    <row r="20" spans="1:20" x14ac:dyDescent="0.25">
      <c r="A20" s="79"/>
      <c r="B20" s="56"/>
      <c r="C20" s="165" t="s">
        <v>38</v>
      </c>
      <c r="D20" s="186">
        <v>2250</v>
      </c>
      <c r="E20" s="187" t="s">
        <v>119</v>
      </c>
      <c r="F20" s="187" t="s">
        <v>122</v>
      </c>
      <c r="G20" s="166">
        <v>1</v>
      </c>
      <c r="H20" s="166">
        <v>0</v>
      </c>
      <c r="I20" s="166">
        <v>0</v>
      </c>
      <c r="J20" s="166">
        <v>1</v>
      </c>
      <c r="K20" s="166">
        <v>2</v>
      </c>
      <c r="L20" s="166">
        <v>1</v>
      </c>
      <c r="M20" s="166">
        <f t="shared" si="0"/>
        <v>5</v>
      </c>
      <c r="N20" s="188"/>
      <c r="O20" s="188"/>
      <c r="P20" s="171"/>
      <c r="Q20" s="172">
        <f>P20*M20</f>
        <v>0</v>
      </c>
      <c r="R20" s="57"/>
      <c r="S20" s="62"/>
      <c r="T20" s="57"/>
    </row>
    <row r="21" spans="1:20" x14ac:dyDescent="0.25">
      <c r="A21" s="79"/>
      <c r="B21" s="56"/>
      <c r="C21" s="165" t="s">
        <v>39</v>
      </c>
      <c r="D21" s="186">
        <v>3800</v>
      </c>
      <c r="E21" s="187" t="s">
        <v>119</v>
      </c>
      <c r="F21" s="187" t="s">
        <v>122</v>
      </c>
      <c r="G21" s="166">
        <v>7</v>
      </c>
      <c r="H21" s="166">
        <v>8</v>
      </c>
      <c r="I21" s="166">
        <v>11</v>
      </c>
      <c r="J21" s="166">
        <v>25</v>
      </c>
      <c r="K21" s="166">
        <v>32</v>
      </c>
      <c r="L21" s="166">
        <v>5</v>
      </c>
      <c r="M21" s="166">
        <f t="shared" si="0"/>
        <v>88</v>
      </c>
      <c r="N21" s="188"/>
      <c r="O21" s="188"/>
      <c r="P21" s="171"/>
      <c r="Q21" s="172">
        <f t="shared" ref="Q21:Q23" si="2">P21*M21</f>
        <v>0</v>
      </c>
      <c r="R21" s="57"/>
      <c r="S21" s="62"/>
      <c r="T21" s="57"/>
    </row>
    <row r="22" spans="1:20" x14ac:dyDescent="0.25">
      <c r="A22" s="79"/>
      <c r="B22" s="56"/>
      <c r="C22" s="165" t="s">
        <v>40</v>
      </c>
      <c r="D22" s="186">
        <v>5500</v>
      </c>
      <c r="E22" s="187" t="s">
        <v>119</v>
      </c>
      <c r="F22" s="187" t="s">
        <v>122</v>
      </c>
      <c r="G22" s="166">
        <v>1</v>
      </c>
      <c r="H22" s="166">
        <v>2</v>
      </c>
      <c r="I22" s="166">
        <v>10</v>
      </c>
      <c r="J22" s="166">
        <v>20</v>
      </c>
      <c r="K22" s="166">
        <v>7</v>
      </c>
      <c r="L22" s="166">
        <v>3</v>
      </c>
      <c r="M22" s="166">
        <f t="shared" si="0"/>
        <v>43</v>
      </c>
      <c r="N22" s="188"/>
      <c r="O22" s="188"/>
      <c r="P22" s="171"/>
      <c r="Q22" s="172">
        <f t="shared" si="2"/>
        <v>0</v>
      </c>
      <c r="R22" s="57"/>
      <c r="S22" s="62"/>
      <c r="T22" s="57"/>
    </row>
    <row r="23" spans="1:20" x14ac:dyDescent="0.25">
      <c r="A23" s="79"/>
      <c r="B23" s="56"/>
      <c r="C23" s="165" t="s">
        <v>41</v>
      </c>
      <c r="D23" s="186">
        <v>9000</v>
      </c>
      <c r="E23" s="187" t="s">
        <v>120</v>
      </c>
      <c r="F23" s="187" t="s">
        <v>123</v>
      </c>
      <c r="G23" s="166">
        <v>2</v>
      </c>
      <c r="H23" s="166">
        <v>1</v>
      </c>
      <c r="I23" s="166">
        <v>2</v>
      </c>
      <c r="J23" s="166">
        <v>4</v>
      </c>
      <c r="K23" s="166">
        <v>2</v>
      </c>
      <c r="L23" s="166">
        <v>2</v>
      </c>
      <c r="M23" s="166">
        <f t="shared" si="0"/>
        <v>13</v>
      </c>
      <c r="N23" s="188"/>
      <c r="O23" s="188"/>
      <c r="P23" s="171"/>
      <c r="Q23" s="172">
        <f t="shared" si="2"/>
        <v>0</v>
      </c>
      <c r="R23" s="57"/>
      <c r="S23" s="62"/>
      <c r="T23" s="57"/>
    </row>
    <row r="24" spans="1:20" x14ac:dyDescent="0.25">
      <c r="B24" s="56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S24" s="58"/>
    </row>
    <row r="25" spans="1:20" x14ac:dyDescent="0.25">
      <c r="B25" s="56"/>
      <c r="C25" s="133" t="s">
        <v>34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84">
        <f>SUM(Q13:Q18)</f>
        <v>0</v>
      </c>
      <c r="S25" s="58"/>
    </row>
    <row r="26" spans="1:20" ht="14" thickBot="1" x14ac:dyDescent="0.3">
      <c r="B26" s="65"/>
      <c r="C26" s="86"/>
      <c r="D26" s="86"/>
      <c r="E26" s="86"/>
      <c r="F26" s="86"/>
      <c r="G26" s="87"/>
      <c r="H26" s="87"/>
      <c r="I26" s="87"/>
      <c r="J26" s="87"/>
      <c r="K26" s="87"/>
      <c r="L26" s="87"/>
      <c r="M26" s="87"/>
      <c r="N26" s="88"/>
      <c r="O26" s="88"/>
      <c r="P26" s="88"/>
      <c r="Q26" s="89"/>
      <c r="R26" s="66"/>
      <c r="S26" s="67"/>
    </row>
    <row r="28" spans="1:20" x14ac:dyDescent="0.25">
      <c r="P28" s="90"/>
      <c r="Q28" s="90"/>
    </row>
    <row r="29" spans="1:20" x14ac:dyDescent="0.25">
      <c r="C29" s="91"/>
      <c r="D29" s="91"/>
      <c r="H29" s="69"/>
      <c r="I29" s="69"/>
      <c r="J29" s="69"/>
      <c r="K29" s="69"/>
      <c r="L29" s="69"/>
      <c r="M29" s="69"/>
      <c r="N29" s="92"/>
      <c r="O29" s="92"/>
      <c r="P29" s="92"/>
      <c r="Q29" s="85"/>
    </row>
  </sheetData>
  <mergeCells count="2">
    <mergeCell ref="C24:Q24"/>
    <mergeCell ref="C25:P25"/>
  </mergeCells>
  <phoneticPr fontId="1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2"/>
  <sheetViews>
    <sheetView topLeftCell="A5" zoomScaleNormal="100" workbookViewId="0">
      <selection activeCell="M23" sqref="M23"/>
    </sheetView>
  </sheetViews>
  <sheetFormatPr defaultColWidth="9.296875" defaultRowHeight="13.5" x14ac:dyDescent="0.25"/>
  <cols>
    <col min="1" max="1" width="4.296875" style="1" customWidth="1"/>
    <col min="2" max="2" width="3.296875" style="1" customWidth="1"/>
    <col min="3" max="3" width="53.3984375" style="18" bestFit="1" customWidth="1"/>
    <col min="4" max="9" width="13" style="18" bestFit="1" customWidth="1"/>
    <col min="10" max="10" width="13.69921875" style="43" bestFit="1" customWidth="1"/>
    <col min="11" max="15" width="15.8984375" style="1" customWidth="1"/>
    <col min="16" max="16" width="21" style="1" customWidth="1"/>
    <col min="17" max="17" width="3.59765625" style="1" customWidth="1"/>
    <col min="18" max="18" width="5.296875" style="1" customWidth="1"/>
    <col min="19" max="19" width="3.69921875" style="1" customWidth="1"/>
    <col min="20" max="16384" width="9.296875" style="1"/>
  </cols>
  <sheetData>
    <row r="1" spans="1:19" x14ac:dyDescent="0.25">
      <c r="B1" s="12"/>
      <c r="D1" s="39"/>
      <c r="E1" s="39"/>
      <c r="F1" s="39"/>
      <c r="G1" s="39"/>
      <c r="H1" s="39"/>
      <c r="I1" s="39"/>
      <c r="J1" s="40"/>
      <c r="K1" s="2"/>
      <c r="L1" s="2"/>
      <c r="M1" s="2"/>
      <c r="N1" s="2"/>
      <c r="O1" s="2"/>
      <c r="P1" s="2"/>
      <c r="Q1" s="2"/>
    </row>
    <row r="2" spans="1:19" ht="15" customHeight="1" x14ac:dyDescent="0.25">
      <c r="B2" s="50" t="s">
        <v>108</v>
      </c>
      <c r="D2" s="39"/>
      <c r="E2" s="39"/>
      <c r="F2" s="39"/>
      <c r="G2" s="39"/>
      <c r="H2" s="39"/>
      <c r="I2" s="39"/>
      <c r="J2" s="40"/>
      <c r="K2" s="19"/>
      <c r="L2" s="19"/>
      <c r="M2" s="19"/>
      <c r="N2" s="19"/>
      <c r="O2" s="19"/>
      <c r="P2" s="2"/>
      <c r="Q2" s="2"/>
    </row>
    <row r="3" spans="1:19" x14ac:dyDescent="0.25">
      <c r="B3" s="4" t="s">
        <v>112</v>
      </c>
      <c r="D3" s="39"/>
      <c r="E3" s="39"/>
      <c r="F3" s="39"/>
      <c r="G3" s="39"/>
      <c r="H3" s="39"/>
      <c r="I3" s="39"/>
      <c r="J3" s="40"/>
      <c r="K3" s="2"/>
      <c r="L3" s="2"/>
      <c r="M3" s="2"/>
      <c r="N3" s="2"/>
      <c r="O3" s="2"/>
      <c r="P3" s="2"/>
      <c r="Q3" s="2"/>
    </row>
    <row r="4" spans="1:19" x14ac:dyDescent="0.25">
      <c r="B4" s="3"/>
      <c r="D4" s="39"/>
      <c r="E4" s="39"/>
      <c r="F4" s="39"/>
      <c r="G4" s="39"/>
      <c r="H4" s="39"/>
      <c r="I4" s="39"/>
      <c r="J4" s="40"/>
      <c r="K4" s="2"/>
      <c r="L4" s="2"/>
      <c r="M4" s="2"/>
      <c r="N4" s="2"/>
      <c r="O4" s="2"/>
      <c r="P4" s="2"/>
      <c r="Q4" s="2"/>
    </row>
    <row r="5" spans="1:19" x14ac:dyDescent="0.25">
      <c r="B5" s="3" t="s">
        <v>3</v>
      </c>
      <c r="D5" s="39"/>
      <c r="E5" s="39"/>
      <c r="F5" s="39"/>
      <c r="G5" s="39"/>
      <c r="H5" s="39"/>
      <c r="I5" s="39"/>
      <c r="J5" s="40"/>
      <c r="K5" s="2"/>
      <c r="L5" s="2"/>
      <c r="M5" s="2"/>
      <c r="N5" s="2"/>
      <c r="O5" s="2"/>
      <c r="P5" s="2"/>
      <c r="Q5" s="2"/>
    </row>
    <row r="6" spans="1:19" x14ac:dyDescent="0.25">
      <c r="B6" s="4" t="s">
        <v>13</v>
      </c>
      <c r="D6" s="39"/>
      <c r="E6" s="39"/>
      <c r="F6" s="39"/>
      <c r="G6" s="39"/>
      <c r="H6" s="39"/>
      <c r="I6" s="39"/>
      <c r="J6" s="40"/>
      <c r="K6" s="2"/>
      <c r="L6" s="2"/>
      <c r="M6" s="2"/>
      <c r="N6" s="2"/>
      <c r="O6" s="2"/>
      <c r="P6" s="2"/>
      <c r="Q6" s="2"/>
    </row>
    <row r="7" spans="1:19" x14ac:dyDescent="0.25">
      <c r="B7" s="4" t="s">
        <v>14</v>
      </c>
      <c r="D7" s="39"/>
      <c r="E7" s="39"/>
      <c r="F7" s="39"/>
      <c r="G7" s="39"/>
      <c r="H7" s="39"/>
      <c r="I7" s="39"/>
      <c r="J7" s="40"/>
      <c r="K7" s="2"/>
      <c r="L7" s="2"/>
      <c r="M7" s="2"/>
      <c r="N7" s="2"/>
      <c r="O7" s="2"/>
      <c r="P7" s="2"/>
      <c r="Q7" s="2"/>
    </row>
    <row r="8" spans="1:19" ht="14" thickBot="1" x14ac:dyDescent="0.3">
      <c r="C8" s="20"/>
      <c r="D8" s="39"/>
      <c r="E8" s="39"/>
      <c r="F8" s="39"/>
      <c r="G8" s="39"/>
      <c r="H8" s="39"/>
      <c r="I8" s="39"/>
      <c r="J8" s="40"/>
      <c r="K8" s="2"/>
      <c r="L8" s="2"/>
      <c r="M8" s="2"/>
      <c r="N8" s="2"/>
      <c r="O8" s="2"/>
      <c r="P8" s="2"/>
      <c r="Q8" s="2"/>
    </row>
    <row r="9" spans="1:19" x14ac:dyDescent="0.25">
      <c r="B9" s="5" t="s">
        <v>5</v>
      </c>
      <c r="C9" s="21"/>
      <c r="D9" s="41"/>
      <c r="E9" s="41"/>
      <c r="F9" s="41"/>
      <c r="G9" s="41"/>
      <c r="H9" s="41"/>
      <c r="I9" s="41"/>
      <c r="J9" s="42"/>
      <c r="K9" s="6"/>
      <c r="L9" s="6"/>
      <c r="M9" s="6"/>
      <c r="N9" s="6"/>
      <c r="O9" s="6"/>
      <c r="P9" s="6"/>
      <c r="Q9" s="6"/>
      <c r="R9" s="7"/>
    </row>
    <row r="10" spans="1:19" x14ac:dyDescent="0.25">
      <c r="B10" s="22"/>
      <c r="C10" s="20"/>
      <c r="D10" s="39"/>
      <c r="E10" s="39"/>
      <c r="F10" s="39"/>
      <c r="G10" s="39"/>
      <c r="H10" s="39"/>
      <c r="I10" s="39"/>
      <c r="J10" s="40"/>
      <c r="K10" s="2"/>
      <c r="L10" s="2"/>
      <c r="M10" s="2"/>
      <c r="N10" s="2"/>
      <c r="O10" s="2"/>
      <c r="P10" s="2"/>
      <c r="Q10" s="2"/>
      <c r="R10" s="10"/>
    </row>
    <row r="11" spans="1:19" x14ac:dyDescent="0.25">
      <c r="B11" s="8"/>
      <c r="C11" s="23" t="s">
        <v>15</v>
      </c>
      <c r="R11" s="10"/>
    </row>
    <row r="12" spans="1:19" ht="57.5" x14ac:dyDescent="0.25">
      <c r="A12" s="24"/>
      <c r="B12" s="25"/>
      <c r="C12" s="163" t="s">
        <v>16</v>
      </c>
      <c r="D12" s="164" t="s">
        <v>17</v>
      </c>
      <c r="E12" s="164" t="s">
        <v>18</v>
      </c>
      <c r="F12" s="164" t="s">
        <v>19</v>
      </c>
      <c r="G12" s="164" t="s">
        <v>20</v>
      </c>
      <c r="H12" s="164" t="s">
        <v>21</v>
      </c>
      <c r="I12" s="164" t="s">
        <v>22</v>
      </c>
      <c r="J12" s="167" t="s">
        <v>23</v>
      </c>
      <c r="K12" s="169" t="s">
        <v>116</v>
      </c>
      <c r="L12" s="169" t="s">
        <v>117</v>
      </c>
      <c r="M12" s="169" t="s">
        <v>118</v>
      </c>
      <c r="N12" s="169" t="s">
        <v>105</v>
      </c>
      <c r="O12" s="169" t="s">
        <v>104</v>
      </c>
      <c r="P12" s="170" t="s">
        <v>27</v>
      </c>
      <c r="Q12" s="9"/>
      <c r="R12" s="13"/>
      <c r="S12" s="9"/>
    </row>
    <row r="13" spans="1:19" x14ac:dyDescent="0.25">
      <c r="A13" s="26"/>
      <c r="B13" s="8"/>
      <c r="C13" s="165" t="s">
        <v>28</v>
      </c>
      <c r="D13" s="166"/>
      <c r="E13" s="166">
        <f>'Aanschaf Eigen machines'!G13</f>
        <v>34</v>
      </c>
      <c r="F13" s="166">
        <f>E13+'Aanschaf Eigen machines'!H13</f>
        <v>40</v>
      </c>
      <c r="G13" s="166">
        <f>F13+'Aanschaf Eigen machines'!I13</f>
        <v>40</v>
      </c>
      <c r="H13" s="166">
        <f>G13+'Aanschaf Eigen machines'!J13</f>
        <v>40</v>
      </c>
      <c r="I13" s="166">
        <f>H13+'Aanschaf Eigen machines'!K13</f>
        <v>42</v>
      </c>
      <c r="J13" s="168">
        <f>SUM(D13:I13)</f>
        <v>196</v>
      </c>
      <c r="K13" s="171"/>
      <c r="L13" s="171"/>
      <c r="M13" s="171"/>
      <c r="N13" s="171"/>
      <c r="O13" s="171"/>
      <c r="P13" s="172">
        <f>SUM(K13:O13)*J13</f>
        <v>0</v>
      </c>
      <c r="Q13" s="9"/>
      <c r="R13" s="13"/>
      <c r="S13" s="9"/>
    </row>
    <row r="14" spans="1:19" x14ac:dyDescent="0.25">
      <c r="A14" s="26"/>
      <c r="B14" s="8"/>
      <c r="C14" s="165" t="s">
        <v>29</v>
      </c>
      <c r="D14" s="166"/>
      <c r="E14" s="166">
        <f>'Aanschaf Eigen machines'!G14</f>
        <v>12</v>
      </c>
      <c r="F14" s="166">
        <f>E14+'Aanschaf Eigen machines'!H14</f>
        <v>14</v>
      </c>
      <c r="G14" s="166">
        <f>F14+'Aanschaf Eigen machines'!I14</f>
        <v>15</v>
      </c>
      <c r="H14" s="166">
        <f>G14+'Aanschaf Eigen machines'!J14</f>
        <v>19</v>
      </c>
      <c r="I14" s="166">
        <f>H14+'Aanschaf Eigen machines'!K14</f>
        <v>22</v>
      </c>
      <c r="J14" s="168">
        <f t="shared" ref="J14:J18" si="0">SUM(D14:I14)</f>
        <v>82</v>
      </c>
      <c r="K14" s="171"/>
      <c r="L14" s="171"/>
      <c r="M14" s="171"/>
      <c r="N14" s="171"/>
      <c r="O14" s="171"/>
      <c r="P14" s="172">
        <f t="shared" ref="P14:P18" si="1">SUM(K14:O14)*J14</f>
        <v>0</v>
      </c>
      <c r="Q14" s="9"/>
      <c r="R14" s="13"/>
      <c r="S14" s="9"/>
    </row>
    <row r="15" spans="1:19" x14ac:dyDescent="0.25">
      <c r="A15" s="26"/>
      <c r="B15" s="8"/>
      <c r="C15" s="165" t="s">
        <v>30</v>
      </c>
      <c r="D15" s="166"/>
      <c r="E15" s="166">
        <f>'Aanschaf Eigen machines'!G15</f>
        <v>53</v>
      </c>
      <c r="F15" s="166">
        <f>E15+'Aanschaf Eigen machines'!H15</f>
        <v>55</v>
      </c>
      <c r="G15" s="166">
        <f>F15+'Aanschaf Eigen machines'!I15</f>
        <v>55</v>
      </c>
      <c r="H15" s="166">
        <f>G15+'Aanschaf Eigen machines'!J15</f>
        <v>65</v>
      </c>
      <c r="I15" s="166">
        <f>H15+'Aanschaf Eigen machines'!K15</f>
        <v>66</v>
      </c>
      <c r="J15" s="168">
        <f t="shared" si="0"/>
        <v>294</v>
      </c>
      <c r="K15" s="171"/>
      <c r="L15" s="171"/>
      <c r="M15" s="171"/>
      <c r="N15" s="171"/>
      <c r="O15" s="171"/>
      <c r="P15" s="172">
        <f t="shared" si="1"/>
        <v>0</v>
      </c>
      <c r="Q15" s="9"/>
      <c r="R15" s="13"/>
      <c r="S15" s="9"/>
    </row>
    <row r="16" spans="1:19" x14ac:dyDescent="0.25">
      <c r="A16" s="26"/>
      <c r="B16" s="8"/>
      <c r="C16" s="165" t="s">
        <v>31</v>
      </c>
      <c r="D16" s="166"/>
      <c r="E16" s="166">
        <f>'Aanschaf Eigen machines'!G16</f>
        <v>31</v>
      </c>
      <c r="F16" s="166">
        <f>E16+'Aanschaf Eigen machines'!H16</f>
        <v>31</v>
      </c>
      <c r="G16" s="166">
        <f>F16+'Aanschaf Eigen machines'!I16</f>
        <v>31</v>
      </c>
      <c r="H16" s="166">
        <f>G16+'Aanschaf Eigen machines'!J16</f>
        <v>34</v>
      </c>
      <c r="I16" s="166">
        <f>H16+'Aanschaf Eigen machines'!K16</f>
        <v>34</v>
      </c>
      <c r="J16" s="168">
        <f t="shared" si="0"/>
        <v>161</v>
      </c>
      <c r="K16" s="171"/>
      <c r="L16" s="171"/>
      <c r="M16" s="171"/>
      <c r="N16" s="171"/>
      <c r="O16" s="171"/>
      <c r="P16" s="172">
        <f t="shared" si="1"/>
        <v>0</v>
      </c>
      <c r="Q16" s="9"/>
      <c r="R16" s="13"/>
      <c r="S16" s="9"/>
    </row>
    <row r="17" spans="1:19" x14ac:dyDescent="0.25">
      <c r="A17" s="26"/>
      <c r="B17" s="8"/>
      <c r="C17" s="165" t="s">
        <v>32</v>
      </c>
      <c r="D17" s="166"/>
      <c r="E17" s="166">
        <f>'Aanschaf Eigen machines'!G17</f>
        <v>14</v>
      </c>
      <c r="F17" s="166">
        <f>E17+'Aanschaf Eigen machines'!H17</f>
        <v>15</v>
      </c>
      <c r="G17" s="166">
        <f>F17+'Aanschaf Eigen machines'!I17</f>
        <v>16</v>
      </c>
      <c r="H17" s="166">
        <f>G17+'Aanschaf Eigen machines'!J17</f>
        <v>20</v>
      </c>
      <c r="I17" s="166">
        <f>H17+'Aanschaf Eigen machines'!K17</f>
        <v>22</v>
      </c>
      <c r="J17" s="168">
        <f t="shared" si="0"/>
        <v>87</v>
      </c>
      <c r="K17" s="171"/>
      <c r="L17" s="171"/>
      <c r="M17" s="171"/>
      <c r="N17" s="171"/>
      <c r="O17" s="171"/>
      <c r="P17" s="172">
        <f t="shared" si="1"/>
        <v>0</v>
      </c>
      <c r="Q17" s="9"/>
      <c r="R17" s="13"/>
      <c r="S17" s="9"/>
    </row>
    <row r="18" spans="1:19" x14ac:dyDescent="0.25">
      <c r="A18" s="26"/>
      <c r="B18" s="8"/>
      <c r="C18" s="165" t="s">
        <v>33</v>
      </c>
      <c r="D18" s="166"/>
      <c r="E18" s="166">
        <f>'Aanschaf Eigen machines'!G18</f>
        <v>1</v>
      </c>
      <c r="F18" s="166">
        <f>E18+'Aanschaf Eigen machines'!H18</f>
        <v>2</v>
      </c>
      <c r="G18" s="166">
        <f>F18+'Aanschaf Eigen machines'!I18</f>
        <v>3</v>
      </c>
      <c r="H18" s="166">
        <f>G18+'Aanschaf Eigen machines'!J18</f>
        <v>5</v>
      </c>
      <c r="I18" s="166">
        <f>H18+'Aanschaf Eigen machines'!K18</f>
        <v>5</v>
      </c>
      <c r="J18" s="168">
        <f t="shared" si="0"/>
        <v>16</v>
      </c>
      <c r="K18" s="171"/>
      <c r="L18" s="171"/>
      <c r="M18" s="171"/>
      <c r="N18" s="171"/>
      <c r="O18" s="171"/>
      <c r="P18" s="172">
        <f t="shared" si="1"/>
        <v>0</v>
      </c>
      <c r="Q18" s="9"/>
      <c r="R18" s="13"/>
      <c r="S18" s="9"/>
    </row>
    <row r="19" spans="1:19" x14ac:dyDescent="0.25">
      <c r="A19" s="26"/>
      <c r="B19" s="8"/>
      <c r="C19" s="97"/>
      <c r="D19" s="98"/>
      <c r="E19" s="98"/>
      <c r="F19" s="98"/>
      <c r="G19" s="98"/>
      <c r="H19" s="98"/>
      <c r="I19" s="98"/>
      <c r="J19" s="98"/>
      <c r="K19" s="166"/>
      <c r="L19" s="166"/>
      <c r="M19" s="166"/>
      <c r="N19" s="166"/>
      <c r="O19" s="166"/>
      <c r="P19" s="172"/>
      <c r="Q19" s="9"/>
      <c r="R19" s="13"/>
      <c r="S19" s="9"/>
    </row>
    <row r="20" spans="1:19" x14ac:dyDescent="0.25">
      <c r="A20" s="26"/>
      <c r="B20" s="8"/>
      <c r="C20" s="165" t="s">
        <v>38</v>
      </c>
      <c r="D20" s="166"/>
      <c r="E20" s="166">
        <f>'Aanschaf Eigen machines'!G20</f>
        <v>1</v>
      </c>
      <c r="F20" s="166">
        <f>E20+'Aanschaf Eigen machines'!H20</f>
        <v>1</v>
      </c>
      <c r="G20" s="166">
        <f>F20+'Aanschaf Eigen machines'!I20</f>
        <v>1</v>
      </c>
      <c r="H20" s="166">
        <f>G20+'Aanschaf Eigen machines'!J20</f>
        <v>2</v>
      </c>
      <c r="I20" s="166">
        <f>H20+'Aanschaf Eigen machines'!K20</f>
        <v>4</v>
      </c>
      <c r="J20" s="168">
        <f>SUM(D20:I20)</f>
        <v>9</v>
      </c>
      <c r="K20" s="171"/>
      <c r="L20" s="171"/>
      <c r="M20" s="171"/>
      <c r="N20" s="171"/>
      <c r="O20" s="171"/>
      <c r="P20" s="172">
        <f t="shared" ref="P20:P23" si="2">SUM(K20:O20)*J20</f>
        <v>0</v>
      </c>
      <c r="Q20" s="9"/>
      <c r="R20" s="13"/>
      <c r="S20" s="9"/>
    </row>
    <row r="21" spans="1:19" x14ac:dyDescent="0.25">
      <c r="A21" s="26"/>
      <c r="B21" s="8"/>
      <c r="C21" s="165" t="s">
        <v>39</v>
      </c>
      <c r="D21" s="166"/>
      <c r="E21" s="166">
        <f>'Aanschaf Eigen machines'!G21</f>
        <v>7</v>
      </c>
      <c r="F21" s="166">
        <f>E21+'Aanschaf Eigen machines'!H21</f>
        <v>15</v>
      </c>
      <c r="G21" s="166">
        <f>F21+'Aanschaf Eigen machines'!I21</f>
        <v>26</v>
      </c>
      <c r="H21" s="166">
        <f>G21+'Aanschaf Eigen machines'!J21</f>
        <v>51</v>
      </c>
      <c r="I21" s="166">
        <f>H21+'Aanschaf Eigen machines'!K21</f>
        <v>83</v>
      </c>
      <c r="J21" s="168">
        <f t="shared" ref="J21:J23" si="3">SUM(D21:I21)</f>
        <v>182</v>
      </c>
      <c r="K21" s="171"/>
      <c r="L21" s="171"/>
      <c r="M21" s="171"/>
      <c r="N21" s="171"/>
      <c r="O21" s="171"/>
      <c r="P21" s="172">
        <f t="shared" si="2"/>
        <v>0</v>
      </c>
      <c r="Q21" s="9"/>
      <c r="R21" s="13"/>
      <c r="S21" s="9"/>
    </row>
    <row r="22" spans="1:19" x14ac:dyDescent="0.25">
      <c r="A22" s="26"/>
      <c r="B22" s="8"/>
      <c r="C22" s="165" t="s">
        <v>40</v>
      </c>
      <c r="D22" s="166"/>
      <c r="E22" s="166">
        <f>'Aanschaf Eigen machines'!G22</f>
        <v>1</v>
      </c>
      <c r="F22" s="166">
        <f>E22+'Aanschaf Eigen machines'!H22</f>
        <v>3</v>
      </c>
      <c r="G22" s="166">
        <f>F22+'Aanschaf Eigen machines'!I22</f>
        <v>13</v>
      </c>
      <c r="H22" s="166">
        <f>G22+'Aanschaf Eigen machines'!J22</f>
        <v>33</v>
      </c>
      <c r="I22" s="166">
        <f>H22+'Aanschaf Eigen machines'!K22</f>
        <v>40</v>
      </c>
      <c r="J22" s="168">
        <f t="shared" si="3"/>
        <v>90</v>
      </c>
      <c r="K22" s="171"/>
      <c r="L22" s="171"/>
      <c r="M22" s="171"/>
      <c r="N22" s="171"/>
      <c r="O22" s="171"/>
      <c r="P22" s="172">
        <f t="shared" si="2"/>
        <v>0</v>
      </c>
      <c r="Q22" s="9"/>
      <c r="R22" s="13"/>
      <c r="S22" s="9"/>
    </row>
    <row r="23" spans="1:19" x14ac:dyDescent="0.25">
      <c r="A23" s="26"/>
      <c r="B23" s="8"/>
      <c r="C23" s="165" t="s">
        <v>41</v>
      </c>
      <c r="D23" s="166"/>
      <c r="E23" s="166">
        <f>'Aanschaf Eigen machines'!G23</f>
        <v>2</v>
      </c>
      <c r="F23" s="166">
        <f>E23+'Aanschaf Eigen machines'!H23</f>
        <v>3</v>
      </c>
      <c r="G23" s="166">
        <f>F23+'Aanschaf Eigen machines'!I23</f>
        <v>5</v>
      </c>
      <c r="H23" s="166">
        <f>G23+'Aanschaf Eigen machines'!J23</f>
        <v>9</v>
      </c>
      <c r="I23" s="166">
        <f>H23+'Aanschaf Eigen machines'!K23</f>
        <v>11</v>
      </c>
      <c r="J23" s="168">
        <f t="shared" si="3"/>
        <v>30</v>
      </c>
      <c r="K23" s="171"/>
      <c r="L23" s="171"/>
      <c r="M23" s="171"/>
      <c r="N23" s="171"/>
      <c r="O23" s="171"/>
      <c r="P23" s="172">
        <f t="shared" si="2"/>
        <v>0</v>
      </c>
      <c r="Q23" s="9"/>
      <c r="R23" s="13"/>
      <c r="S23" s="9"/>
    </row>
    <row r="24" spans="1:19" x14ac:dyDescent="0.25">
      <c r="B24" s="8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R24" s="10"/>
    </row>
    <row r="25" spans="1:19" x14ac:dyDescent="0.25">
      <c r="B25" s="8"/>
      <c r="C25" s="136" t="s">
        <v>44</v>
      </c>
      <c r="D25" s="137"/>
      <c r="E25" s="137"/>
      <c r="F25" s="137"/>
      <c r="G25" s="137"/>
      <c r="H25" s="137"/>
      <c r="I25" s="137"/>
      <c r="J25" s="137"/>
      <c r="K25" s="123"/>
      <c r="L25" s="35"/>
      <c r="M25" s="35"/>
      <c r="N25" s="38"/>
      <c r="O25" s="38"/>
      <c r="P25" s="28">
        <f>SUM(P13:P18)</f>
        <v>0</v>
      </c>
      <c r="R25" s="10"/>
    </row>
    <row r="26" spans="1:19" ht="14" thickBot="1" x14ac:dyDescent="0.3">
      <c r="B26" s="14"/>
      <c r="C26" s="30"/>
      <c r="D26" s="44"/>
      <c r="E26" s="44"/>
      <c r="F26" s="44"/>
      <c r="G26" s="44"/>
      <c r="H26" s="44"/>
      <c r="I26" s="44"/>
      <c r="J26" s="45"/>
      <c r="K26" s="15"/>
      <c r="L26" s="15"/>
      <c r="M26" s="15"/>
      <c r="N26" s="15"/>
      <c r="O26" s="15"/>
      <c r="P26" s="31"/>
      <c r="Q26" s="16"/>
      <c r="R26" s="17"/>
    </row>
    <row r="28" spans="1:19" x14ac:dyDescent="0.25">
      <c r="K28" s="33"/>
      <c r="L28" s="33"/>
      <c r="M28" s="33"/>
      <c r="N28" s="33"/>
      <c r="O28" s="33"/>
      <c r="P28" s="33"/>
    </row>
    <row r="29" spans="1:19" x14ac:dyDescent="0.25">
      <c r="C29" s="34"/>
      <c r="D29" s="46"/>
      <c r="E29" s="46"/>
      <c r="F29" s="46"/>
      <c r="G29" s="46"/>
      <c r="H29" s="46"/>
      <c r="I29" s="46"/>
      <c r="K29" s="33"/>
      <c r="L29" s="33"/>
      <c r="M29" s="33"/>
      <c r="N29" s="27"/>
      <c r="O29" s="27"/>
      <c r="P29" s="29"/>
    </row>
    <row r="30" spans="1:19" x14ac:dyDescent="0.25">
      <c r="K30" s="33"/>
      <c r="L30" s="33"/>
      <c r="M30" s="33"/>
    </row>
    <row r="31" spans="1:19" x14ac:dyDescent="0.25">
      <c r="K31" s="33"/>
      <c r="L31" s="33"/>
      <c r="M31" s="33"/>
    </row>
    <row r="32" spans="1:19" x14ac:dyDescent="0.25">
      <c r="K32" s="33"/>
      <c r="L32" s="33"/>
      <c r="M32" s="33"/>
    </row>
  </sheetData>
  <mergeCells count="2">
    <mergeCell ref="C24:P24"/>
    <mergeCell ref="C25:J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zoomScaleNormal="100" workbookViewId="0">
      <selection activeCell="C12" sqref="C12:L15"/>
    </sheetView>
  </sheetViews>
  <sheetFormatPr defaultColWidth="9.296875" defaultRowHeight="13.5" x14ac:dyDescent="0.25"/>
  <cols>
    <col min="1" max="1" width="4.296875" style="47" customWidth="1"/>
    <col min="2" max="2" width="3.296875" style="47" customWidth="1"/>
    <col min="3" max="3" width="43.59765625" style="68" bestFit="1" customWidth="1"/>
    <col min="4" max="9" width="13" style="47" bestFit="1" customWidth="1"/>
    <col min="10" max="10" width="17.59765625" style="102" customWidth="1"/>
    <col min="11" max="11" width="15.8984375" style="47" customWidth="1"/>
    <col min="12" max="12" width="21.09765625" style="47" customWidth="1"/>
    <col min="13" max="13" width="3.59765625" style="47" customWidth="1"/>
    <col min="14" max="14" width="5.296875" style="47" customWidth="1"/>
    <col min="15" max="15" width="3.69921875" style="47" customWidth="1"/>
    <col min="16" max="16384" width="9.296875" style="47"/>
  </cols>
  <sheetData>
    <row r="1" spans="1:15" x14ac:dyDescent="0.25">
      <c r="B1" s="59"/>
      <c r="D1" s="49"/>
      <c r="E1" s="49"/>
      <c r="F1" s="49"/>
      <c r="G1" s="49"/>
      <c r="H1" s="49"/>
      <c r="I1" s="49"/>
      <c r="J1" s="99"/>
      <c r="K1" s="49"/>
      <c r="L1" s="49"/>
      <c r="M1" s="49"/>
    </row>
    <row r="2" spans="1:15" ht="15" customHeight="1" x14ac:dyDescent="0.25">
      <c r="B2" s="50" t="s">
        <v>108</v>
      </c>
      <c r="D2" s="49"/>
      <c r="E2" s="49"/>
      <c r="F2" s="49"/>
      <c r="G2" s="49"/>
      <c r="H2" s="49"/>
      <c r="I2" s="100"/>
      <c r="J2" s="99"/>
      <c r="K2" s="70"/>
      <c r="L2" s="49"/>
      <c r="M2" s="49"/>
    </row>
    <row r="3" spans="1:15" x14ac:dyDescent="0.25">
      <c r="B3" s="51" t="s">
        <v>113</v>
      </c>
      <c r="D3" s="49"/>
      <c r="E3" s="49"/>
      <c r="F3" s="49"/>
      <c r="G3" s="49"/>
      <c r="H3" s="49"/>
      <c r="I3" s="49"/>
      <c r="J3" s="99"/>
      <c r="K3" s="49"/>
      <c r="L3" s="49"/>
      <c r="M3" s="49"/>
    </row>
    <row r="4" spans="1:15" x14ac:dyDescent="0.25">
      <c r="B4" s="52"/>
      <c r="D4" s="49"/>
      <c r="E4" s="49"/>
      <c r="F4" s="49"/>
      <c r="G4" s="49"/>
      <c r="H4" s="49"/>
      <c r="I4" s="49"/>
      <c r="J4" s="99"/>
      <c r="K4" s="49"/>
      <c r="L4" s="49"/>
      <c r="M4" s="49"/>
    </row>
    <row r="5" spans="1:15" x14ac:dyDescent="0.25">
      <c r="B5" s="52" t="s">
        <v>3</v>
      </c>
      <c r="D5" s="49"/>
      <c r="E5" s="49"/>
      <c r="F5" s="49"/>
      <c r="G5" s="49"/>
      <c r="H5" s="49"/>
      <c r="I5" s="49"/>
      <c r="J5" s="99"/>
      <c r="K5" s="49"/>
      <c r="L5" s="49"/>
      <c r="M5" s="49"/>
    </row>
    <row r="6" spans="1:15" x14ac:dyDescent="0.25">
      <c r="B6" s="51" t="s">
        <v>13</v>
      </c>
      <c r="D6" s="49"/>
      <c r="E6" s="49"/>
      <c r="F6" s="49"/>
      <c r="G6" s="49"/>
      <c r="H6" s="49"/>
      <c r="I6" s="49"/>
      <c r="J6" s="99"/>
      <c r="K6" s="49"/>
      <c r="L6" s="49"/>
      <c r="M6" s="49"/>
    </row>
    <row r="7" spans="1:15" x14ac:dyDescent="0.25">
      <c r="B7" s="51" t="s">
        <v>14</v>
      </c>
      <c r="D7" s="49"/>
      <c r="E7" s="49"/>
      <c r="F7" s="49"/>
      <c r="G7" s="49"/>
      <c r="H7" s="49"/>
      <c r="I7" s="49"/>
      <c r="J7" s="99"/>
      <c r="K7" s="49"/>
      <c r="L7" s="49"/>
      <c r="M7" s="49"/>
    </row>
    <row r="8" spans="1:15" ht="14" thickBot="1" x14ac:dyDescent="0.3">
      <c r="C8" s="71"/>
      <c r="D8" s="49"/>
      <c r="E8" s="49"/>
      <c r="F8" s="49"/>
      <c r="G8" s="49"/>
      <c r="H8" s="49"/>
      <c r="I8" s="49"/>
      <c r="J8" s="99"/>
      <c r="K8" s="49"/>
      <c r="L8" s="49"/>
      <c r="M8" s="49"/>
    </row>
    <row r="9" spans="1:15" x14ac:dyDescent="0.25">
      <c r="B9" s="53" t="s">
        <v>5</v>
      </c>
      <c r="C9" s="72"/>
      <c r="D9" s="54"/>
      <c r="E9" s="54"/>
      <c r="F9" s="54"/>
      <c r="G9" s="54"/>
      <c r="H9" s="54"/>
      <c r="I9" s="54"/>
      <c r="J9" s="101"/>
      <c r="K9" s="54"/>
      <c r="L9" s="54"/>
      <c r="M9" s="54"/>
      <c r="N9" s="55"/>
    </row>
    <row r="10" spans="1:15" x14ac:dyDescent="0.25">
      <c r="B10" s="74"/>
      <c r="C10" s="71"/>
      <c r="D10" s="49"/>
      <c r="E10" s="49"/>
      <c r="F10" s="49"/>
      <c r="G10" s="49"/>
      <c r="H10" s="49"/>
      <c r="I10" s="49"/>
      <c r="J10" s="99"/>
      <c r="K10" s="49"/>
      <c r="L10" s="49"/>
      <c r="M10" s="49"/>
      <c r="N10" s="58"/>
    </row>
    <row r="11" spans="1:15" x14ac:dyDescent="0.25">
      <c r="B11" s="56"/>
      <c r="C11" s="75" t="s">
        <v>15</v>
      </c>
      <c r="N11" s="58"/>
    </row>
    <row r="12" spans="1:15" ht="69" x14ac:dyDescent="0.25">
      <c r="A12" s="76"/>
      <c r="B12" s="77"/>
      <c r="C12" s="164" t="s">
        <v>16</v>
      </c>
      <c r="D12" s="170" t="s">
        <v>17</v>
      </c>
      <c r="E12" s="170" t="s">
        <v>18</v>
      </c>
      <c r="F12" s="170" t="s">
        <v>19</v>
      </c>
      <c r="G12" s="164" t="s">
        <v>20</v>
      </c>
      <c r="H12" s="164" t="s">
        <v>21</v>
      </c>
      <c r="I12" s="164" t="s">
        <v>22</v>
      </c>
      <c r="J12" s="164" t="s">
        <v>23</v>
      </c>
      <c r="K12" s="169" t="s">
        <v>103</v>
      </c>
      <c r="L12" s="170" t="s">
        <v>27</v>
      </c>
      <c r="M12" s="57"/>
      <c r="N12" s="62"/>
      <c r="O12" s="57"/>
    </row>
    <row r="13" spans="1:15" x14ac:dyDescent="0.25">
      <c r="A13" s="79"/>
      <c r="B13" s="56"/>
      <c r="C13" s="173" t="s">
        <v>124</v>
      </c>
      <c r="D13" s="174"/>
      <c r="E13" s="175"/>
      <c r="F13" s="175"/>
      <c r="G13" s="166">
        <v>352</v>
      </c>
      <c r="H13" s="166">
        <v>332</v>
      </c>
      <c r="I13" s="166">
        <v>307</v>
      </c>
      <c r="J13" s="166">
        <f>SUM(G13:I13)</f>
        <v>991</v>
      </c>
      <c r="K13" s="171"/>
      <c r="L13" s="172">
        <f>K13*J13</f>
        <v>0</v>
      </c>
      <c r="M13" s="57"/>
      <c r="N13" s="62"/>
      <c r="O13" s="57"/>
    </row>
    <row r="14" spans="1:15" x14ac:dyDescent="0.25">
      <c r="B14" s="56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N14" s="58"/>
    </row>
    <row r="15" spans="1:15" x14ac:dyDescent="0.25">
      <c r="B15" s="56"/>
      <c r="C15" s="145" t="s">
        <v>44</v>
      </c>
      <c r="D15" s="145"/>
      <c r="E15" s="145"/>
      <c r="F15" s="145"/>
      <c r="G15" s="145"/>
      <c r="H15" s="145"/>
      <c r="I15" s="145"/>
      <c r="J15" s="145"/>
      <c r="K15" s="176"/>
      <c r="L15" s="141">
        <f>SUM(L13:L13)</f>
        <v>0</v>
      </c>
      <c r="N15" s="58"/>
    </row>
    <row r="16" spans="1:15" ht="14" thickBot="1" x14ac:dyDescent="0.3">
      <c r="B16" s="65"/>
      <c r="C16" s="86"/>
      <c r="D16" s="88"/>
      <c r="E16" s="88"/>
      <c r="F16" s="88"/>
      <c r="G16" s="88"/>
      <c r="H16" s="88"/>
      <c r="I16" s="88"/>
      <c r="J16" s="103"/>
      <c r="K16" s="88"/>
      <c r="L16" s="89"/>
      <c r="M16" s="66"/>
      <c r="N16" s="67"/>
    </row>
    <row r="18" spans="2:12" x14ac:dyDescent="0.25">
      <c r="B18" s="47" t="s">
        <v>125</v>
      </c>
      <c r="C18" s="91"/>
      <c r="D18" s="92"/>
      <c r="E18" s="92"/>
      <c r="F18" s="92"/>
      <c r="G18" s="92"/>
      <c r="H18" s="92"/>
      <c r="I18" s="92"/>
      <c r="J18" s="99"/>
      <c r="K18" s="92"/>
      <c r="L18" s="85"/>
    </row>
  </sheetData>
  <mergeCells count="2">
    <mergeCell ref="C14:L14"/>
    <mergeCell ref="C15:J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F261-74C4-462D-9C6E-40C32EFD8DFA}">
  <dimension ref="A2:P52"/>
  <sheetViews>
    <sheetView topLeftCell="A7" workbookViewId="0">
      <selection activeCell="C52" sqref="A8:C52"/>
    </sheetView>
  </sheetViews>
  <sheetFormatPr defaultColWidth="9.09765625" defaultRowHeight="11.5" x14ac:dyDescent="0.25"/>
  <cols>
    <col min="1" max="1" width="37.59765625" style="97" bestFit="1" customWidth="1"/>
    <col min="2" max="2" width="22.09765625" style="97" bestFit="1" customWidth="1"/>
    <col min="3" max="3" width="18.3984375" style="97" bestFit="1" customWidth="1"/>
    <col min="4" max="16384" width="9.09765625" style="97"/>
  </cols>
  <sheetData>
    <row r="2" spans="1:16" s="47" customFormat="1" ht="15" customHeight="1" x14ac:dyDescent="0.25">
      <c r="A2" s="50" t="s">
        <v>108</v>
      </c>
      <c r="C2" s="68"/>
      <c r="D2" s="69"/>
      <c r="E2" s="69"/>
      <c r="F2" s="69"/>
      <c r="G2" s="69"/>
      <c r="H2" s="69"/>
      <c r="I2" s="69"/>
      <c r="J2" s="69"/>
      <c r="K2" s="49"/>
      <c r="L2" s="49"/>
      <c r="M2" s="70"/>
      <c r="N2" s="49"/>
      <c r="O2" s="49"/>
      <c r="P2" s="49"/>
    </row>
    <row r="3" spans="1:16" s="47" customFormat="1" ht="13.5" x14ac:dyDescent="0.25">
      <c r="A3" s="51" t="s">
        <v>114</v>
      </c>
      <c r="C3" s="68"/>
      <c r="D3" s="69"/>
      <c r="E3" s="69"/>
      <c r="F3" s="69"/>
      <c r="G3" s="69"/>
      <c r="H3" s="69"/>
      <c r="I3" s="69"/>
      <c r="J3" s="69"/>
      <c r="K3" s="49"/>
      <c r="L3" s="49"/>
      <c r="M3" s="49"/>
      <c r="N3" s="49"/>
      <c r="O3" s="49"/>
      <c r="P3" s="49"/>
    </row>
    <row r="4" spans="1:16" s="105" customFormat="1" ht="13.5" x14ac:dyDescent="0.25">
      <c r="A4" s="104"/>
      <c r="C4" s="106"/>
      <c r="D4" s="107"/>
      <c r="E4" s="107"/>
      <c r="F4" s="107"/>
      <c r="G4" s="107"/>
      <c r="H4" s="107"/>
      <c r="I4" s="107"/>
      <c r="J4" s="107"/>
      <c r="K4" s="108"/>
      <c r="L4" s="108"/>
      <c r="M4" s="108"/>
      <c r="N4" s="108"/>
      <c r="O4" s="108"/>
      <c r="P4" s="108"/>
    </row>
    <row r="5" spans="1:16" x14ac:dyDescent="0.25">
      <c r="A5" s="109" t="s">
        <v>45</v>
      </c>
    </row>
    <row r="6" spans="1:16" s="110" customFormat="1" x14ac:dyDescent="0.25"/>
    <row r="7" spans="1:16" x14ac:dyDescent="0.25">
      <c r="A7" s="78" t="s">
        <v>46</v>
      </c>
      <c r="B7" s="96" t="s">
        <v>47</v>
      </c>
      <c r="C7" s="96" t="s">
        <v>48</v>
      </c>
    </row>
    <row r="8" spans="1:16" x14ac:dyDescent="0.25">
      <c r="A8" s="80" t="s">
        <v>49</v>
      </c>
      <c r="B8" s="111">
        <v>90</v>
      </c>
      <c r="C8" s="112">
        <f>B8/$B$52</f>
        <v>0.17681728880157171</v>
      </c>
    </row>
    <row r="9" spans="1:16" x14ac:dyDescent="0.25">
      <c r="A9" s="80" t="s">
        <v>50</v>
      </c>
      <c r="B9" s="111">
        <v>40</v>
      </c>
      <c r="C9" s="112">
        <f t="shared" ref="C9:C51" si="0">B9/$B$52</f>
        <v>7.8585461689587424E-2</v>
      </c>
    </row>
    <row r="10" spans="1:16" x14ac:dyDescent="0.25">
      <c r="A10" s="80" t="s">
        <v>51</v>
      </c>
      <c r="B10" s="111">
        <v>28</v>
      </c>
      <c r="C10" s="112">
        <f t="shared" si="0"/>
        <v>5.50098231827112E-2</v>
      </c>
    </row>
    <row r="11" spans="1:16" x14ac:dyDescent="0.25">
      <c r="A11" s="80" t="s">
        <v>52</v>
      </c>
      <c r="B11" s="111">
        <v>23</v>
      </c>
      <c r="C11" s="112">
        <f t="shared" si="0"/>
        <v>4.5186640471512773E-2</v>
      </c>
    </row>
    <row r="12" spans="1:16" x14ac:dyDescent="0.25">
      <c r="A12" s="80" t="s">
        <v>53</v>
      </c>
      <c r="B12" s="111">
        <v>21</v>
      </c>
      <c r="C12" s="112">
        <f t="shared" si="0"/>
        <v>4.1257367387033402E-2</v>
      </c>
    </row>
    <row r="13" spans="1:16" x14ac:dyDescent="0.25">
      <c r="A13" s="80" t="s">
        <v>54</v>
      </c>
      <c r="B13" s="111">
        <v>20</v>
      </c>
      <c r="C13" s="112">
        <f t="shared" si="0"/>
        <v>3.9292730844793712E-2</v>
      </c>
    </row>
    <row r="14" spans="1:16" x14ac:dyDescent="0.25">
      <c r="A14" s="80" t="s">
        <v>55</v>
      </c>
      <c r="B14" s="111">
        <v>19</v>
      </c>
      <c r="C14" s="112">
        <f t="shared" si="0"/>
        <v>3.732809430255403E-2</v>
      </c>
    </row>
    <row r="15" spans="1:16" x14ac:dyDescent="0.25">
      <c r="A15" s="80" t="s">
        <v>56</v>
      </c>
      <c r="B15" s="111">
        <v>15</v>
      </c>
      <c r="C15" s="112">
        <f t="shared" si="0"/>
        <v>2.9469548133595286E-2</v>
      </c>
    </row>
    <row r="16" spans="1:16" x14ac:dyDescent="0.25">
      <c r="A16" s="80" t="s">
        <v>57</v>
      </c>
      <c r="B16" s="111">
        <v>14</v>
      </c>
      <c r="C16" s="112">
        <f t="shared" si="0"/>
        <v>2.75049115913556E-2</v>
      </c>
    </row>
    <row r="17" spans="1:3" x14ac:dyDescent="0.25">
      <c r="A17" s="80" t="s">
        <v>58</v>
      </c>
      <c r="B17" s="111">
        <v>13</v>
      </c>
      <c r="C17" s="112">
        <f t="shared" si="0"/>
        <v>2.5540275049115914E-2</v>
      </c>
    </row>
    <row r="18" spans="1:3" x14ac:dyDescent="0.25">
      <c r="A18" s="80" t="s">
        <v>59</v>
      </c>
      <c r="B18" s="111">
        <v>13</v>
      </c>
      <c r="C18" s="112">
        <f t="shared" si="0"/>
        <v>2.5540275049115914E-2</v>
      </c>
    </row>
    <row r="19" spans="1:3" x14ac:dyDescent="0.25">
      <c r="A19" s="80" t="s">
        <v>60</v>
      </c>
      <c r="B19" s="111">
        <v>12</v>
      </c>
      <c r="C19" s="112">
        <f t="shared" si="0"/>
        <v>2.3575638506876228E-2</v>
      </c>
    </row>
    <row r="20" spans="1:3" x14ac:dyDescent="0.25">
      <c r="A20" s="80" t="s">
        <v>61</v>
      </c>
      <c r="B20" s="111">
        <v>12</v>
      </c>
      <c r="C20" s="112">
        <f t="shared" si="0"/>
        <v>2.3575638506876228E-2</v>
      </c>
    </row>
    <row r="21" spans="1:3" x14ac:dyDescent="0.25">
      <c r="A21" s="80" t="s">
        <v>62</v>
      </c>
      <c r="B21" s="111">
        <v>10</v>
      </c>
      <c r="C21" s="112">
        <f t="shared" si="0"/>
        <v>1.9646365422396856E-2</v>
      </c>
    </row>
    <row r="22" spans="1:3" x14ac:dyDescent="0.25">
      <c r="A22" s="80" t="s">
        <v>63</v>
      </c>
      <c r="B22" s="111">
        <v>10</v>
      </c>
      <c r="C22" s="112">
        <f t="shared" si="0"/>
        <v>1.9646365422396856E-2</v>
      </c>
    </row>
    <row r="23" spans="1:3" x14ac:dyDescent="0.25">
      <c r="A23" s="80" t="s">
        <v>64</v>
      </c>
      <c r="B23" s="111">
        <v>10</v>
      </c>
      <c r="C23" s="112">
        <f t="shared" si="0"/>
        <v>1.9646365422396856E-2</v>
      </c>
    </row>
    <row r="24" spans="1:3" x14ac:dyDescent="0.25">
      <c r="A24" s="80" t="s">
        <v>65</v>
      </c>
      <c r="B24" s="111">
        <v>10</v>
      </c>
      <c r="C24" s="112">
        <f t="shared" si="0"/>
        <v>1.9646365422396856E-2</v>
      </c>
    </row>
    <row r="25" spans="1:3" x14ac:dyDescent="0.25">
      <c r="A25" s="80" t="s">
        <v>66</v>
      </c>
      <c r="B25" s="111">
        <v>9</v>
      </c>
      <c r="C25" s="112">
        <f t="shared" si="0"/>
        <v>1.768172888015717E-2</v>
      </c>
    </row>
    <row r="26" spans="1:3" x14ac:dyDescent="0.25">
      <c r="A26" s="80" t="s">
        <v>67</v>
      </c>
      <c r="B26" s="111">
        <v>9</v>
      </c>
      <c r="C26" s="112">
        <f t="shared" si="0"/>
        <v>1.768172888015717E-2</v>
      </c>
    </row>
    <row r="27" spans="1:3" x14ac:dyDescent="0.25">
      <c r="A27" s="80" t="s">
        <v>68</v>
      </c>
      <c r="B27" s="111">
        <v>8</v>
      </c>
      <c r="C27" s="112">
        <f t="shared" si="0"/>
        <v>1.5717092337917484E-2</v>
      </c>
    </row>
    <row r="28" spans="1:3" x14ac:dyDescent="0.25">
      <c r="A28" s="80" t="s">
        <v>69</v>
      </c>
      <c r="B28" s="111">
        <v>8</v>
      </c>
      <c r="C28" s="112">
        <f t="shared" si="0"/>
        <v>1.5717092337917484E-2</v>
      </c>
    </row>
    <row r="29" spans="1:3" x14ac:dyDescent="0.25">
      <c r="A29" s="80" t="s">
        <v>70</v>
      </c>
      <c r="B29" s="111">
        <v>7</v>
      </c>
      <c r="C29" s="112">
        <f t="shared" si="0"/>
        <v>1.37524557956778E-2</v>
      </c>
    </row>
    <row r="30" spans="1:3" x14ac:dyDescent="0.25">
      <c r="A30" s="80" t="s">
        <v>71</v>
      </c>
      <c r="B30" s="111">
        <v>7</v>
      </c>
      <c r="C30" s="112">
        <f t="shared" si="0"/>
        <v>1.37524557956778E-2</v>
      </c>
    </row>
    <row r="31" spans="1:3" x14ac:dyDescent="0.25">
      <c r="A31" s="80" t="s">
        <v>72</v>
      </c>
      <c r="B31" s="111">
        <v>7</v>
      </c>
      <c r="C31" s="112">
        <f t="shared" si="0"/>
        <v>1.37524557956778E-2</v>
      </c>
    </row>
    <row r="32" spans="1:3" x14ac:dyDescent="0.25">
      <c r="A32" s="80" t="s">
        <v>73</v>
      </c>
      <c r="B32" s="111">
        <v>7</v>
      </c>
      <c r="C32" s="112">
        <f t="shared" si="0"/>
        <v>1.37524557956778E-2</v>
      </c>
    </row>
    <row r="33" spans="1:3" x14ac:dyDescent="0.25">
      <c r="A33" s="80" t="s">
        <v>74</v>
      </c>
      <c r="B33" s="111">
        <v>6</v>
      </c>
      <c r="C33" s="112">
        <f t="shared" si="0"/>
        <v>1.1787819253438114E-2</v>
      </c>
    </row>
    <row r="34" spans="1:3" x14ac:dyDescent="0.25">
      <c r="A34" s="80" t="s">
        <v>75</v>
      </c>
      <c r="B34" s="111">
        <v>6</v>
      </c>
      <c r="C34" s="112">
        <f t="shared" si="0"/>
        <v>1.1787819253438114E-2</v>
      </c>
    </row>
    <row r="35" spans="1:3" x14ac:dyDescent="0.25">
      <c r="A35" s="80" t="s">
        <v>76</v>
      </c>
      <c r="B35" s="111">
        <v>6</v>
      </c>
      <c r="C35" s="112">
        <f t="shared" si="0"/>
        <v>1.1787819253438114E-2</v>
      </c>
    </row>
    <row r="36" spans="1:3" x14ac:dyDescent="0.25">
      <c r="A36" s="80" t="s">
        <v>77</v>
      </c>
      <c r="B36" s="111">
        <v>5</v>
      </c>
      <c r="C36" s="112">
        <f t="shared" si="0"/>
        <v>9.823182711198428E-3</v>
      </c>
    </row>
    <row r="37" spans="1:3" x14ac:dyDescent="0.25">
      <c r="A37" s="80" t="s">
        <v>78</v>
      </c>
      <c r="B37" s="111">
        <v>5</v>
      </c>
      <c r="C37" s="112">
        <f t="shared" si="0"/>
        <v>9.823182711198428E-3</v>
      </c>
    </row>
    <row r="38" spans="1:3" x14ac:dyDescent="0.25">
      <c r="A38" s="80" t="s">
        <v>79</v>
      </c>
      <c r="B38" s="111">
        <v>5</v>
      </c>
      <c r="C38" s="112">
        <f t="shared" si="0"/>
        <v>9.823182711198428E-3</v>
      </c>
    </row>
    <row r="39" spans="1:3" x14ac:dyDescent="0.25">
      <c r="A39" s="80" t="s">
        <v>80</v>
      </c>
      <c r="B39" s="111">
        <v>5</v>
      </c>
      <c r="C39" s="112">
        <f t="shared" si="0"/>
        <v>9.823182711198428E-3</v>
      </c>
    </row>
    <row r="40" spans="1:3" x14ac:dyDescent="0.25">
      <c r="A40" s="80" t="s">
        <v>81</v>
      </c>
      <c r="B40" s="111">
        <v>5</v>
      </c>
      <c r="C40" s="112">
        <f t="shared" si="0"/>
        <v>9.823182711198428E-3</v>
      </c>
    </row>
    <row r="41" spans="1:3" x14ac:dyDescent="0.25">
      <c r="A41" s="80" t="s">
        <v>82</v>
      </c>
      <c r="B41" s="111">
        <v>4</v>
      </c>
      <c r="C41" s="112">
        <f t="shared" si="0"/>
        <v>7.8585461689587421E-3</v>
      </c>
    </row>
    <row r="42" spans="1:3" x14ac:dyDescent="0.25">
      <c r="A42" s="80" t="s">
        <v>83</v>
      </c>
      <c r="B42" s="111">
        <v>4</v>
      </c>
      <c r="C42" s="112">
        <f t="shared" si="0"/>
        <v>7.8585461689587421E-3</v>
      </c>
    </row>
    <row r="43" spans="1:3" x14ac:dyDescent="0.25">
      <c r="A43" s="80" t="s">
        <v>84</v>
      </c>
      <c r="B43" s="111">
        <v>4</v>
      </c>
      <c r="C43" s="112">
        <f t="shared" si="0"/>
        <v>7.8585461689587421E-3</v>
      </c>
    </row>
    <row r="44" spans="1:3" x14ac:dyDescent="0.25">
      <c r="A44" s="80" t="s">
        <v>85</v>
      </c>
      <c r="B44" s="111">
        <v>4</v>
      </c>
      <c r="C44" s="112">
        <f t="shared" si="0"/>
        <v>7.8585461689587421E-3</v>
      </c>
    </row>
    <row r="45" spans="1:3" x14ac:dyDescent="0.25">
      <c r="A45" s="80" t="s">
        <v>86</v>
      </c>
      <c r="B45" s="111">
        <v>4</v>
      </c>
      <c r="C45" s="112">
        <f t="shared" si="0"/>
        <v>7.8585461689587421E-3</v>
      </c>
    </row>
    <row r="46" spans="1:3" x14ac:dyDescent="0.25">
      <c r="A46" s="80" t="s">
        <v>87</v>
      </c>
      <c r="B46" s="111">
        <v>4</v>
      </c>
      <c r="C46" s="112">
        <f t="shared" si="0"/>
        <v>7.8585461689587421E-3</v>
      </c>
    </row>
    <row r="47" spans="1:3" x14ac:dyDescent="0.25">
      <c r="A47" s="80" t="s">
        <v>88</v>
      </c>
      <c r="B47" s="111">
        <v>4</v>
      </c>
      <c r="C47" s="112">
        <f t="shared" si="0"/>
        <v>7.8585461689587421E-3</v>
      </c>
    </row>
    <row r="48" spans="1:3" x14ac:dyDescent="0.25">
      <c r="A48" s="80" t="s">
        <v>89</v>
      </c>
      <c r="B48" s="111">
        <v>4</v>
      </c>
      <c r="C48" s="112">
        <f t="shared" si="0"/>
        <v>7.8585461689587421E-3</v>
      </c>
    </row>
    <row r="49" spans="1:3" x14ac:dyDescent="0.25">
      <c r="A49" s="80" t="s">
        <v>90</v>
      </c>
      <c r="B49" s="111">
        <v>4</v>
      </c>
      <c r="C49" s="112">
        <f t="shared" si="0"/>
        <v>7.8585461689587421E-3</v>
      </c>
    </row>
    <row r="50" spans="1:3" x14ac:dyDescent="0.25">
      <c r="A50" s="80" t="s">
        <v>91</v>
      </c>
      <c r="B50" s="111">
        <v>4</v>
      </c>
      <c r="C50" s="112">
        <f t="shared" si="0"/>
        <v>7.8585461689587421E-3</v>
      </c>
    </row>
    <row r="51" spans="1:3" x14ac:dyDescent="0.25">
      <c r="A51" s="80" t="s">
        <v>92</v>
      </c>
      <c r="B51" s="111">
        <v>4</v>
      </c>
      <c r="C51" s="112">
        <f t="shared" si="0"/>
        <v>7.8585461689587421E-3</v>
      </c>
    </row>
    <row r="52" spans="1:3" x14ac:dyDescent="0.25">
      <c r="A52" s="113" t="s">
        <v>93</v>
      </c>
      <c r="B52" s="114">
        <f>SUM(B8:B51)</f>
        <v>509</v>
      </c>
      <c r="C52" s="115">
        <f>SUM(C8:C51)</f>
        <v>1.0000000000000002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2"/>
  <sheetViews>
    <sheetView topLeftCell="E4" workbookViewId="0">
      <selection activeCell="F16" sqref="F16:F40"/>
    </sheetView>
  </sheetViews>
  <sheetFormatPr defaultColWidth="9.09765625" defaultRowHeight="11.5" x14ac:dyDescent="0.25"/>
  <cols>
    <col min="1" max="1" width="2.59765625" style="97" customWidth="1"/>
    <col min="2" max="2" width="9.09765625" style="97"/>
    <col min="3" max="3" width="39.296875" style="97" customWidth="1"/>
    <col min="4" max="4" width="126.69921875" style="97" bestFit="1" customWidth="1"/>
    <col min="5" max="5" width="13" style="97" bestFit="1" customWidth="1"/>
    <col min="6" max="6" width="10.296875" style="122" bestFit="1" customWidth="1"/>
    <col min="7" max="16384" width="9.09765625" style="97"/>
  </cols>
  <sheetData>
    <row r="1" spans="1:8" s="47" customFormat="1" ht="13.5" x14ac:dyDescent="0.25">
      <c r="B1" s="59"/>
      <c r="C1" s="68"/>
      <c r="D1" s="49"/>
      <c r="E1" s="49"/>
      <c r="F1" s="116"/>
      <c r="G1" s="49"/>
    </row>
    <row r="2" spans="1:8" s="47" customFormat="1" ht="15" customHeight="1" x14ac:dyDescent="0.25">
      <c r="B2" s="50" t="s">
        <v>108</v>
      </c>
      <c r="C2" s="68"/>
      <c r="D2" s="49"/>
      <c r="E2" s="49"/>
      <c r="F2" s="116"/>
      <c r="G2" s="49"/>
    </row>
    <row r="3" spans="1:8" s="47" customFormat="1" ht="13.5" x14ac:dyDescent="0.25">
      <c r="B3" s="51" t="s">
        <v>111</v>
      </c>
      <c r="C3" s="68"/>
      <c r="D3" s="49"/>
      <c r="E3" s="49"/>
      <c r="F3" s="116"/>
      <c r="G3" s="49"/>
    </row>
    <row r="4" spans="1:8" s="47" customFormat="1" ht="13.5" x14ac:dyDescent="0.25">
      <c r="B4" s="52"/>
      <c r="C4" s="68"/>
      <c r="D4" s="49"/>
      <c r="E4" s="49"/>
      <c r="F4" s="116"/>
      <c r="G4" s="49"/>
    </row>
    <row r="5" spans="1:8" s="47" customFormat="1" ht="13.5" x14ac:dyDescent="0.25">
      <c r="B5" s="52" t="s">
        <v>3</v>
      </c>
      <c r="C5" s="68"/>
      <c r="D5" s="49"/>
      <c r="E5" s="49"/>
      <c r="F5" s="116"/>
      <c r="G5" s="49"/>
    </row>
    <row r="6" spans="1:8" s="47" customFormat="1" ht="13.5" x14ac:dyDescent="0.25">
      <c r="B6" s="51" t="s">
        <v>115</v>
      </c>
      <c r="C6" s="68"/>
      <c r="D6" s="49"/>
      <c r="E6" s="49"/>
      <c r="F6" s="116"/>
      <c r="G6" s="49"/>
    </row>
    <row r="7" spans="1:8" s="47" customFormat="1" ht="14" thickBot="1" x14ac:dyDescent="0.3">
      <c r="C7" s="71"/>
      <c r="D7" s="49"/>
      <c r="E7" s="49"/>
      <c r="F7" s="116"/>
      <c r="G7" s="49"/>
    </row>
    <row r="8" spans="1:8" s="47" customFormat="1" ht="13.5" x14ac:dyDescent="0.25">
      <c r="B8" s="53" t="s">
        <v>5</v>
      </c>
      <c r="C8" s="72"/>
      <c r="D8" s="54"/>
      <c r="E8" s="54"/>
      <c r="F8" s="117"/>
      <c r="G8" s="54"/>
      <c r="H8" s="55"/>
    </row>
    <row r="9" spans="1:8" s="47" customFormat="1" ht="13.5" x14ac:dyDescent="0.25">
      <c r="B9" s="74"/>
      <c r="C9" s="71"/>
      <c r="D9" s="49"/>
      <c r="E9" s="49"/>
      <c r="F9" s="116"/>
      <c r="G9" s="49"/>
      <c r="H9" s="58"/>
    </row>
    <row r="10" spans="1:8" s="47" customFormat="1" ht="13.5" x14ac:dyDescent="0.25">
      <c r="B10" s="56"/>
      <c r="C10" s="75" t="s">
        <v>94</v>
      </c>
      <c r="F10" s="118"/>
      <c r="H10" s="58"/>
    </row>
    <row r="11" spans="1:8" s="47" customFormat="1" ht="13.5" x14ac:dyDescent="0.25">
      <c r="A11" s="76"/>
      <c r="B11" s="77"/>
      <c r="C11" s="163" t="s">
        <v>95</v>
      </c>
      <c r="D11" s="163" t="s">
        <v>96</v>
      </c>
      <c r="E11" s="163" t="s">
        <v>97</v>
      </c>
      <c r="F11" s="177" t="s">
        <v>98</v>
      </c>
      <c r="G11" s="57"/>
      <c r="H11" s="62"/>
    </row>
    <row r="12" spans="1:8" s="47" customFormat="1" ht="23" x14ac:dyDescent="0.25">
      <c r="A12" s="79"/>
      <c r="B12" s="56"/>
      <c r="C12" s="178" t="s">
        <v>106</v>
      </c>
      <c r="D12" s="178" t="s">
        <v>107</v>
      </c>
      <c r="E12" s="161" t="s">
        <v>99</v>
      </c>
      <c r="F12" s="171"/>
      <c r="G12" s="57"/>
      <c r="H12" s="62"/>
    </row>
    <row r="13" spans="1:8" s="47" customFormat="1" ht="13.5" x14ac:dyDescent="0.25">
      <c r="A13" s="79"/>
      <c r="B13" s="56"/>
      <c r="C13" s="179"/>
      <c r="D13" s="180"/>
      <c r="E13" s="161"/>
      <c r="F13" s="181"/>
      <c r="G13" s="57"/>
      <c r="H13" s="62"/>
    </row>
    <row r="14" spans="1:8" s="47" customFormat="1" ht="13.5" x14ac:dyDescent="0.25">
      <c r="A14" s="79"/>
      <c r="B14" s="56"/>
      <c r="C14" s="182" t="s">
        <v>94</v>
      </c>
      <c r="D14" s="143"/>
      <c r="E14" s="143"/>
      <c r="F14" s="183"/>
      <c r="G14" s="57"/>
      <c r="H14" s="62"/>
    </row>
    <row r="15" spans="1:8" s="47" customFormat="1" ht="13.5" x14ac:dyDescent="0.25">
      <c r="A15" s="79"/>
      <c r="B15" s="56"/>
      <c r="C15" s="163" t="s">
        <v>100</v>
      </c>
      <c r="D15" s="163" t="s">
        <v>101</v>
      </c>
      <c r="E15" s="163" t="s">
        <v>102</v>
      </c>
      <c r="F15" s="177" t="s">
        <v>98</v>
      </c>
      <c r="G15" s="57"/>
      <c r="H15" s="62"/>
    </row>
    <row r="16" spans="1:8" s="47" customFormat="1" ht="13.5" x14ac:dyDescent="0.25">
      <c r="A16" s="79"/>
      <c r="B16" s="56"/>
      <c r="C16" s="184"/>
      <c r="D16" s="185"/>
      <c r="E16" s="161"/>
      <c r="F16" s="171"/>
      <c r="G16" s="57"/>
      <c r="H16" s="62"/>
    </row>
    <row r="17" spans="1:8" s="47" customFormat="1" ht="13.5" x14ac:dyDescent="0.25">
      <c r="A17" s="79"/>
      <c r="B17" s="56"/>
      <c r="C17" s="184"/>
      <c r="D17" s="185"/>
      <c r="E17" s="161"/>
      <c r="F17" s="171"/>
      <c r="G17" s="57"/>
      <c r="H17" s="62"/>
    </row>
    <row r="18" spans="1:8" s="47" customFormat="1" ht="13.5" x14ac:dyDescent="0.25">
      <c r="A18" s="79"/>
      <c r="B18" s="56"/>
      <c r="C18" s="184"/>
      <c r="D18" s="185"/>
      <c r="E18" s="161"/>
      <c r="F18" s="171"/>
      <c r="G18" s="57"/>
      <c r="H18" s="62"/>
    </row>
    <row r="19" spans="1:8" s="47" customFormat="1" ht="13.5" x14ac:dyDescent="0.25">
      <c r="A19" s="79"/>
      <c r="B19" s="56"/>
      <c r="C19" s="184"/>
      <c r="D19" s="185"/>
      <c r="E19" s="161"/>
      <c r="F19" s="171"/>
      <c r="G19" s="57"/>
      <c r="H19" s="62"/>
    </row>
    <row r="20" spans="1:8" s="47" customFormat="1" ht="13.5" x14ac:dyDescent="0.25">
      <c r="A20" s="79"/>
      <c r="B20" s="56"/>
      <c r="C20" s="184"/>
      <c r="D20" s="185"/>
      <c r="E20" s="161"/>
      <c r="F20" s="171"/>
      <c r="G20" s="57"/>
      <c r="H20" s="62"/>
    </row>
    <row r="21" spans="1:8" s="47" customFormat="1" ht="13.5" x14ac:dyDescent="0.25">
      <c r="A21" s="79"/>
      <c r="B21" s="56"/>
      <c r="C21" s="184"/>
      <c r="D21" s="185"/>
      <c r="E21" s="161"/>
      <c r="F21" s="171"/>
      <c r="G21" s="57"/>
      <c r="H21" s="62"/>
    </row>
    <row r="22" spans="1:8" s="47" customFormat="1" ht="13.5" x14ac:dyDescent="0.25">
      <c r="A22" s="79"/>
      <c r="B22" s="56"/>
      <c r="C22" s="184"/>
      <c r="D22" s="185"/>
      <c r="E22" s="161"/>
      <c r="F22" s="171"/>
      <c r="G22" s="57"/>
      <c r="H22" s="62"/>
    </row>
    <row r="23" spans="1:8" s="47" customFormat="1" ht="13.5" x14ac:dyDescent="0.25">
      <c r="A23" s="79"/>
      <c r="B23" s="56"/>
      <c r="C23" s="184"/>
      <c r="D23" s="185"/>
      <c r="E23" s="161"/>
      <c r="F23" s="171"/>
      <c r="G23" s="57"/>
      <c r="H23" s="62"/>
    </row>
    <row r="24" spans="1:8" s="47" customFormat="1" ht="13.5" x14ac:dyDescent="0.25">
      <c r="A24" s="79"/>
      <c r="B24" s="56"/>
      <c r="C24" s="184"/>
      <c r="D24" s="185"/>
      <c r="E24" s="161"/>
      <c r="F24" s="171"/>
      <c r="G24" s="57"/>
      <c r="H24" s="62"/>
    </row>
    <row r="25" spans="1:8" s="47" customFormat="1" ht="13.5" x14ac:dyDescent="0.25">
      <c r="A25" s="79"/>
      <c r="B25" s="56"/>
      <c r="C25" s="184"/>
      <c r="D25" s="185"/>
      <c r="E25" s="161"/>
      <c r="F25" s="171"/>
      <c r="G25" s="57"/>
      <c r="H25" s="62"/>
    </row>
    <row r="26" spans="1:8" s="47" customFormat="1" ht="13.5" x14ac:dyDescent="0.25">
      <c r="A26" s="79"/>
      <c r="B26" s="56"/>
      <c r="C26" s="184"/>
      <c r="D26" s="185"/>
      <c r="E26" s="161"/>
      <c r="F26" s="171"/>
      <c r="G26" s="57"/>
      <c r="H26" s="62"/>
    </row>
    <row r="27" spans="1:8" s="47" customFormat="1" ht="13.5" x14ac:dyDescent="0.25">
      <c r="A27" s="79"/>
      <c r="B27" s="56"/>
      <c r="C27" s="184"/>
      <c r="D27" s="185"/>
      <c r="E27" s="161"/>
      <c r="F27" s="171"/>
      <c r="G27" s="57"/>
      <c r="H27" s="62"/>
    </row>
    <row r="28" spans="1:8" s="47" customFormat="1" ht="13.5" x14ac:dyDescent="0.25">
      <c r="A28" s="79"/>
      <c r="B28" s="56"/>
      <c r="C28" s="184"/>
      <c r="D28" s="185"/>
      <c r="E28" s="161"/>
      <c r="F28" s="171"/>
      <c r="G28" s="57"/>
      <c r="H28" s="62"/>
    </row>
    <row r="29" spans="1:8" s="47" customFormat="1" ht="13.5" x14ac:dyDescent="0.25">
      <c r="A29" s="79"/>
      <c r="B29" s="56"/>
      <c r="C29" s="184"/>
      <c r="D29" s="185"/>
      <c r="E29" s="161"/>
      <c r="F29" s="171"/>
      <c r="G29" s="57"/>
      <c r="H29" s="62"/>
    </row>
    <row r="30" spans="1:8" s="47" customFormat="1" ht="13.5" x14ac:dyDescent="0.25">
      <c r="A30" s="79"/>
      <c r="B30" s="56"/>
      <c r="C30" s="184"/>
      <c r="D30" s="185"/>
      <c r="E30" s="161"/>
      <c r="F30" s="171"/>
      <c r="G30" s="57"/>
      <c r="H30" s="62"/>
    </row>
    <row r="31" spans="1:8" s="47" customFormat="1" ht="13.5" x14ac:dyDescent="0.25">
      <c r="A31" s="79"/>
      <c r="B31" s="56"/>
      <c r="C31" s="184"/>
      <c r="D31" s="185"/>
      <c r="E31" s="161"/>
      <c r="F31" s="171"/>
      <c r="G31" s="57"/>
      <c r="H31" s="62"/>
    </row>
    <row r="32" spans="1:8" s="47" customFormat="1" ht="13.5" x14ac:dyDescent="0.25">
      <c r="A32" s="79"/>
      <c r="B32" s="56"/>
      <c r="C32" s="184"/>
      <c r="D32" s="185"/>
      <c r="E32" s="161"/>
      <c r="F32" s="171"/>
      <c r="G32" s="57"/>
      <c r="H32" s="62"/>
    </row>
    <row r="33" spans="1:8" s="47" customFormat="1" ht="13.5" x14ac:dyDescent="0.25">
      <c r="A33" s="79"/>
      <c r="B33" s="56"/>
      <c r="C33" s="184"/>
      <c r="D33" s="185"/>
      <c r="E33" s="161"/>
      <c r="F33" s="171"/>
      <c r="G33" s="57"/>
      <c r="H33" s="62"/>
    </row>
    <row r="34" spans="1:8" s="47" customFormat="1" ht="13.5" x14ac:dyDescent="0.25">
      <c r="A34" s="79"/>
      <c r="B34" s="56"/>
      <c r="C34" s="184"/>
      <c r="D34" s="185"/>
      <c r="E34" s="161"/>
      <c r="F34" s="171"/>
      <c r="G34" s="57"/>
      <c r="H34" s="62"/>
    </row>
    <row r="35" spans="1:8" s="47" customFormat="1" ht="13.5" x14ac:dyDescent="0.25">
      <c r="A35" s="79"/>
      <c r="B35" s="56"/>
      <c r="C35" s="184"/>
      <c r="D35" s="185"/>
      <c r="E35" s="161"/>
      <c r="F35" s="171"/>
      <c r="G35" s="57"/>
      <c r="H35" s="62"/>
    </row>
    <row r="36" spans="1:8" s="47" customFormat="1" ht="13.5" x14ac:dyDescent="0.25">
      <c r="A36" s="79"/>
      <c r="B36" s="56"/>
      <c r="C36" s="184"/>
      <c r="D36" s="185"/>
      <c r="E36" s="161"/>
      <c r="F36" s="171"/>
      <c r="G36" s="57"/>
      <c r="H36" s="62"/>
    </row>
    <row r="37" spans="1:8" s="47" customFormat="1" ht="13.5" x14ac:dyDescent="0.25">
      <c r="A37" s="79"/>
      <c r="B37" s="56"/>
      <c r="C37" s="184"/>
      <c r="D37" s="185"/>
      <c r="E37" s="161"/>
      <c r="F37" s="171"/>
      <c r="G37" s="57"/>
      <c r="H37" s="62"/>
    </row>
    <row r="38" spans="1:8" s="47" customFormat="1" ht="13.5" x14ac:dyDescent="0.25">
      <c r="A38" s="79"/>
      <c r="B38" s="56"/>
      <c r="C38" s="184"/>
      <c r="D38" s="185"/>
      <c r="E38" s="161"/>
      <c r="F38" s="171"/>
      <c r="G38" s="57"/>
      <c r="H38" s="62"/>
    </row>
    <row r="39" spans="1:8" s="47" customFormat="1" ht="13.5" x14ac:dyDescent="0.25">
      <c r="A39" s="79"/>
      <c r="B39" s="56"/>
      <c r="C39" s="184"/>
      <c r="D39" s="180"/>
      <c r="E39" s="161"/>
      <c r="F39" s="171"/>
      <c r="G39" s="57"/>
      <c r="H39" s="62"/>
    </row>
    <row r="40" spans="1:8" s="47" customFormat="1" ht="13.5" x14ac:dyDescent="0.25">
      <c r="A40" s="79"/>
      <c r="B40" s="56"/>
      <c r="C40" s="179"/>
      <c r="D40" s="180"/>
      <c r="E40" s="161"/>
      <c r="F40" s="171"/>
      <c r="G40" s="57"/>
      <c r="H40" s="62"/>
    </row>
    <row r="41" spans="1:8" s="47" customFormat="1" ht="13.5" x14ac:dyDescent="0.25">
      <c r="A41" s="79"/>
      <c r="B41" s="56"/>
      <c r="C41" s="119"/>
      <c r="D41" s="120"/>
      <c r="E41" s="36"/>
      <c r="F41" s="37"/>
      <c r="G41" s="57"/>
      <c r="H41" s="62"/>
    </row>
    <row r="42" spans="1:8" s="47" customFormat="1" ht="14" thickBot="1" x14ac:dyDescent="0.3">
      <c r="B42" s="65"/>
      <c r="C42" s="86"/>
      <c r="D42" s="88"/>
      <c r="E42" s="88"/>
      <c r="F42" s="121"/>
      <c r="G42" s="66"/>
      <c r="H42" s="67"/>
    </row>
  </sheetData>
  <conditionalFormatting sqref="F12 F16:F40">
    <cfRule type="cellIs" dxfId="0" priority="1" operator="greaterThan">
      <formula>0</formula>
    </cfRule>
  </conditionalFormatting>
  <hyperlinks>
    <hyperlink ref="C12" r:id="rId1" location="'Additionele kosten'!C14" display="../../../../../3s defensie/Gedeelde  documenten/01. Voorbereiding/05 Spendoverzicht Historie/Calculaties/26 0223 Perceel 4 V 0.02.xlsx - 'Additionele kosten'!C14" xr:uid="{763DBEB3-6834-4089-9F61-9F8EDCC4AED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57143107CBD24DB265DF5D729C68DC" ma:contentTypeVersion="0" ma:contentTypeDescription="Een nieuw document maken." ma:contentTypeScope="" ma:versionID="ad7b04fecde081b92b5053411b259c8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A545DE-62E1-4F6C-B66A-4E29F2C8F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61E02E-C7B4-4056-83CB-C4C285E153E1}">
  <ds:schemaRefs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499A743-C7D2-4252-AEDB-57EC915718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Totaal</vt:lpstr>
      <vt:lpstr>Aanschaf Eigen machines</vt:lpstr>
      <vt:lpstr>Onderhoud Eigen machines</vt:lpstr>
      <vt:lpstr>Onderhoud Hako machines</vt:lpstr>
      <vt:lpstr>Lijst huige machines Hako</vt:lpstr>
      <vt:lpstr>Additionele kosten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Joram van der Velde</dc:creator>
  <cp:keywords/>
  <dc:description/>
  <cp:lastModifiedBy>Vos, Jordy</cp:lastModifiedBy>
  <cp:revision/>
  <dcterms:created xsi:type="dcterms:W3CDTF">2023-01-30T16:54:49Z</dcterms:created>
  <dcterms:modified xsi:type="dcterms:W3CDTF">2026-05-28T16:14:54Z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0x0101004B57143107CBD24DB265DF5D729C68DC</vt:lpwstr>
  </property>
  <property fmtid="{D5CDD505-2E9C-101B-9397-08002B2CF9AE}" pid="3" name="MSIP_Label_37825b71-47c0-435a-9b2e-d0e73d785064_Enabled">
    <vt:lpwstr>true</vt:lpwstr>
  </property>
  <property fmtid="{D5CDD505-2E9C-101B-9397-08002B2CF9AE}" pid="4" name="MSIP_Label_37825b71-47c0-435a-9b2e-d0e73d785064_SetDate">
    <vt:lpwstr>2023-11-09T13:02:33Z</vt:lpwstr>
  </property>
  <property fmtid="{D5CDD505-2E9C-101B-9397-08002B2CF9AE}" pid="5" name="MSIP_Label_37825b71-47c0-435a-9b2e-d0e73d785064_Method">
    <vt:lpwstr>Standard</vt:lpwstr>
  </property>
  <property fmtid="{D5CDD505-2E9C-101B-9397-08002B2CF9AE}" pid="6" name="MSIP_Label_37825b71-47c0-435a-9b2e-d0e73d785064_Name">
    <vt:lpwstr>Internal</vt:lpwstr>
  </property>
  <property fmtid="{D5CDD505-2E9C-101B-9397-08002B2CF9AE}" pid="7" name="MSIP_Label_37825b71-47c0-435a-9b2e-d0e73d785064_SiteId">
    <vt:lpwstr>66f0a000-775c-40de-8eff-942c9ca690c8</vt:lpwstr>
  </property>
  <property fmtid="{D5CDD505-2E9C-101B-9397-08002B2CF9AE}" pid="8" name="MSIP_Label_37825b71-47c0-435a-9b2e-d0e73d785064_ActionId">
    <vt:lpwstr>f034d577-7832-47b0-8c07-4ba09f9e2502</vt:lpwstr>
  </property>
  <property fmtid="{D5CDD505-2E9C-101B-9397-08002B2CF9AE}" pid="9" name="MSIP_Label_37825b71-47c0-435a-9b2e-d0e73d785064_ContentBits">
    <vt:lpwstr>0</vt:lpwstr>
  </property>
</Properties>
</file>