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3s defensie/Gedeelde  documenten/02. BD/Bijlagen/"/>
    </mc:Choice>
  </mc:AlternateContent>
  <xr:revisionPtr revIDLastSave="0" documentId="13_ncr:1_{13111D50-69E6-4E54-B8A2-6F6318FF17D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otaal" sheetId="1" r:id="rId1"/>
    <sheet name="Dispensers" sheetId="2" r:id="rId2"/>
    <sheet name="Vullingen" sheetId="3" r:id="rId3"/>
    <sheet name="Restassortiment" sheetId="4" r:id="rId4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N56" i="3" l="1"/>
  <c r="H15" i="1" s="1"/>
  <c r="J27" i="2"/>
  <c r="H14" i="1" s="1"/>
  <c r="H17" i="1" l="1"/>
</calcChain>
</file>

<file path=xl/sharedStrings.xml><?xml version="1.0" encoding="utf-8"?>
<sst xmlns="http://schemas.openxmlformats.org/spreadsheetml/2006/main" count="196" uniqueCount="126">
  <si>
    <t>Bijlage 3A - Prijsopgaveformulier Perceel 1</t>
  </si>
  <si>
    <t>Europese aanbesteding - CATM 4S Defensie</t>
  </si>
  <si>
    <t>Dit is een invulformulier voor de prijs.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</si>
  <si>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</si>
  <si>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</si>
  <si>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</si>
  <si>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</si>
  <si>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</si>
  <si>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</si>
  <si>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</si>
  <si>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</si>
  <si>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Totale (fictieve) Inschrijfprijs</t>
  </si>
  <si>
    <t>Ondergrens</t>
  </si>
  <si>
    <t>Bovengrens</t>
  </si>
  <si>
    <t>Dit is het tabblad voor de leveringen van dispensers.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</si>
  <si>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</si>
  <si>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</si>
  <si>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</si>
  <si>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</si>
  <si>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</si>
  <si>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</si>
  <si>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</si>
  <si>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</si>
  <si>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</si>
  <si>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</si>
  <si>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</si>
  <si>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handdroogsysteem (250 tot 300 vel)</t>
  </si>
  <si>
    <t>per stuk</t>
  </si>
  <si>
    <t>handdroogsysteem (750 vel)</t>
  </si>
  <si>
    <t>zeepdispenser (600 ml)</t>
  </si>
  <si>
    <t>zeepdispenser (1200 ml)</t>
  </si>
  <si>
    <t>luchtverfrisser houder inclusief batterij-compartiment </t>
  </si>
  <si>
    <t>toiletrol houder</t>
  </si>
  <si>
    <t>toiletbril reiniger (600 ml)</t>
  </si>
  <si>
    <t>Poedercoating per item (kern- en restassortiment)</t>
  </si>
  <si>
    <t>5% van het totaal</t>
  </si>
  <si>
    <t>Fictief totaal dispensers</t>
  </si>
  <si>
    <t>Dit is het tabblad ten behoeve van de levering van de vullingen.</t>
  </si>
  <si>
    <t>Omvang binnen huidige overeenkomst</t>
  </si>
  <si>
    <t>Productgroep</t>
  </si>
  <si>
    <t>Omschrijving</t>
  </si>
  <si>
    <t>Omschrijving minimaal vergelijkbaar alternatief inschrijver</t>
  </si>
  <si>
    <t>Gemiddeld aantal verpakkingen per jaar</t>
  </si>
  <si>
    <t>Inhoud verpakking</t>
  </si>
  <si>
    <t>Totaal aantal eenheden (verpakking * inhoud)</t>
  </si>
  <si>
    <t xml:space="preserve">Prijs per verpakking </t>
  </si>
  <si>
    <t>Handdoeken, papier</t>
  </si>
  <si>
    <t>Handdoek z/z vouw natural 2 laags 250x230mm neutraal</t>
  </si>
  <si>
    <t>Per 1000 vel</t>
  </si>
  <si>
    <t>Tork handdoek z/z vouw wit 2 laags H3 250x230mm advanced</t>
  </si>
  <si>
    <t>Primesource Handdoek z/z vouw wit 2 laags 240x230mm</t>
  </si>
  <si>
    <t>Primesource Handdoek i vouw wit 2 laags tissue 205x240mm cellulose</t>
  </si>
  <si>
    <t>PrimeSource  z/z vouw wit 2 laags 240 x230mm Cellulose</t>
  </si>
  <si>
    <t>Handdoek z/z vouw wit 2 laags 250x230mm bio Black Satino</t>
  </si>
  <si>
    <t>Tork handdoek z/z vouw wit 2 laags H3 230x226mm Soft advanced</t>
  </si>
  <si>
    <t>Handdoek i vouw wit 2 laags 206x320mm Satino Comfort</t>
  </si>
  <si>
    <t>Tork handdoekrol H1 soft 2 laags groen 210mm x150m advanced</t>
  </si>
  <si>
    <t>Per rol</t>
  </si>
  <si>
    <t>Scott handdoek z/z vouw 2 laags wit 230x250mm</t>
  </si>
  <si>
    <t>Hostess natura handdoek z/z vouw 2 laags wit 250x230mm</t>
  </si>
  <si>
    <t>Scott excellent handdoek z/z vouw 2 laags wit 230x250mm</t>
  </si>
  <si>
    <t>Kleenex handdoek i vouw 2 laags wit 215x315mm</t>
  </si>
  <si>
    <t>Tork handdoek z/z vouw wit 2 laags H3 230x230mm flushable advanced</t>
  </si>
  <si>
    <t>Vulling luchtverfrisser</t>
  </si>
  <si>
    <t>Tork luchtverfrisser bloemengeur tbv dispenser A2 Universal</t>
  </si>
  <si>
    <t>Per stuk</t>
  </si>
  <si>
    <t>Primesource Luchtverfrisser navulling citrus tingle 100ml micro airoma</t>
  </si>
  <si>
    <t>Luchtverfrisser gel oval cherry blossom At Home Scents</t>
  </si>
  <si>
    <t>Dreumex Luchtverfrisser tbv dispenser pacific blue goldfresh</t>
  </si>
  <si>
    <t>Dreumex Luchtverfrisser tbv dispenser orient flower goldfresh</t>
  </si>
  <si>
    <t>Seat cleaner</t>
  </si>
  <si>
    <t>Soft Care toiletseatcleaner refill 400ml</t>
  </si>
  <si>
    <t>Primesource Toiletseatcleaner spray 5ltr OV45</t>
  </si>
  <si>
    <t>Per 5 liter</t>
  </si>
  <si>
    <t>Primesource Toiletseatcleaner foam 800ml</t>
  </si>
  <si>
    <t>Per 800 ml</t>
  </si>
  <si>
    <t>Handzeep</t>
  </si>
  <si>
    <t>Handzeep estesol classic box 1ltr Stoko</t>
  </si>
  <si>
    <t>Per liter</t>
  </si>
  <si>
    <t>Primesource Handzeep geparfumeerd met pomp 500ml Refresh</t>
  </si>
  <si>
    <t>Per 500ml</t>
  </si>
  <si>
    <t>Tork handzeep vloeibaar extra hygiene 1ltr S1 premium</t>
  </si>
  <si>
    <t>Kleenex ultra handzeep amber 1ltr</t>
  </si>
  <si>
    <t>Handzeep anti-bacterieel ultra met pomp 250ml Unicura</t>
  </si>
  <si>
    <t>Per 250ml</t>
  </si>
  <si>
    <t>Tork handzeep foam luxury 1ltr S4 premium</t>
  </si>
  <si>
    <t>Soft Care handzeep fresh 800ml</t>
  </si>
  <si>
    <t>Per 800ml</t>
  </si>
  <si>
    <t>Tork handzeep vloeibaar mild geparfumeerd 1L S1 premium</t>
  </si>
  <si>
    <t>Dreumex Handzeep plus 4,5ltr</t>
  </si>
  <si>
    <t>Per 4,5 liter</t>
  </si>
  <si>
    <t>Primesource Handzeep creme natural ongeparfurmeerd 1ltr Sensitive</t>
  </si>
  <si>
    <t>Primesource Handzeep neutraal ongeparfumeerd 500ml Sensitive</t>
  </si>
  <si>
    <t>Soft Care handzeep mild 800ml</t>
  </si>
  <si>
    <t>Toiletpapier</t>
  </si>
  <si>
    <t>Tork toiletpapier 2 laags tissue 94x120mm 48m/rol 400vel T4 advanced</t>
  </si>
  <si>
    <t>Tork toiletpapier 2 laags tissue 94x120mm 48m/rol 400vel T4 universal</t>
  </si>
  <si>
    <t>Toiletpapier 2 laags tissue 96x121mm 48.4m/rol 400vel Satino Comfort</t>
  </si>
  <si>
    <t>Primesource Toiletpapier 2 laags tissue wit 115x97mm 48.4m/rol 400vel</t>
  </si>
  <si>
    <t>Primesource Toiletpapier 2 laags tissue wit 115x97mm 23m/rol 200vel</t>
  </si>
  <si>
    <t>Scott essential toiletpapier 2 laags tissue standaard 94x120mm 42m/rol 350vel</t>
  </si>
  <si>
    <t>Tork toiletpapier 3 laags tissue 94x110mm 27.5m/rol 250vel T4 premium</t>
  </si>
  <si>
    <t>Toiletpapier tissue 2 laags wit 110x180mm 45m/rol 250vel bulkpack Primesource</t>
  </si>
  <si>
    <t>Subtotaal vullingen</t>
  </si>
  <si>
    <t>Dit is het tabblad voor de dienstverlening omtrent het restassortiment.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</si>
  <si>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</si>
  <si>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</si>
  <si>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</si>
  <si>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</si>
  <si>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</si>
  <si>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eenheid</t>
  </si>
  <si>
    <t>merk/product</t>
  </si>
  <si>
    <t>artikelnummer</t>
  </si>
  <si>
    <t xml:space="preserve">verpakkingseenheid </t>
  </si>
  <si>
    <t>Tarief per stuk</t>
  </si>
  <si>
    <t>[ vrij invulbaar]</t>
  </si>
  <si>
    <t>Aanvullende onderdelen</t>
  </si>
  <si>
    <t xml:space="preserve">zeepdispenser - navulbare containers </t>
  </si>
  <si>
    <t>toiletborstelset - los lekbakje</t>
  </si>
  <si>
    <t>toiletborstelset - losse borstelkop</t>
  </si>
  <si>
    <t>toiletborstelset - losse steel</t>
  </si>
  <si>
    <t>afvalbak (30 liter) </t>
  </si>
  <si>
    <t>afvalbak (85liter) </t>
  </si>
  <si>
    <t>toiletborstelset, wandmodel</t>
  </si>
  <si>
    <t>toiletborstelset Staand model</t>
  </si>
  <si>
    <t>Totaalprijs per vulling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</si>
</sst>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_-* #,##0.00\-;_-* \-??_-;_-@_-"/>
    <numFmt numFmtId="165" formatCode="_-&quot;€ &quot;* #,##0.00_-;&quot;-€ &quot;* #,##0.00_-;_-&quot;€ &quot;* \-??_-;_-@_-"/>
    <numFmt numFmtId="166" formatCode="_-&quot;€ &quot;* #,##0.00_-;_-&quot;€ &quot;* #,##0.00\-;_-&quot;€ &quot;* \-??_-;_-@_-"/>
    <numFmt numFmtId="167" formatCode="_ &quot;€ &quot;* #,##0.00_ ;_ &quot;€ &quot;* \-#,##0.00_ ;_ &quot;€ &quot;* \-??_ ;_ @_ "/>
    <numFmt numFmtId="168" formatCode="_(* #,##0.00_);_(* \(#,##0.00\);_(* \-??_);_(@_)"/>
    <numFmt numFmtId="169" formatCode="_ * #,##0_ ;_ * \-#,##0_ ;_ * \-??_ ;_ @_ "/>
    <numFmt numFmtId="170" formatCode="_(\$* #,##0.00_);_(\$* \(#,##0.00\);_(\$* \-??_);_(@_)"/>
    <numFmt numFmtId="171" formatCode="#,##0_ ;\-#,##0\ "/>
  </numFmts>
  <fonts count="18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sz val="11"/>
      <color theme="1"/>
      <name val="Verdana"/>
      <family val="2"/>
      <charset val="1"/>
    </font>
    <font>
      <b/>
      <sz val="11"/>
      <color theme="1"/>
      <name val="Verdana"/>
      <family val="2"/>
      <charset val="1"/>
    </font>
    <font>
      <sz val="9"/>
      <color theme="1"/>
      <name val="Verdana"/>
      <family val="2"/>
      <charset val="1"/>
    </font>
    <font>
      <b/>
      <u/>
      <sz val="9"/>
      <color theme="8"/>
      <name val="Verdana"/>
      <family val="2"/>
      <charset val="1"/>
    </font>
    <font>
      <sz val="9"/>
      <name val="Verdana"/>
      <family val="2"/>
      <charset val="1"/>
    </font>
    <font>
      <sz val="9"/>
      <color theme="8"/>
      <name val="Verdana"/>
      <family val="2"/>
      <charset val="1"/>
    </font>
    <font>
      <sz val="11"/>
      <color rgb="FFFF0000"/>
      <name val="Verdana"/>
      <family val="2"/>
      <charset val="1"/>
    </font>
    <font>
      <b/>
      <sz val="9"/>
      <color theme="1"/>
      <name val="Verdana"/>
      <family val="2"/>
      <charset val="1"/>
    </font>
    <font>
      <b/>
      <i/>
      <sz val="9"/>
      <color theme="3"/>
      <name val="Verdana"/>
      <family val="2"/>
      <charset val="1"/>
    </font>
    <font>
      <i/>
      <sz val="9"/>
      <color theme="3"/>
      <name val="Verdana"/>
      <family val="2"/>
      <charset val="1"/>
    </font>
    <font>
      <sz val="11"/>
      <color theme="9"/>
      <name val="Verdana"/>
      <family val="2"/>
      <charset val="1"/>
    </font>
    <font>
      <sz val="9"/>
      <color rgb="FFFF0000"/>
      <name val="Verdana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8" tint="0.59987182226020086"/>
        <bgColor rgb="FF99CCFF"/>
      </patternFill>
    </fill>
    <fill>
      <patternFill patternType="solid">
        <fgColor theme="6" tint="0.79989013336588644"/>
        <bgColor rgb="FFD7E4BD"/>
      </patternFill>
    </fill>
    <fill>
      <patternFill patternType="solid">
        <fgColor theme="0"/>
        <bgColor rgb="FFD7E4BD"/>
      </patternFill>
    </fill>
  </fills>
  <borders count="34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3">
    <xf numFmtId="0" fontId="0" fillId="0" borderId="0"/>
    <xf numFmtId="168" fontId="17" fillId="0" borderId="0"/>
    <xf numFmtId="170" fontId="17" fillId="0" borderId="0"/>
    <xf numFmtId="9" fontId="17" fillId="0" borderId="0"/>
    <xf numFmtId="0" fontId="1" fillId="0" borderId="0"/>
    <xf numFmtId="164" fontId="2" fillId="0" borderId="0"/>
    <xf numFmtId="0" fontId="3" fillId="0" borderId="0"/>
    <xf numFmtId="9" fontId="17" fillId="0" borderId="0"/>
    <xf numFmtId="0" fontId="2" fillId="0" borderId="0"/>
    <xf numFmtId="0" fontId="4" fillId="0" borderId="0"/>
    <xf numFmtId="0" fontId="2" fillId="0" borderId="0"/>
    <xf numFmtId="165" fontId="4" fillId="0" borderId="0"/>
    <xf numFmtId="166" fontId="2" fillId="0" borderId="0"/>
  </cellStyleXfs>
  <cellXfs count="120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/>
    <xf numFmtId="0" fontId="10" fillId="2" borderId="1" xfId="0" applyFont="1" applyFill="1" applyBorder="1"/>
    <xf numFmtId="0" fontId="7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11" fillId="2" borderId="0" xfId="0" applyFont="1" applyFill="1"/>
    <xf numFmtId="0" fontId="5" fillId="2" borderId="5" xfId="0" applyFont="1" applyFill="1" applyBorder="1"/>
    <xf numFmtId="0" fontId="12" fillId="0" borderId="0" xfId="0" applyFont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/>
    <xf numFmtId="0" fontId="12" fillId="3" borderId="7" xfId="0" applyFont="1" applyFill="1" applyBorder="1" applyAlignment="1">
      <alignment horizontal="left"/>
    </xf>
    <xf numFmtId="0" fontId="12" fillId="3" borderId="8" xfId="0" applyFont="1" applyFill="1" applyBorder="1"/>
    <xf numFmtId="0" fontId="11" fillId="2" borderId="5" xfId="0" applyFont="1" applyFill="1" applyBorder="1"/>
    <xf numFmtId="0" fontId="14" fillId="2" borderId="0" xfId="0" applyFont="1" applyFill="1"/>
    <xf numFmtId="0" fontId="7" fillId="2" borderId="10" xfId="0" applyFont="1" applyFill="1" applyBorder="1" applyAlignment="1">
      <alignment horizontal="left"/>
    </xf>
    <xf numFmtId="167" fontId="7" fillId="2" borderId="11" xfId="0" applyNumberFormat="1" applyFont="1" applyFill="1" applyBorder="1"/>
    <xf numFmtId="0" fontId="7" fillId="2" borderId="1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/>
    <xf numFmtId="0" fontId="5" fillId="2" borderId="15" xfId="0" applyFont="1" applyFill="1" applyBorder="1"/>
    <xf numFmtId="0" fontId="7" fillId="2" borderId="16" xfId="0" applyFont="1" applyFill="1" applyBorder="1"/>
    <xf numFmtId="0" fontId="7" fillId="2" borderId="16" xfId="0" applyFont="1" applyFill="1" applyBorder="1" applyAlignment="1">
      <alignment horizontal="left"/>
    </xf>
    <xf numFmtId="167" fontId="7" fillId="2" borderId="16" xfId="0" applyNumberFormat="1" applyFont="1" applyFill="1" applyBorder="1" applyAlignment="1">
      <alignment horizontal="left"/>
    </xf>
    <xf numFmtId="0" fontId="5" fillId="2" borderId="16" xfId="0" applyFont="1" applyFill="1" applyBorder="1"/>
    <xf numFmtId="0" fontId="5" fillId="2" borderId="17" xfId="0" applyFont="1" applyFill="1" applyBorder="1"/>
    <xf numFmtId="0" fontId="7" fillId="2" borderId="18" xfId="0" applyFont="1" applyFill="1" applyBorder="1" applyAlignment="1">
      <alignment horizontal="left"/>
    </xf>
    <xf numFmtId="167" fontId="7" fillId="2" borderId="18" xfId="0" applyNumberFormat="1" applyFont="1" applyFill="1" applyBorder="1" applyAlignment="1">
      <alignment horizontal="left"/>
    </xf>
    <xf numFmtId="0" fontId="7" fillId="2" borderId="18" xfId="0" applyFont="1" applyFill="1" applyBorder="1"/>
    <xf numFmtId="1" fontId="5" fillId="2" borderId="0" xfId="0" applyNumberFormat="1" applyFont="1" applyFill="1"/>
    <xf numFmtId="0" fontId="7" fillId="0" borderId="0" xfId="0" applyFont="1"/>
    <xf numFmtId="1" fontId="8" fillId="2" borderId="0" xfId="0" applyNumberFormat="1" applyFont="1" applyFill="1"/>
    <xf numFmtId="1" fontId="8" fillId="2" borderId="2" xfId="0" applyNumberFormat="1" applyFont="1" applyFill="1" applyBorder="1"/>
    <xf numFmtId="0" fontId="10" fillId="2" borderId="4" xfId="0" applyFont="1" applyFill="1" applyBorder="1"/>
    <xf numFmtId="1" fontId="12" fillId="2" borderId="0" xfId="0" applyNumberFormat="1" applyFont="1" applyFill="1"/>
    <xf numFmtId="0" fontId="11" fillId="2" borderId="0" xfId="0" applyFont="1" applyFill="1" applyAlignment="1">
      <alignment wrapText="1"/>
    </xf>
    <xf numFmtId="0" fontId="11" fillId="2" borderId="4" xfId="0" applyFont="1" applyFill="1" applyBorder="1" applyAlignment="1">
      <alignment wrapText="1"/>
    </xf>
    <xf numFmtId="0" fontId="15" fillId="2" borderId="0" xfId="0" applyFont="1" applyFill="1"/>
    <xf numFmtId="167" fontId="7" fillId="2" borderId="18" xfId="0" applyNumberFormat="1" applyFont="1" applyFill="1" applyBorder="1"/>
    <xf numFmtId="1" fontId="7" fillId="2" borderId="0" xfId="0" applyNumberFormat="1" applyFont="1" applyFill="1"/>
    <xf numFmtId="1" fontId="7" fillId="2" borderId="16" xfId="0" applyNumberFormat="1" applyFont="1" applyFill="1" applyBorder="1"/>
    <xf numFmtId="167" fontId="12" fillId="2" borderId="16" xfId="0" applyNumberFormat="1" applyFont="1" applyFill="1" applyBorder="1"/>
    <xf numFmtId="167" fontId="5" fillId="2" borderId="0" xfId="2" applyNumberFormat="1" applyFont="1" applyFill="1"/>
    <xf numFmtId="0" fontId="5" fillId="2" borderId="0" xfId="0" applyFont="1" applyFill="1" applyAlignment="1">
      <alignment horizontal="right"/>
    </xf>
    <xf numFmtId="167" fontId="7" fillId="2" borderId="0" xfId="2" applyNumberFormat="1" applyFont="1" applyFill="1"/>
    <xf numFmtId="0" fontId="7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right"/>
    </xf>
    <xf numFmtId="167" fontId="7" fillId="2" borderId="2" xfId="2" applyNumberFormat="1" applyFont="1" applyFill="1" applyBorder="1"/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2" borderId="20" xfId="0" applyFont="1" applyFill="1" applyBorder="1"/>
    <xf numFmtId="171" fontId="7" fillId="2" borderId="20" xfId="1" applyNumberFormat="1" applyFont="1" applyFill="1" applyBorder="1" applyAlignment="1">
      <alignment horizontal="right"/>
    </xf>
    <xf numFmtId="167" fontId="7" fillId="4" borderId="20" xfId="2" applyNumberFormat="1" applyFont="1" applyFill="1" applyBorder="1" applyAlignment="1">
      <alignment horizontal="left"/>
    </xf>
    <xf numFmtId="167" fontId="7" fillId="0" borderId="0" xfId="2" applyNumberFormat="1" applyFont="1" applyAlignment="1">
      <alignment horizontal="left"/>
    </xf>
    <xf numFmtId="167" fontId="7" fillId="0" borderId="0" xfId="3" applyNumberFormat="1" applyFont="1" applyAlignment="1">
      <alignment horizontal="right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7" fontId="12" fillId="0" borderId="0" xfId="2" applyNumberFormat="1" applyFont="1" applyAlignment="1">
      <alignment horizontal="left"/>
    </xf>
    <xf numFmtId="0" fontId="12" fillId="2" borderId="27" xfId="0" applyFont="1" applyFill="1" applyBorder="1"/>
    <xf numFmtId="167" fontId="12" fillId="2" borderId="27" xfId="2" applyNumberFormat="1" applyFont="1" applyFill="1" applyBorder="1"/>
    <xf numFmtId="0" fontId="12" fillId="2" borderId="27" xfId="0" applyFont="1" applyFill="1" applyBorder="1" applyAlignment="1">
      <alignment horizontal="right"/>
    </xf>
    <xf numFmtId="167" fontId="12" fillId="2" borderId="0" xfId="0" applyNumberFormat="1" applyFont="1" applyFill="1"/>
    <xf numFmtId="0" fontId="12" fillId="2" borderId="0" xfId="0" applyFont="1" applyFill="1" applyAlignment="1">
      <alignment horizontal="right"/>
    </xf>
    <xf numFmtId="167" fontId="12" fillId="2" borderId="0" xfId="2" applyNumberFormat="1" applyFont="1" applyFill="1" applyAlignment="1">
      <alignment horizontal="right"/>
    </xf>
    <xf numFmtId="167" fontId="7" fillId="2" borderId="16" xfId="2" applyNumberFormat="1" applyFont="1" applyFill="1" applyBorder="1" applyAlignment="1">
      <alignment horizontal="left"/>
    </xf>
    <xf numFmtId="0" fontId="7" fillId="2" borderId="16" xfId="0" applyFont="1" applyFill="1" applyBorder="1" applyAlignment="1">
      <alignment horizontal="right"/>
    </xf>
    <xf numFmtId="0" fontId="5" fillId="0" borderId="0" xfId="0" applyFont="1"/>
    <xf numFmtId="1" fontId="12" fillId="3" borderId="6" xfId="0" applyNumberFormat="1" applyFont="1" applyFill="1" applyBorder="1"/>
    <xf numFmtId="0" fontId="12" fillId="3" borderId="29" xfId="0" applyFont="1" applyFill="1" applyBorder="1" applyAlignment="1">
      <alignment horizontal="left"/>
    </xf>
    <xf numFmtId="169" fontId="7" fillId="0" borderId="30" xfId="1" applyNumberFormat="1" applyFont="1" applyBorder="1"/>
    <xf numFmtId="167" fontId="7" fillId="5" borderId="20" xfId="2" applyNumberFormat="1" applyFont="1" applyFill="1" applyBorder="1" applyAlignment="1">
      <alignment horizontal="left" vertical="center"/>
    </xf>
    <xf numFmtId="171" fontId="7" fillId="2" borderId="2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167" fontId="12" fillId="2" borderId="20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171" fontId="7" fillId="2" borderId="20" xfId="1" applyNumberFormat="1" applyFont="1" applyFill="1" applyBorder="1" applyAlignment="1">
      <alignment horizontal="center"/>
    </xf>
    <xf numFmtId="171" fontId="7" fillId="2" borderId="19" xfId="1" applyNumberFormat="1" applyFont="1" applyFill="1" applyBorder="1" applyAlignment="1">
      <alignment horizontal="center"/>
    </xf>
    <xf numFmtId="169" fontId="7" fillId="0" borderId="30" xfId="1" applyNumberFormat="1" applyFont="1" applyBorder="1" applyAlignment="1">
      <alignment horizontal="center" vertical="center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69" fontId="7" fillId="0" borderId="19" xfId="1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167" fontId="12" fillId="3" borderId="7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167" fontId="7" fillId="4" borderId="20" xfId="2" applyNumberFormat="1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167" fontId="7" fillId="2" borderId="20" xfId="0" applyNumberFormat="1" applyFont="1" applyFill="1" applyBorder="1" applyAlignment="1">
      <alignment horizontal="center"/>
    </xf>
    <xf numFmtId="0" fontId="12" fillId="2" borderId="19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169" fontId="7" fillId="0" borderId="20" xfId="1" applyNumberFormat="1" applyFont="1" applyBorder="1" applyAlignment="1">
      <alignment horizontal="left"/>
    </xf>
    <xf numFmtId="0" fontId="12" fillId="3" borderId="28" xfId="0" applyFont="1" applyFill="1" applyBorder="1" applyAlignment="1">
      <alignment horizontal="left"/>
    </xf>
    <xf numFmtId="169" fontId="7" fillId="0" borderId="33" xfId="1" applyNumberFormat="1" applyFont="1" applyBorder="1" applyAlignment="1">
      <alignment horizontal="left"/>
    </xf>
  </cellXfs>
  <cellStyles count="13">
    <cellStyle name="Hyperlink 2" xfId="4" xr:uid="{00000000-0005-0000-0000-000006000000}"/>
    <cellStyle name="Komma" xfId="1" builtinId="3"/>
    <cellStyle name="Komma 3 2" xfId="5" xr:uid="{00000000-0005-0000-0000-000007000000}"/>
    <cellStyle name="Normal_CALCULATIEBLAD.XLS" xfId="6" xr:uid="{00000000-0005-0000-0000-000008000000}"/>
    <cellStyle name="Procent" xfId="3" builtinId="5"/>
    <cellStyle name="Procent 2" xfId="7" xr:uid="{00000000-0005-0000-0000-000009000000}"/>
    <cellStyle name="Standaard" xfId="0" builtinId="0"/>
    <cellStyle name="Standaard 2 2 2" xfId="8" xr:uid="{00000000-0005-0000-0000-00000A000000}"/>
    <cellStyle name="Standaard 4 2 3" xfId="9" xr:uid="{00000000-0005-0000-0000-00000B000000}"/>
    <cellStyle name="Standaard 6" xfId="10" xr:uid="{00000000-0005-0000-0000-00000C000000}"/>
    <cellStyle name="Valuta" xfId="2" builtinId="4"/>
    <cellStyle name="Valuta 3 4" xfId="11" xr:uid="{00000000-0005-0000-0000-00000D000000}"/>
    <cellStyle name="Valuta 5 3" xfId="12" xr:uid="{00000000-0005-0000-0000-00000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79646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Normal="100" workbookViewId="0">
      <selection activeCell="H17" sqref="H17"/>
    </sheetView>
  </sheetViews>
  <sheetFormatPr defaultColWidth="9.28515625" defaultRowHeight="14.25" x14ac:dyDescent="0.2"/>
  <cols>
    <col min="1" max="1" width="8.42578125" style="1" customWidth="1"/>
    <col min="2" max="2" width="3.28515625" style="1" customWidth="1"/>
    <col min="3" max="3" width="16.42578125" style="1" customWidth="1"/>
    <col min="4" max="6" width="9.28515625" style="1"/>
    <col min="7" max="7" width="24.42578125" style="1" customWidth="1"/>
    <col min="8" max="8" width="19.5703125" style="1" customWidth="1"/>
    <col min="9" max="9" width="9.28515625" style="1"/>
    <col min="10" max="10" width="11.7109375" style="1" customWidth="1"/>
    <col min="11" max="16384" width="9.28515625" style="1"/>
  </cols>
  <sheetData>
    <row r="2" spans="1:13" x14ac:dyDescent="0.2">
      <c r="B2" s="2" t="s">
        <v>0</v>
      </c>
      <c r="D2" s="3"/>
      <c r="E2" s="3"/>
      <c r="F2" s="3"/>
      <c r="G2" s="3"/>
      <c r="H2" s="3"/>
      <c r="I2" s="3"/>
    </row>
    <row r="3" spans="1:13" ht="15" customHeight="1" x14ac:dyDescent="0.2">
      <c r="B3" s="4" t="s">
        <v>1</v>
      </c>
      <c r="D3" s="3"/>
      <c r="E3" s="3"/>
      <c r="F3" s="3"/>
      <c r="G3" s="3"/>
      <c r="H3" s="3"/>
      <c r="I3" s="3"/>
    </row>
    <row r="4" spans="1:13" x14ac:dyDescent="0.2">
      <c r="B4" s="5" t="s">
        <v>2</v>
      </c>
      <c r="D4" s="3"/>
      <c r="E4" s="3"/>
      <c r="F4" s="3"/>
      <c r="G4" s="3"/>
      <c r="H4" s="3"/>
      <c r="I4" s="3"/>
    </row>
    <row r="5" spans="1:13" x14ac:dyDescent="0.2">
      <c r="B5" s="6"/>
      <c r="D5" s="3"/>
      <c r="E5" s="3"/>
      <c r="F5" s="3"/>
      <c r="G5" s="3"/>
      <c r="H5" s="3"/>
      <c r="I5" s="3"/>
    </row>
    <row r="6" spans="1:13" x14ac:dyDescent="0.2">
      <c r="B6" s="7" t="s">
        <v>3</v>
      </c>
      <c r="D6" s="3"/>
      <c r="E6" s="3"/>
      <c r="F6" s="3"/>
      <c r="G6" s="3"/>
      <c r="H6" s="3"/>
      <c r="I6" s="3"/>
    </row>
    <row r="7" spans="1:13" x14ac:dyDescent="0.2">
      <c r="B7" s="6" t="s">
        <v>4</v>
      </c>
      <c r="D7" s="3"/>
      <c r="E7" s="3"/>
      <c r="F7" s="3"/>
      <c r="G7" s="3"/>
      <c r="H7" s="3"/>
      <c r="I7" s="3"/>
    </row>
    <row r="8" spans="1:13" x14ac:dyDescent="0.2">
      <c r="B8" s="6" t="s">
        <v>5</v>
      </c>
      <c r="D8" s="3"/>
      <c r="E8" s="3"/>
      <c r="F8" s="3"/>
      <c r="G8" s="3"/>
      <c r="H8" s="3"/>
      <c r="I8" s="3"/>
    </row>
    <row r="9" spans="1:13" ht="15" customHeight="1" x14ac:dyDescent="0.2">
      <c r="C9" s="3"/>
      <c r="D9" s="3"/>
      <c r="E9" s="3"/>
      <c r="F9" s="3"/>
      <c r="G9" s="3"/>
      <c r="H9" s="3"/>
      <c r="I9" s="3"/>
    </row>
    <row r="10" spans="1:13" x14ac:dyDescent="0.2">
      <c r="B10" s="8" t="s">
        <v>6</v>
      </c>
      <c r="C10" s="9"/>
      <c r="D10" s="9"/>
      <c r="E10" s="9"/>
      <c r="F10" s="9"/>
      <c r="G10" s="9"/>
      <c r="H10" s="9"/>
      <c r="I10" s="9"/>
      <c r="J10" s="10"/>
    </row>
    <row r="11" spans="1:13" x14ac:dyDescent="0.2">
      <c r="B11" s="11"/>
      <c r="C11" s="3"/>
      <c r="D11" s="3"/>
      <c r="E11" s="3"/>
      <c r="F11" s="3"/>
      <c r="G11" s="3"/>
      <c r="H11" s="12"/>
      <c r="I11" s="3"/>
      <c r="J11" s="13"/>
    </row>
    <row r="12" spans="1:13" ht="15" customHeight="1" x14ac:dyDescent="0.2">
      <c r="A12" s="14"/>
      <c r="B12" s="11"/>
      <c r="C12" s="15"/>
      <c r="D12" s="3"/>
      <c r="E12" s="3"/>
      <c r="F12" s="3"/>
      <c r="H12" s="12"/>
      <c r="J12" s="13"/>
      <c r="M12" s="16"/>
    </row>
    <row r="13" spans="1:13" ht="15" customHeight="1" x14ac:dyDescent="0.2">
      <c r="B13" s="107" t="s">
        <v>7</v>
      </c>
      <c r="C13" s="107"/>
      <c r="D13" s="108"/>
      <c r="E13" s="108"/>
      <c r="F13" s="108"/>
      <c r="G13" s="108"/>
      <c r="H13" s="18" t="s">
        <v>8</v>
      </c>
      <c r="I13" s="12"/>
      <c r="J13" s="19"/>
      <c r="K13" s="12"/>
      <c r="M13" s="20"/>
    </row>
    <row r="14" spans="1:13" x14ac:dyDescent="0.2">
      <c r="B14" s="109"/>
      <c r="C14" s="109"/>
      <c r="D14" s="110" t="s">
        <v>9</v>
      </c>
      <c r="E14" s="110"/>
      <c r="F14" s="110"/>
      <c r="G14" s="110"/>
      <c r="H14" s="22">
        <f>Dispensers!J27</f>
        <v>0</v>
      </c>
      <c r="I14" s="12"/>
      <c r="J14" s="19"/>
      <c r="K14" s="12"/>
      <c r="M14" s="20"/>
    </row>
    <row r="15" spans="1:13" x14ac:dyDescent="0.2">
      <c r="B15" s="111"/>
      <c r="C15" s="111"/>
      <c r="D15" s="23" t="s">
        <v>10</v>
      </c>
      <c r="E15" s="23"/>
      <c r="F15" s="23"/>
      <c r="G15" s="21"/>
      <c r="H15" s="22">
        <f>Vullingen!N56</f>
        <v>0</v>
      </c>
      <c r="I15" s="12"/>
      <c r="J15" s="19"/>
      <c r="K15" s="12"/>
      <c r="M15" s="20"/>
    </row>
    <row r="16" spans="1:13" x14ac:dyDescent="0.2">
      <c r="B16" s="24"/>
      <c r="C16" s="25"/>
      <c r="D16" s="26"/>
      <c r="E16" s="26"/>
      <c r="F16" s="26"/>
      <c r="G16" s="26"/>
      <c r="H16" s="27"/>
      <c r="I16" s="12"/>
      <c r="J16" s="19"/>
      <c r="K16" s="12"/>
      <c r="M16" s="20"/>
    </row>
    <row r="17" spans="2:13" ht="20.25" customHeight="1" x14ac:dyDescent="0.2">
      <c r="B17" s="105">
        <v>200</v>
      </c>
      <c r="C17" s="105"/>
      <c r="D17" s="106" t="s">
        <v>11</v>
      </c>
      <c r="E17" s="106"/>
      <c r="F17" s="106"/>
      <c r="G17" s="106"/>
      <c r="H17" s="84">
        <f>H14+H15</f>
        <v>0</v>
      </c>
      <c r="I17" s="12"/>
      <c r="J17" s="19"/>
      <c r="K17" s="12"/>
      <c r="M17" s="20"/>
    </row>
    <row r="18" spans="2:13" ht="15" customHeight="1" x14ac:dyDescent="0.2">
      <c r="B18" s="28"/>
      <c r="C18" s="29"/>
      <c r="D18" s="30"/>
      <c r="E18" s="30"/>
      <c r="F18" s="30"/>
      <c r="G18" s="30"/>
      <c r="H18" s="31"/>
      <c r="I18" s="32"/>
      <c r="J18" s="33"/>
    </row>
    <row r="20" spans="2:13" x14ac:dyDescent="0.2">
      <c r="G20" s="34" t="s">
        <v>12</v>
      </c>
      <c r="H20" s="35">
        <v>2380100</v>
      </c>
    </row>
    <row r="21" spans="2:13" x14ac:dyDescent="0.2">
      <c r="G21" s="36" t="s">
        <v>13</v>
      </c>
      <c r="H21" s="35">
        <v>2576400</v>
      </c>
    </row>
  </sheetData>
  <mergeCells count="7">
    <mergeCell ref="B17:C17"/>
    <mergeCell ref="D17:G17"/>
    <mergeCell ref="B13:C13"/>
    <mergeCell ref="D13:G13"/>
    <mergeCell ref="B14:C14"/>
    <mergeCell ref="D14:G14"/>
    <mergeCell ref="B15:C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zoomScaleNormal="100" workbookViewId="0">
      <selection activeCell="J27" sqref="J27"/>
    </sheetView>
  </sheetViews>
  <sheetFormatPr defaultColWidth="9.28515625" defaultRowHeight="14.25" x14ac:dyDescent="0.2"/>
  <cols>
    <col min="1" max="1" width="4.28515625" style="1" customWidth="1"/>
    <col min="2" max="2" width="3.28515625" style="1" customWidth="1"/>
    <col min="3" max="3" width="12.42578125" style="37" customWidth="1"/>
    <col min="4" max="4" width="50.5703125" style="1" customWidth="1"/>
    <col min="5" max="5" width="17.5703125" style="1" customWidth="1"/>
    <col min="6" max="7" width="19.28515625" style="1" customWidth="1"/>
    <col min="8" max="8" width="21.28515625" style="1" customWidth="1"/>
    <col min="9" max="10" width="15.85546875" style="1" customWidth="1"/>
    <col min="11" max="11" width="3.5703125" style="1" customWidth="1"/>
    <col min="12" max="12" width="5.28515625" style="1" customWidth="1"/>
    <col min="13" max="13" width="3.7109375" style="1" customWidth="1"/>
    <col min="14" max="16384" width="9.28515625" style="1"/>
  </cols>
  <sheetData>
    <row r="1" spans="1:13" x14ac:dyDescent="0.2">
      <c r="B1" s="15"/>
      <c r="D1" s="3"/>
      <c r="E1" s="3"/>
      <c r="F1" s="3"/>
      <c r="G1" s="3"/>
      <c r="H1" s="3"/>
      <c r="I1" s="3"/>
      <c r="J1" s="3"/>
      <c r="K1" s="3"/>
    </row>
    <row r="2" spans="1:13" ht="15" customHeight="1" x14ac:dyDescent="0.2">
      <c r="B2" s="4" t="s">
        <v>1</v>
      </c>
      <c r="D2" s="3"/>
      <c r="E2" s="3"/>
      <c r="F2" s="3"/>
      <c r="G2" s="3"/>
      <c r="H2" s="3"/>
      <c r="I2" s="38"/>
      <c r="J2" s="3"/>
      <c r="K2" s="3"/>
    </row>
    <row r="3" spans="1:13" x14ac:dyDescent="0.2">
      <c r="B3" s="6" t="s">
        <v>14</v>
      </c>
      <c r="D3" s="3"/>
      <c r="E3" s="3"/>
      <c r="F3" s="3"/>
      <c r="G3" s="3"/>
      <c r="H3" s="3"/>
      <c r="I3" s="3"/>
      <c r="J3" s="3"/>
      <c r="K3" s="3"/>
    </row>
    <row r="4" spans="1:13" x14ac:dyDescent="0.2">
      <c r="B4" s="7"/>
      <c r="D4" s="3"/>
      <c r="E4" s="3"/>
      <c r="F4" s="3"/>
      <c r="G4" s="3"/>
      <c r="H4" s="3"/>
      <c r="I4" s="3"/>
      <c r="J4" s="3"/>
      <c r="K4" s="3"/>
    </row>
    <row r="5" spans="1:13" x14ac:dyDescent="0.2">
      <c r="B5" s="7" t="s">
        <v>3</v>
      </c>
      <c r="D5" s="3"/>
      <c r="E5" s="3"/>
      <c r="F5" s="3"/>
      <c r="G5" s="3"/>
      <c r="H5" s="3"/>
      <c r="I5" s="3"/>
      <c r="J5" s="3"/>
      <c r="K5" s="3"/>
    </row>
    <row r="6" spans="1:13" x14ac:dyDescent="0.2">
      <c r="B6" s="6" t="s">
        <v>15</v>
      </c>
      <c r="D6" s="3"/>
      <c r="E6" s="3"/>
      <c r="F6" s="3"/>
      <c r="G6" s="3"/>
      <c r="H6" s="3"/>
      <c r="I6" s="3"/>
      <c r="J6" s="3"/>
      <c r="K6" s="3"/>
    </row>
    <row r="7" spans="1:13" x14ac:dyDescent="0.2">
      <c r="B7" s="6" t="s">
        <v>16</v>
      </c>
      <c r="D7" s="3"/>
      <c r="E7" s="3"/>
      <c r="F7" s="3"/>
      <c r="G7" s="3"/>
      <c r="H7" s="3"/>
      <c r="I7" s="3"/>
      <c r="J7" s="3"/>
      <c r="K7" s="3"/>
    </row>
    <row r="8" spans="1:13" ht="15" customHeight="1" x14ac:dyDescent="0.2">
      <c r="C8" s="39"/>
      <c r="D8" s="3"/>
      <c r="E8" s="3"/>
      <c r="F8" s="3"/>
      <c r="G8" s="3"/>
      <c r="H8" s="3"/>
      <c r="I8" s="3"/>
      <c r="J8" s="3"/>
      <c r="K8" s="3"/>
    </row>
    <row r="9" spans="1:13" x14ac:dyDescent="0.2">
      <c r="B9" s="8" t="s">
        <v>6</v>
      </c>
      <c r="C9" s="40"/>
      <c r="D9" s="9"/>
      <c r="E9" s="9"/>
      <c r="F9" s="9"/>
      <c r="G9" s="9"/>
      <c r="H9" s="9"/>
      <c r="I9" s="9"/>
      <c r="J9" s="9"/>
      <c r="K9" s="9"/>
      <c r="L9" s="10"/>
    </row>
    <row r="10" spans="1:13" x14ac:dyDescent="0.2">
      <c r="B10" s="41"/>
      <c r="C10" s="39"/>
      <c r="D10" s="3"/>
      <c r="E10" s="3"/>
      <c r="F10" s="3"/>
      <c r="G10" s="3"/>
      <c r="H10" s="3"/>
      <c r="I10" s="3"/>
      <c r="J10" s="3"/>
      <c r="K10" s="3"/>
      <c r="L10" s="13"/>
    </row>
    <row r="11" spans="1:13" ht="15" thickBot="1" x14ac:dyDescent="0.25">
      <c r="B11" s="11"/>
      <c r="C11" s="42" t="s">
        <v>17</v>
      </c>
      <c r="D11" s="3"/>
      <c r="L11" s="13"/>
    </row>
    <row r="12" spans="1:13" ht="32.25" customHeight="1" thickBot="1" x14ac:dyDescent="0.25">
      <c r="A12" s="43"/>
      <c r="B12" s="44"/>
      <c r="C12" s="60" t="s">
        <v>18</v>
      </c>
      <c r="D12" s="60" t="s">
        <v>19</v>
      </c>
      <c r="E12" s="60" t="s">
        <v>20</v>
      </c>
      <c r="F12" s="60" t="s">
        <v>21</v>
      </c>
      <c r="G12" s="60" t="s">
        <v>22</v>
      </c>
      <c r="H12" s="60" t="s">
        <v>23</v>
      </c>
      <c r="I12" s="60" t="s">
        <v>24</v>
      </c>
      <c r="J12" s="60" t="s">
        <v>25</v>
      </c>
      <c r="K12" s="12"/>
      <c r="L12" s="19"/>
      <c r="M12" s="12"/>
    </row>
    <row r="13" spans="1:13" x14ac:dyDescent="0.2">
      <c r="A13" s="45"/>
      <c r="B13" s="11"/>
      <c r="C13" s="85">
        <v>280</v>
      </c>
      <c r="D13" s="64" t="s">
        <v>26</v>
      </c>
      <c r="E13" s="64" t="s">
        <v>27</v>
      </c>
      <c r="F13" s="66"/>
      <c r="G13" s="66"/>
      <c r="H13" s="66"/>
      <c r="I13" s="66"/>
      <c r="J13" s="46">
        <f t="shared" ref="J13:J24" si="0">SUM(C13*I13)</f>
        <v>0</v>
      </c>
      <c r="K13" s="12"/>
      <c r="L13" s="19"/>
      <c r="M13" s="12"/>
    </row>
    <row r="14" spans="1:13" x14ac:dyDescent="0.2">
      <c r="A14" s="45"/>
      <c r="B14" s="11"/>
      <c r="C14" s="85">
        <v>280</v>
      </c>
      <c r="D14" s="64" t="s">
        <v>28</v>
      </c>
      <c r="E14" s="64" t="s">
        <v>27</v>
      </c>
      <c r="F14" s="66"/>
      <c r="G14" s="66"/>
      <c r="H14" s="66"/>
      <c r="I14" s="66"/>
      <c r="J14" s="46">
        <f t="shared" si="0"/>
        <v>0</v>
      </c>
      <c r="K14" s="12"/>
      <c r="L14" s="19"/>
      <c r="M14" s="12"/>
    </row>
    <row r="15" spans="1:13" x14ac:dyDescent="0.2">
      <c r="A15" s="45"/>
      <c r="B15" s="11"/>
      <c r="C15" s="85">
        <v>280</v>
      </c>
      <c r="D15" s="64" t="s">
        <v>29</v>
      </c>
      <c r="E15" s="64" t="s">
        <v>27</v>
      </c>
      <c r="F15" s="66"/>
      <c r="G15" s="66"/>
      <c r="H15" s="66"/>
      <c r="I15" s="66"/>
      <c r="J15" s="46">
        <f t="shared" si="0"/>
        <v>0</v>
      </c>
      <c r="K15" s="12"/>
      <c r="L15" s="19"/>
      <c r="M15" s="12"/>
    </row>
    <row r="16" spans="1:13" x14ac:dyDescent="0.2">
      <c r="A16" s="45"/>
      <c r="B16" s="11"/>
      <c r="C16" s="85">
        <v>280</v>
      </c>
      <c r="D16" s="64" t="s">
        <v>30</v>
      </c>
      <c r="E16" s="64" t="s">
        <v>27</v>
      </c>
      <c r="F16" s="66"/>
      <c r="G16" s="66"/>
      <c r="H16" s="66"/>
      <c r="I16" s="66"/>
      <c r="J16" s="46">
        <f t="shared" si="0"/>
        <v>0</v>
      </c>
      <c r="K16" s="12"/>
      <c r="L16" s="19"/>
      <c r="M16" s="12"/>
    </row>
    <row r="17" spans="1:13" x14ac:dyDescent="0.2">
      <c r="A17" s="45"/>
      <c r="B17" s="11"/>
      <c r="C17" s="85">
        <v>2802.1165460809798</v>
      </c>
      <c r="D17" s="64" t="s">
        <v>31</v>
      </c>
      <c r="E17" s="64" t="s">
        <v>27</v>
      </c>
      <c r="F17" s="66"/>
      <c r="G17" s="66"/>
      <c r="H17" s="66"/>
      <c r="I17" s="66"/>
      <c r="J17" s="46">
        <f t="shared" si="0"/>
        <v>0</v>
      </c>
      <c r="K17" s="12"/>
      <c r="L17" s="19"/>
      <c r="M17" s="12"/>
    </row>
    <row r="18" spans="1:13" x14ac:dyDescent="0.2">
      <c r="A18" s="45"/>
      <c r="B18" s="11"/>
      <c r="C18" s="85">
        <v>280</v>
      </c>
      <c r="D18" s="64" t="s">
        <v>121</v>
      </c>
      <c r="E18" s="64" t="s">
        <v>27</v>
      </c>
      <c r="F18" s="66"/>
      <c r="G18" s="66"/>
      <c r="H18" s="66"/>
      <c r="I18" s="66"/>
      <c r="J18" s="46">
        <f t="shared" si="0"/>
        <v>0</v>
      </c>
      <c r="K18" s="12"/>
      <c r="L18" s="19"/>
      <c r="M18" s="12"/>
    </row>
    <row r="19" spans="1:13" x14ac:dyDescent="0.2">
      <c r="A19" s="45"/>
      <c r="B19" s="11"/>
      <c r="C19" s="85">
        <v>280</v>
      </c>
      <c r="D19" s="64" t="s">
        <v>122</v>
      </c>
      <c r="E19" s="64" t="s">
        <v>27</v>
      </c>
      <c r="F19" s="66"/>
      <c r="G19" s="66"/>
      <c r="H19" s="66"/>
      <c r="I19" s="66"/>
      <c r="J19" s="46">
        <f t="shared" si="0"/>
        <v>0</v>
      </c>
      <c r="K19" s="12"/>
      <c r="L19" s="19"/>
      <c r="M19" s="12"/>
    </row>
    <row r="20" spans="1:13" x14ac:dyDescent="0.2">
      <c r="A20" s="45"/>
      <c r="B20" s="11"/>
      <c r="C20" s="85">
        <v>280</v>
      </c>
      <c r="D20" s="64" t="s">
        <v>32</v>
      </c>
      <c r="E20" s="64" t="s">
        <v>27</v>
      </c>
      <c r="F20" s="66"/>
      <c r="G20" s="66"/>
      <c r="H20" s="66"/>
      <c r="I20" s="66"/>
      <c r="J20" s="46">
        <f t="shared" si="0"/>
        <v>0</v>
      </c>
      <c r="K20" s="12"/>
      <c r="L20" s="19"/>
      <c r="M20" s="12"/>
    </row>
    <row r="21" spans="1:13" x14ac:dyDescent="0.2">
      <c r="A21" s="45"/>
      <c r="B21" s="11"/>
      <c r="C21" s="85">
        <v>280</v>
      </c>
      <c r="D21" s="64" t="s">
        <v>33</v>
      </c>
      <c r="E21" s="64" t="s">
        <v>27</v>
      </c>
      <c r="F21" s="66"/>
      <c r="G21" s="66"/>
      <c r="H21" s="66"/>
      <c r="I21" s="66"/>
      <c r="J21" s="46">
        <f t="shared" si="0"/>
        <v>0</v>
      </c>
      <c r="K21" s="12"/>
      <c r="L21" s="19"/>
      <c r="M21" s="12"/>
    </row>
    <row r="22" spans="1:13" x14ac:dyDescent="0.2">
      <c r="A22" s="45"/>
      <c r="B22" s="11"/>
      <c r="C22" s="85">
        <v>280</v>
      </c>
      <c r="D22" s="64" t="s">
        <v>123</v>
      </c>
      <c r="E22" s="64" t="s">
        <v>27</v>
      </c>
      <c r="F22" s="66"/>
      <c r="G22" s="66"/>
      <c r="H22" s="66"/>
      <c r="I22" s="66"/>
      <c r="J22" s="46">
        <f t="shared" si="0"/>
        <v>0</v>
      </c>
      <c r="K22" s="12"/>
      <c r="L22" s="19"/>
      <c r="M22" s="12"/>
    </row>
    <row r="23" spans="1:13" x14ac:dyDescent="0.2">
      <c r="A23" s="45"/>
      <c r="B23" s="11"/>
      <c r="C23" s="85">
        <v>280</v>
      </c>
      <c r="D23" s="64" t="s">
        <v>124</v>
      </c>
      <c r="E23" s="64" t="s">
        <v>27</v>
      </c>
      <c r="F23" s="66"/>
      <c r="G23" s="66"/>
      <c r="H23" s="66"/>
      <c r="I23" s="66"/>
      <c r="J23" s="46">
        <f t="shared" si="0"/>
        <v>0</v>
      </c>
      <c r="K23" s="12"/>
      <c r="L23" s="19"/>
      <c r="M23" s="12"/>
    </row>
    <row r="24" spans="1:13" x14ac:dyDescent="0.2">
      <c r="A24" s="45"/>
      <c r="B24" s="11"/>
      <c r="C24" s="85">
        <v>2802.1165460809798</v>
      </c>
      <c r="D24" s="64" t="s">
        <v>34</v>
      </c>
      <c r="E24" s="64" t="s">
        <v>35</v>
      </c>
      <c r="F24" s="66"/>
      <c r="G24" s="66"/>
      <c r="H24" s="66"/>
      <c r="I24" s="66"/>
      <c r="J24" s="46">
        <f t="shared" si="0"/>
        <v>0</v>
      </c>
      <c r="K24" s="12"/>
      <c r="L24" s="19"/>
      <c r="M24" s="12"/>
    </row>
    <row r="25" spans="1:13" x14ac:dyDescent="0.2">
      <c r="B25" s="11"/>
      <c r="C25" s="47"/>
      <c r="D25" s="26"/>
      <c r="E25" s="26"/>
      <c r="F25" s="26"/>
      <c r="G25" s="26"/>
      <c r="H25" s="26"/>
      <c r="I25" s="26"/>
      <c r="J25" s="27"/>
      <c r="K25" s="12"/>
      <c r="L25" s="19"/>
      <c r="M25" s="12"/>
    </row>
    <row r="26" spans="1:13" x14ac:dyDescent="0.2">
      <c r="B26" s="11"/>
      <c r="C26" s="112"/>
      <c r="D26" s="112"/>
      <c r="E26" s="112"/>
      <c r="F26" s="112"/>
      <c r="G26" s="112"/>
      <c r="H26" s="112"/>
      <c r="I26" s="112"/>
      <c r="J26" s="112"/>
      <c r="L26" s="13"/>
    </row>
    <row r="27" spans="1:13" s="86" customFormat="1" ht="18" customHeight="1" x14ac:dyDescent="0.25">
      <c r="B27" s="87"/>
      <c r="C27" s="113" t="s">
        <v>36</v>
      </c>
      <c r="D27" s="113"/>
      <c r="E27" s="113"/>
      <c r="F27" s="113"/>
      <c r="G27" s="113"/>
      <c r="H27" s="113"/>
      <c r="I27" s="113"/>
      <c r="J27" s="88">
        <f>SUM(J13:J24)</f>
        <v>0</v>
      </c>
      <c r="L27" s="89"/>
    </row>
    <row r="28" spans="1:13" ht="15" customHeight="1" x14ac:dyDescent="0.2">
      <c r="B28" s="28"/>
      <c r="C28" s="48"/>
      <c r="D28" s="30"/>
      <c r="E28" s="30"/>
      <c r="F28" s="30"/>
      <c r="G28" s="30"/>
      <c r="H28" s="30"/>
      <c r="I28" s="30"/>
      <c r="J28" s="49"/>
      <c r="K28" s="32"/>
      <c r="L28" s="33"/>
    </row>
  </sheetData>
  <mergeCells count="2">
    <mergeCell ref="C26:J26"/>
    <mergeCell ref="C27:I2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0"/>
  <sheetViews>
    <sheetView showGridLines="0" topLeftCell="A31" zoomScale="80" zoomScaleNormal="80" workbookViewId="0">
      <selection activeCell="N56" sqref="N56"/>
    </sheetView>
  </sheetViews>
  <sheetFormatPr defaultColWidth="9.28515625" defaultRowHeight="14.25" x14ac:dyDescent="0.2"/>
  <cols>
    <col min="1" max="1" width="2.140625" style="1" customWidth="1"/>
    <col min="2" max="2" width="1" style="1" customWidth="1"/>
    <col min="3" max="3" width="43.5703125" style="1" customWidth="1"/>
    <col min="4" max="4" width="85.7109375" style="1" bestFit="1" customWidth="1"/>
    <col min="5" max="5" width="60.5703125" style="1" customWidth="1"/>
    <col min="6" max="6" width="14" style="1" customWidth="1"/>
    <col min="7" max="7" width="11.85546875" style="1" customWidth="1"/>
    <col min="8" max="8" width="14.85546875" style="1" customWidth="1"/>
    <col min="9" max="9" width="9.28515625" style="1"/>
    <col min="10" max="10" width="1" style="1" customWidth="1"/>
    <col min="11" max="11" width="19.28515625" style="1" customWidth="1"/>
    <col min="12" max="12" width="13.85546875" style="50" customWidth="1"/>
    <col min="13" max="13" width="12.28515625" style="51" customWidth="1"/>
    <col min="14" max="14" width="21.28515625" style="1" customWidth="1"/>
    <col min="15" max="15" width="19.28515625" style="1" customWidth="1"/>
    <col min="16" max="16" width="15.42578125" style="1" customWidth="1"/>
    <col min="17" max="17" width="3.42578125" style="1" customWidth="1"/>
    <col min="18" max="19" width="2" style="1" customWidth="1"/>
    <col min="20" max="20" width="18.28515625" style="1" customWidth="1"/>
    <col min="21" max="21" width="15.42578125" style="1" customWidth="1"/>
    <col min="22" max="16384" width="9.28515625" style="1"/>
  </cols>
  <sheetData>
    <row r="1" spans="1:21" x14ac:dyDescent="0.2">
      <c r="A1" s="3"/>
      <c r="B1" s="15"/>
      <c r="C1" s="3"/>
      <c r="D1" s="3"/>
      <c r="E1" s="3"/>
      <c r="F1" s="3"/>
      <c r="G1" s="3"/>
      <c r="H1" s="3"/>
      <c r="I1" s="3"/>
      <c r="J1" s="3"/>
      <c r="K1" s="3"/>
      <c r="L1" s="52"/>
      <c r="M1" s="53"/>
      <c r="N1" s="3"/>
      <c r="O1" s="3"/>
      <c r="P1" s="3"/>
    </row>
    <row r="2" spans="1:21" ht="15" customHeight="1" x14ac:dyDescent="0.2">
      <c r="A2" s="3"/>
      <c r="B2" s="7"/>
      <c r="C2" s="4" t="s">
        <v>1</v>
      </c>
      <c r="D2" s="3"/>
      <c r="E2" s="3"/>
      <c r="F2" s="3"/>
      <c r="G2" s="3"/>
      <c r="H2" s="3"/>
      <c r="I2" s="3"/>
      <c r="J2" s="3"/>
      <c r="K2" s="3"/>
      <c r="L2" s="52"/>
      <c r="M2" s="53"/>
      <c r="N2" s="3"/>
      <c r="O2" s="3"/>
      <c r="P2" s="3"/>
    </row>
    <row r="3" spans="1:21" x14ac:dyDescent="0.2">
      <c r="A3" s="3"/>
      <c r="B3" s="6" t="s">
        <v>37</v>
      </c>
      <c r="C3" s="3"/>
      <c r="D3" s="3"/>
      <c r="E3" s="3"/>
      <c r="F3" s="3"/>
      <c r="G3" s="3"/>
      <c r="H3" s="3"/>
      <c r="I3" s="3"/>
      <c r="J3" s="3"/>
      <c r="K3" s="3"/>
      <c r="L3" s="52"/>
      <c r="M3" s="53"/>
      <c r="N3" s="3"/>
      <c r="O3" s="3"/>
      <c r="P3" s="3"/>
    </row>
    <row r="4" spans="1:21" x14ac:dyDescent="0.2">
      <c r="A4" s="3"/>
      <c r="B4" s="7"/>
      <c r="C4" s="3"/>
      <c r="D4" s="3"/>
      <c r="E4" s="3"/>
      <c r="F4" s="3"/>
      <c r="G4" s="3"/>
      <c r="H4" s="3"/>
      <c r="I4" s="3"/>
      <c r="J4" s="3"/>
      <c r="K4" s="3"/>
      <c r="L4" s="52"/>
      <c r="M4" s="53"/>
      <c r="N4" s="3"/>
      <c r="O4" s="3"/>
      <c r="P4" s="3"/>
    </row>
    <row r="5" spans="1:21" x14ac:dyDescent="0.2">
      <c r="A5" s="3"/>
      <c r="B5" s="7" t="s">
        <v>3</v>
      </c>
      <c r="C5" s="3"/>
      <c r="D5" s="3"/>
      <c r="E5" s="3"/>
      <c r="F5" s="3"/>
      <c r="G5" s="3"/>
      <c r="H5" s="3"/>
      <c r="I5" s="3"/>
      <c r="J5" s="3"/>
      <c r="K5" s="3"/>
      <c r="L5" s="52"/>
      <c r="M5" s="53"/>
      <c r="N5" s="3"/>
      <c r="O5" s="3"/>
      <c r="P5" s="3"/>
    </row>
    <row r="6" spans="1:21" x14ac:dyDescent="0.2">
      <c r="A6" s="3"/>
      <c r="B6" s="6" t="s">
        <v>15</v>
      </c>
      <c r="C6" s="3"/>
      <c r="D6" s="3"/>
      <c r="E6" s="3"/>
      <c r="F6" s="54"/>
      <c r="G6" s="54"/>
      <c r="H6" s="54"/>
      <c r="I6" s="54"/>
      <c r="J6" s="54"/>
      <c r="K6" s="3"/>
      <c r="L6" s="52"/>
      <c r="M6" s="55"/>
      <c r="N6" s="3"/>
      <c r="O6" s="3"/>
      <c r="P6" s="3"/>
    </row>
    <row r="7" spans="1:21" x14ac:dyDescent="0.2">
      <c r="A7" s="3"/>
      <c r="B7" s="6" t="s">
        <v>16</v>
      </c>
      <c r="C7" s="3"/>
      <c r="D7" s="3"/>
      <c r="E7" s="3"/>
      <c r="F7" s="3"/>
      <c r="G7" s="3"/>
      <c r="H7" s="3"/>
      <c r="I7" s="3"/>
      <c r="J7" s="3"/>
      <c r="K7" s="3"/>
      <c r="L7" s="52"/>
      <c r="M7" s="53"/>
      <c r="N7" s="3"/>
      <c r="O7" s="3"/>
      <c r="P7" s="3"/>
    </row>
    <row r="8" spans="1:21" ht="15" customHeight="1" x14ac:dyDescent="0.2">
      <c r="C8" s="3"/>
      <c r="D8" s="3"/>
      <c r="E8" s="3"/>
      <c r="F8" s="3"/>
      <c r="G8" s="3"/>
      <c r="H8" s="3"/>
      <c r="I8" s="3"/>
      <c r="J8" s="3"/>
      <c r="K8" s="3"/>
      <c r="L8" s="52"/>
      <c r="M8" s="53"/>
      <c r="N8" s="3"/>
      <c r="O8" s="3"/>
      <c r="P8" s="3"/>
    </row>
    <row r="9" spans="1:21" x14ac:dyDescent="0.2">
      <c r="B9" s="8" t="s">
        <v>6</v>
      </c>
      <c r="C9" s="9"/>
      <c r="D9" s="9"/>
      <c r="E9" s="9"/>
      <c r="F9" s="9"/>
      <c r="G9" s="9"/>
      <c r="H9" s="9"/>
      <c r="I9" s="9"/>
      <c r="J9" s="9"/>
      <c r="K9" s="9"/>
      <c r="L9" s="56"/>
      <c r="M9" s="57"/>
      <c r="N9" s="9"/>
      <c r="O9" s="9"/>
      <c r="P9" s="9"/>
      <c r="Q9" s="10"/>
      <c r="T9" s="58"/>
      <c r="U9" s="58"/>
    </row>
    <row r="10" spans="1:21" x14ac:dyDescent="0.2">
      <c r="B10" s="11"/>
      <c r="C10" s="15" t="s">
        <v>17</v>
      </c>
      <c r="D10" s="15"/>
      <c r="E10" s="15"/>
      <c r="F10" s="3"/>
      <c r="G10" s="3"/>
      <c r="H10" s="3"/>
      <c r="I10" s="3"/>
      <c r="J10" s="3"/>
      <c r="K10" s="3"/>
      <c r="L10" s="52"/>
      <c r="M10" s="53"/>
      <c r="N10" s="3"/>
      <c r="O10" s="3"/>
      <c r="P10" s="3"/>
      <c r="Q10" s="13"/>
      <c r="T10" s="58"/>
      <c r="U10" s="58"/>
    </row>
    <row r="11" spans="1:21" ht="15" customHeight="1" x14ac:dyDescent="0.2">
      <c r="B11" s="11"/>
      <c r="C11" s="15"/>
      <c r="D11" s="15"/>
      <c r="E11" s="15"/>
      <c r="F11" s="114" t="s">
        <v>38</v>
      </c>
      <c r="G11" s="114"/>
      <c r="H11" s="114"/>
      <c r="I11" s="25"/>
      <c r="Q11" s="13"/>
      <c r="T11" s="58"/>
      <c r="U11" s="58"/>
    </row>
    <row r="12" spans="1:21" ht="70.5" customHeight="1" x14ac:dyDescent="0.2">
      <c r="A12" s="43"/>
      <c r="B12" s="44"/>
      <c r="C12" s="59" t="s">
        <v>39</v>
      </c>
      <c r="D12" s="60" t="s">
        <v>40</v>
      </c>
      <c r="E12" s="60" t="s">
        <v>41</v>
      </c>
      <c r="F12" s="90" t="s">
        <v>42</v>
      </c>
      <c r="G12" s="90" t="s">
        <v>43</v>
      </c>
      <c r="H12" s="91" t="s">
        <v>44</v>
      </c>
      <c r="I12" s="61" t="s">
        <v>20</v>
      </c>
      <c r="J12" s="3"/>
      <c r="K12" s="62" t="s">
        <v>20</v>
      </c>
      <c r="L12" s="99" t="s">
        <v>45</v>
      </c>
      <c r="M12" s="90" t="s">
        <v>43</v>
      </c>
      <c r="N12" s="90" t="s">
        <v>125</v>
      </c>
      <c r="O12" s="100" t="s">
        <v>21</v>
      </c>
      <c r="P12" s="100" t="s">
        <v>22</v>
      </c>
      <c r="Q12" s="19"/>
      <c r="R12" s="12"/>
      <c r="S12" s="12"/>
      <c r="T12" s="58"/>
      <c r="U12" s="63"/>
    </row>
    <row r="13" spans="1:21" x14ac:dyDescent="0.2">
      <c r="B13" s="11"/>
      <c r="C13" s="115" t="s">
        <v>46</v>
      </c>
      <c r="D13" s="64" t="s">
        <v>47</v>
      </c>
      <c r="E13" s="66"/>
      <c r="F13" s="92">
        <v>8131</v>
      </c>
      <c r="G13" s="93">
        <v>3750</v>
      </c>
      <c r="H13" s="92">
        <f t="shared" ref="H13:H54" si="0">IF(G13="","",G13*F13)</f>
        <v>30491250</v>
      </c>
      <c r="I13" s="65"/>
      <c r="J13" s="3"/>
      <c r="K13" s="98" t="s">
        <v>48</v>
      </c>
      <c r="L13" s="101"/>
      <c r="M13" s="102"/>
      <c r="N13" s="103" t="str">
        <f t="shared" ref="N13:N54" si="1">IFERROR(IF(M13=0,"",H13/M13*L13),"")</f>
        <v/>
      </c>
      <c r="O13" s="102"/>
      <c r="P13" s="102"/>
      <c r="Q13" s="19"/>
      <c r="R13" s="12"/>
      <c r="S13" s="12"/>
      <c r="T13" s="67"/>
      <c r="U13" s="68"/>
    </row>
    <row r="14" spans="1:21" x14ac:dyDescent="0.2">
      <c r="B14" s="11"/>
      <c r="C14" s="115"/>
      <c r="D14" s="64" t="s">
        <v>49</v>
      </c>
      <c r="E14" s="66"/>
      <c r="F14" s="92">
        <v>1448</v>
      </c>
      <c r="G14" s="93">
        <v>3750</v>
      </c>
      <c r="H14" s="92">
        <f t="shared" si="0"/>
        <v>5430000</v>
      </c>
      <c r="I14" s="65"/>
      <c r="J14" s="3"/>
      <c r="K14" s="98" t="s">
        <v>48</v>
      </c>
      <c r="L14" s="101"/>
      <c r="M14" s="102"/>
      <c r="N14" s="103" t="str">
        <f t="shared" si="1"/>
        <v/>
      </c>
      <c r="O14" s="102"/>
      <c r="P14" s="102"/>
      <c r="Q14" s="19"/>
      <c r="R14" s="12"/>
      <c r="S14" s="12"/>
      <c r="T14" s="67"/>
      <c r="U14" s="68"/>
    </row>
    <row r="15" spans="1:21" x14ac:dyDescent="0.2">
      <c r="B15" s="11"/>
      <c r="C15" s="115"/>
      <c r="D15" s="64" t="s">
        <v>50</v>
      </c>
      <c r="E15" s="66"/>
      <c r="F15" s="92">
        <v>5191</v>
      </c>
      <c r="G15" s="93">
        <v>3990</v>
      </c>
      <c r="H15" s="92">
        <f t="shared" si="0"/>
        <v>20712090</v>
      </c>
      <c r="I15" s="65"/>
      <c r="J15" s="3"/>
      <c r="K15" s="98" t="s">
        <v>48</v>
      </c>
      <c r="L15" s="101"/>
      <c r="M15" s="102"/>
      <c r="N15" s="103" t="str">
        <f t="shared" si="1"/>
        <v/>
      </c>
      <c r="O15" s="102"/>
      <c r="P15" s="102"/>
      <c r="Q15" s="19"/>
      <c r="R15" s="12"/>
      <c r="S15" s="12"/>
      <c r="T15" s="67"/>
      <c r="U15" s="68"/>
    </row>
    <row r="16" spans="1:21" x14ac:dyDescent="0.2">
      <c r="B16" s="11"/>
      <c r="C16" s="115"/>
      <c r="D16" s="64" t="s">
        <v>51</v>
      </c>
      <c r="E16" s="66"/>
      <c r="F16" s="92">
        <v>947</v>
      </c>
      <c r="G16" s="93">
        <v>4000</v>
      </c>
      <c r="H16" s="92">
        <f t="shared" si="0"/>
        <v>3788000</v>
      </c>
      <c r="I16" s="65"/>
      <c r="J16" s="3"/>
      <c r="K16" s="98" t="s">
        <v>48</v>
      </c>
      <c r="L16" s="101"/>
      <c r="M16" s="102"/>
      <c r="N16" s="103" t="str">
        <f t="shared" si="1"/>
        <v/>
      </c>
      <c r="O16" s="102"/>
      <c r="P16" s="102"/>
      <c r="Q16" s="19"/>
      <c r="R16" s="12"/>
      <c r="S16" s="12"/>
      <c r="T16" s="67"/>
      <c r="U16" s="68"/>
    </row>
    <row r="17" spans="2:21" x14ac:dyDescent="0.2">
      <c r="B17" s="11"/>
      <c r="C17" s="115"/>
      <c r="D17" s="64" t="s">
        <v>52</v>
      </c>
      <c r="E17" s="66"/>
      <c r="F17" s="92">
        <v>1779</v>
      </c>
      <c r="G17" s="93">
        <v>3990</v>
      </c>
      <c r="H17" s="92">
        <f t="shared" si="0"/>
        <v>7098210</v>
      </c>
      <c r="I17" s="65"/>
      <c r="J17" s="3"/>
      <c r="K17" s="98" t="s">
        <v>48</v>
      </c>
      <c r="L17" s="101"/>
      <c r="M17" s="102"/>
      <c r="N17" s="103" t="str">
        <f t="shared" si="1"/>
        <v/>
      </c>
      <c r="O17" s="102"/>
      <c r="P17" s="102"/>
      <c r="Q17" s="19"/>
      <c r="R17" s="12"/>
      <c r="S17" s="12"/>
      <c r="T17" s="67"/>
      <c r="U17" s="68"/>
    </row>
    <row r="18" spans="2:21" x14ac:dyDescent="0.2">
      <c r="B18" s="11"/>
      <c r="C18" s="115"/>
      <c r="D18" s="64" t="s">
        <v>53</v>
      </c>
      <c r="E18" s="66"/>
      <c r="F18" s="92">
        <v>521</v>
      </c>
      <c r="G18" s="93">
        <v>3200</v>
      </c>
      <c r="H18" s="92">
        <f t="shared" si="0"/>
        <v>1667200</v>
      </c>
      <c r="I18" s="65"/>
      <c r="J18" s="3"/>
      <c r="K18" s="98" t="s">
        <v>48</v>
      </c>
      <c r="L18" s="101"/>
      <c r="M18" s="102"/>
      <c r="N18" s="103" t="str">
        <f t="shared" si="1"/>
        <v/>
      </c>
      <c r="O18" s="102"/>
      <c r="P18" s="102"/>
      <c r="Q18" s="19"/>
      <c r="R18" s="12"/>
      <c r="S18" s="12"/>
      <c r="T18" s="67"/>
      <c r="U18" s="68"/>
    </row>
    <row r="19" spans="2:21" x14ac:dyDescent="0.2">
      <c r="B19" s="11"/>
      <c r="C19" s="115"/>
      <c r="D19" s="64" t="s">
        <v>54</v>
      </c>
      <c r="E19" s="66"/>
      <c r="F19" s="92">
        <v>515</v>
      </c>
      <c r="G19" s="93">
        <v>3750</v>
      </c>
      <c r="H19" s="92">
        <f t="shared" si="0"/>
        <v>1931250</v>
      </c>
      <c r="I19" s="65"/>
      <c r="J19" s="3"/>
      <c r="K19" s="98" t="s">
        <v>48</v>
      </c>
      <c r="L19" s="101"/>
      <c r="M19" s="102"/>
      <c r="N19" s="103" t="str">
        <f t="shared" si="1"/>
        <v/>
      </c>
      <c r="O19" s="102"/>
      <c r="P19" s="102"/>
      <c r="Q19" s="19"/>
      <c r="R19" s="12"/>
      <c r="S19" s="12"/>
      <c r="T19" s="67"/>
      <c r="U19" s="68"/>
    </row>
    <row r="20" spans="2:21" x14ac:dyDescent="0.2">
      <c r="B20" s="11"/>
      <c r="C20" s="115"/>
      <c r="D20" s="64" t="s">
        <v>55</v>
      </c>
      <c r="E20" s="66"/>
      <c r="F20" s="92">
        <v>2544</v>
      </c>
      <c r="G20" s="93">
        <v>3000</v>
      </c>
      <c r="H20" s="92">
        <f t="shared" si="0"/>
        <v>7632000</v>
      </c>
      <c r="I20" s="65"/>
      <c r="J20" s="3"/>
      <c r="K20" s="98" t="s">
        <v>48</v>
      </c>
      <c r="L20" s="101"/>
      <c r="M20" s="102"/>
      <c r="N20" s="103" t="str">
        <f t="shared" si="1"/>
        <v/>
      </c>
      <c r="O20" s="102"/>
      <c r="P20" s="102"/>
      <c r="Q20" s="19"/>
      <c r="R20" s="12"/>
      <c r="S20" s="12"/>
      <c r="T20" s="67"/>
      <c r="U20" s="68"/>
    </row>
    <row r="21" spans="2:21" x14ac:dyDescent="0.2">
      <c r="B21" s="11"/>
      <c r="C21" s="115"/>
      <c r="D21" s="64" t="s">
        <v>56</v>
      </c>
      <c r="E21" s="66"/>
      <c r="F21" s="92">
        <v>413</v>
      </c>
      <c r="G21" s="93">
        <v>6</v>
      </c>
      <c r="H21" s="92">
        <f t="shared" si="0"/>
        <v>2478</v>
      </c>
      <c r="I21" s="65"/>
      <c r="J21" s="3"/>
      <c r="K21" s="98" t="s">
        <v>57</v>
      </c>
      <c r="L21" s="101"/>
      <c r="M21" s="102"/>
      <c r="N21" s="103" t="str">
        <f t="shared" si="1"/>
        <v/>
      </c>
      <c r="O21" s="102"/>
      <c r="P21" s="102"/>
      <c r="Q21" s="19"/>
      <c r="R21" s="12"/>
      <c r="S21" s="12"/>
      <c r="T21" s="67"/>
      <c r="U21" s="68"/>
    </row>
    <row r="22" spans="2:21" x14ac:dyDescent="0.2">
      <c r="B22" s="11"/>
      <c r="C22" s="115"/>
      <c r="D22" s="64" t="s">
        <v>58</v>
      </c>
      <c r="E22" s="66"/>
      <c r="F22" s="92">
        <v>210</v>
      </c>
      <c r="G22" s="93">
        <v>3800</v>
      </c>
      <c r="H22" s="92">
        <f t="shared" si="0"/>
        <v>798000</v>
      </c>
      <c r="I22" s="65"/>
      <c r="J22" s="3"/>
      <c r="K22" s="98" t="s">
        <v>48</v>
      </c>
      <c r="L22" s="101"/>
      <c r="M22" s="102"/>
      <c r="N22" s="103" t="str">
        <f t="shared" si="1"/>
        <v/>
      </c>
      <c r="O22" s="102"/>
      <c r="P22" s="102"/>
      <c r="Q22" s="19"/>
      <c r="R22" s="12"/>
      <c r="S22" s="12"/>
      <c r="T22" s="67"/>
      <c r="U22" s="68"/>
    </row>
    <row r="23" spans="2:21" x14ac:dyDescent="0.2">
      <c r="B23" s="11"/>
      <c r="C23" s="115"/>
      <c r="D23" s="64" t="s">
        <v>59</v>
      </c>
      <c r="E23" s="66"/>
      <c r="F23" s="92">
        <v>258</v>
      </c>
      <c r="G23" s="93">
        <v>3600</v>
      </c>
      <c r="H23" s="92">
        <f t="shared" si="0"/>
        <v>928800</v>
      </c>
      <c r="I23" s="65"/>
      <c r="J23" s="3"/>
      <c r="K23" s="98" t="s">
        <v>48</v>
      </c>
      <c r="L23" s="101"/>
      <c r="M23" s="102"/>
      <c r="N23" s="103" t="str">
        <f t="shared" si="1"/>
        <v/>
      </c>
      <c r="O23" s="102"/>
      <c r="P23" s="102"/>
      <c r="Q23" s="19"/>
      <c r="R23" s="12"/>
      <c r="S23" s="12"/>
      <c r="T23" s="67"/>
      <c r="U23" s="68"/>
    </row>
    <row r="24" spans="2:21" x14ac:dyDescent="0.2">
      <c r="B24" s="11"/>
      <c r="C24" s="115"/>
      <c r="D24" s="64" t="s">
        <v>60</v>
      </c>
      <c r="E24" s="66"/>
      <c r="F24" s="92">
        <v>127</v>
      </c>
      <c r="G24" s="93">
        <v>3800</v>
      </c>
      <c r="H24" s="92">
        <f t="shared" si="0"/>
        <v>482600</v>
      </c>
      <c r="I24" s="65"/>
      <c r="J24" s="3"/>
      <c r="K24" s="98" t="s">
        <v>48</v>
      </c>
      <c r="L24" s="101"/>
      <c r="M24" s="102"/>
      <c r="N24" s="103" t="str">
        <f t="shared" si="1"/>
        <v/>
      </c>
      <c r="O24" s="102"/>
      <c r="P24" s="102"/>
      <c r="Q24" s="19"/>
      <c r="R24" s="12"/>
      <c r="S24" s="12"/>
      <c r="T24" s="67"/>
      <c r="U24" s="68"/>
    </row>
    <row r="25" spans="2:21" x14ac:dyDescent="0.2">
      <c r="B25" s="11"/>
      <c r="C25" s="115"/>
      <c r="D25" s="64" t="s">
        <v>61</v>
      </c>
      <c r="E25" s="66"/>
      <c r="F25" s="92">
        <v>172</v>
      </c>
      <c r="G25" s="93">
        <v>1860</v>
      </c>
      <c r="H25" s="92">
        <f t="shared" si="0"/>
        <v>319920</v>
      </c>
      <c r="I25" s="65"/>
      <c r="J25" s="3"/>
      <c r="K25" s="98" t="s">
        <v>48</v>
      </c>
      <c r="L25" s="101"/>
      <c r="M25" s="102"/>
      <c r="N25" s="103" t="str">
        <f t="shared" si="1"/>
        <v/>
      </c>
      <c r="O25" s="102"/>
      <c r="P25" s="102"/>
      <c r="Q25" s="19"/>
      <c r="R25" s="12"/>
      <c r="S25" s="12"/>
      <c r="T25" s="67"/>
      <c r="U25" s="68"/>
    </row>
    <row r="26" spans="2:21" x14ac:dyDescent="0.2">
      <c r="B26" s="11"/>
      <c r="C26" s="115"/>
      <c r="D26" s="64" t="s">
        <v>62</v>
      </c>
      <c r="E26" s="66"/>
      <c r="F26" s="92">
        <v>124</v>
      </c>
      <c r="G26" s="93">
        <v>3750</v>
      </c>
      <c r="H26" s="92">
        <f t="shared" si="0"/>
        <v>465000</v>
      </c>
      <c r="I26" s="65"/>
      <c r="J26" s="3"/>
      <c r="K26" s="98" t="s">
        <v>48</v>
      </c>
      <c r="L26" s="101"/>
      <c r="M26" s="102"/>
      <c r="N26" s="103" t="str">
        <f t="shared" si="1"/>
        <v/>
      </c>
      <c r="O26" s="102"/>
      <c r="P26" s="102"/>
      <c r="Q26" s="19"/>
      <c r="R26" s="12"/>
      <c r="S26" s="12"/>
      <c r="T26" s="67"/>
      <c r="U26" s="68"/>
    </row>
    <row r="27" spans="2:21" x14ac:dyDescent="0.2">
      <c r="B27" s="11"/>
      <c r="C27" s="116" t="s">
        <v>63</v>
      </c>
      <c r="D27" s="64" t="s">
        <v>64</v>
      </c>
      <c r="E27" s="66"/>
      <c r="F27" s="92">
        <v>15</v>
      </c>
      <c r="G27" s="93">
        <v>80</v>
      </c>
      <c r="H27" s="92">
        <f t="shared" si="0"/>
        <v>1200</v>
      </c>
      <c r="I27" s="65"/>
      <c r="J27" s="3"/>
      <c r="K27" s="98" t="s">
        <v>65</v>
      </c>
      <c r="L27" s="101"/>
      <c r="M27" s="102"/>
      <c r="N27" s="103" t="str">
        <f t="shared" si="1"/>
        <v/>
      </c>
      <c r="O27" s="102"/>
      <c r="P27" s="102"/>
      <c r="Q27" s="19"/>
      <c r="R27" s="12"/>
      <c r="S27" s="12"/>
      <c r="T27" s="67"/>
      <c r="U27" s="68"/>
    </row>
    <row r="28" spans="2:21" x14ac:dyDescent="0.2">
      <c r="B28" s="11"/>
      <c r="C28" s="116"/>
      <c r="D28" s="64" t="s">
        <v>66</v>
      </c>
      <c r="E28" s="66"/>
      <c r="F28" s="92">
        <v>191</v>
      </c>
      <c r="G28" s="93">
        <v>12</v>
      </c>
      <c r="H28" s="92">
        <f t="shared" si="0"/>
        <v>2292</v>
      </c>
      <c r="I28" s="65"/>
      <c r="J28" s="3"/>
      <c r="K28" s="98" t="s">
        <v>65</v>
      </c>
      <c r="L28" s="101"/>
      <c r="M28" s="102"/>
      <c r="N28" s="103" t="str">
        <f t="shared" si="1"/>
        <v/>
      </c>
      <c r="O28" s="102"/>
      <c r="P28" s="102"/>
      <c r="Q28" s="19"/>
      <c r="R28" s="12"/>
      <c r="S28" s="12"/>
      <c r="T28" s="67"/>
      <c r="U28" s="68"/>
    </row>
    <row r="29" spans="2:21" x14ac:dyDescent="0.2">
      <c r="B29" s="11"/>
      <c r="C29" s="116"/>
      <c r="D29" s="64" t="s">
        <v>67</v>
      </c>
      <c r="E29" s="66"/>
      <c r="F29" s="92">
        <v>194</v>
      </c>
      <c r="G29" s="93">
        <v>32</v>
      </c>
      <c r="H29" s="92">
        <f t="shared" si="0"/>
        <v>6208</v>
      </c>
      <c r="I29" s="65"/>
      <c r="J29" s="3"/>
      <c r="K29" s="98" t="s">
        <v>65</v>
      </c>
      <c r="L29" s="101"/>
      <c r="M29" s="102"/>
      <c r="N29" s="103" t="str">
        <f t="shared" si="1"/>
        <v/>
      </c>
      <c r="O29" s="102"/>
      <c r="P29" s="102"/>
      <c r="Q29" s="19"/>
      <c r="R29" s="12"/>
      <c r="S29" s="12"/>
      <c r="T29" s="67"/>
      <c r="U29" s="68"/>
    </row>
    <row r="30" spans="2:21" x14ac:dyDescent="0.2">
      <c r="B30" s="11"/>
      <c r="C30" s="116"/>
      <c r="D30" s="64" t="s">
        <v>68</v>
      </c>
      <c r="E30" s="66"/>
      <c r="F30" s="92">
        <v>36</v>
      </c>
      <c r="G30" s="93">
        <v>300</v>
      </c>
      <c r="H30" s="92">
        <f t="shared" si="0"/>
        <v>10800</v>
      </c>
      <c r="I30" s="65"/>
      <c r="J30" s="3"/>
      <c r="K30" s="98" t="s">
        <v>65</v>
      </c>
      <c r="L30" s="101"/>
      <c r="M30" s="102"/>
      <c r="N30" s="103" t="str">
        <f t="shared" si="1"/>
        <v/>
      </c>
      <c r="O30" s="102"/>
      <c r="P30" s="102"/>
      <c r="Q30" s="19"/>
      <c r="R30" s="12"/>
      <c r="S30" s="12"/>
      <c r="T30" s="67"/>
      <c r="U30" s="68"/>
    </row>
    <row r="31" spans="2:21" x14ac:dyDescent="0.2">
      <c r="B31" s="11"/>
      <c r="C31" s="116"/>
      <c r="D31" s="64" t="s">
        <v>69</v>
      </c>
      <c r="E31" s="66"/>
      <c r="F31" s="92">
        <v>34</v>
      </c>
      <c r="G31" s="93">
        <v>300</v>
      </c>
      <c r="H31" s="92">
        <f t="shared" si="0"/>
        <v>10200</v>
      </c>
      <c r="I31" s="65"/>
      <c r="J31" s="3"/>
      <c r="K31" s="98" t="s">
        <v>65</v>
      </c>
      <c r="L31" s="101"/>
      <c r="M31" s="102"/>
      <c r="N31" s="103" t="str">
        <f t="shared" si="1"/>
        <v/>
      </c>
      <c r="O31" s="102"/>
      <c r="P31" s="102"/>
      <c r="Q31" s="19"/>
      <c r="R31" s="12"/>
      <c r="S31" s="12"/>
      <c r="T31" s="67"/>
      <c r="U31" s="68"/>
    </row>
    <row r="32" spans="2:21" x14ac:dyDescent="0.2">
      <c r="B32" s="11"/>
      <c r="C32" s="116" t="s">
        <v>70</v>
      </c>
      <c r="D32" s="64" t="s">
        <v>71</v>
      </c>
      <c r="E32" s="66"/>
      <c r="F32" s="92">
        <v>6</v>
      </c>
      <c r="G32" s="93">
        <v>12</v>
      </c>
      <c r="H32" s="92">
        <f t="shared" si="0"/>
        <v>72</v>
      </c>
      <c r="I32" s="65"/>
      <c r="J32" s="3"/>
      <c r="K32" s="98" t="s">
        <v>65</v>
      </c>
      <c r="L32" s="101"/>
      <c r="M32" s="102"/>
      <c r="N32" s="103" t="str">
        <f t="shared" si="1"/>
        <v/>
      </c>
      <c r="O32" s="102"/>
      <c r="P32" s="102"/>
      <c r="Q32" s="19"/>
      <c r="R32" s="12"/>
      <c r="S32" s="12"/>
      <c r="T32" s="67"/>
      <c r="U32" s="68"/>
    </row>
    <row r="33" spans="2:21" x14ac:dyDescent="0.2">
      <c r="B33" s="11"/>
      <c r="C33" s="116"/>
      <c r="D33" s="64" t="s">
        <v>72</v>
      </c>
      <c r="E33" s="66"/>
      <c r="F33" s="92">
        <v>2</v>
      </c>
      <c r="G33" s="93">
        <v>2</v>
      </c>
      <c r="H33" s="92">
        <f t="shared" si="0"/>
        <v>4</v>
      </c>
      <c r="I33" s="65"/>
      <c r="J33" s="3"/>
      <c r="K33" s="98" t="s">
        <v>73</v>
      </c>
      <c r="L33" s="101"/>
      <c r="M33" s="102"/>
      <c r="N33" s="103" t="str">
        <f t="shared" si="1"/>
        <v/>
      </c>
      <c r="O33" s="102"/>
      <c r="P33" s="102"/>
      <c r="Q33" s="19"/>
      <c r="R33" s="12"/>
      <c r="S33" s="12"/>
      <c r="T33" s="67"/>
      <c r="U33" s="68"/>
    </row>
    <row r="34" spans="2:21" x14ac:dyDescent="0.2">
      <c r="B34" s="11"/>
      <c r="C34" s="116"/>
      <c r="D34" s="64" t="s">
        <v>74</v>
      </c>
      <c r="E34" s="66"/>
      <c r="F34" s="92">
        <v>7</v>
      </c>
      <c r="G34" s="93">
        <v>8</v>
      </c>
      <c r="H34" s="92">
        <f t="shared" si="0"/>
        <v>56</v>
      </c>
      <c r="I34" s="65"/>
      <c r="J34" s="3"/>
      <c r="K34" s="98" t="s">
        <v>75</v>
      </c>
      <c r="L34" s="101"/>
      <c r="M34" s="102"/>
      <c r="N34" s="103" t="str">
        <f t="shared" si="1"/>
        <v/>
      </c>
      <c r="O34" s="102"/>
      <c r="P34" s="102"/>
      <c r="Q34" s="19"/>
      <c r="R34" s="12"/>
      <c r="S34" s="12"/>
      <c r="T34" s="67"/>
      <c r="U34" s="68"/>
    </row>
    <row r="35" spans="2:21" ht="13.5" customHeight="1" x14ac:dyDescent="0.2">
      <c r="B35" s="11"/>
      <c r="C35" s="116" t="s">
        <v>76</v>
      </c>
      <c r="D35" s="64" t="s">
        <v>77</v>
      </c>
      <c r="E35" s="66"/>
      <c r="F35" s="92">
        <v>503</v>
      </c>
      <c r="G35" s="93">
        <v>9</v>
      </c>
      <c r="H35" s="92">
        <f t="shared" si="0"/>
        <v>4527</v>
      </c>
      <c r="I35" s="65"/>
      <c r="J35" s="3"/>
      <c r="K35" s="98" t="s">
        <v>78</v>
      </c>
      <c r="L35" s="101"/>
      <c r="M35" s="102"/>
      <c r="N35" s="103" t="str">
        <f t="shared" si="1"/>
        <v/>
      </c>
      <c r="O35" s="102"/>
      <c r="P35" s="102"/>
      <c r="Q35" s="19"/>
      <c r="R35" s="12"/>
      <c r="S35" s="12"/>
      <c r="T35" s="67"/>
      <c r="U35" s="68"/>
    </row>
    <row r="36" spans="2:21" x14ac:dyDescent="0.2">
      <c r="B36" s="11"/>
      <c r="C36" s="116"/>
      <c r="D36" s="64" t="s">
        <v>79</v>
      </c>
      <c r="E36" s="66"/>
      <c r="F36" s="92">
        <v>719</v>
      </c>
      <c r="G36" s="93">
        <v>12</v>
      </c>
      <c r="H36" s="92">
        <f t="shared" si="0"/>
        <v>8628</v>
      </c>
      <c r="I36" s="65"/>
      <c r="J36" s="3"/>
      <c r="K36" s="98" t="s">
        <v>80</v>
      </c>
      <c r="L36" s="101"/>
      <c r="M36" s="102"/>
      <c r="N36" s="103" t="str">
        <f t="shared" si="1"/>
        <v/>
      </c>
      <c r="O36" s="102"/>
      <c r="P36" s="102"/>
      <c r="Q36" s="19"/>
      <c r="R36" s="12"/>
      <c r="S36" s="12"/>
      <c r="T36" s="67"/>
      <c r="U36" s="68"/>
    </row>
    <row r="37" spans="2:21" x14ac:dyDescent="0.2">
      <c r="B37" s="11"/>
      <c r="C37" s="116"/>
      <c r="D37" s="64" t="s">
        <v>81</v>
      </c>
      <c r="E37" s="66"/>
      <c r="F37" s="92">
        <v>27</v>
      </c>
      <c r="G37" s="93">
        <v>6</v>
      </c>
      <c r="H37" s="92">
        <f t="shared" si="0"/>
        <v>162</v>
      </c>
      <c r="I37" s="65"/>
      <c r="J37" s="3"/>
      <c r="K37" s="98" t="s">
        <v>78</v>
      </c>
      <c r="L37" s="101"/>
      <c r="M37" s="102"/>
      <c r="N37" s="103" t="str">
        <f t="shared" si="1"/>
        <v/>
      </c>
      <c r="O37" s="102"/>
      <c r="P37" s="102"/>
      <c r="Q37" s="19"/>
      <c r="R37" s="12"/>
      <c r="S37" s="12"/>
      <c r="T37" s="67"/>
      <c r="U37" s="68"/>
    </row>
    <row r="38" spans="2:21" x14ac:dyDescent="0.2">
      <c r="B38" s="11"/>
      <c r="C38" s="116"/>
      <c r="D38" s="64" t="s">
        <v>82</v>
      </c>
      <c r="E38" s="66"/>
      <c r="F38" s="92">
        <v>106</v>
      </c>
      <c r="G38" s="93">
        <v>6</v>
      </c>
      <c r="H38" s="92">
        <f t="shared" si="0"/>
        <v>636</v>
      </c>
      <c r="I38" s="65"/>
      <c r="J38" s="3"/>
      <c r="K38" s="98" t="s">
        <v>78</v>
      </c>
      <c r="L38" s="101"/>
      <c r="M38" s="102"/>
      <c r="N38" s="103" t="str">
        <f t="shared" si="1"/>
        <v/>
      </c>
      <c r="O38" s="102"/>
      <c r="P38" s="102"/>
      <c r="Q38" s="19"/>
      <c r="R38" s="12"/>
      <c r="S38" s="12"/>
      <c r="T38" s="67"/>
      <c r="U38" s="68"/>
    </row>
    <row r="39" spans="2:21" x14ac:dyDescent="0.2">
      <c r="B39" s="11"/>
      <c r="C39" s="116"/>
      <c r="D39" s="64" t="s">
        <v>83</v>
      </c>
      <c r="E39" s="66"/>
      <c r="F39" s="92">
        <v>622</v>
      </c>
      <c r="G39" s="93">
        <v>6</v>
      </c>
      <c r="H39" s="92">
        <f t="shared" si="0"/>
        <v>3732</v>
      </c>
      <c r="I39" s="65"/>
      <c r="J39" s="3"/>
      <c r="K39" s="98" t="s">
        <v>84</v>
      </c>
      <c r="L39" s="101"/>
      <c r="M39" s="102"/>
      <c r="N39" s="103" t="str">
        <f t="shared" si="1"/>
        <v/>
      </c>
      <c r="O39" s="102"/>
      <c r="P39" s="102"/>
      <c r="Q39" s="19"/>
      <c r="R39" s="12"/>
      <c r="S39" s="12"/>
      <c r="T39" s="67"/>
      <c r="U39" s="68"/>
    </row>
    <row r="40" spans="2:21" x14ac:dyDescent="0.2">
      <c r="B40" s="11"/>
      <c r="C40" s="116"/>
      <c r="D40" s="64" t="s">
        <v>85</v>
      </c>
      <c r="E40" s="66"/>
      <c r="F40" s="92">
        <v>51</v>
      </c>
      <c r="G40" s="93">
        <v>6</v>
      </c>
      <c r="H40" s="92">
        <f t="shared" si="0"/>
        <v>306</v>
      </c>
      <c r="I40" s="65"/>
      <c r="J40" s="3"/>
      <c r="K40" s="98" t="s">
        <v>78</v>
      </c>
      <c r="L40" s="101"/>
      <c r="M40" s="102"/>
      <c r="N40" s="103" t="str">
        <f t="shared" si="1"/>
        <v/>
      </c>
      <c r="O40" s="102"/>
      <c r="P40" s="102"/>
      <c r="Q40" s="19"/>
      <c r="R40" s="12"/>
      <c r="S40" s="12"/>
      <c r="T40" s="67"/>
      <c r="U40" s="68"/>
    </row>
    <row r="41" spans="2:21" x14ac:dyDescent="0.2">
      <c r="B41" s="11"/>
      <c r="C41" s="116"/>
      <c r="D41" s="64" t="s">
        <v>86</v>
      </c>
      <c r="E41" s="66"/>
      <c r="F41" s="92">
        <v>89</v>
      </c>
      <c r="G41" s="93">
        <v>6</v>
      </c>
      <c r="H41" s="92">
        <f t="shared" si="0"/>
        <v>534</v>
      </c>
      <c r="I41" s="65"/>
      <c r="J41" s="3"/>
      <c r="K41" s="98" t="s">
        <v>87</v>
      </c>
      <c r="L41" s="101"/>
      <c r="M41" s="102"/>
      <c r="N41" s="103" t="str">
        <f t="shared" si="1"/>
        <v/>
      </c>
      <c r="O41" s="102"/>
      <c r="P41" s="102"/>
      <c r="Q41" s="19"/>
      <c r="R41" s="12"/>
      <c r="S41" s="12"/>
      <c r="T41" s="67"/>
      <c r="U41" s="68"/>
    </row>
    <row r="42" spans="2:21" x14ac:dyDescent="0.2">
      <c r="B42" s="11"/>
      <c r="C42" s="116"/>
      <c r="D42" s="64" t="s">
        <v>88</v>
      </c>
      <c r="E42" s="66"/>
      <c r="F42" s="92">
        <v>364</v>
      </c>
      <c r="G42" s="93">
        <v>6</v>
      </c>
      <c r="H42" s="92">
        <f t="shared" si="0"/>
        <v>2184</v>
      </c>
      <c r="I42" s="65"/>
      <c r="J42" s="3"/>
      <c r="K42" s="98" t="s">
        <v>78</v>
      </c>
      <c r="L42" s="101"/>
      <c r="M42" s="102"/>
      <c r="N42" s="103" t="str">
        <f t="shared" si="1"/>
        <v/>
      </c>
      <c r="O42" s="102"/>
      <c r="P42" s="102"/>
      <c r="Q42" s="19"/>
      <c r="R42" s="12"/>
      <c r="S42" s="12"/>
      <c r="T42" s="67"/>
      <c r="U42" s="68"/>
    </row>
    <row r="43" spans="2:21" x14ac:dyDescent="0.2">
      <c r="B43" s="11"/>
      <c r="C43" s="116"/>
      <c r="D43" s="64" t="s">
        <v>89</v>
      </c>
      <c r="E43" s="66"/>
      <c r="F43" s="92">
        <v>56</v>
      </c>
      <c r="G43" s="93">
        <v>4</v>
      </c>
      <c r="H43" s="92">
        <f t="shared" si="0"/>
        <v>224</v>
      </c>
      <c r="I43" s="65"/>
      <c r="J43" s="3"/>
      <c r="K43" s="98" t="s">
        <v>90</v>
      </c>
      <c r="L43" s="101"/>
      <c r="M43" s="102"/>
      <c r="N43" s="103" t="str">
        <f t="shared" si="1"/>
        <v/>
      </c>
      <c r="O43" s="102"/>
      <c r="P43" s="102"/>
      <c r="Q43" s="19"/>
      <c r="R43" s="12"/>
      <c r="S43" s="12"/>
      <c r="T43" s="67"/>
      <c r="U43" s="68"/>
    </row>
    <row r="44" spans="2:21" x14ac:dyDescent="0.2">
      <c r="B44" s="11"/>
      <c r="C44" s="116"/>
      <c r="D44" s="64" t="s">
        <v>91</v>
      </c>
      <c r="E44" s="66"/>
      <c r="F44" s="92">
        <v>179</v>
      </c>
      <c r="G44" s="93">
        <v>12</v>
      </c>
      <c r="H44" s="92">
        <f t="shared" si="0"/>
        <v>2148</v>
      </c>
      <c r="I44" s="65"/>
      <c r="J44" s="3"/>
      <c r="K44" s="98" t="s">
        <v>78</v>
      </c>
      <c r="L44" s="101"/>
      <c r="M44" s="102"/>
      <c r="N44" s="103" t="str">
        <f t="shared" si="1"/>
        <v/>
      </c>
      <c r="O44" s="102"/>
      <c r="P44" s="102"/>
      <c r="Q44" s="19"/>
      <c r="R44" s="12"/>
      <c r="S44" s="12"/>
      <c r="T44" s="67"/>
      <c r="U44" s="68"/>
    </row>
    <row r="45" spans="2:21" x14ac:dyDescent="0.2">
      <c r="B45" s="11"/>
      <c r="C45" s="116"/>
      <c r="D45" s="64" t="s">
        <v>92</v>
      </c>
      <c r="E45" s="66"/>
      <c r="F45" s="92">
        <v>141</v>
      </c>
      <c r="G45" s="93">
        <v>12</v>
      </c>
      <c r="H45" s="92">
        <f t="shared" si="0"/>
        <v>1692</v>
      </c>
      <c r="I45" s="65"/>
      <c r="J45" s="3"/>
      <c r="K45" s="98" t="s">
        <v>80</v>
      </c>
      <c r="L45" s="101"/>
      <c r="M45" s="102"/>
      <c r="N45" s="103" t="str">
        <f t="shared" si="1"/>
        <v/>
      </c>
      <c r="O45" s="102"/>
      <c r="P45" s="102"/>
      <c r="Q45" s="19"/>
      <c r="R45" s="12"/>
      <c r="S45" s="12"/>
      <c r="T45" s="67"/>
      <c r="U45" s="68"/>
    </row>
    <row r="46" spans="2:21" x14ac:dyDescent="0.2">
      <c r="B46" s="11"/>
      <c r="C46" s="116"/>
      <c r="D46" s="64" t="s">
        <v>93</v>
      </c>
      <c r="E46" s="66"/>
      <c r="F46" s="92">
        <v>89</v>
      </c>
      <c r="G46" s="93">
        <v>6</v>
      </c>
      <c r="H46" s="92">
        <f t="shared" si="0"/>
        <v>534</v>
      </c>
      <c r="I46" s="65"/>
      <c r="J46" s="3"/>
      <c r="K46" s="98" t="s">
        <v>87</v>
      </c>
      <c r="L46" s="101"/>
      <c r="M46" s="102"/>
      <c r="N46" s="103" t="str">
        <f t="shared" si="1"/>
        <v/>
      </c>
      <c r="O46" s="102"/>
      <c r="P46" s="102"/>
      <c r="Q46" s="19"/>
      <c r="R46" s="12"/>
      <c r="S46" s="12"/>
      <c r="T46" s="67"/>
      <c r="U46" s="68"/>
    </row>
    <row r="47" spans="2:21" x14ac:dyDescent="0.2">
      <c r="B47" s="11"/>
      <c r="C47" s="69" t="s">
        <v>94</v>
      </c>
      <c r="D47" s="64" t="s">
        <v>95</v>
      </c>
      <c r="E47" s="66"/>
      <c r="F47" s="92">
        <v>3796</v>
      </c>
      <c r="G47" s="93">
        <v>30</v>
      </c>
      <c r="H47" s="92">
        <f t="shared" si="0"/>
        <v>113880</v>
      </c>
      <c r="I47" s="65"/>
      <c r="J47" s="3"/>
      <c r="K47" s="98" t="s">
        <v>57</v>
      </c>
      <c r="L47" s="101"/>
      <c r="M47" s="102"/>
      <c r="N47" s="103" t="str">
        <f t="shared" si="1"/>
        <v/>
      </c>
      <c r="O47" s="102"/>
      <c r="P47" s="102"/>
      <c r="Q47" s="19"/>
      <c r="R47" s="12"/>
      <c r="S47" s="12"/>
      <c r="T47" s="67"/>
      <c r="U47" s="68"/>
    </row>
    <row r="48" spans="2:21" x14ac:dyDescent="0.2">
      <c r="B48" s="11"/>
      <c r="C48" s="70"/>
      <c r="D48" s="64" t="s">
        <v>96</v>
      </c>
      <c r="E48" s="66"/>
      <c r="F48" s="92">
        <v>3240</v>
      </c>
      <c r="G48" s="93">
        <v>30</v>
      </c>
      <c r="H48" s="92">
        <f t="shared" si="0"/>
        <v>97200</v>
      </c>
      <c r="I48" s="65"/>
      <c r="J48" s="3"/>
      <c r="K48" s="98" t="s">
        <v>57</v>
      </c>
      <c r="L48" s="101"/>
      <c r="M48" s="102"/>
      <c r="N48" s="103" t="str">
        <f t="shared" si="1"/>
        <v/>
      </c>
      <c r="O48" s="102"/>
      <c r="P48" s="102"/>
      <c r="Q48" s="19"/>
      <c r="R48" s="12"/>
      <c r="S48" s="12"/>
      <c r="T48" s="67"/>
      <c r="U48" s="68"/>
    </row>
    <row r="49" spans="2:21" x14ac:dyDescent="0.2">
      <c r="B49" s="11"/>
      <c r="C49" s="70"/>
      <c r="D49" s="64" t="s">
        <v>97</v>
      </c>
      <c r="E49" s="66"/>
      <c r="F49" s="92">
        <v>7267</v>
      </c>
      <c r="G49" s="93">
        <v>40</v>
      </c>
      <c r="H49" s="92">
        <f t="shared" si="0"/>
        <v>290680</v>
      </c>
      <c r="I49" s="65"/>
      <c r="J49" s="3"/>
      <c r="K49" s="98" t="s">
        <v>57</v>
      </c>
      <c r="L49" s="101"/>
      <c r="M49" s="102"/>
      <c r="N49" s="103" t="str">
        <f t="shared" si="1"/>
        <v/>
      </c>
      <c r="O49" s="102"/>
      <c r="P49" s="102"/>
      <c r="Q49" s="19"/>
      <c r="R49" s="12"/>
      <c r="S49" s="12"/>
      <c r="T49" s="67"/>
      <c r="U49" s="68"/>
    </row>
    <row r="50" spans="2:21" x14ac:dyDescent="0.2">
      <c r="B50" s="11"/>
      <c r="C50" s="70"/>
      <c r="D50" s="64" t="s">
        <v>98</v>
      </c>
      <c r="E50" s="66"/>
      <c r="F50" s="92">
        <v>4082</v>
      </c>
      <c r="G50" s="93">
        <v>48</v>
      </c>
      <c r="H50" s="92">
        <f t="shared" si="0"/>
        <v>195936</v>
      </c>
      <c r="I50" s="65"/>
      <c r="J50" s="3"/>
      <c r="K50" s="98" t="s">
        <v>57</v>
      </c>
      <c r="L50" s="101"/>
      <c r="M50" s="102"/>
      <c r="N50" s="103" t="str">
        <f t="shared" si="1"/>
        <v/>
      </c>
      <c r="O50" s="102"/>
      <c r="P50" s="102"/>
      <c r="Q50" s="19"/>
      <c r="R50" s="12"/>
      <c r="S50" s="12"/>
      <c r="T50" s="67"/>
      <c r="U50" s="68"/>
    </row>
    <row r="51" spans="2:21" x14ac:dyDescent="0.2">
      <c r="B51" s="11"/>
      <c r="C51" s="70"/>
      <c r="D51" s="64" t="s">
        <v>99</v>
      </c>
      <c r="E51" s="66"/>
      <c r="F51" s="92">
        <v>5020</v>
      </c>
      <c r="G51" s="93">
        <v>64</v>
      </c>
      <c r="H51" s="92">
        <f t="shared" si="0"/>
        <v>321280</v>
      </c>
      <c r="I51" s="65"/>
      <c r="J51" s="3"/>
      <c r="K51" s="98" t="s">
        <v>57</v>
      </c>
      <c r="L51" s="101"/>
      <c r="M51" s="102"/>
      <c r="N51" s="103" t="str">
        <f t="shared" si="1"/>
        <v/>
      </c>
      <c r="O51" s="102"/>
      <c r="P51" s="102"/>
      <c r="Q51" s="19"/>
      <c r="R51" s="12"/>
      <c r="S51" s="12"/>
      <c r="T51" s="67"/>
      <c r="U51" s="68"/>
    </row>
    <row r="52" spans="2:21" x14ac:dyDescent="0.2">
      <c r="B52" s="11"/>
      <c r="C52" s="70"/>
      <c r="D52" s="64" t="s">
        <v>100</v>
      </c>
      <c r="E52" s="66"/>
      <c r="F52" s="92">
        <v>506</v>
      </c>
      <c r="G52" s="93">
        <v>64</v>
      </c>
      <c r="H52" s="92">
        <f t="shared" si="0"/>
        <v>32384</v>
      </c>
      <c r="I52" s="65"/>
      <c r="J52" s="3"/>
      <c r="K52" s="98" t="s">
        <v>57</v>
      </c>
      <c r="L52" s="101"/>
      <c r="M52" s="102"/>
      <c r="N52" s="103" t="str">
        <f t="shared" si="1"/>
        <v/>
      </c>
      <c r="O52" s="102"/>
      <c r="P52" s="102"/>
      <c r="Q52" s="19"/>
      <c r="R52" s="12"/>
      <c r="S52" s="12"/>
      <c r="T52" s="67"/>
      <c r="U52" s="68"/>
    </row>
    <row r="53" spans="2:21" x14ac:dyDescent="0.2">
      <c r="B53" s="11"/>
      <c r="C53" s="70"/>
      <c r="D53" s="64" t="s">
        <v>101</v>
      </c>
      <c r="E53" s="66"/>
      <c r="F53" s="92">
        <v>487</v>
      </c>
      <c r="G53" s="93">
        <v>72</v>
      </c>
      <c r="H53" s="92">
        <f t="shared" si="0"/>
        <v>35064</v>
      </c>
      <c r="I53" s="65"/>
      <c r="J53" s="3"/>
      <c r="K53" s="98" t="s">
        <v>57</v>
      </c>
      <c r="L53" s="101"/>
      <c r="M53" s="102"/>
      <c r="N53" s="103" t="str">
        <f t="shared" si="1"/>
        <v/>
      </c>
      <c r="O53" s="102"/>
      <c r="P53" s="102"/>
      <c r="Q53" s="19"/>
      <c r="R53" s="12"/>
      <c r="S53" s="12"/>
      <c r="T53" s="67"/>
      <c r="U53" s="68"/>
    </row>
    <row r="54" spans="2:21" x14ac:dyDescent="0.2">
      <c r="B54" s="11"/>
      <c r="C54" s="70"/>
      <c r="D54" s="64" t="s">
        <v>102</v>
      </c>
      <c r="E54" s="66"/>
      <c r="F54" s="92">
        <v>422</v>
      </c>
      <c r="G54" s="93">
        <v>40</v>
      </c>
      <c r="H54" s="92">
        <f t="shared" si="0"/>
        <v>16880</v>
      </c>
      <c r="I54" s="65"/>
      <c r="J54" s="3"/>
      <c r="K54" s="98" t="s">
        <v>57</v>
      </c>
      <c r="L54" s="101"/>
      <c r="M54" s="102"/>
      <c r="N54" s="103" t="str">
        <f t="shared" si="1"/>
        <v/>
      </c>
      <c r="O54" s="102"/>
      <c r="P54" s="102"/>
      <c r="Q54" s="19"/>
      <c r="R54" s="12"/>
      <c r="S54" s="12"/>
      <c r="T54" s="67"/>
      <c r="U54" s="68"/>
    </row>
    <row r="55" spans="2:21" x14ac:dyDescent="0.2">
      <c r="B55" s="11"/>
      <c r="C55" s="3"/>
      <c r="D55" s="3"/>
      <c r="E55" s="3"/>
      <c r="F55" s="3"/>
      <c r="G55" s="3"/>
      <c r="H55" s="3"/>
      <c r="I55" s="3"/>
      <c r="J55" s="3"/>
      <c r="K55" s="3"/>
      <c r="L55" s="52"/>
      <c r="M55" s="53"/>
      <c r="N55" s="3"/>
      <c r="O55" s="3"/>
      <c r="P55" s="3"/>
      <c r="Q55" s="13"/>
      <c r="T55" s="71"/>
      <c r="U55" s="71"/>
    </row>
    <row r="56" spans="2:21" ht="27" customHeight="1" x14ac:dyDescent="0.2">
      <c r="B56" s="11"/>
      <c r="C56" s="104" t="s">
        <v>103</v>
      </c>
      <c r="D56" s="72"/>
      <c r="E56" s="72"/>
      <c r="F56" s="72"/>
      <c r="G56" s="72"/>
      <c r="H56" s="72"/>
      <c r="I56" s="72"/>
      <c r="J56" s="72"/>
      <c r="K56" s="72"/>
      <c r="L56" s="73"/>
      <c r="M56" s="74"/>
      <c r="N56" s="88">
        <f>SUM(N13:N55)</f>
        <v>0</v>
      </c>
      <c r="O56" s="3"/>
      <c r="P56" s="75"/>
      <c r="Q56" s="13"/>
    </row>
    <row r="57" spans="2:21" x14ac:dyDescent="0.2">
      <c r="B57" s="11"/>
      <c r="C57" s="76"/>
      <c r="D57" s="76"/>
      <c r="E57" s="76"/>
      <c r="F57" s="76"/>
      <c r="G57" s="76"/>
      <c r="H57" s="76"/>
      <c r="I57" s="76"/>
      <c r="J57" s="76"/>
      <c r="K57" s="76"/>
      <c r="L57" s="77"/>
      <c r="M57" s="76"/>
      <c r="N57" s="76"/>
      <c r="O57" s="3"/>
      <c r="P57" s="76"/>
      <c r="Q57" s="13"/>
    </row>
    <row r="58" spans="2:21" x14ac:dyDescent="0.2">
      <c r="B58" s="11"/>
      <c r="F58" s="76"/>
      <c r="G58" s="76"/>
      <c r="H58" s="76"/>
      <c r="I58" s="76"/>
      <c r="J58" s="76"/>
      <c r="M58" s="76"/>
      <c r="O58" s="76"/>
      <c r="P58" s="76"/>
      <c r="Q58" s="13"/>
    </row>
    <row r="59" spans="2:21" x14ac:dyDescent="0.2">
      <c r="B59" s="11"/>
      <c r="C59" s="76"/>
      <c r="D59" s="76"/>
      <c r="E59" s="76"/>
      <c r="F59" s="76"/>
      <c r="G59" s="76"/>
      <c r="H59" s="76"/>
      <c r="I59" s="76"/>
      <c r="J59" s="76"/>
      <c r="M59" s="76"/>
      <c r="O59" s="76"/>
      <c r="P59" s="76"/>
      <c r="Q59" s="13"/>
    </row>
    <row r="60" spans="2:21" ht="15" customHeight="1" x14ac:dyDescent="0.2">
      <c r="B60" s="28"/>
      <c r="C60" s="29"/>
      <c r="D60" s="29"/>
      <c r="E60" s="29"/>
      <c r="F60" s="30"/>
      <c r="G60" s="30"/>
      <c r="H60" s="30"/>
      <c r="I60" s="30"/>
      <c r="J60" s="30"/>
      <c r="K60" s="30"/>
      <c r="L60" s="78"/>
      <c r="M60" s="79"/>
      <c r="N60" s="30"/>
      <c r="O60" s="30"/>
      <c r="P60" s="30"/>
      <c r="Q60" s="33"/>
    </row>
  </sheetData>
  <mergeCells count="5">
    <mergeCell ref="F11:H11"/>
    <mergeCell ref="C13:C26"/>
    <mergeCell ref="C27:C31"/>
    <mergeCell ref="C32:C34"/>
    <mergeCell ref="C35:C4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63"/>
  <sheetViews>
    <sheetView topLeftCell="A8" zoomScaleNormal="100" workbookViewId="0">
      <selection activeCell="D30" sqref="D30"/>
    </sheetView>
  </sheetViews>
  <sheetFormatPr defaultColWidth="9.140625" defaultRowHeight="14.25" x14ac:dyDescent="0.2"/>
  <cols>
    <col min="1" max="3" width="9.140625" style="80"/>
    <col min="4" max="4" width="32.5703125" style="80" customWidth="1"/>
    <col min="5" max="5" width="9.140625" style="80"/>
    <col min="6" max="6" width="31.7109375" style="80" customWidth="1"/>
    <col min="7" max="7" width="21.28515625" style="80" customWidth="1"/>
    <col min="8" max="8" width="23.42578125" style="80" customWidth="1"/>
    <col min="9" max="9" width="21.7109375" style="80" customWidth="1"/>
    <col min="10" max="10" width="11.5703125" style="80" customWidth="1"/>
    <col min="11" max="11" width="16.85546875" style="80" customWidth="1"/>
    <col min="12" max="12" width="16.42578125" style="80" customWidth="1"/>
    <col min="13" max="16384" width="9.140625" style="80"/>
  </cols>
  <sheetData>
    <row r="1" spans="1:4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2">
      <c r="A2" s="1"/>
      <c r="B2" s="4" t="s">
        <v>1</v>
      </c>
      <c r="C2" s="1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2">
      <c r="A3" s="1"/>
      <c r="B3" s="6" t="s">
        <v>104</v>
      </c>
      <c r="C3" s="1"/>
      <c r="D3" s="3"/>
      <c r="E3" s="3"/>
      <c r="F3" s="3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x14ac:dyDescent="0.2">
      <c r="A4" s="1"/>
      <c r="B4" s="7"/>
      <c r="C4" s="1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2"/>
      <c r="AN4" s="1"/>
      <c r="AO4" s="1"/>
      <c r="AP4" s="1"/>
      <c r="AQ4" s="1"/>
      <c r="AR4" s="1"/>
      <c r="AS4" s="1"/>
      <c r="AT4" s="1"/>
      <c r="AU4" s="1"/>
    </row>
    <row r="5" spans="1:47" x14ac:dyDescent="0.2">
      <c r="A5" s="1"/>
      <c r="B5" s="7" t="s">
        <v>3</v>
      </c>
      <c r="C5" s="1"/>
      <c r="D5" s="3"/>
      <c r="E5" s="3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2"/>
      <c r="AN5" s="1"/>
      <c r="AO5" s="1"/>
      <c r="AP5" s="1"/>
      <c r="AQ5" s="1"/>
      <c r="AR5" s="1"/>
      <c r="AS5" s="1"/>
      <c r="AT5" s="1"/>
      <c r="AU5" s="1"/>
    </row>
    <row r="6" spans="1:47" x14ac:dyDescent="0.2">
      <c r="A6" s="1"/>
      <c r="B6" s="6" t="s">
        <v>105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2"/>
      <c r="AN6" s="1"/>
      <c r="AO6" s="1"/>
      <c r="AP6" s="1"/>
      <c r="AQ6" s="1"/>
      <c r="AR6" s="1"/>
      <c r="AS6" s="1"/>
      <c r="AT6" s="1"/>
      <c r="AU6" s="1"/>
    </row>
    <row r="7" spans="1:47" x14ac:dyDescent="0.2">
      <c r="A7" s="1"/>
      <c r="B7" s="6" t="s">
        <v>106</v>
      </c>
      <c r="C7" s="1"/>
      <c r="D7" s="3"/>
      <c r="E7" s="3"/>
      <c r="F7" s="3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2"/>
      <c r="AN7" s="1"/>
      <c r="AO7" s="1"/>
      <c r="AP7" s="1"/>
      <c r="AQ7" s="1"/>
      <c r="AR7" s="1"/>
      <c r="AS7" s="1"/>
      <c r="AT7" s="1"/>
      <c r="AU7" s="1"/>
    </row>
    <row r="8" spans="1:47" x14ac:dyDescent="0.2">
      <c r="A8" s="1"/>
      <c r="B8" s="6" t="s">
        <v>107</v>
      </c>
      <c r="C8" s="1"/>
      <c r="D8" s="3"/>
      <c r="E8" s="3"/>
      <c r="F8" s="3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2"/>
      <c r="AN8" s="1"/>
      <c r="AO8" s="1"/>
      <c r="AP8" s="1"/>
      <c r="AQ8" s="1"/>
      <c r="AR8" s="1"/>
      <c r="AS8" s="1"/>
      <c r="AT8" s="1"/>
      <c r="AU8" s="1"/>
    </row>
    <row r="9" spans="1:47" x14ac:dyDescent="0.2">
      <c r="A9" s="1"/>
      <c r="B9" s="3"/>
      <c r="C9" s="3"/>
      <c r="D9" s="3"/>
      <c r="E9" s="3"/>
      <c r="F9" s="3"/>
      <c r="G9" s="3"/>
      <c r="H9" s="3"/>
      <c r="I9" s="3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2"/>
      <c r="AN9" s="1"/>
      <c r="AO9" s="1"/>
      <c r="AP9" s="1"/>
      <c r="AQ9" s="1"/>
      <c r="AR9" s="1"/>
      <c r="AS9" s="1"/>
      <c r="AT9" s="1"/>
      <c r="AU9" s="1"/>
    </row>
    <row r="10" spans="1:47" ht="1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2"/>
      <c r="AN10" s="1"/>
      <c r="AO10" s="1"/>
      <c r="AP10" s="1"/>
      <c r="AQ10" s="1"/>
      <c r="AR10" s="1"/>
      <c r="AS10" s="1"/>
      <c r="AT10" s="1"/>
      <c r="AU10" s="1"/>
    </row>
    <row r="11" spans="1:47" ht="15" customHeight="1" x14ac:dyDescent="0.2">
      <c r="A11" s="1"/>
      <c r="B11" s="81" t="s">
        <v>108</v>
      </c>
      <c r="C11" s="118" t="s">
        <v>109</v>
      </c>
      <c r="D11" s="118"/>
      <c r="E11" s="82" t="s">
        <v>110</v>
      </c>
      <c r="F11" s="17" t="s">
        <v>111</v>
      </c>
      <c r="G11" s="17" t="s">
        <v>112</v>
      </c>
      <c r="H11" s="17" t="s">
        <v>113</v>
      </c>
      <c r="I11" s="17" t="s">
        <v>114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x14ac:dyDescent="0.2">
      <c r="A12" s="1"/>
      <c r="B12" s="94">
        <v>1</v>
      </c>
      <c r="C12" s="66" t="s">
        <v>115</v>
      </c>
      <c r="D12" s="66"/>
      <c r="E12" s="66" t="s">
        <v>27</v>
      </c>
      <c r="F12" s="66"/>
      <c r="G12" s="66"/>
      <c r="H12" s="66"/>
      <c r="I12" s="66"/>
      <c r="J12" s="1"/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x14ac:dyDescent="0.2">
      <c r="A13" s="1"/>
      <c r="B13" s="94">
        <v>1</v>
      </c>
      <c r="C13" s="66"/>
      <c r="D13" s="66"/>
      <c r="E13" s="66"/>
      <c r="F13" s="66"/>
      <c r="G13" s="66"/>
      <c r="H13" s="66"/>
      <c r="I13" s="66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x14ac:dyDescent="0.2">
      <c r="A14" s="1"/>
      <c r="B14" s="95">
        <v>1</v>
      </c>
      <c r="C14" s="66"/>
      <c r="D14" s="66"/>
      <c r="E14" s="66"/>
      <c r="F14" s="66"/>
      <c r="G14" s="66"/>
      <c r="H14" s="66"/>
      <c r="I14" s="66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x14ac:dyDescent="0.2">
      <c r="A15" s="1"/>
      <c r="B15" s="94">
        <v>1</v>
      </c>
      <c r="C15" s="66"/>
      <c r="D15" s="66"/>
      <c r="E15" s="66"/>
      <c r="F15" s="66"/>
      <c r="G15" s="66"/>
      <c r="H15" s="66"/>
      <c r="I15" s="66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 x14ac:dyDescent="0.2">
      <c r="A18" s="1"/>
      <c r="B18" s="42" t="s">
        <v>116</v>
      </c>
      <c r="C18" s="26"/>
      <c r="D18" s="26"/>
      <c r="E18" s="26"/>
      <c r="F18" s="26"/>
      <c r="G18" s="26"/>
      <c r="H18" s="26"/>
      <c r="I18" s="26"/>
      <c r="J18" s="12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 x14ac:dyDescent="0.2">
      <c r="A19" s="1"/>
      <c r="B19" s="81" t="s">
        <v>18</v>
      </c>
      <c r="C19" s="118" t="s">
        <v>19</v>
      </c>
      <c r="D19" s="118"/>
      <c r="E19" s="82" t="s">
        <v>20</v>
      </c>
      <c r="F19" s="17" t="s">
        <v>111</v>
      </c>
      <c r="G19" s="17" t="s">
        <v>112</v>
      </c>
      <c r="H19" s="17" t="s">
        <v>113</v>
      </c>
      <c r="I19" s="17" t="s">
        <v>114</v>
      </c>
      <c r="J19" s="12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">
      <c r="A20" s="1"/>
      <c r="B20" s="96">
        <v>1</v>
      </c>
      <c r="C20" s="119" t="s">
        <v>117</v>
      </c>
      <c r="D20" s="119"/>
      <c r="E20" s="83" t="s">
        <v>27</v>
      </c>
      <c r="F20" s="66"/>
      <c r="G20" s="66"/>
      <c r="H20" s="66"/>
      <c r="I20" s="66"/>
      <c r="J20" s="12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">
      <c r="A21" s="1"/>
      <c r="B21" s="97">
        <v>1</v>
      </c>
      <c r="C21" s="117" t="s">
        <v>118</v>
      </c>
      <c r="D21" s="117"/>
      <c r="E21" s="83" t="s">
        <v>27</v>
      </c>
      <c r="F21" s="66"/>
      <c r="G21" s="66"/>
      <c r="H21" s="66"/>
      <c r="I21" s="66"/>
      <c r="J21" s="12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">
      <c r="A22" s="1"/>
      <c r="B22" s="97">
        <v>1</v>
      </c>
      <c r="C22" s="117" t="s">
        <v>119</v>
      </c>
      <c r="D22" s="117"/>
      <c r="E22" s="83" t="s">
        <v>27</v>
      </c>
      <c r="F22" s="66"/>
      <c r="G22" s="66"/>
      <c r="H22" s="66"/>
      <c r="I22" s="66"/>
      <c r="J22" s="12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1"/>
      <c r="B23" s="97">
        <v>1</v>
      </c>
      <c r="C23" s="117" t="s">
        <v>120</v>
      </c>
      <c r="D23" s="117"/>
      <c r="E23" s="83" t="s">
        <v>27</v>
      </c>
      <c r="F23" s="66"/>
      <c r="G23" s="66"/>
      <c r="H23" s="66"/>
      <c r="I23" s="66"/>
      <c r="J23" s="12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">
      <c r="A24" s="1"/>
      <c r="B24" s="1"/>
      <c r="C24" s="1"/>
      <c r="D24" s="1"/>
      <c r="E24" s="1"/>
      <c r="F24" s="1"/>
      <c r="G24" s="1"/>
      <c r="H24" s="1"/>
      <c r="I24" s="1"/>
      <c r="J24" s="12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7" x14ac:dyDescent="0.2">
      <c r="A37" s="1"/>
      <c r="B37" s="1"/>
      <c r="C37" s="1"/>
      <c r="D37" s="1"/>
      <c r="E37" s="1"/>
      <c r="F37" s="1"/>
      <c r="G37" s="1"/>
      <c r="H37" s="1"/>
      <c r="I37" s="1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2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7" x14ac:dyDescent="0.2">
      <c r="A38" s="1"/>
      <c r="B38" s="1"/>
      <c r="C38" s="1"/>
      <c r="D38" s="1"/>
      <c r="E38" s="1"/>
      <c r="F38" s="1"/>
      <c r="G38" s="1"/>
      <c r="H38" s="1"/>
      <c r="I38" s="1"/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2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7" x14ac:dyDescent="0.2">
      <c r="A39" s="1"/>
      <c r="B39" s="1"/>
      <c r="C39" s="1"/>
      <c r="D39" s="1"/>
      <c r="E39" s="1"/>
      <c r="F39" s="1"/>
      <c r="G39" s="1"/>
      <c r="H39" s="1"/>
      <c r="I39" s="1"/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2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7" x14ac:dyDescent="0.2">
      <c r="A40" s="1"/>
      <c r="B40" s="1"/>
      <c r="C40" s="1"/>
      <c r="D40" s="1"/>
      <c r="E40" s="1"/>
      <c r="F40" s="1"/>
      <c r="G40" s="1"/>
      <c r="H40" s="1"/>
      <c r="I40" s="1"/>
      <c r="J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2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7" x14ac:dyDescent="0.2">
      <c r="A41" s="1"/>
      <c r="B41" s="1"/>
      <c r="C41" s="1"/>
      <c r="D41" s="1"/>
      <c r="E41" s="1"/>
      <c r="F41" s="1"/>
      <c r="G41" s="1"/>
      <c r="H41" s="1"/>
      <c r="I41" s="1"/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2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7" x14ac:dyDescent="0.2">
      <c r="A42" s="1"/>
      <c r="B42" s="1"/>
      <c r="C42" s="1"/>
      <c r="D42" s="1"/>
      <c r="E42" s="1"/>
      <c r="F42" s="1"/>
      <c r="G42" s="1"/>
      <c r="H42" s="1"/>
      <c r="I42" s="1"/>
      <c r="J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2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7" x14ac:dyDescent="0.2">
      <c r="A43" s="1"/>
      <c r="B43" s="1"/>
      <c r="C43" s="1"/>
      <c r="D43" s="1"/>
      <c r="E43" s="1"/>
      <c r="F43" s="1"/>
      <c r="G43" s="1"/>
      <c r="H43" s="1"/>
      <c r="I43" s="1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2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</sheetData>
  <mergeCells count="6">
    <mergeCell ref="C23:D23"/>
    <mergeCell ref="C11:D11"/>
    <mergeCell ref="C19:D19"/>
    <mergeCell ref="C20:D20"/>
    <mergeCell ref="C21:D21"/>
    <mergeCell ref="C22:D22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7143107CBD24DB265DF5D729C68DC" ma:contentTypeVersion="0" ma:contentTypeDescription="Een nieuw document maken." ma:contentTypeScope="" ma:versionID="ad7b04fecde081b92b5053411b259c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9601B-42E4-4C19-B594-910752BB6AAE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18404D-C304-4941-AE22-B48E82FEC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336E9-0AB6-47F3-81A3-0FE40DCC3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dc:description/>
  <cp:lastModifiedBy>Vos, Jordy</cp:lastModifiedBy>
  <cp:revision>0</cp:revision>
  <dcterms:created xsi:type="dcterms:W3CDTF">2018-06-15T09:41:47Z</dcterms:created>
  <dcterms:modified xsi:type="dcterms:W3CDTF">2026-05-27T14:29:51Z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0x0101004B57143107CBD24DB265DF5D729C68DC</vt:lpwstr>
  </property>
</Properties>
</file>