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b2n.sharepoint.com/sites/RVB_legeringsgeb-leeuwarden/Gedeelde documenten/06 - DO-Fase/Bestek/2 Bestek/Werkbestanden/"/>
    </mc:Choice>
  </mc:AlternateContent>
  <xr:revisionPtr revIDLastSave="180" documentId="8_{4A2652A2-733D-483A-BADB-E817787EEE16}" xr6:coauthVersionLast="47" xr6:coauthVersionMax="47" xr10:uidLastSave="{3FBB75B9-3EE1-4588-9C67-6795312A348E}"/>
  <bookViews>
    <workbookView xWindow="43584" yWindow="0" windowWidth="20832" windowHeight="16656" xr2:uid="{00000000-000D-0000-FFFF-FFFF00000000}"/>
  </bookViews>
  <sheets>
    <sheet name="Voorblad" sheetId="7" r:id="rId1"/>
    <sheet name="Bovengrond" sheetId="4" r:id="rId2"/>
    <sheet name="Ondergrond" sheetId="9" r:id="rId3"/>
    <sheet name="Zand voor zandbed" sheetId="1" r:id="rId4"/>
    <sheet name="Teelaarde" sheetId="10" r:id="rId5"/>
    <sheet name="Bomengrond" sheetId="11" r:id="rId6"/>
    <sheet name="Instructies" sheetId="8" r:id="rId7"/>
  </sheets>
  <definedNames>
    <definedName name="_xlnm.Print_Area" localSheetId="5">Bomengrond!$A$1:$T$44</definedName>
    <definedName name="_xlnm.Print_Area" localSheetId="1">Bovengrond!$A$1:$T$44</definedName>
    <definedName name="_xlnm.Print_Area" localSheetId="2">Ondergrond!$A$1:$T$44</definedName>
    <definedName name="_xlnm.Print_Area" localSheetId="4">Teelaarde!$A$1:$T$44</definedName>
    <definedName name="_xlnm.Print_Area" localSheetId="0">Voorblad!$A$1:$E$23</definedName>
    <definedName name="_xlnm.Print_Area" localSheetId="3">'Zand voor zandbed'!$A$1:$T$44</definedName>
    <definedName name="Bov.gr._ontgr.1">Bovengrond!$B$9</definedName>
    <definedName name="Bov.gr._ontgr.2">Bovengrond!$B$10</definedName>
    <definedName name="Bov.gr._ontgr.3">Bovengrond!$B$11</definedName>
    <definedName name="Bov.gr._ontgr.4">Bovengrond!$B$12</definedName>
    <definedName name="Bov.gr._ontgr_1">Bovengrond!$B$9</definedName>
    <definedName name="Z_0A511E6F_C3DB_497F_8995_ACC7336EBD7A_.wvu.PrintArea" localSheetId="5" hidden="1">Bomengrond!$A$1:$T$44</definedName>
    <definedName name="Z_0A511E6F_C3DB_497F_8995_ACC7336EBD7A_.wvu.PrintArea" localSheetId="1" hidden="1">Bovengrond!$A$1:$T$44</definedName>
    <definedName name="Z_0A511E6F_C3DB_497F_8995_ACC7336EBD7A_.wvu.PrintArea" localSheetId="2" hidden="1">Ondergrond!$A$1:$T$44</definedName>
    <definedName name="Z_0A511E6F_C3DB_497F_8995_ACC7336EBD7A_.wvu.PrintArea" localSheetId="4" hidden="1">Teelaarde!$A$1:$T$44</definedName>
    <definedName name="Z_0A511E6F_C3DB_497F_8995_ACC7336EBD7A_.wvu.PrintArea" localSheetId="3" hidden="1">'Zand voor zandbed'!$A$1:$T$44</definedName>
  </definedNames>
  <calcPr calcId="191029"/>
  <customWorkbookViews>
    <customWorkbookView name="plvandenbrekel - Persoonlijke weergave" guid="{0A511E6F-C3DB-497F-8995-ACC7336EBD7A}" mergeInterval="0" personalView="1" maximized="1" windowWidth="2544" windowHeight="7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9" l="1"/>
  <c r="F15" i="9"/>
  <c r="F14" i="9"/>
  <c r="F13" i="9"/>
  <c r="F12" i="9"/>
  <c r="F11" i="9"/>
  <c r="F30" i="9" s="1"/>
  <c r="K35" i="9" s="1"/>
  <c r="F10" i="9"/>
  <c r="F9" i="9"/>
  <c r="E16" i="9"/>
  <c r="E15" i="9"/>
  <c r="E14" i="9"/>
  <c r="E13" i="9"/>
  <c r="D16" i="9"/>
  <c r="D15" i="9"/>
  <c r="D14" i="9"/>
  <c r="D13" i="9"/>
  <c r="D12" i="9"/>
  <c r="D11" i="9"/>
  <c r="D10" i="9"/>
  <c r="D9" i="9"/>
  <c r="F20" i="4"/>
  <c r="F19" i="4"/>
  <c r="D20" i="4"/>
  <c r="D19" i="4"/>
  <c r="F18" i="4"/>
  <c r="F17" i="4"/>
  <c r="D18" i="4"/>
  <c r="D17" i="4"/>
  <c r="F16" i="4"/>
  <c r="D16" i="4"/>
  <c r="F15" i="4"/>
  <c r="D15" i="4"/>
  <c r="F14" i="4"/>
  <c r="D14" i="4"/>
  <c r="F13" i="4"/>
  <c r="D13" i="4"/>
  <c r="F12" i="4"/>
  <c r="D12" i="4"/>
  <c r="F11" i="4"/>
  <c r="F10" i="4"/>
  <c r="F9" i="4"/>
  <c r="D11" i="4"/>
  <c r="D10" i="4"/>
  <c r="D9" i="4"/>
  <c r="K41" i="11"/>
  <c r="D41" i="11"/>
  <c r="K35" i="11"/>
  <c r="T30" i="11"/>
  <c r="Q30" i="11"/>
  <c r="K38" i="11" s="1"/>
  <c r="S35" i="11" s="1"/>
  <c r="N30" i="11"/>
  <c r="D38" i="11" s="1"/>
  <c r="J30" i="11"/>
  <c r="F30" i="11"/>
  <c r="B30" i="11"/>
  <c r="D35" i="11" s="1"/>
  <c r="L4" i="11"/>
  <c r="D4" i="11"/>
  <c r="D3" i="11"/>
  <c r="D2" i="11"/>
  <c r="D1" i="11"/>
  <c r="T30" i="10"/>
  <c r="K41" i="10" s="1"/>
  <c r="Q30" i="10"/>
  <c r="K38" i="10" s="1"/>
  <c r="N30" i="10"/>
  <c r="D38" i="10" s="1"/>
  <c r="J30" i="10"/>
  <c r="D41" i="10" s="1"/>
  <c r="F30" i="10"/>
  <c r="K35" i="10" s="1"/>
  <c r="B30" i="10"/>
  <c r="D35" i="10" s="1"/>
  <c r="L4" i="10"/>
  <c r="D4" i="10"/>
  <c r="D3" i="10"/>
  <c r="D2" i="10"/>
  <c r="D1" i="10"/>
  <c r="T30" i="9"/>
  <c r="K41" i="9" s="1"/>
  <c r="Q30" i="9"/>
  <c r="K38" i="9" s="1"/>
  <c r="N30" i="9"/>
  <c r="D38" i="9" s="1"/>
  <c r="J30" i="9"/>
  <c r="D41" i="9" s="1"/>
  <c r="B30" i="9"/>
  <c r="D35" i="9" s="1"/>
  <c r="L4" i="9"/>
  <c r="D4" i="9"/>
  <c r="D3" i="9"/>
  <c r="D2" i="9"/>
  <c r="D1" i="9"/>
  <c r="L4" i="4"/>
  <c r="L4" i="1"/>
  <c r="S35" i="10" l="1"/>
  <c r="S35" i="9"/>
  <c r="D2" i="4"/>
  <c r="D2" i="1"/>
  <c r="D4" i="4"/>
  <c r="D3" i="4"/>
  <c r="D4" i="1"/>
  <c r="D3" i="1"/>
  <c r="D1" i="4"/>
  <c r="D1" i="1"/>
  <c r="T30" i="4" l="1"/>
  <c r="K41" i="4" s="1"/>
  <c r="Q30" i="4"/>
  <c r="K38" i="4" s="1"/>
  <c r="N30" i="4"/>
  <c r="D38" i="4" s="1"/>
  <c r="J30" i="4"/>
  <c r="D41" i="4" s="1"/>
  <c r="F30" i="4"/>
  <c r="K35" i="4" s="1"/>
  <c r="B30" i="4"/>
  <c r="D35" i="4" s="1"/>
  <c r="S35" i="4" l="1"/>
  <c r="F30" i="1"/>
  <c r="K35" i="1" s="1"/>
  <c r="T30" i="1"/>
  <c r="K41" i="1" s="1"/>
  <c r="Q30" i="1"/>
  <c r="K38" i="1" s="1"/>
  <c r="N30" i="1"/>
  <c r="D38" i="1" s="1"/>
  <c r="J30" i="1"/>
  <c r="D41" i="1" s="1"/>
  <c r="B30" i="1"/>
  <c r="D35" i="1" s="1"/>
  <c r="S35" i="1" l="1"/>
</calcChain>
</file>

<file path=xl/sharedStrings.xml><?xml version="1.0" encoding="utf-8"?>
<sst xmlns="http://schemas.openxmlformats.org/spreadsheetml/2006/main" count="324" uniqueCount="46">
  <si>
    <t>Besteksnummer</t>
  </si>
  <si>
    <t>Projectnaam</t>
  </si>
  <si>
    <t>Datum</t>
  </si>
  <si>
    <t>Ontgraven</t>
  </si>
  <si>
    <t>Grond</t>
  </si>
  <si>
    <t>Bestekpostnr.</t>
  </si>
  <si>
    <t>:</t>
  </si>
  <si>
    <t>Ontgraven volgens bestekspostnr.</t>
  </si>
  <si>
    <t>Vervoerd volgens bestekspostnr.</t>
  </si>
  <si>
    <t>Afvoeren</t>
  </si>
  <si>
    <t>Verwerken</t>
  </si>
  <si>
    <t>Ter beschikking gesteld</t>
  </si>
  <si>
    <t>Leverantie aannemer</t>
  </si>
  <si>
    <t>m3</t>
  </si>
  <si>
    <t>Hoeveelheid</t>
  </si>
  <si>
    <t>Balans</t>
  </si>
  <si>
    <t>Beschikbaar volgens bestekspostnr.</t>
  </si>
  <si>
    <t>Hoeveelheid ontgraven</t>
  </si>
  <si>
    <t>Hoeveelheid verwerken</t>
  </si>
  <si>
    <t>Eindverwerker</t>
  </si>
  <si>
    <t>Bestekspostnr.</t>
  </si>
  <si>
    <t>Hoeveelheid vervoeren</t>
  </si>
  <si>
    <t>Vervoeren binnen het werk</t>
  </si>
  <si>
    <t>Hoeveelheid afvoeren</t>
  </si>
  <si>
    <t>Grondbalans</t>
  </si>
  <si>
    <t>datum</t>
  </si>
  <si>
    <t>Behoort bij</t>
  </si>
  <si>
    <t>Met besteknr.</t>
  </si>
  <si>
    <t>* Titel bestek</t>
  </si>
  <si>
    <t>* Besteknummer</t>
  </si>
  <si>
    <t>* Datum bestek</t>
  </si>
  <si>
    <t>Per grondsoort een apart werkblad aanmaken en grond naar soort bepalen.</t>
  </si>
  <si>
    <t>De naam van het betreffende tabblad wijzigen naar de grondsoort (deze wordt automatisch overgenomen op het werkblad)</t>
  </si>
  <si>
    <t>Versie</t>
  </si>
  <si>
    <t>* Versie</t>
  </si>
  <si>
    <t>Voorblad invullen voorafgaand aan afdrukken (deze worden automatisch overgenomen op het werkblad):</t>
  </si>
  <si>
    <t>Verwerking van grond:</t>
  </si>
  <si>
    <t>Beschikbaar volgens bestekspostnr. --&gt; verwijzen naar grond vrijgekomen bij vervoer binnen het werk, leverantie en/of ter beschikking gesteld</t>
  </si>
  <si>
    <t>(zie ook pijlenschema aan onderzijde grondbalans)</t>
  </si>
  <si>
    <t>Hoeveelheid afvoeren:</t>
  </si>
  <si>
    <t>Handmatig aangeven of dit naar een eindverwerker is, of naar een ander werk (in dat geval ook eventueel besteknummer invullen)</t>
  </si>
  <si>
    <t>Ander werk</t>
  </si>
  <si>
    <t>Grondbalans Rijksvastgoedbedrijf</t>
  </si>
  <si>
    <t>Woonrijp maken SSR Legering Leeuwarden</t>
  </si>
  <si>
    <t>26-05-2026</t>
  </si>
  <si>
    <t>47135.01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</si>
</sst>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rgb="FF000000"/>
      <name val="Calibri"/>
      <family val="2"/>
    </font>
    <font>
      <b/>
      <i/>
      <sz val="11"/>
      <color theme="1"/>
      <name val="Calibri"/>
      <family val="2"/>
    </font>
    <font>
      <b/>
      <sz val="24"/>
      <color rgb="FF000000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3" xfId="0" applyFont="1" applyBorder="1"/>
    <xf numFmtId="0" fontId="5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0" xfId="0" applyFont="1"/>
    <xf numFmtId="0" fontId="0" fillId="0" borderId="33" xfId="0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5" fillId="0" borderId="20" xfId="0" applyFont="1" applyBorder="1" applyAlignment="1">
      <alignment vertical="center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17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447675</xdr:colOff>
      <xdr:row>21</xdr:row>
      <xdr:rowOff>23812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4475" y="32623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1257300</xdr:colOff>
      <xdr:row>0</xdr:row>
      <xdr:rowOff>9525</xdr:rowOff>
    </xdr:from>
    <xdr:to>
      <xdr:col>4</xdr:col>
      <xdr:colOff>3292942</xdr:colOff>
      <xdr:row>1</xdr:row>
      <xdr:rowOff>657225</xdr:rowOff>
    </xdr:to>
    <xdr:pic>
      <xdr:nvPicPr>
        <xdr:cNvPr id="3" name="Afbeelding 2" descr="Rijksvastgoedbedrijf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9525"/>
          <a:ext cx="2035642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299198" y="7341035"/>
          <a:ext cx="34290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/>
        </xdr:cNvCxnSpPr>
      </xdr:nvCxnSpPr>
      <xdr:spPr>
        <a:xfrm flipV="1">
          <a:off x="4151598" y="6278842"/>
          <a:ext cx="259191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4148980" y="6328522"/>
          <a:ext cx="2628898" cy="43086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4143001" y="6835091"/>
          <a:ext cx="262479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cxnSpLocks/>
        </xdr:cNvCxnSpPr>
      </xdr:nvCxnSpPr>
      <xdr:spPr>
        <a:xfrm flipH="1" flipV="1">
          <a:off x="4148232" y="6908427"/>
          <a:ext cx="2624043" cy="44319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301003" y="6311713"/>
          <a:ext cx="1681" cy="10223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1304490" y="6318312"/>
          <a:ext cx="31644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133041" y="7429500"/>
          <a:ext cx="501462" cy="32777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631701" y="7429500"/>
          <a:ext cx="490258" cy="32385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304801</xdr:colOff>
      <xdr:row>0</xdr:row>
      <xdr:rowOff>0</xdr:rowOff>
    </xdr:from>
    <xdr:to>
      <xdr:col>19</xdr:col>
      <xdr:colOff>257176</xdr:colOff>
      <xdr:row>4</xdr:row>
      <xdr:rowOff>52751</xdr:rowOff>
    </xdr:to>
    <xdr:pic>
      <xdr:nvPicPr>
        <xdr:cNvPr id="13" name="Afbeelding 12" descr="Rijksvastgoedbedrijf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0401" y="0"/>
          <a:ext cx="1581150" cy="910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1299198" y="7341035"/>
          <a:ext cx="34290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/>
        </xdr:cNvCxnSpPr>
      </xdr:nvCxnSpPr>
      <xdr:spPr>
        <a:xfrm flipV="1">
          <a:off x="4151598" y="6278842"/>
          <a:ext cx="259191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4148980" y="6328522"/>
          <a:ext cx="2628898" cy="43086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4149351" y="6835091"/>
          <a:ext cx="262479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/>
        </xdr:cNvCxnSpPr>
      </xdr:nvCxnSpPr>
      <xdr:spPr>
        <a:xfrm flipH="1" flipV="1">
          <a:off x="4148232" y="6908427"/>
          <a:ext cx="2624043" cy="44319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301003" y="6311713"/>
          <a:ext cx="1681" cy="10223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 flipV="1">
          <a:off x="1304490" y="6318312"/>
          <a:ext cx="31644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2133041" y="7429500"/>
          <a:ext cx="501462" cy="32777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2631701" y="7429500"/>
          <a:ext cx="490258" cy="32385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323850</xdr:colOff>
      <xdr:row>0</xdr:row>
      <xdr:rowOff>0</xdr:rowOff>
    </xdr:from>
    <xdr:to>
      <xdr:col>19</xdr:col>
      <xdr:colOff>276225</xdr:colOff>
      <xdr:row>4</xdr:row>
      <xdr:rowOff>52751</xdr:rowOff>
    </xdr:to>
    <xdr:pic>
      <xdr:nvPicPr>
        <xdr:cNvPr id="12" name="Afbeelding 11" descr="Rijksvastgoedbedrijf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9450" y="0"/>
          <a:ext cx="1581150" cy="910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46" name="Rechte verbindingslijn met pijl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flipH="1" flipV="1">
          <a:off x="1301999" y="7338794"/>
          <a:ext cx="34178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48" name="Rechte verbindingslijn met pijl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>
          <a:cxnSpLocks/>
        </xdr:cNvCxnSpPr>
      </xdr:nvCxnSpPr>
      <xdr:spPr>
        <a:xfrm flipV="1">
          <a:off x="4160002" y="6263154"/>
          <a:ext cx="2595278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51" name="Rechte verbindingslijn met pijl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 flipH="1">
          <a:off x="4157384" y="6312834"/>
          <a:ext cx="2633381" cy="437590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4" name="Rechte verbindingslijn met pijl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CxnSpPr/>
      </xdr:nvCxnSpPr>
      <xdr:spPr>
        <a:xfrm flipH="1" flipV="1">
          <a:off x="4150285" y="6826126"/>
          <a:ext cx="2629274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57" name="Rechte verbindingslijn met pijl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CxnSpPr>
          <a:cxnSpLocks/>
        </xdr:cNvCxnSpPr>
      </xdr:nvCxnSpPr>
      <xdr:spPr>
        <a:xfrm flipH="1" flipV="1">
          <a:off x="4156636" y="6899462"/>
          <a:ext cx="2628526" cy="44991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63" name="Rechte verbindingslijn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CxnSpPr/>
      </xdr:nvCxnSpPr>
      <xdr:spPr>
        <a:xfrm flipV="1">
          <a:off x="1303804" y="6296025"/>
          <a:ext cx="1681" cy="103579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67" name="Rechte verbindingslijn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 flipH="1" flipV="1">
          <a:off x="1307291" y="6302624"/>
          <a:ext cx="317565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75" name="Rechte verbindingslijn met pijl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/>
      </xdr:nvCxnSpPr>
      <xdr:spPr>
        <a:xfrm flipH="1">
          <a:off x="2134722" y="7429500"/>
          <a:ext cx="504263" cy="328893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78" name="Rechte verbindingslijn met pijl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CxnSpPr/>
      </xdr:nvCxnSpPr>
      <xdr:spPr>
        <a:xfrm>
          <a:off x="2633382" y="7429500"/>
          <a:ext cx="493059" cy="324971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333375</xdr:colOff>
      <xdr:row>0</xdr:row>
      <xdr:rowOff>19050</xdr:rowOff>
    </xdr:from>
    <xdr:to>
      <xdr:col>19</xdr:col>
      <xdr:colOff>285750</xdr:colOff>
      <xdr:row>4</xdr:row>
      <xdr:rowOff>71801</xdr:rowOff>
    </xdr:to>
    <xdr:pic>
      <xdr:nvPicPr>
        <xdr:cNvPr id="12" name="Afbeelding 11" descr="Rijksvastgoedbedrijf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48975" y="19050"/>
          <a:ext cx="1581150" cy="910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79F15231-9F27-4FF7-B20D-BD3C7FE239C4}"/>
            </a:ext>
          </a:extLst>
        </xdr:cNvPr>
        <xdr:cNvCxnSpPr/>
      </xdr:nvCxnSpPr>
      <xdr:spPr>
        <a:xfrm flipH="1" flipV="1">
          <a:off x="1327773" y="7101005"/>
          <a:ext cx="35433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B7D07DD6-D816-4749-85DB-EF8149CFDF6A}"/>
            </a:ext>
          </a:extLst>
        </xdr:cNvPr>
        <xdr:cNvCxnSpPr>
          <a:cxnSpLocks/>
        </xdr:cNvCxnSpPr>
      </xdr:nvCxnSpPr>
      <xdr:spPr>
        <a:xfrm flipV="1">
          <a:off x="4260183" y="6061672"/>
          <a:ext cx="264906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22FC71A3-BF90-49B7-8B0F-E30E3F8C3F20}"/>
            </a:ext>
          </a:extLst>
        </xdr:cNvPr>
        <xdr:cNvCxnSpPr/>
      </xdr:nvCxnSpPr>
      <xdr:spPr>
        <a:xfrm flipH="1">
          <a:off x="4257565" y="6111352"/>
          <a:ext cx="2697478" cy="41943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F8379386-E001-4440-B707-9B38EA170D16}"/>
            </a:ext>
          </a:extLst>
        </xdr:cNvPr>
        <xdr:cNvCxnSpPr/>
      </xdr:nvCxnSpPr>
      <xdr:spPr>
        <a:xfrm flipH="1" flipV="1">
          <a:off x="4257936" y="6606491"/>
          <a:ext cx="269337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9D3BFF69-A72A-4467-85FB-02D5C1624D30}"/>
            </a:ext>
          </a:extLst>
        </xdr:cNvPr>
        <xdr:cNvCxnSpPr>
          <a:cxnSpLocks/>
        </xdr:cNvCxnSpPr>
      </xdr:nvCxnSpPr>
      <xdr:spPr>
        <a:xfrm flipH="1" flipV="1">
          <a:off x="4256817" y="6679827"/>
          <a:ext cx="2692623" cy="43176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1D0993FB-C6F4-41BE-A698-05DED757E4ED}"/>
            </a:ext>
          </a:extLst>
        </xdr:cNvPr>
        <xdr:cNvCxnSpPr/>
      </xdr:nvCxnSpPr>
      <xdr:spPr>
        <a:xfrm flipV="1">
          <a:off x="1329578" y="6094543"/>
          <a:ext cx="1681" cy="99949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BB81DA5A-ADE5-4137-A524-6162D9C76F06}"/>
            </a:ext>
          </a:extLst>
        </xdr:cNvPr>
        <xdr:cNvCxnSpPr/>
      </xdr:nvCxnSpPr>
      <xdr:spPr>
        <a:xfrm flipH="1" flipV="1">
          <a:off x="1333065" y="6101142"/>
          <a:ext cx="32787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AE1004B8-31B6-445D-B811-09BB4A05AFFB}"/>
            </a:ext>
          </a:extLst>
        </xdr:cNvPr>
        <xdr:cNvCxnSpPr/>
      </xdr:nvCxnSpPr>
      <xdr:spPr>
        <a:xfrm flipH="1">
          <a:off x="2173046" y="7185660"/>
          <a:ext cx="530037" cy="32396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93A8E9CD-69CC-47AD-BA49-213987EBF717}"/>
            </a:ext>
          </a:extLst>
        </xdr:cNvPr>
        <xdr:cNvCxnSpPr/>
      </xdr:nvCxnSpPr>
      <xdr:spPr>
        <a:xfrm>
          <a:off x="2700281" y="7185660"/>
          <a:ext cx="490258" cy="32004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333375</xdr:colOff>
      <xdr:row>0</xdr:row>
      <xdr:rowOff>19050</xdr:rowOff>
    </xdr:from>
    <xdr:to>
      <xdr:col>19</xdr:col>
      <xdr:colOff>285750</xdr:colOff>
      <xdr:row>4</xdr:row>
      <xdr:rowOff>71801</xdr:rowOff>
    </xdr:to>
    <xdr:pic>
      <xdr:nvPicPr>
        <xdr:cNvPr id="11" name="Afbeelding 10" descr="Rijksvastgoedbedrijf.png">
          <a:extLst>
            <a:ext uri="{FF2B5EF4-FFF2-40B4-BE49-F238E27FC236}">
              <a16:creationId xmlns:a16="http://schemas.microsoft.com/office/drawing/2014/main" id="{B806840D-3A76-4253-BFD1-CDE64744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23295" y="19050"/>
          <a:ext cx="1621155" cy="883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E285D21A-BBCC-4490-9AFE-A327783E4B54}"/>
            </a:ext>
          </a:extLst>
        </xdr:cNvPr>
        <xdr:cNvCxnSpPr/>
      </xdr:nvCxnSpPr>
      <xdr:spPr>
        <a:xfrm flipH="1" flipV="1">
          <a:off x="1327773" y="7101005"/>
          <a:ext cx="35433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B4F01344-F6EC-499A-A6DE-B94D30F8270B}"/>
            </a:ext>
          </a:extLst>
        </xdr:cNvPr>
        <xdr:cNvCxnSpPr>
          <a:cxnSpLocks/>
        </xdr:cNvCxnSpPr>
      </xdr:nvCxnSpPr>
      <xdr:spPr>
        <a:xfrm flipV="1">
          <a:off x="4260183" y="6061672"/>
          <a:ext cx="264906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C561EA15-2481-4089-A444-D5100C0774DD}"/>
            </a:ext>
          </a:extLst>
        </xdr:cNvPr>
        <xdr:cNvCxnSpPr/>
      </xdr:nvCxnSpPr>
      <xdr:spPr>
        <a:xfrm flipH="1">
          <a:off x="4257565" y="6111352"/>
          <a:ext cx="2697478" cy="41943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351269FC-763C-4712-9139-2609D802C4C7}"/>
            </a:ext>
          </a:extLst>
        </xdr:cNvPr>
        <xdr:cNvCxnSpPr/>
      </xdr:nvCxnSpPr>
      <xdr:spPr>
        <a:xfrm flipH="1" flipV="1">
          <a:off x="4257936" y="6606491"/>
          <a:ext cx="269337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393B36C4-691A-40AD-AFC8-4F1488EE3D9F}"/>
            </a:ext>
          </a:extLst>
        </xdr:cNvPr>
        <xdr:cNvCxnSpPr>
          <a:cxnSpLocks/>
        </xdr:cNvCxnSpPr>
      </xdr:nvCxnSpPr>
      <xdr:spPr>
        <a:xfrm flipH="1" flipV="1">
          <a:off x="4256817" y="6679827"/>
          <a:ext cx="2692623" cy="43176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F59A5AE4-3728-49EE-A066-90B0DE80B08C}"/>
            </a:ext>
          </a:extLst>
        </xdr:cNvPr>
        <xdr:cNvCxnSpPr/>
      </xdr:nvCxnSpPr>
      <xdr:spPr>
        <a:xfrm flipV="1">
          <a:off x="1329578" y="6094543"/>
          <a:ext cx="1681" cy="99949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5991BA7-0AD7-4A72-B226-44479D80A722}"/>
            </a:ext>
          </a:extLst>
        </xdr:cNvPr>
        <xdr:cNvCxnSpPr/>
      </xdr:nvCxnSpPr>
      <xdr:spPr>
        <a:xfrm flipH="1" flipV="1">
          <a:off x="1333065" y="6101142"/>
          <a:ext cx="32787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DB9FE5FD-EE24-45B8-9668-262F0A36C4A0}"/>
            </a:ext>
          </a:extLst>
        </xdr:cNvPr>
        <xdr:cNvCxnSpPr/>
      </xdr:nvCxnSpPr>
      <xdr:spPr>
        <a:xfrm flipH="1">
          <a:off x="2173046" y="7185660"/>
          <a:ext cx="530037" cy="32396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9CBBADB5-D3C5-4433-8DC8-F111327CA45A}"/>
            </a:ext>
          </a:extLst>
        </xdr:cNvPr>
        <xdr:cNvCxnSpPr/>
      </xdr:nvCxnSpPr>
      <xdr:spPr>
        <a:xfrm>
          <a:off x="2700281" y="7185660"/>
          <a:ext cx="490258" cy="32004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333375</xdr:colOff>
      <xdr:row>0</xdr:row>
      <xdr:rowOff>19050</xdr:rowOff>
    </xdr:from>
    <xdr:to>
      <xdr:col>19</xdr:col>
      <xdr:colOff>285750</xdr:colOff>
      <xdr:row>4</xdr:row>
      <xdr:rowOff>71801</xdr:rowOff>
    </xdr:to>
    <xdr:pic>
      <xdr:nvPicPr>
        <xdr:cNvPr id="11" name="Afbeelding 10" descr="Rijksvastgoedbedrijf.png">
          <a:extLst>
            <a:ext uri="{FF2B5EF4-FFF2-40B4-BE49-F238E27FC236}">
              <a16:creationId xmlns:a16="http://schemas.microsoft.com/office/drawing/2014/main" id="{AD68EDBE-2F56-437C-A50E-E3CD38A7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23295" y="19050"/>
          <a:ext cx="1621155" cy="883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showGridLines="0" tabSelected="1" zoomScaleNormal="100" zoomScaleSheetLayoutView="100" workbookViewId="0">
      <selection activeCell="E10" sqref="E10"/>
    </sheetView>
  </sheetViews>
  <sheetFormatPr defaultColWidth="9.109375" defaultRowHeight="14.4" x14ac:dyDescent="0.3"/>
  <cols>
    <col min="1" max="1" width="4.5546875" style="58" customWidth="1"/>
    <col min="2" max="2" width="13.5546875" style="58" bestFit="1" customWidth="1"/>
    <col min="3" max="3" width="1.33203125" style="58" customWidth="1"/>
    <col min="4" max="4" width="1.44140625" style="58" customWidth="1"/>
    <col min="5" max="5" width="67.33203125" style="58" customWidth="1"/>
    <col min="6" max="16384" width="9.109375" style="58"/>
  </cols>
  <sheetData>
    <row r="1" spans="1:8" ht="41.25" customHeight="1" x14ac:dyDescent="0.3">
      <c r="A1" s="94"/>
      <c r="B1" s="94"/>
      <c r="C1" s="94"/>
      <c r="D1" s="94"/>
      <c r="E1" s="94"/>
    </row>
    <row r="2" spans="1:8" ht="112.5" customHeight="1" x14ac:dyDescent="0.3">
      <c r="A2" s="94"/>
      <c r="B2" s="94"/>
      <c r="C2" s="94"/>
      <c r="D2" s="94"/>
      <c r="E2" s="94"/>
    </row>
    <row r="3" spans="1:8" s="59" customFormat="1" ht="31.2" x14ac:dyDescent="0.6">
      <c r="B3" s="93" t="s">
        <v>42</v>
      </c>
      <c r="C3" s="93"/>
      <c r="D3" s="93"/>
      <c r="E3" s="93"/>
      <c r="F3" s="60"/>
      <c r="G3" s="60"/>
      <c r="H3" s="60"/>
    </row>
    <row r="4" spans="1:8" ht="42" customHeight="1" x14ac:dyDescent="0.3">
      <c r="B4" s="61"/>
      <c r="C4" s="61"/>
      <c r="D4" s="61"/>
      <c r="E4" s="61"/>
      <c r="F4" s="61"/>
      <c r="G4" s="61"/>
      <c r="H4" s="61"/>
    </row>
    <row r="5" spans="1:8" x14ac:dyDescent="0.3">
      <c r="B5" s="61" t="s">
        <v>26</v>
      </c>
      <c r="C5" s="61" t="s">
        <v>6</v>
      </c>
      <c r="D5" s="61"/>
      <c r="E5" s="92" t="s">
        <v>43</v>
      </c>
      <c r="F5" s="63"/>
      <c r="G5" s="61"/>
      <c r="H5" s="61"/>
    </row>
    <row r="6" spans="1:8" x14ac:dyDescent="0.3">
      <c r="B6" s="61"/>
      <c r="C6" s="61"/>
      <c r="D6" s="61"/>
      <c r="E6" s="92"/>
      <c r="F6" s="63"/>
      <c r="G6" s="61"/>
      <c r="H6" s="61"/>
    </row>
    <row r="7" spans="1:8" ht="7.5" customHeight="1" x14ac:dyDescent="0.3">
      <c r="F7" s="63"/>
    </row>
    <row r="8" spans="1:8" x14ac:dyDescent="0.3">
      <c r="B8" s="58" t="s">
        <v>27</v>
      </c>
      <c r="C8" s="58" t="s">
        <v>6</v>
      </c>
      <c r="E8" s="66" t="s">
        <v>45</v>
      </c>
      <c r="F8" s="63"/>
    </row>
    <row r="9" spans="1:8" ht="7.5" customHeight="1" x14ac:dyDescent="0.3">
      <c r="E9" s="64"/>
    </row>
    <row r="10" spans="1:8" x14ac:dyDescent="0.3">
      <c r="B10" s="58" t="s">
        <v>25</v>
      </c>
      <c r="C10" s="58" t="s">
        <v>6</v>
      </c>
      <c r="E10" s="66" t="s">
        <v>44</v>
      </c>
    </row>
    <row r="11" spans="1:8" ht="7.5" customHeight="1" x14ac:dyDescent="0.3">
      <c r="D11" s="62"/>
    </row>
    <row r="12" spans="1:8" ht="18" customHeight="1" x14ac:dyDescent="0.3">
      <c r="B12" s="58" t="s">
        <v>33</v>
      </c>
      <c r="C12" s="58" t="s">
        <v>6</v>
      </c>
      <c r="E12" s="67">
        <v>1</v>
      </c>
    </row>
  </sheetData>
  <sheetProtection algorithmName="SHA-512" hashValue="8kd8L8ioAAG6ZCdIxwxVs5Jft+MI/HByYgj35eN4EFpvBv+ROw0swnmvrIVtOM6vrScA1/TLq59207EOat9q8w==" saltValue="/Lv7sF16Vx7GrCbElQ3HdA==" spinCount="100000" sheet="1" selectLockedCells="1"/>
  <mergeCells count="4">
    <mergeCell ref="E5:E6"/>
    <mergeCell ref="B3:E3"/>
    <mergeCell ref="A1:E1"/>
    <mergeCell ref="A2:E2"/>
  </mergeCells>
  <pageMargins left="0.7" right="0.56999999999999995" top="0.3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U45"/>
  <sheetViews>
    <sheetView showGridLines="0" topLeftCell="A4" zoomScaleNormal="100" zoomScaleSheetLayoutView="85" workbookViewId="0">
      <selection activeCell="E44" sqref="E44"/>
    </sheetView>
  </sheetViews>
  <sheetFormatPr defaultColWidth="9.109375" defaultRowHeight="10.199999999999999" x14ac:dyDescent="0.2"/>
  <cols>
    <col min="1" max="1" width="15" style="23" customWidth="1"/>
    <col min="2" max="2" width="7.6640625" style="23" customWidth="1"/>
    <col min="3" max="3" width="1.6640625" style="23" customWidth="1"/>
    <col min="4" max="5" width="15" style="23" customWidth="1"/>
    <col min="6" max="6" width="7.6640625" style="23" customWidth="1"/>
    <col min="7" max="7" width="1.6640625" style="23" customWidth="1"/>
    <col min="8" max="9" width="15" style="23" customWidth="1"/>
    <col min="10" max="10" width="7.6640625" style="23" customWidth="1"/>
    <col min="11" max="11" width="1.6640625" style="23" customWidth="1"/>
    <col min="12" max="13" width="15" style="23" customWidth="1"/>
    <col min="14" max="14" width="7.6640625" style="23" customWidth="1"/>
    <col min="15" max="15" width="1.6640625" style="23" customWidth="1"/>
    <col min="16" max="16" width="15" style="23" customWidth="1"/>
    <col min="17" max="17" width="7.6640625" style="23" customWidth="1"/>
    <col min="18" max="18" width="1.6640625" style="23" customWidth="1"/>
    <col min="19" max="19" width="15" style="23" customWidth="1"/>
    <col min="20" max="20" width="7.6640625" style="23" customWidth="1"/>
    <col min="21" max="21" width="1.6640625" style="23" customWidth="1"/>
    <col min="22" max="16384" width="9.109375" style="23"/>
  </cols>
  <sheetData>
    <row r="1" spans="1:21" s="37" customFormat="1" ht="21.6" thickTop="1" x14ac:dyDescent="0.4">
      <c r="A1" s="32" t="s">
        <v>24</v>
      </c>
      <c r="B1" s="33"/>
      <c r="C1" s="34" t="s">
        <v>6</v>
      </c>
      <c r="D1" s="85" t="str">
        <f ca="1">MID(CELL("bestandsnaam",A1),SEARCH("]",CELL("bestandsnaam",A1),1)+1,256)</f>
        <v>Bovengrond</v>
      </c>
      <c r="E1" s="85"/>
      <c r="F1" s="85"/>
      <c r="G1" s="85"/>
      <c r="H1" s="85"/>
      <c r="I1" s="85"/>
      <c r="J1" s="85"/>
      <c r="K1" s="85"/>
      <c r="L1" s="85"/>
      <c r="M1" s="85"/>
      <c r="N1" s="86"/>
      <c r="O1" s="31"/>
      <c r="P1" s="32"/>
      <c r="Q1" s="33"/>
      <c r="R1" s="34"/>
      <c r="S1" s="35"/>
      <c r="T1" s="36"/>
    </row>
    <row r="2" spans="1:21" customFormat="1" ht="14.4" x14ac:dyDescent="0.3">
      <c r="A2" s="39" t="s">
        <v>0</v>
      </c>
      <c r="B2" s="40"/>
      <c r="C2" s="41" t="s">
        <v>6</v>
      </c>
      <c r="D2" s="87" t="str">
        <f>Voorblad!E8</f>
        <v>47135.01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38"/>
      <c r="P2" s="39"/>
      <c r="Q2" s="40"/>
      <c r="R2" s="41"/>
      <c r="S2" s="1"/>
      <c r="T2" s="42"/>
      <c r="U2" s="41"/>
    </row>
    <row r="3" spans="1:21" customFormat="1" ht="14.4" x14ac:dyDescent="0.3">
      <c r="A3" s="39" t="s">
        <v>1</v>
      </c>
      <c r="B3" s="40"/>
      <c r="C3" s="41" t="s">
        <v>6</v>
      </c>
      <c r="D3" s="87" t="str">
        <f>Voorblad!E5</f>
        <v>Woonrijp maken SSR Legering Leeuwarden</v>
      </c>
      <c r="E3" s="87"/>
      <c r="F3" s="87"/>
      <c r="G3" s="87"/>
      <c r="H3" s="87"/>
      <c r="I3" s="87"/>
      <c r="J3" s="87"/>
      <c r="K3" s="87"/>
      <c r="L3" s="87"/>
      <c r="M3" s="87"/>
      <c r="N3" s="88"/>
      <c r="O3" s="38"/>
      <c r="P3" s="39"/>
      <c r="Q3" s="40"/>
      <c r="R3" s="41"/>
      <c r="S3" s="1"/>
      <c r="T3" s="42"/>
      <c r="U3" s="41"/>
    </row>
    <row r="4" spans="1:21" customFormat="1" ht="15" thickBot="1" x14ac:dyDescent="0.35">
      <c r="A4" s="43" t="s">
        <v>2</v>
      </c>
      <c r="B4" s="44"/>
      <c r="C4" s="45" t="s">
        <v>6</v>
      </c>
      <c r="D4" s="89" t="str">
        <f>Voorblad!E10</f>
        <v>26-05-2026</v>
      </c>
      <c r="E4" s="89"/>
      <c r="F4" s="89"/>
      <c r="G4" s="89"/>
      <c r="H4" s="89"/>
      <c r="I4" s="65" t="s">
        <v>33</v>
      </c>
      <c r="J4" s="65"/>
      <c r="K4" s="65" t="s">
        <v>6</v>
      </c>
      <c r="L4" s="90">
        <f>Voorblad!E12</f>
        <v>1</v>
      </c>
      <c r="M4" s="90"/>
      <c r="N4" s="91"/>
      <c r="O4" s="38"/>
      <c r="P4" s="43"/>
      <c r="Q4" s="44"/>
      <c r="R4" s="45"/>
      <c r="S4" s="46"/>
      <c r="T4" s="47"/>
      <c r="U4" s="41"/>
    </row>
    <row r="5" spans="1:21" ht="11.4" thickTop="1" thickBot="1" x14ac:dyDescent="0.25">
      <c r="A5" s="24"/>
      <c r="B5" s="24"/>
      <c r="L5" s="24"/>
      <c r="M5" s="24"/>
      <c r="N5" s="24"/>
      <c r="P5" s="24"/>
      <c r="Q5" s="24"/>
      <c r="S5" s="24"/>
      <c r="T5" s="24"/>
    </row>
    <row r="6" spans="1:21" s="2" customFormat="1" ht="45" customHeight="1" thickTop="1" thickBot="1" x14ac:dyDescent="0.3">
      <c r="A6" s="68" t="s">
        <v>3</v>
      </c>
      <c r="B6" s="69"/>
      <c r="D6" s="77" t="s">
        <v>22</v>
      </c>
      <c r="E6" s="78"/>
      <c r="F6" s="79"/>
      <c r="H6" s="77" t="s">
        <v>9</v>
      </c>
      <c r="I6" s="80"/>
      <c r="J6" s="81"/>
      <c r="L6" s="68" t="s">
        <v>10</v>
      </c>
      <c r="M6" s="72"/>
      <c r="N6" s="69"/>
      <c r="P6" s="68" t="s">
        <v>12</v>
      </c>
      <c r="Q6" s="69"/>
      <c r="S6" s="68" t="s">
        <v>11</v>
      </c>
      <c r="T6" s="69"/>
    </row>
    <row r="7" spans="1:21" s="2" customFormat="1" ht="9.9" customHeight="1" thickTop="1" thickBot="1" x14ac:dyDescent="0.3">
      <c r="A7" s="6"/>
      <c r="B7" s="6"/>
      <c r="D7" s="7"/>
      <c r="E7" s="7"/>
      <c r="F7" s="7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8" t="s">
        <v>5</v>
      </c>
      <c r="B8" s="9" t="s">
        <v>4</v>
      </c>
      <c r="D8" s="10" t="s">
        <v>7</v>
      </c>
      <c r="E8" s="11" t="s">
        <v>8</v>
      </c>
      <c r="F8" s="12" t="s">
        <v>4</v>
      </c>
      <c r="G8" s="13"/>
      <c r="H8" s="10" t="s">
        <v>7</v>
      </c>
      <c r="I8" s="11" t="s">
        <v>8</v>
      </c>
      <c r="J8" s="14" t="s">
        <v>4</v>
      </c>
      <c r="L8" s="15" t="s">
        <v>16</v>
      </c>
      <c r="M8" s="16" t="s">
        <v>20</v>
      </c>
      <c r="N8" s="9" t="s">
        <v>4</v>
      </c>
      <c r="P8" s="8" t="s">
        <v>5</v>
      </c>
      <c r="Q8" s="9" t="s">
        <v>4</v>
      </c>
      <c r="S8" s="8" t="s">
        <v>5</v>
      </c>
      <c r="T8" s="9" t="s">
        <v>4</v>
      </c>
    </row>
    <row r="9" spans="1:21" s="2" customFormat="1" ht="12" x14ac:dyDescent="0.25">
      <c r="A9" s="51">
        <v>223030</v>
      </c>
      <c r="B9" s="52">
        <v>120</v>
      </c>
      <c r="C9" s="5"/>
      <c r="D9" s="51">
        <f t="shared" ref="D9:D20" si="0">A9</f>
        <v>223030</v>
      </c>
      <c r="E9" s="53">
        <v>241020</v>
      </c>
      <c r="F9" s="52">
        <f>Bov.gr._ontgr.1</f>
        <v>120</v>
      </c>
      <c r="G9" s="5"/>
      <c r="H9" s="51"/>
      <c r="I9" s="53"/>
      <c r="J9" s="52"/>
      <c r="K9" s="5"/>
      <c r="L9" s="51">
        <v>241030</v>
      </c>
      <c r="M9" s="54">
        <v>113010</v>
      </c>
      <c r="N9" s="52">
        <v>5</v>
      </c>
      <c r="O9" s="5"/>
      <c r="P9" s="51"/>
      <c r="Q9" s="52"/>
      <c r="R9" s="5"/>
      <c r="S9" s="51"/>
      <c r="T9" s="52"/>
    </row>
    <row r="10" spans="1:21" s="2" customFormat="1" ht="12" x14ac:dyDescent="0.25">
      <c r="A10" s="51">
        <v>231010</v>
      </c>
      <c r="B10" s="52">
        <v>1155</v>
      </c>
      <c r="C10" s="5"/>
      <c r="D10" s="51">
        <f t="shared" si="0"/>
        <v>231010</v>
      </c>
      <c r="E10" s="53">
        <v>241020</v>
      </c>
      <c r="F10" s="52">
        <f>Bov.gr._ontgr.2</f>
        <v>1155</v>
      </c>
      <c r="G10" s="5"/>
      <c r="H10" s="51"/>
      <c r="I10" s="53"/>
      <c r="J10" s="52"/>
      <c r="K10" s="5"/>
      <c r="L10" s="51">
        <v>241030</v>
      </c>
      <c r="M10" s="54">
        <v>114010</v>
      </c>
      <c r="N10" s="52">
        <v>103.5</v>
      </c>
      <c r="O10" s="5"/>
      <c r="P10" s="51"/>
      <c r="Q10" s="52"/>
      <c r="R10" s="5"/>
      <c r="S10" s="51"/>
      <c r="T10" s="52"/>
    </row>
    <row r="11" spans="1:21" s="2" customFormat="1" ht="12" x14ac:dyDescent="0.25">
      <c r="A11" s="51">
        <v>231020</v>
      </c>
      <c r="B11" s="52">
        <v>1155</v>
      </c>
      <c r="C11" s="5"/>
      <c r="D11" s="51">
        <f t="shared" si="0"/>
        <v>231020</v>
      </c>
      <c r="E11" s="53">
        <v>241020</v>
      </c>
      <c r="F11" s="52">
        <f>Bov.gr._ontgr.3</f>
        <v>1155</v>
      </c>
      <c r="G11" s="5"/>
      <c r="H11" s="51"/>
      <c r="I11" s="53"/>
      <c r="J11" s="52"/>
      <c r="K11" s="5"/>
      <c r="L11" s="51">
        <v>241030</v>
      </c>
      <c r="M11" s="54">
        <v>212010</v>
      </c>
      <c r="N11" s="52">
        <v>15</v>
      </c>
      <c r="O11" s="5"/>
      <c r="P11" s="51"/>
      <c r="Q11" s="52"/>
      <c r="R11" s="5"/>
      <c r="S11" s="51"/>
      <c r="T11" s="52"/>
    </row>
    <row r="12" spans="1:21" s="2" customFormat="1" ht="12" x14ac:dyDescent="0.25">
      <c r="A12" s="51">
        <v>231030</v>
      </c>
      <c r="B12" s="52">
        <v>1155</v>
      </c>
      <c r="C12" s="5"/>
      <c r="D12" s="51">
        <f t="shared" si="0"/>
        <v>231030</v>
      </c>
      <c r="E12" s="53">
        <v>241020</v>
      </c>
      <c r="F12" s="52">
        <f>Bov.gr._ontgr.4</f>
        <v>1155</v>
      </c>
      <c r="G12" s="5"/>
      <c r="H12" s="51"/>
      <c r="I12" s="53"/>
      <c r="J12" s="52"/>
      <c r="K12" s="5"/>
      <c r="L12" s="51">
        <v>241030</v>
      </c>
      <c r="M12" s="54">
        <v>213330</v>
      </c>
      <c r="N12" s="52">
        <v>1.19</v>
      </c>
      <c r="O12" s="5"/>
      <c r="P12" s="51"/>
      <c r="Q12" s="52"/>
      <c r="R12" s="5"/>
      <c r="S12" s="51"/>
      <c r="T12" s="52"/>
    </row>
    <row r="13" spans="1:21" s="2" customFormat="1" ht="12" x14ac:dyDescent="0.25">
      <c r="A13" s="51">
        <v>231040</v>
      </c>
      <c r="B13" s="52">
        <v>850.5</v>
      </c>
      <c r="C13" s="5"/>
      <c r="D13" s="51">
        <f t="shared" si="0"/>
        <v>231040</v>
      </c>
      <c r="E13" s="53">
        <v>241020</v>
      </c>
      <c r="F13" s="52">
        <f t="shared" ref="F13:F20" si="1">B13</f>
        <v>850.5</v>
      </c>
      <c r="G13" s="5"/>
      <c r="H13" s="51"/>
      <c r="I13" s="53"/>
      <c r="J13" s="52"/>
      <c r="K13" s="5"/>
      <c r="L13" s="51">
        <v>241030</v>
      </c>
      <c r="M13" s="54">
        <v>264010</v>
      </c>
      <c r="N13" s="52">
        <v>236</v>
      </c>
      <c r="O13" s="5"/>
      <c r="P13" s="51"/>
      <c r="Q13" s="52"/>
      <c r="R13" s="5"/>
      <c r="S13" s="51"/>
      <c r="T13" s="52"/>
    </row>
    <row r="14" spans="1:21" s="2" customFormat="1" ht="12" x14ac:dyDescent="0.25">
      <c r="A14" s="51">
        <v>231050</v>
      </c>
      <c r="B14" s="52">
        <v>120</v>
      </c>
      <c r="C14" s="5"/>
      <c r="D14" s="51">
        <f t="shared" si="0"/>
        <v>231050</v>
      </c>
      <c r="E14" s="53">
        <v>241020</v>
      </c>
      <c r="F14" s="52">
        <f t="shared" si="1"/>
        <v>120</v>
      </c>
      <c r="G14" s="5"/>
      <c r="H14" s="51"/>
      <c r="I14" s="53"/>
      <c r="J14" s="52"/>
      <c r="K14" s="5"/>
      <c r="L14" s="51"/>
      <c r="M14" s="54"/>
      <c r="N14" s="52"/>
      <c r="O14" s="5"/>
      <c r="P14" s="51"/>
      <c r="Q14" s="52"/>
      <c r="R14" s="5"/>
      <c r="S14" s="51"/>
      <c r="T14" s="52"/>
    </row>
    <row r="15" spans="1:21" s="2" customFormat="1" ht="12" x14ac:dyDescent="0.25">
      <c r="A15" s="51">
        <v>231060</v>
      </c>
      <c r="B15" s="52">
        <v>92.5</v>
      </c>
      <c r="C15" s="5"/>
      <c r="D15" s="51">
        <f t="shared" si="0"/>
        <v>231060</v>
      </c>
      <c r="E15" s="53">
        <v>241020</v>
      </c>
      <c r="F15" s="52">
        <f t="shared" si="1"/>
        <v>92.5</v>
      </c>
      <c r="G15" s="5"/>
      <c r="H15" s="51"/>
      <c r="I15" s="53"/>
      <c r="J15" s="52"/>
      <c r="K15" s="5"/>
      <c r="L15" s="51"/>
      <c r="M15" s="54"/>
      <c r="N15" s="52"/>
      <c r="O15" s="5"/>
      <c r="P15" s="51"/>
      <c r="Q15" s="52"/>
      <c r="R15" s="5"/>
      <c r="S15" s="51"/>
      <c r="T15" s="52"/>
    </row>
    <row r="16" spans="1:21" s="2" customFormat="1" ht="12" x14ac:dyDescent="0.25">
      <c r="A16" s="51">
        <v>231070</v>
      </c>
      <c r="B16" s="52">
        <v>82.5</v>
      </c>
      <c r="C16" s="5"/>
      <c r="D16" s="51">
        <f t="shared" si="0"/>
        <v>231070</v>
      </c>
      <c r="E16" s="53">
        <v>241020</v>
      </c>
      <c r="F16" s="52">
        <f t="shared" si="1"/>
        <v>82.5</v>
      </c>
      <c r="G16" s="5"/>
      <c r="H16" s="51"/>
      <c r="I16" s="53"/>
      <c r="J16" s="52"/>
      <c r="K16" s="5"/>
      <c r="L16" s="51"/>
      <c r="M16" s="54"/>
      <c r="N16" s="52"/>
      <c r="O16" s="5"/>
      <c r="P16" s="51"/>
      <c r="Q16" s="52"/>
      <c r="R16" s="5"/>
      <c r="S16" s="51"/>
      <c r="T16" s="52"/>
    </row>
    <row r="17" spans="1:20" s="2" customFormat="1" ht="12" x14ac:dyDescent="0.25">
      <c r="A17" s="51">
        <v>321110</v>
      </c>
      <c r="B17" s="52">
        <v>89</v>
      </c>
      <c r="C17" s="5"/>
      <c r="D17" s="51">
        <f t="shared" si="0"/>
        <v>321110</v>
      </c>
      <c r="E17" s="53">
        <v>241020</v>
      </c>
      <c r="F17" s="52">
        <f t="shared" si="1"/>
        <v>89</v>
      </c>
      <c r="G17" s="5"/>
      <c r="H17" s="51"/>
      <c r="I17" s="53"/>
      <c r="J17" s="52"/>
      <c r="K17" s="5"/>
      <c r="L17" s="51"/>
      <c r="M17" s="54"/>
      <c r="N17" s="52"/>
      <c r="O17" s="5"/>
      <c r="P17" s="51"/>
      <c r="Q17" s="52"/>
      <c r="R17" s="5"/>
      <c r="S17" s="51"/>
      <c r="T17" s="52"/>
    </row>
    <row r="18" spans="1:20" s="2" customFormat="1" ht="12" x14ac:dyDescent="0.25">
      <c r="A18" s="51">
        <v>321120</v>
      </c>
      <c r="B18" s="52">
        <v>552</v>
      </c>
      <c r="C18" s="5"/>
      <c r="D18" s="51">
        <f t="shared" si="0"/>
        <v>321120</v>
      </c>
      <c r="E18" s="53">
        <v>241020</v>
      </c>
      <c r="F18" s="52">
        <f t="shared" si="1"/>
        <v>552</v>
      </c>
      <c r="G18" s="5"/>
      <c r="H18" s="51"/>
      <c r="I18" s="53"/>
      <c r="J18" s="52"/>
      <c r="K18" s="5"/>
      <c r="L18" s="51"/>
      <c r="M18" s="54"/>
      <c r="N18" s="52"/>
      <c r="O18" s="5"/>
      <c r="P18" s="51"/>
      <c r="Q18" s="52"/>
      <c r="R18" s="5"/>
      <c r="S18" s="51"/>
      <c r="T18" s="52"/>
    </row>
    <row r="19" spans="1:20" s="2" customFormat="1" ht="12" x14ac:dyDescent="0.25">
      <c r="A19" s="51">
        <v>331110</v>
      </c>
      <c r="B19" s="52">
        <v>315</v>
      </c>
      <c r="C19" s="5"/>
      <c r="D19" s="51">
        <f t="shared" si="0"/>
        <v>331110</v>
      </c>
      <c r="E19" s="53">
        <v>241020</v>
      </c>
      <c r="F19" s="52">
        <f t="shared" si="1"/>
        <v>315</v>
      </c>
      <c r="G19" s="5"/>
      <c r="H19" s="51"/>
      <c r="I19" s="53"/>
      <c r="J19" s="52"/>
      <c r="K19" s="5"/>
      <c r="L19" s="51"/>
      <c r="M19" s="54"/>
      <c r="N19" s="52"/>
      <c r="O19" s="5"/>
      <c r="P19" s="51"/>
      <c r="Q19" s="52"/>
      <c r="R19" s="5"/>
      <c r="S19" s="51"/>
      <c r="T19" s="52"/>
    </row>
    <row r="20" spans="1:20" s="2" customFormat="1" ht="12" x14ac:dyDescent="0.25">
      <c r="A20" s="51">
        <v>331120</v>
      </c>
      <c r="B20" s="52">
        <v>888</v>
      </c>
      <c r="C20" s="5"/>
      <c r="D20" s="51">
        <f t="shared" si="0"/>
        <v>331120</v>
      </c>
      <c r="E20" s="53">
        <v>241020</v>
      </c>
      <c r="F20" s="52">
        <f t="shared" si="1"/>
        <v>888</v>
      </c>
      <c r="G20" s="5"/>
      <c r="H20" s="51"/>
      <c r="I20" s="53"/>
      <c r="J20" s="52"/>
      <c r="K20" s="5"/>
      <c r="L20" s="51"/>
      <c r="M20" s="54"/>
      <c r="N20" s="52"/>
      <c r="O20" s="5"/>
      <c r="P20" s="51"/>
      <c r="Q20" s="52"/>
      <c r="R20" s="5"/>
      <c r="S20" s="51"/>
      <c r="T20" s="52"/>
    </row>
    <row r="21" spans="1:20" s="2" customFormat="1" ht="12" x14ac:dyDescent="0.25">
      <c r="A21" s="51"/>
      <c r="B21" s="52"/>
      <c r="C21" s="5"/>
      <c r="D21" s="51"/>
      <c r="E21" s="53"/>
      <c r="F21" s="52"/>
      <c r="G21" s="5"/>
      <c r="H21" s="51"/>
      <c r="I21" s="53"/>
      <c r="J21" s="52"/>
      <c r="K21" s="5"/>
      <c r="L21" s="51"/>
      <c r="M21" s="54"/>
      <c r="N21" s="52"/>
      <c r="O21" s="5"/>
      <c r="P21" s="51"/>
      <c r="Q21" s="52"/>
      <c r="R21" s="5"/>
      <c r="S21" s="51"/>
      <c r="T21" s="52"/>
    </row>
    <row r="22" spans="1:20" s="2" customFormat="1" ht="12" x14ac:dyDescent="0.25">
      <c r="A22" s="51"/>
      <c r="B22" s="52"/>
      <c r="C22" s="5"/>
      <c r="D22" s="51"/>
      <c r="E22" s="53"/>
      <c r="F22" s="52"/>
      <c r="G22" s="5"/>
      <c r="H22" s="51"/>
      <c r="I22" s="53"/>
      <c r="J22" s="52"/>
      <c r="K22" s="5"/>
      <c r="L22" s="51"/>
      <c r="M22" s="54"/>
      <c r="N22" s="52"/>
      <c r="O22" s="5"/>
      <c r="P22" s="51"/>
      <c r="Q22" s="52"/>
      <c r="R22" s="5"/>
      <c r="S22" s="51"/>
      <c r="T22" s="52"/>
    </row>
    <row r="23" spans="1:20" s="2" customFormat="1" ht="12" x14ac:dyDescent="0.25">
      <c r="A23" s="51"/>
      <c r="B23" s="52"/>
      <c r="C23" s="5"/>
      <c r="D23" s="51"/>
      <c r="E23" s="53"/>
      <c r="F23" s="52"/>
      <c r="G23" s="5"/>
      <c r="H23" s="51"/>
      <c r="I23" s="53"/>
      <c r="J23" s="52"/>
      <c r="K23" s="5"/>
      <c r="L23" s="51"/>
      <c r="M23" s="54"/>
      <c r="N23" s="52"/>
      <c r="O23" s="5"/>
      <c r="P23" s="51"/>
      <c r="Q23" s="52"/>
      <c r="R23" s="5"/>
      <c r="S23" s="51"/>
      <c r="T23" s="52"/>
    </row>
    <row r="24" spans="1:20" s="2" customFormat="1" ht="12" x14ac:dyDescent="0.25">
      <c r="A24" s="51"/>
      <c r="B24" s="52"/>
      <c r="C24" s="5"/>
      <c r="D24" s="51"/>
      <c r="E24" s="53"/>
      <c r="F24" s="52"/>
      <c r="G24" s="5"/>
      <c r="H24" s="51"/>
      <c r="I24" s="53"/>
      <c r="J24" s="52"/>
      <c r="K24" s="5"/>
      <c r="L24" s="51"/>
      <c r="M24" s="54"/>
      <c r="N24" s="52"/>
      <c r="O24" s="5"/>
      <c r="P24" s="51"/>
      <c r="Q24" s="52"/>
      <c r="R24" s="5"/>
      <c r="S24" s="51"/>
      <c r="T24" s="52"/>
    </row>
    <row r="25" spans="1:20" s="2" customFormat="1" ht="12" x14ac:dyDescent="0.25">
      <c r="A25" s="51"/>
      <c r="B25" s="52"/>
      <c r="C25" s="5"/>
      <c r="D25" s="51"/>
      <c r="E25" s="53"/>
      <c r="F25" s="52"/>
      <c r="G25" s="5"/>
      <c r="H25" s="51"/>
      <c r="I25" s="53"/>
      <c r="J25" s="52"/>
      <c r="K25" s="5"/>
      <c r="L25" s="51"/>
      <c r="M25" s="54"/>
      <c r="N25" s="52"/>
      <c r="O25" s="5"/>
      <c r="P25" s="51"/>
      <c r="Q25" s="52"/>
      <c r="R25" s="5"/>
      <c r="S25" s="51"/>
      <c r="T25" s="52"/>
    </row>
    <row r="26" spans="1:20" s="2" customFormat="1" ht="12" x14ac:dyDescent="0.25">
      <c r="A26" s="51"/>
      <c r="B26" s="52"/>
      <c r="C26" s="5"/>
      <c r="D26" s="51"/>
      <c r="E26" s="53"/>
      <c r="F26" s="52"/>
      <c r="G26" s="5"/>
      <c r="H26" s="51"/>
      <c r="I26" s="53"/>
      <c r="J26" s="52"/>
      <c r="K26" s="5"/>
      <c r="L26" s="51"/>
      <c r="M26" s="54"/>
      <c r="N26" s="52"/>
      <c r="O26" s="5"/>
      <c r="P26" s="51"/>
      <c r="Q26" s="52"/>
      <c r="R26" s="5"/>
      <c r="S26" s="51"/>
      <c r="T26" s="52"/>
    </row>
    <row r="27" spans="1:20" s="2" customFormat="1" ht="12" x14ac:dyDescent="0.25">
      <c r="A27" s="51"/>
      <c r="B27" s="52"/>
      <c r="C27" s="5"/>
      <c r="D27" s="51"/>
      <c r="E27" s="53"/>
      <c r="F27" s="52"/>
      <c r="G27" s="5"/>
      <c r="H27" s="51"/>
      <c r="I27" s="53"/>
      <c r="J27" s="52"/>
      <c r="K27" s="5"/>
      <c r="L27" s="51"/>
      <c r="M27" s="54"/>
      <c r="N27" s="52"/>
      <c r="O27" s="5"/>
      <c r="P27" s="51"/>
      <c r="Q27" s="52"/>
      <c r="R27" s="5"/>
      <c r="S27" s="51"/>
      <c r="T27" s="52"/>
    </row>
    <row r="28" spans="1:20" s="2" customFormat="1" ht="12" x14ac:dyDescent="0.25">
      <c r="A28" s="51"/>
      <c r="B28" s="52"/>
      <c r="C28" s="5"/>
      <c r="D28" s="51"/>
      <c r="E28" s="53"/>
      <c r="F28" s="52"/>
      <c r="G28" s="5"/>
      <c r="H28" s="51"/>
      <c r="I28" s="53"/>
      <c r="J28" s="52"/>
      <c r="K28" s="5"/>
      <c r="L28" s="51"/>
      <c r="M28" s="54"/>
      <c r="N28" s="52"/>
      <c r="O28" s="5"/>
      <c r="P28" s="51"/>
      <c r="Q28" s="52"/>
      <c r="R28" s="5"/>
      <c r="S28" s="51"/>
      <c r="T28" s="52"/>
    </row>
    <row r="29" spans="1:20" s="2" customFormat="1" ht="12.6" thickBot="1" x14ac:dyDescent="0.3">
      <c r="A29" s="25"/>
      <c r="B29" s="26"/>
      <c r="C29" s="5"/>
      <c r="D29" s="25"/>
      <c r="E29" s="27"/>
      <c r="F29" s="28"/>
      <c r="G29" s="5"/>
      <c r="H29" s="25"/>
      <c r="I29" s="27"/>
      <c r="J29" s="26"/>
      <c r="K29" s="5"/>
      <c r="L29" s="25"/>
      <c r="M29" s="27"/>
      <c r="N29" s="26"/>
      <c r="O29" s="5"/>
      <c r="P29" s="25"/>
      <c r="Q29" s="26"/>
      <c r="R29" s="5"/>
      <c r="S29" s="25"/>
      <c r="T29" s="26"/>
    </row>
    <row r="30" spans="1:20" s="2" customFormat="1" ht="13.2" thickTop="1" thickBot="1" x14ac:dyDescent="0.3">
      <c r="A30" s="17" t="s">
        <v>13</v>
      </c>
      <c r="B30" s="48">
        <f>SUM(B9:B28)</f>
        <v>6574.5</v>
      </c>
      <c r="C30" s="5"/>
      <c r="D30" s="29"/>
      <c r="E30" s="20" t="s">
        <v>13</v>
      </c>
      <c r="F30" s="48">
        <f>SUM(F9:F28)</f>
        <v>6574.5</v>
      </c>
      <c r="G30" s="5"/>
      <c r="H30" s="30"/>
      <c r="I30" s="19" t="s">
        <v>13</v>
      </c>
      <c r="J30" s="48">
        <f>SUM(J9:J28)</f>
        <v>0</v>
      </c>
      <c r="K30" s="5"/>
      <c r="L30" s="29"/>
      <c r="M30" s="20" t="s">
        <v>13</v>
      </c>
      <c r="N30" s="49">
        <f>SUM(N9:N28)</f>
        <v>360.69</v>
      </c>
      <c r="O30" s="5"/>
      <c r="P30" s="18" t="s">
        <v>13</v>
      </c>
      <c r="Q30" s="49">
        <f>SUM(Q9:Q28)</f>
        <v>0</v>
      </c>
      <c r="R30" s="5"/>
      <c r="S30" s="18" t="s">
        <v>13</v>
      </c>
      <c r="T30" s="49">
        <f>SUM(T9:T28)</f>
        <v>0</v>
      </c>
    </row>
    <row r="31" spans="1:20" s="2" customFormat="1" ht="13.2" thickTop="1" thickBot="1" x14ac:dyDescent="0.3">
      <c r="A31" s="70" t="s">
        <v>14</v>
      </c>
      <c r="B31" s="71"/>
      <c r="D31" s="68" t="s">
        <v>14</v>
      </c>
      <c r="E31" s="72"/>
      <c r="F31" s="69"/>
      <c r="H31" s="70" t="s">
        <v>14</v>
      </c>
      <c r="I31" s="73"/>
      <c r="J31" s="71"/>
      <c r="L31" s="74" t="s">
        <v>14</v>
      </c>
      <c r="M31" s="75"/>
      <c r="N31" s="76"/>
      <c r="P31" s="74" t="s">
        <v>14</v>
      </c>
      <c r="Q31" s="76"/>
      <c r="S31" s="74" t="s">
        <v>14</v>
      </c>
      <c r="T31" s="76"/>
    </row>
    <row r="32" spans="1:20" s="2" customFormat="1" ht="12.6" thickTop="1" x14ac:dyDescent="0.25">
      <c r="A32" s="6"/>
      <c r="B32" s="6"/>
      <c r="D32" s="6"/>
      <c r="E32" s="6"/>
      <c r="F32" s="6"/>
      <c r="H32" s="6"/>
      <c r="I32" s="6"/>
      <c r="J32" s="6"/>
      <c r="L32" s="6"/>
      <c r="M32" s="6"/>
      <c r="N32" s="6"/>
      <c r="P32" s="6"/>
      <c r="Q32" s="6"/>
      <c r="S32" s="6"/>
      <c r="T32" s="6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3"/>
      <c r="D34" s="68" t="s">
        <v>17</v>
      </c>
      <c r="E34" s="72"/>
      <c r="F34" s="69"/>
      <c r="G34" s="13"/>
      <c r="H34" s="13"/>
      <c r="I34" s="13"/>
      <c r="J34" s="13"/>
      <c r="K34" s="68" t="s">
        <v>21</v>
      </c>
      <c r="L34" s="72"/>
      <c r="M34" s="69"/>
      <c r="N34" s="13"/>
      <c r="R34" s="13"/>
      <c r="S34" s="82" t="s">
        <v>15</v>
      </c>
      <c r="T34" s="84"/>
    </row>
    <row r="35" spans="1:20" s="2" customFormat="1" ht="13.2" thickTop="1" thickBot="1" x14ac:dyDescent="0.3">
      <c r="A35" s="4"/>
      <c r="B35" s="4"/>
      <c r="D35" s="68">
        <f>B30</f>
        <v>6574.5</v>
      </c>
      <c r="E35" s="72"/>
      <c r="F35" s="21" t="s">
        <v>13</v>
      </c>
      <c r="K35" s="82">
        <f>F30</f>
        <v>6574.5</v>
      </c>
      <c r="L35" s="83"/>
      <c r="M35" s="22" t="s">
        <v>13</v>
      </c>
      <c r="S35" s="50">
        <f>(D35-D41)-(D38-K38-K41)</f>
        <v>6213.81</v>
      </c>
      <c r="T35" s="22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68" t="s">
        <v>18</v>
      </c>
      <c r="E37" s="72"/>
      <c r="F37" s="69"/>
      <c r="K37" s="68" t="s">
        <v>12</v>
      </c>
      <c r="L37" s="72"/>
      <c r="M37" s="69"/>
    </row>
    <row r="38" spans="1:20" s="2" customFormat="1" ht="13.2" thickTop="1" thickBot="1" x14ac:dyDescent="0.3">
      <c r="D38" s="68">
        <f>N30</f>
        <v>360.69</v>
      </c>
      <c r="E38" s="72"/>
      <c r="F38" s="21" t="s">
        <v>13</v>
      </c>
      <c r="K38" s="82">
        <f>Q30</f>
        <v>0</v>
      </c>
      <c r="L38" s="83"/>
      <c r="M38" s="22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68" t="s">
        <v>23</v>
      </c>
      <c r="E40" s="72"/>
      <c r="F40" s="69"/>
      <c r="K40" s="68" t="s">
        <v>11</v>
      </c>
      <c r="L40" s="72"/>
      <c r="M40" s="69"/>
    </row>
    <row r="41" spans="1:20" s="2" customFormat="1" ht="13.2" thickTop="1" thickBot="1" x14ac:dyDescent="0.3">
      <c r="D41" s="68">
        <f>J30</f>
        <v>0</v>
      </c>
      <c r="E41" s="72"/>
      <c r="F41" s="21" t="s">
        <v>13</v>
      </c>
      <c r="K41" s="82">
        <f>T30</f>
        <v>0</v>
      </c>
      <c r="L41" s="83"/>
      <c r="M41" s="22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49" t="s">
        <v>19</v>
      </c>
      <c r="E43" s="55" t="s">
        <v>41</v>
      </c>
    </row>
    <row r="44" spans="1:20" s="2" customFormat="1" ht="13.2" thickTop="1" thickBot="1" x14ac:dyDescent="0.3">
      <c r="D44" s="56"/>
      <c r="E44" s="56"/>
      <c r="F44" s="57" t="s">
        <v>13</v>
      </c>
    </row>
    <row r="45" spans="1:20" ht="10.8" thickTop="1" x14ac:dyDescent="0.2"/>
  </sheetData>
  <sheetProtection algorithmName="SHA-512" hashValue="/u0nEO67ZPiM2n9xfKDdFrTZW4CJ21lnvGRAuzappvzJEeVDkPWFLKWvYUuncfKsLKhWHe9EuX0ioCwV9g2Ujg==" saltValue="YDgBXCA2bkLU8mx4xhmJ2Q==" spinCount="100000" sheet="1" selectLockedCells="1"/>
  <mergeCells count="30">
    <mergeCell ref="D1:N1"/>
    <mergeCell ref="D38:E38"/>
    <mergeCell ref="K38:L38"/>
    <mergeCell ref="D40:F40"/>
    <mergeCell ref="K40:M40"/>
    <mergeCell ref="D2:N2"/>
    <mergeCell ref="D3:N3"/>
    <mergeCell ref="D4:H4"/>
    <mergeCell ref="L4:N4"/>
    <mergeCell ref="D41:E41"/>
    <mergeCell ref="K41:L41"/>
    <mergeCell ref="D34:F34"/>
    <mergeCell ref="K34:M34"/>
    <mergeCell ref="S34:T34"/>
    <mergeCell ref="D35:E35"/>
    <mergeCell ref="K35:L35"/>
    <mergeCell ref="D37:F37"/>
    <mergeCell ref="K37:M37"/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5"/>
  <sheetViews>
    <sheetView showGridLines="0" zoomScale="85" zoomScaleNormal="85" zoomScaleSheetLayoutView="85" workbookViewId="0">
      <selection activeCell="F17" sqref="F17"/>
    </sheetView>
  </sheetViews>
  <sheetFormatPr defaultColWidth="9.109375" defaultRowHeight="10.199999999999999" x14ac:dyDescent="0.2"/>
  <cols>
    <col min="1" max="1" width="15" style="23" customWidth="1"/>
    <col min="2" max="2" width="7.6640625" style="23" customWidth="1"/>
    <col min="3" max="3" width="1.6640625" style="23" customWidth="1"/>
    <col min="4" max="5" width="15" style="23" customWidth="1"/>
    <col min="6" max="6" width="7.6640625" style="23" customWidth="1"/>
    <col min="7" max="7" width="1.6640625" style="23" customWidth="1"/>
    <col min="8" max="9" width="15" style="23" customWidth="1"/>
    <col min="10" max="10" width="7.6640625" style="23" customWidth="1"/>
    <col min="11" max="11" width="1.6640625" style="23" customWidth="1"/>
    <col min="12" max="13" width="15" style="23" customWidth="1"/>
    <col min="14" max="14" width="7.6640625" style="23" customWidth="1"/>
    <col min="15" max="15" width="1.6640625" style="23" customWidth="1"/>
    <col min="16" max="16" width="15" style="23" customWidth="1"/>
    <col min="17" max="17" width="7.6640625" style="23" customWidth="1"/>
    <col min="18" max="18" width="1.6640625" style="23" customWidth="1"/>
    <col min="19" max="19" width="15" style="23" customWidth="1"/>
    <col min="20" max="20" width="7.6640625" style="23" customWidth="1"/>
    <col min="21" max="21" width="1.6640625" style="23" customWidth="1"/>
    <col min="22" max="16384" width="9.109375" style="23"/>
  </cols>
  <sheetData>
    <row r="1" spans="1:21" s="37" customFormat="1" ht="21.6" thickTop="1" x14ac:dyDescent="0.4">
      <c r="A1" s="32" t="s">
        <v>24</v>
      </c>
      <c r="B1" s="33"/>
      <c r="C1" s="34" t="s">
        <v>6</v>
      </c>
      <c r="D1" s="85" t="str">
        <f ca="1">MID(CELL("bestandsnaam",A1),SEARCH("]",CELL("bestandsnaam",A1),1)+1,256)</f>
        <v>Ondergrond</v>
      </c>
      <c r="E1" s="85"/>
      <c r="F1" s="85"/>
      <c r="G1" s="85"/>
      <c r="H1" s="85"/>
      <c r="I1" s="85"/>
      <c r="J1" s="85"/>
      <c r="K1" s="85"/>
      <c r="L1" s="85"/>
      <c r="M1" s="85"/>
      <c r="N1" s="86"/>
      <c r="O1" s="31"/>
      <c r="P1" s="32"/>
      <c r="Q1" s="33"/>
      <c r="R1" s="34"/>
      <c r="S1" s="35"/>
      <c r="T1" s="36"/>
    </row>
    <row r="2" spans="1:21" customFormat="1" ht="14.4" x14ac:dyDescent="0.3">
      <c r="A2" s="39" t="s">
        <v>0</v>
      </c>
      <c r="B2" s="40"/>
      <c r="C2" s="41" t="s">
        <v>6</v>
      </c>
      <c r="D2" s="87" t="str">
        <f>Voorblad!E8</f>
        <v>47135.01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38"/>
      <c r="P2" s="39"/>
      <c r="Q2" s="40"/>
      <c r="R2" s="41"/>
      <c r="S2" s="1"/>
      <c r="T2" s="42"/>
      <c r="U2" s="41"/>
    </row>
    <row r="3" spans="1:21" customFormat="1" ht="14.4" x14ac:dyDescent="0.3">
      <c r="A3" s="39" t="s">
        <v>1</v>
      </c>
      <c r="B3" s="40"/>
      <c r="C3" s="41" t="s">
        <v>6</v>
      </c>
      <c r="D3" s="87" t="str">
        <f>Voorblad!E5</f>
        <v>Woonrijp maken SSR Legering Leeuwarden</v>
      </c>
      <c r="E3" s="87"/>
      <c r="F3" s="87"/>
      <c r="G3" s="87"/>
      <c r="H3" s="87"/>
      <c r="I3" s="87"/>
      <c r="J3" s="87"/>
      <c r="K3" s="87"/>
      <c r="L3" s="87"/>
      <c r="M3" s="87"/>
      <c r="N3" s="88"/>
      <c r="O3" s="38"/>
      <c r="P3" s="39"/>
      <c r="Q3" s="40"/>
      <c r="R3" s="41"/>
      <c r="S3" s="1"/>
      <c r="T3" s="42"/>
      <c r="U3" s="41"/>
    </row>
    <row r="4" spans="1:21" customFormat="1" ht="15" thickBot="1" x14ac:dyDescent="0.35">
      <c r="A4" s="43" t="s">
        <v>2</v>
      </c>
      <c r="B4" s="44"/>
      <c r="C4" s="45" t="s">
        <v>6</v>
      </c>
      <c r="D4" s="89" t="str">
        <f>Voorblad!E10</f>
        <v>26-05-2026</v>
      </c>
      <c r="E4" s="89"/>
      <c r="F4" s="89"/>
      <c r="G4" s="89"/>
      <c r="H4" s="89"/>
      <c r="I4" s="65" t="s">
        <v>33</v>
      </c>
      <c r="J4" s="65"/>
      <c r="K4" s="65" t="s">
        <v>6</v>
      </c>
      <c r="L4" s="90">
        <f>Voorblad!E12</f>
        <v>1</v>
      </c>
      <c r="M4" s="90"/>
      <c r="N4" s="91"/>
      <c r="O4" s="38"/>
      <c r="P4" s="43"/>
      <c r="Q4" s="44"/>
      <c r="R4" s="45"/>
      <c r="S4" s="46"/>
      <c r="T4" s="47"/>
      <c r="U4" s="41"/>
    </row>
    <row r="5" spans="1:21" ht="11.4" thickTop="1" thickBot="1" x14ac:dyDescent="0.25">
      <c r="A5" s="24"/>
      <c r="B5" s="24"/>
      <c r="L5" s="24"/>
      <c r="M5" s="24"/>
      <c r="N5" s="24"/>
      <c r="P5" s="24"/>
      <c r="Q5" s="24"/>
      <c r="S5" s="24"/>
      <c r="T5" s="24"/>
    </row>
    <row r="6" spans="1:21" s="2" customFormat="1" ht="45" customHeight="1" thickTop="1" thickBot="1" x14ac:dyDescent="0.3">
      <c r="A6" s="68" t="s">
        <v>3</v>
      </c>
      <c r="B6" s="69"/>
      <c r="D6" s="77" t="s">
        <v>22</v>
      </c>
      <c r="E6" s="78"/>
      <c r="F6" s="79"/>
      <c r="H6" s="77" t="s">
        <v>9</v>
      </c>
      <c r="I6" s="80"/>
      <c r="J6" s="81"/>
      <c r="L6" s="68" t="s">
        <v>10</v>
      </c>
      <c r="M6" s="72"/>
      <c r="N6" s="69"/>
      <c r="P6" s="68" t="s">
        <v>12</v>
      </c>
      <c r="Q6" s="69"/>
      <c r="S6" s="68" t="s">
        <v>11</v>
      </c>
      <c r="T6" s="69"/>
    </row>
    <row r="7" spans="1:21" s="2" customFormat="1" ht="9.9" customHeight="1" thickTop="1" thickBot="1" x14ac:dyDescent="0.3">
      <c r="A7" s="6"/>
      <c r="B7" s="6"/>
      <c r="D7" s="7"/>
      <c r="E7" s="7"/>
      <c r="F7" s="7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8" t="s">
        <v>5</v>
      </c>
      <c r="B8" s="9" t="s">
        <v>4</v>
      </c>
      <c r="D8" s="10" t="s">
        <v>7</v>
      </c>
      <c r="E8" s="11" t="s">
        <v>8</v>
      </c>
      <c r="F8" s="12" t="s">
        <v>4</v>
      </c>
      <c r="G8" s="13"/>
      <c r="H8" s="10" t="s">
        <v>7</v>
      </c>
      <c r="I8" s="11" t="s">
        <v>8</v>
      </c>
      <c r="J8" s="14" t="s">
        <v>4</v>
      </c>
      <c r="L8" s="15" t="s">
        <v>16</v>
      </c>
      <c r="M8" s="16" t="s">
        <v>20</v>
      </c>
      <c r="N8" s="9" t="s">
        <v>4</v>
      </c>
      <c r="P8" s="8" t="s">
        <v>5</v>
      </c>
      <c r="Q8" s="9" t="s">
        <v>4</v>
      </c>
      <c r="S8" s="8" t="s">
        <v>5</v>
      </c>
      <c r="T8" s="9" t="s">
        <v>4</v>
      </c>
    </row>
    <row r="9" spans="1:21" s="2" customFormat="1" ht="12" x14ac:dyDescent="0.25">
      <c r="A9" s="51">
        <v>223030</v>
      </c>
      <c r="B9" s="52">
        <v>18</v>
      </c>
      <c r="C9" s="5"/>
      <c r="D9" s="51">
        <f t="shared" ref="D9:D16" si="0">A9</f>
        <v>223030</v>
      </c>
      <c r="E9" s="53">
        <v>241020</v>
      </c>
      <c r="F9" s="52">
        <f t="shared" ref="F9:F16" si="1">B9</f>
        <v>18</v>
      </c>
      <c r="G9" s="5"/>
      <c r="H9" s="51"/>
      <c r="I9" s="53"/>
      <c r="J9" s="52"/>
      <c r="K9" s="5"/>
      <c r="L9" s="51"/>
      <c r="M9" s="54"/>
      <c r="N9" s="52"/>
      <c r="O9" s="5"/>
      <c r="P9" s="51"/>
      <c r="Q9" s="52"/>
      <c r="R9" s="5"/>
      <c r="S9" s="51"/>
      <c r="T9" s="52"/>
    </row>
    <row r="10" spans="1:21" s="2" customFormat="1" ht="12" x14ac:dyDescent="0.25">
      <c r="A10" s="51">
        <v>231010</v>
      </c>
      <c r="B10" s="52">
        <v>297</v>
      </c>
      <c r="C10" s="5"/>
      <c r="D10" s="51">
        <f t="shared" si="0"/>
        <v>231010</v>
      </c>
      <c r="E10" s="53">
        <v>241020</v>
      </c>
      <c r="F10" s="52">
        <f t="shared" si="1"/>
        <v>297</v>
      </c>
      <c r="G10" s="5"/>
      <c r="H10" s="51"/>
      <c r="I10" s="53"/>
      <c r="J10" s="52"/>
      <c r="K10" s="5"/>
      <c r="L10" s="51"/>
      <c r="M10" s="54"/>
      <c r="N10" s="52"/>
      <c r="O10" s="5"/>
      <c r="P10" s="51"/>
      <c r="Q10" s="52"/>
      <c r="R10" s="5"/>
      <c r="S10" s="51"/>
      <c r="T10" s="52"/>
    </row>
    <row r="11" spans="1:21" s="2" customFormat="1" ht="12" x14ac:dyDescent="0.25">
      <c r="A11" s="51">
        <v>231020</v>
      </c>
      <c r="B11" s="52">
        <v>297</v>
      </c>
      <c r="C11" s="5"/>
      <c r="D11" s="51">
        <f t="shared" si="0"/>
        <v>231020</v>
      </c>
      <c r="E11" s="53">
        <v>241020</v>
      </c>
      <c r="F11" s="52">
        <f t="shared" si="1"/>
        <v>297</v>
      </c>
      <c r="G11" s="5"/>
      <c r="H11" s="51"/>
      <c r="I11" s="53"/>
      <c r="J11" s="52"/>
      <c r="K11" s="5"/>
      <c r="L11" s="51"/>
      <c r="M11" s="54"/>
      <c r="N11" s="52"/>
      <c r="O11" s="5"/>
      <c r="P11" s="51"/>
      <c r="Q11" s="52"/>
      <c r="R11" s="5"/>
      <c r="S11" s="51"/>
      <c r="T11" s="52"/>
    </row>
    <row r="12" spans="1:21" s="2" customFormat="1" ht="12" x14ac:dyDescent="0.25">
      <c r="A12" s="51">
        <v>231030</v>
      </c>
      <c r="B12" s="52">
        <v>297</v>
      </c>
      <c r="C12" s="5"/>
      <c r="D12" s="51">
        <f t="shared" si="0"/>
        <v>231030</v>
      </c>
      <c r="E12" s="53">
        <v>241020</v>
      </c>
      <c r="F12" s="52">
        <f t="shared" si="1"/>
        <v>297</v>
      </c>
      <c r="G12" s="5"/>
      <c r="H12" s="51"/>
      <c r="I12" s="53"/>
      <c r="J12" s="52"/>
      <c r="K12" s="5"/>
      <c r="L12" s="51"/>
      <c r="M12" s="54"/>
      <c r="N12" s="52"/>
      <c r="O12" s="5"/>
      <c r="P12" s="51"/>
      <c r="Q12" s="52"/>
      <c r="R12" s="5"/>
      <c r="S12" s="51"/>
      <c r="T12" s="52"/>
    </row>
    <row r="13" spans="1:21" s="2" customFormat="1" ht="12" x14ac:dyDescent="0.25">
      <c r="A13" s="51">
        <v>321110</v>
      </c>
      <c r="B13" s="52">
        <v>64</v>
      </c>
      <c r="C13" s="5"/>
      <c r="D13" s="51">
        <f t="shared" si="0"/>
        <v>321110</v>
      </c>
      <c r="E13" s="53">
        <f>A13</f>
        <v>321110</v>
      </c>
      <c r="F13" s="52">
        <f t="shared" si="1"/>
        <v>64</v>
      </c>
      <c r="G13" s="5"/>
      <c r="H13" s="51"/>
      <c r="I13" s="53"/>
      <c r="J13" s="52"/>
      <c r="K13" s="5"/>
      <c r="L13" s="51"/>
      <c r="M13" s="54"/>
      <c r="N13" s="52"/>
      <c r="O13" s="5"/>
      <c r="P13" s="51"/>
      <c r="Q13" s="52"/>
      <c r="R13" s="5"/>
      <c r="S13" s="51"/>
      <c r="T13" s="52"/>
    </row>
    <row r="14" spans="1:21" s="2" customFormat="1" ht="12" x14ac:dyDescent="0.25">
      <c r="A14" s="51">
        <v>321120</v>
      </c>
      <c r="B14" s="52">
        <v>828</v>
      </c>
      <c r="C14" s="5"/>
      <c r="D14" s="51">
        <f t="shared" si="0"/>
        <v>321120</v>
      </c>
      <c r="E14" s="53">
        <f>A14</f>
        <v>321120</v>
      </c>
      <c r="F14" s="52">
        <f t="shared" si="1"/>
        <v>828</v>
      </c>
      <c r="G14" s="5"/>
      <c r="H14" s="51"/>
      <c r="I14" s="53"/>
      <c r="J14" s="52"/>
      <c r="K14" s="5"/>
      <c r="L14" s="51"/>
      <c r="M14" s="54"/>
      <c r="N14" s="52"/>
      <c r="O14" s="5"/>
      <c r="P14" s="51"/>
      <c r="Q14" s="52"/>
      <c r="R14" s="5"/>
      <c r="S14" s="51"/>
      <c r="T14" s="52"/>
    </row>
    <row r="15" spans="1:21" s="2" customFormat="1" ht="12" x14ac:dyDescent="0.25">
      <c r="A15" s="51">
        <v>331110</v>
      </c>
      <c r="B15" s="52">
        <v>135</v>
      </c>
      <c r="C15" s="5"/>
      <c r="D15" s="51">
        <f t="shared" si="0"/>
        <v>331110</v>
      </c>
      <c r="E15" s="53">
        <f>A15</f>
        <v>331110</v>
      </c>
      <c r="F15" s="52">
        <f t="shared" si="1"/>
        <v>135</v>
      </c>
      <c r="G15" s="5"/>
      <c r="H15" s="51"/>
      <c r="I15" s="53"/>
      <c r="J15" s="52"/>
      <c r="K15" s="5"/>
      <c r="L15" s="51"/>
      <c r="M15" s="54"/>
      <c r="N15" s="52"/>
      <c r="O15" s="5"/>
      <c r="P15" s="51"/>
      <c r="Q15" s="52"/>
      <c r="R15" s="5"/>
      <c r="S15" s="51"/>
      <c r="T15" s="52"/>
    </row>
    <row r="16" spans="1:21" s="2" customFormat="1" ht="12" x14ac:dyDescent="0.25">
      <c r="A16" s="51">
        <v>331120</v>
      </c>
      <c r="B16" s="52">
        <v>1142</v>
      </c>
      <c r="C16" s="5"/>
      <c r="D16" s="51">
        <f t="shared" si="0"/>
        <v>331120</v>
      </c>
      <c r="E16" s="53">
        <f>A16</f>
        <v>331120</v>
      </c>
      <c r="F16" s="52">
        <f t="shared" si="1"/>
        <v>1142</v>
      </c>
      <c r="G16" s="5"/>
      <c r="H16" s="51"/>
      <c r="I16" s="53"/>
      <c r="J16" s="52"/>
      <c r="K16" s="5"/>
      <c r="L16" s="51"/>
      <c r="M16" s="54"/>
      <c r="N16" s="52"/>
      <c r="O16" s="5"/>
      <c r="P16" s="51"/>
      <c r="Q16" s="52"/>
      <c r="R16" s="5"/>
      <c r="S16" s="51"/>
      <c r="T16" s="52"/>
    </row>
    <row r="17" spans="1:20" s="2" customFormat="1" ht="12" x14ac:dyDescent="0.25">
      <c r="A17" s="51"/>
      <c r="B17" s="52"/>
      <c r="C17" s="5"/>
      <c r="D17" s="51"/>
      <c r="E17" s="53"/>
      <c r="F17" s="52"/>
      <c r="G17" s="5"/>
      <c r="H17" s="51"/>
      <c r="I17" s="53"/>
      <c r="J17" s="52"/>
      <c r="K17" s="5"/>
      <c r="L17" s="51"/>
      <c r="M17" s="54"/>
      <c r="N17" s="52"/>
      <c r="O17" s="5"/>
      <c r="P17" s="51"/>
      <c r="Q17" s="52"/>
      <c r="R17" s="5"/>
      <c r="S17" s="51"/>
      <c r="T17" s="52"/>
    </row>
    <row r="18" spans="1:20" s="2" customFormat="1" ht="12" x14ac:dyDescent="0.25">
      <c r="A18" s="51"/>
      <c r="B18" s="52"/>
      <c r="C18" s="5"/>
      <c r="D18" s="51"/>
      <c r="E18" s="53"/>
      <c r="F18" s="52"/>
      <c r="G18" s="5"/>
      <c r="H18" s="51"/>
      <c r="I18" s="53"/>
      <c r="J18" s="52"/>
      <c r="K18" s="5"/>
      <c r="L18" s="51"/>
      <c r="M18" s="54"/>
      <c r="N18" s="52"/>
      <c r="O18" s="5"/>
      <c r="P18" s="51"/>
      <c r="Q18" s="52"/>
      <c r="R18" s="5"/>
      <c r="S18" s="51"/>
      <c r="T18" s="52"/>
    </row>
    <row r="19" spans="1:20" s="2" customFormat="1" ht="12" x14ac:dyDescent="0.25">
      <c r="A19" s="51"/>
      <c r="B19" s="52"/>
      <c r="C19" s="5"/>
      <c r="D19" s="51"/>
      <c r="E19" s="53"/>
      <c r="F19" s="52"/>
      <c r="G19" s="5"/>
      <c r="H19" s="51"/>
      <c r="I19" s="53"/>
      <c r="J19" s="52"/>
      <c r="K19" s="5"/>
      <c r="L19" s="51"/>
      <c r="M19" s="54"/>
      <c r="N19" s="52"/>
      <c r="O19" s="5"/>
      <c r="P19" s="51"/>
      <c r="Q19" s="52"/>
      <c r="R19" s="5"/>
      <c r="S19" s="51"/>
      <c r="T19" s="52"/>
    </row>
    <row r="20" spans="1:20" s="2" customFormat="1" ht="12" x14ac:dyDescent="0.25">
      <c r="A20" s="51"/>
      <c r="B20" s="52"/>
      <c r="C20" s="5"/>
      <c r="D20" s="51"/>
      <c r="E20" s="53"/>
      <c r="F20" s="52"/>
      <c r="G20" s="5"/>
      <c r="H20" s="51"/>
      <c r="I20" s="53"/>
      <c r="J20" s="52"/>
      <c r="K20" s="5"/>
      <c r="L20" s="51"/>
      <c r="M20" s="54"/>
      <c r="N20" s="52"/>
      <c r="O20" s="5"/>
      <c r="P20" s="51"/>
      <c r="Q20" s="52"/>
      <c r="R20" s="5"/>
      <c r="S20" s="51"/>
      <c r="T20" s="52"/>
    </row>
    <row r="21" spans="1:20" s="2" customFormat="1" ht="12" x14ac:dyDescent="0.25">
      <c r="A21" s="51"/>
      <c r="B21" s="52"/>
      <c r="C21" s="5"/>
      <c r="D21" s="51"/>
      <c r="E21" s="53"/>
      <c r="F21" s="52"/>
      <c r="G21" s="5"/>
      <c r="H21" s="51"/>
      <c r="I21" s="53"/>
      <c r="J21" s="52"/>
      <c r="K21" s="5"/>
      <c r="L21" s="51"/>
      <c r="M21" s="54"/>
      <c r="N21" s="52"/>
      <c r="O21" s="5"/>
      <c r="P21" s="51"/>
      <c r="Q21" s="52"/>
      <c r="R21" s="5"/>
      <c r="S21" s="51"/>
      <c r="T21" s="52"/>
    </row>
    <row r="22" spans="1:20" s="2" customFormat="1" ht="12" x14ac:dyDescent="0.25">
      <c r="A22" s="51"/>
      <c r="B22" s="52"/>
      <c r="C22" s="5"/>
      <c r="D22" s="51"/>
      <c r="E22" s="53"/>
      <c r="F22" s="52"/>
      <c r="G22" s="5"/>
      <c r="H22" s="51"/>
      <c r="I22" s="53"/>
      <c r="J22" s="52"/>
      <c r="K22" s="5"/>
      <c r="L22" s="51"/>
      <c r="M22" s="54"/>
      <c r="N22" s="52"/>
      <c r="O22" s="5"/>
      <c r="P22" s="51"/>
      <c r="Q22" s="52"/>
      <c r="R22" s="5"/>
      <c r="S22" s="51"/>
      <c r="T22" s="52"/>
    </row>
    <row r="23" spans="1:20" s="2" customFormat="1" ht="12" x14ac:dyDescent="0.25">
      <c r="A23" s="51"/>
      <c r="B23" s="52"/>
      <c r="C23" s="5"/>
      <c r="D23" s="51"/>
      <c r="E23" s="53"/>
      <c r="F23" s="52"/>
      <c r="G23" s="5"/>
      <c r="H23" s="51"/>
      <c r="I23" s="53"/>
      <c r="J23" s="52"/>
      <c r="K23" s="5"/>
      <c r="L23" s="51"/>
      <c r="M23" s="54"/>
      <c r="N23" s="52"/>
      <c r="O23" s="5"/>
      <c r="P23" s="51"/>
      <c r="Q23" s="52"/>
      <c r="R23" s="5"/>
      <c r="S23" s="51"/>
      <c r="T23" s="52"/>
    </row>
    <row r="24" spans="1:20" s="2" customFormat="1" ht="12" x14ac:dyDescent="0.25">
      <c r="A24" s="51"/>
      <c r="B24" s="52"/>
      <c r="C24" s="5"/>
      <c r="D24" s="51"/>
      <c r="E24" s="53"/>
      <c r="F24" s="52"/>
      <c r="G24" s="5"/>
      <c r="H24" s="51"/>
      <c r="I24" s="53"/>
      <c r="J24" s="52"/>
      <c r="K24" s="5"/>
      <c r="L24" s="51"/>
      <c r="M24" s="54"/>
      <c r="N24" s="52"/>
      <c r="O24" s="5"/>
      <c r="P24" s="51"/>
      <c r="Q24" s="52"/>
      <c r="R24" s="5"/>
      <c r="S24" s="51"/>
      <c r="T24" s="52"/>
    </row>
    <row r="25" spans="1:20" s="2" customFormat="1" ht="12" x14ac:dyDescent="0.25">
      <c r="A25" s="51"/>
      <c r="B25" s="52"/>
      <c r="C25" s="5"/>
      <c r="D25" s="51"/>
      <c r="E25" s="53"/>
      <c r="F25" s="52"/>
      <c r="G25" s="5"/>
      <c r="H25" s="51"/>
      <c r="I25" s="53"/>
      <c r="J25" s="52"/>
      <c r="K25" s="5"/>
      <c r="L25" s="51"/>
      <c r="M25" s="54"/>
      <c r="N25" s="52"/>
      <c r="O25" s="5"/>
      <c r="P25" s="51"/>
      <c r="Q25" s="52"/>
      <c r="R25" s="5"/>
      <c r="S25" s="51"/>
      <c r="T25" s="52"/>
    </row>
    <row r="26" spans="1:20" s="2" customFormat="1" ht="12" x14ac:dyDescent="0.25">
      <c r="A26" s="51"/>
      <c r="B26" s="52"/>
      <c r="C26" s="5"/>
      <c r="D26" s="51"/>
      <c r="E26" s="53"/>
      <c r="F26" s="52"/>
      <c r="G26" s="5"/>
      <c r="H26" s="51"/>
      <c r="I26" s="53"/>
      <c r="J26" s="52"/>
      <c r="K26" s="5"/>
      <c r="L26" s="51"/>
      <c r="M26" s="54"/>
      <c r="N26" s="52"/>
      <c r="O26" s="5"/>
      <c r="P26" s="51"/>
      <c r="Q26" s="52"/>
      <c r="R26" s="5"/>
      <c r="S26" s="51"/>
      <c r="T26" s="52"/>
    </row>
    <row r="27" spans="1:20" s="2" customFormat="1" ht="12" x14ac:dyDescent="0.25">
      <c r="A27" s="51"/>
      <c r="B27" s="52"/>
      <c r="C27" s="5"/>
      <c r="D27" s="51"/>
      <c r="E27" s="53"/>
      <c r="F27" s="52"/>
      <c r="G27" s="5"/>
      <c r="H27" s="51"/>
      <c r="I27" s="53"/>
      <c r="J27" s="52"/>
      <c r="K27" s="5"/>
      <c r="L27" s="51"/>
      <c r="M27" s="54"/>
      <c r="N27" s="52"/>
      <c r="O27" s="5"/>
      <c r="P27" s="51"/>
      <c r="Q27" s="52"/>
      <c r="R27" s="5"/>
      <c r="S27" s="51"/>
      <c r="T27" s="52"/>
    </row>
    <row r="28" spans="1:20" s="2" customFormat="1" ht="12" x14ac:dyDescent="0.25">
      <c r="A28" s="51"/>
      <c r="B28" s="52"/>
      <c r="C28" s="5"/>
      <c r="D28" s="51"/>
      <c r="E28" s="53"/>
      <c r="F28" s="52"/>
      <c r="G28" s="5"/>
      <c r="H28" s="51"/>
      <c r="I28" s="53"/>
      <c r="J28" s="52"/>
      <c r="K28" s="5"/>
      <c r="L28" s="51"/>
      <c r="M28" s="54"/>
      <c r="N28" s="52"/>
      <c r="O28" s="5"/>
      <c r="P28" s="51"/>
      <c r="Q28" s="52"/>
      <c r="R28" s="5"/>
      <c r="S28" s="51"/>
      <c r="T28" s="52"/>
    </row>
    <row r="29" spans="1:20" s="2" customFormat="1" ht="12.6" thickBot="1" x14ac:dyDescent="0.3">
      <c r="A29" s="25"/>
      <c r="B29" s="26"/>
      <c r="C29" s="5"/>
      <c r="D29" s="25"/>
      <c r="E29" s="27"/>
      <c r="F29" s="28"/>
      <c r="G29" s="5"/>
      <c r="H29" s="25"/>
      <c r="I29" s="27"/>
      <c r="J29" s="26"/>
      <c r="K29" s="5"/>
      <c r="L29" s="25"/>
      <c r="M29" s="27"/>
      <c r="N29" s="26"/>
      <c r="O29" s="5"/>
      <c r="P29" s="25"/>
      <c r="Q29" s="26"/>
      <c r="R29" s="5"/>
      <c r="S29" s="25"/>
      <c r="T29" s="26"/>
    </row>
    <row r="30" spans="1:20" s="2" customFormat="1" ht="13.2" thickTop="1" thickBot="1" x14ac:dyDescent="0.3">
      <c r="A30" s="17" t="s">
        <v>13</v>
      </c>
      <c r="B30" s="48">
        <f>SUM(B9:B28)</f>
        <v>3078</v>
      </c>
      <c r="C30" s="5"/>
      <c r="D30" s="29"/>
      <c r="E30" s="20" t="s">
        <v>13</v>
      </c>
      <c r="F30" s="48">
        <f>SUM(F9:F28)</f>
        <v>3078</v>
      </c>
      <c r="G30" s="5"/>
      <c r="H30" s="30"/>
      <c r="I30" s="19" t="s">
        <v>13</v>
      </c>
      <c r="J30" s="48">
        <f>SUM(J9:J28)</f>
        <v>0</v>
      </c>
      <c r="K30" s="5"/>
      <c r="L30" s="29"/>
      <c r="M30" s="20" t="s">
        <v>13</v>
      </c>
      <c r="N30" s="49">
        <f>SUM(N9:N28)</f>
        <v>0</v>
      </c>
      <c r="O30" s="5"/>
      <c r="P30" s="18" t="s">
        <v>13</v>
      </c>
      <c r="Q30" s="49">
        <f>SUM(Q9:Q28)</f>
        <v>0</v>
      </c>
      <c r="R30" s="5"/>
      <c r="S30" s="18" t="s">
        <v>13</v>
      </c>
      <c r="T30" s="49">
        <f>SUM(T9:T28)</f>
        <v>0</v>
      </c>
    </row>
    <row r="31" spans="1:20" s="2" customFormat="1" ht="13.2" thickTop="1" thickBot="1" x14ac:dyDescent="0.3">
      <c r="A31" s="70" t="s">
        <v>14</v>
      </c>
      <c r="B31" s="71"/>
      <c r="D31" s="68" t="s">
        <v>14</v>
      </c>
      <c r="E31" s="72"/>
      <c r="F31" s="69"/>
      <c r="H31" s="70" t="s">
        <v>14</v>
      </c>
      <c r="I31" s="73"/>
      <c r="J31" s="71"/>
      <c r="L31" s="74" t="s">
        <v>14</v>
      </c>
      <c r="M31" s="75"/>
      <c r="N31" s="76"/>
      <c r="P31" s="74" t="s">
        <v>14</v>
      </c>
      <c r="Q31" s="76"/>
      <c r="S31" s="74" t="s">
        <v>14</v>
      </c>
      <c r="T31" s="76"/>
    </row>
    <row r="32" spans="1:20" s="2" customFormat="1" ht="12.6" thickTop="1" x14ac:dyDescent="0.25">
      <c r="A32" s="6"/>
      <c r="B32" s="6"/>
      <c r="D32" s="6"/>
      <c r="E32" s="6"/>
      <c r="F32" s="6"/>
      <c r="H32" s="6"/>
      <c r="I32" s="6"/>
      <c r="J32" s="6"/>
      <c r="L32" s="6"/>
      <c r="M32" s="6"/>
      <c r="N32" s="6"/>
      <c r="P32" s="6"/>
      <c r="Q32" s="6"/>
      <c r="S32" s="6"/>
      <c r="T32" s="6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3"/>
      <c r="D34" s="68" t="s">
        <v>17</v>
      </c>
      <c r="E34" s="72"/>
      <c r="F34" s="69"/>
      <c r="G34" s="13"/>
      <c r="H34" s="13"/>
      <c r="I34" s="13"/>
      <c r="J34" s="13"/>
      <c r="K34" s="68" t="s">
        <v>21</v>
      </c>
      <c r="L34" s="72"/>
      <c r="M34" s="69"/>
      <c r="N34" s="13"/>
      <c r="R34" s="13"/>
      <c r="S34" s="82" t="s">
        <v>15</v>
      </c>
      <c r="T34" s="84"/>
    </row>
    <row r="35" spans="1:20" s="2" customFormat="1" ht="13.2" thickTop="1" thickBot="1" x14ac:dyDescent="0.3">
      <c r="A35" s="4"/>
      <c r="B35" s="4"/>
      <c r="D35" s="68">
        <f>B30</f>
        <v>3078</v>
      </c>
      <c r="E35" s="72"/>
      <c r="F35" s="21" t="s">
        <v>13</v>
      </c>
      <c r="K35" s="82">
        <f>F30</f>
        <v>3078</v>
      </c>
      <c r="L35" s="83"/>
      <c r="M35" s="22" t="s">
        <v>13</v>
      </c>
      <c r="S35" s="50">
        <f>(D35-D41)-(D38-K38-K41)</f>
        <v>3078</v>
      </c>
      <c r="T35" s="22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68" t="s">
        <v>18</v>
      </c>
      <c r="E37" s="72"/>
      <c r="F37" s="69"/>
      <c r="K37" s="68" t="s">
        <v>12</v>
      </c>
      <c r="L37" s="72"/>
      <c r="M37" s="69"/>
    </row>
    <row r="38" spans="1:20" s="2" customFormat="1" ht="13.2" thickTop="1" thickBot="1" x14ac:dyDescent="0.3">
      <c r="D38" s="68">
        <f>N30</f>
        <v>0</v>
      </c>
      <c r="E38" s="72"/>
      <c r="F38" s="21" t="s">
        <v>13</v>
      </c>
      <c r="K38" s="82">
        <f>Q30</f>
        <v>0</v>
      </c>
      <c r="L38" s="83"/>
      <c r="M38" s="22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68" t="s">
        <v>23</v>
      </c>
      <c r="E40" s="72"/>
      <c r="F40" s="69"/>
      <c r="K40" s="68" t="s">
        <v>11</v>
      </c>
      <c r="L40" s="72"/>
      <c r="M40" s="69"/>
    </row>
    <row r="41" spans="1:20" s="2" customFormat="1" ht="13.2" thickTop="1" thickBot="1" x14ac:dyDescent="0.3">
      <c r="D41" s="68">
        <f>J30</f>
        <v>0</v>
      </c>
      <c r="E41" s="72"/>
      <c r="F41" s="21" t="s">
        <v>13</v>
      </c>
      <c r="K41" s="82">
        <f>T30</f>
        <v>0</v>
      </c>
      <c r="L41" s="83"/>
      <c r="M41" s="22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49" t="s">
        <v>19</v>
      </c>
      <c r="E43" s="55" t="s">
        <v>41</v>
      </c>
    </row>
    <row r="44" spans="1:20" s="2" customFormat="1" ht="13.2" thickTop="1" thickBot="1" x14ac:dyDescent="0.3">
      <c r="D44" s="56"/>
      <c r="E44" s="56"/>
      <c r="F44" s="57" t="s">
        <v>13</v>
      </c>
    </row>
    <row r="45" spans="1:20" ht="10.8" thickTop="1" x14ac:dyDescent="0.2"/>
  </sheetData>
  <sheetProtection algorithmName="SHA-512" hashValue="SGmyEmNUvJ2/5uB3sDeE2Yu0SCzA2VUM2IJVqYsgBJ0Zie9aJRqKF3s9tdWRG0SnxVMLWrSGuTQduJMzHYyvkg==" saltValue="tddfqUXiS/zcvuRkzWguDw==" spinCount="100000" sheet="1" objects="1" scenarios="1" selectLockedCells="1"/>
  <mergeCells count="30">
    <mergeCell ref="D1:N1"/>
    <mergeCell ref="D2:N2"/>
    <mergeCell ref="D3:N3"/>
    <mergeCell ref="D4:H4"/>
    <mergeCell ref="L4:N4"/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  <mergeCell ref="D40:F40"/>
    <mergeCell ref="K40:M40"/>
    <mergeCell ref="D41:E41"/>
    <mergeCell ref="K41:L41"/>
    <mergeCell ref="S34:T34"/>
    <mergeCell ref="D35:E35"/>
    <mergeCell ref="K35:L35"/>
    <mergeCell ref="D38:E38"/>
    <mergeCell ref="K38:L38"/>
    <mergeCell ref="D37:F37"/>
    <mergeCell ref="K37:M37"/>
    <mergeCell ref="D34:F34"/>
    <mergeCell ref="K34:M3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pageSetUpPr fitToPage="1"/>
  </sheetPr>
  <dimension ref="A1:U45"/>
  <sheetViews>
    <sheetView showGridLines="0" zoomScale="85" zoomScaleNormal="85" zoomScaleSheetLayoutView="100" workbookViewId="0">
      <selection activeCell="P15" sqref="P15"/>
    </sheetView>
  </sheetViews>
  <sheetFormatPr defaultColWidth="9.109375" defaultRowHeight="10.199999999999999" x14ac:dyDescent="0.2"/>
  <cols>
    <col min="1" max="1" width="15" style="23" customWidth="1"/>
    <col min="2" max="2" width="7.6640625" style="23" customWidth="1"/>
    <col min="3" max="3" width="1.6640625" style="23" customWidth="1"/>
    <col min="4" max="5" width="15" style="23" customWidth="1"/>
    <col min="6" max="6" width="7.6640625" style="23" customWidth="1"/>
    <col min="7" max="7" width="1.6640625" style="23" customWidth="1"/>
    <col min="8" max="9" width="15" style="23" customWidth="1"/>
    <col min="10" max="10" width="7.6640625" style="23" customWidth="1"/>
    <col min="11" max="11" width="1.6640625" style="23" customWidth="1"/>
    <col min="12" max="13" width="15" style="23" customWidth="1"/>
    <col min="14" max="14" width="7.6640625" style="23" customWidth="1"/>
    <col min="15" max="15" width="1.6640625" style="23" customWidth="1"/>
    <col min="16" max="16" width="15" style="23" customWidth="1"/>
    <col min="17" max="17" width="7.6640625" style="23" customWidth="1"/>
    <col min="18" max="18" width="1.6640625" style="23" customWidth="1"/>
    <col min="19" max="19" width="15" style="23" customWidth="1"/>
    <col min="20" max="20" width="7.6640625" style="23" customWidth="1"/>
    <col min="21" max="21" width="1.6640625" style="23" customWidth="1"/>
    <col min="22" max="16384" width="9.109375" style="23"/>
  </cols>
  <sheetData>
    <row r="1" spans="1:21" s="37" customFormat="1" ht="21.6" thickTop="1" x14ac:dyDescent="0.4">
      <c r="A1" s="32" t="s">
        <v>24</v>
      </c>
      <c r="B1" s="33"/>
      <c r="C1" s="34" t="s">
        <v>6</v>
      </c>
      <c r="D1" s="85" t="str">
        <f ca="1">MID(CELL("bestandsnaam",A1),SEARCH("]",CELL("bestandsnaam",A1),1)+1,256)</f>
        <v>Zand voor zandbed</v>
      </c>
      <c r="E1" s="85"/>
      <c r="F1" s="85"/>
      <c r="G1" s="85"/>
      <c r="H1" s="85"/>
      <c r="I1" s="85"/>
      <c r="J1" s="85"/>
      <c r="K1" s="85"/>
      <c r="L1" s="85"/>
      <c r="M1" s="85"/>
      <c r="N1" s="86"/>
      <c r="O1" s="31"/>
      <c r="P1" s="32"/>
      <c r="Q1" s="33"/>
      <c r="R1" s="34"/>
      <c r="S1" s="35"/>
      <c r="T1" s="36"/>
    </row>
    <row r="2" spans="1:21" customFormat="1" ht="14.4" x14ac:dyDescent="0.3">
      <c r="A2" s="39" t="s">
        <v>0</v>
      </c>
      <c r="B2" s="40"/>
      <c r="C2" s="41" t="s">
        <v>6</v>
      </c>
      <c r="D2" s="87" t="str">
        <f>Voorblad!E8</f>
        <v>47135.01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38"/>
      <c r="P2" s="39"/>
      <c r="Q2" s="40"/>
      <c r="R2" s="41"/>
      <c r="S2" s="1"/>
      <c r="T2" s="42"/>
      <c r="U2" s="41"/>
    </row>
    <row r="3" spans="1:21" customFormat="1" ht="14.4" x14ac:dyDescent="0.3">
      <c r="A3" s="39" t="s">
        <v>1</v>
      </c>
      <c r="B3" s="40"/>
      <c r="C3" s="41" t="s">
        <v>6</v>
      </c>
      <c r="D3" s="87" t="str">
        <f>Voorblad!E5</f>
        <v>Woonrijp maken SSR Legering Leeuwarden</v>
      </c>
      <c r="E3" s="87"/>
      <c r="F3" s="87"/>
      <c r="G3" s="87"/>
      <c r="H3" s="87"/>
      <c r="I3" s="87"/>
      <c r="J3" s="87"/>
      <c r="K3" s="87"/>
      <c r="L3" s="87"/>
      <c r="M3" s="87"/>
      <c r="N3" s="88"/>
      <c r="O3" s="38"/>
      <c r="P3" s="39"/>
      <c r="Q3" s="40"/>
      <c r="R3" s="41"/>
      <c r="S3" s="1"/>
      <c r="T3" s="42"/>
      <c r="U3" s="41"/>
    </row>
    <row r="4" spans="1:21" customFormat="1" ht="15" thickBot="1" x14ac:dyDescent="0.35">
      <c r="A4" s="43" t="s">
        <v>2</v>
      </c>
      <c r="B4" s="44"/>
      <c r="C4" s="45" t="s">
        <v>6</v>
      </c>
      <c r="D4" s="89" t="str">
        <f>Voorblad!E10</f>
        <v>26-05-2026</v>
      </c>
      <c r="E4" s="89"/>
      <c r="F4" s="89"/>
      <c r="G4" s="89"/>
      <c r="H4" s="89"/>
      <c r="I4" s="46" t="s">
        <v>33</v>
      </c>
      <c r="J4" s="46"/>
      <c r="K4" s="46" t="s">
        <v>6</v>
      </c>
      <c r="L4" s="89">
        <f>Voorblad!E12</f>
        <v>1</v>
      </c>
      <c r="M4" s="89"/>
      <c r="N4" s="95"/>
      <c r="O4" s="38"/>
      <c r="P4" s="43"/>
      <c r="Q4" s="44"/>
      <c r="R4" s="45"/>
      <c r="S4" s="46"/>
      <c r="T4" s="47"/>
      <c r="U4" s="41"/>
    </row>
    <row r="5" spans="1:21" ht="11.4" thickTop="1" thickBot="1" x14ac:dyDescent="0.25">
      <c r="A5" s="24"/>
      <c r="B5" s="24"/>
      <c r="L5" s="24"/>
      <c r="M5" s="24"/>
      <c r="N5" s="24"/>
      <c r="P5" s="24"/>
      <c r="Q5" s="24"/>
      <c r="S5" s="24"/>
      <c r="T5" s="24"/>
    </row>
    <row r="6" spans="1:21" s="2" customFormat="1" ht="45" customHeight="1" thickTop="1" thickBot="1" x14ac:dyDescent="0.3">
      <c r="A6" s="68" t="s">
        <v>3</v>
      </c>
      <c r="B6" s="69"/>
      <c r="D6" s="77" t="s">
        <v>22</v>
      </c>
      <c r="E6" s="78"/>
      <c r="F6" s="79"/>
      <c r="H6" s="77" t="s">
        <v>9</v>
      </c>
      <c r="I6" s="80"/>
      <c r="J6" s="81"/>
      <c r="L6" s="68" t="s">
        <v>10</v>
      </c>
      <c r="M6" s="72"/>
      <c r="N6" s="69"/>
      <c r="P6" s="68" t="s">
        <v>12</v>
      </c>
      <c r="Q6" s="69"/>
      <c r="S6" s="68" t="s">
        <v>11</v>
      </c>
      <c r="T6" s="69"/>
    </row>
    <row r="7" spans="1:21" s="2" customFormat="1" ht="9.9" customHeight="1" thickTop="1" thickBot="1" x14ac:dyDescent="0.3">
      <c r="A7" s="6"/>
      <c r="B7" s="6"/>
      <c r="D7" s="7"/>
      <c r="E7" s="7"/>
      <c r="F7" s="7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8" t="s">
        <v>5</v>
      </c>
      <c r="B8" s="9" t="s">
        <v>4</v>
      </c>
      <c r="D8" s="10" t="s">
        <v>7</v>
      </c>
      <c r="E8" s="11" t="s">
        <v>8</v>
      </c>
      <c r="F8" s="12" t="s">
        <v>4</v>
      </c>
      <c r="G8" s="13"/>
      <c r="H8" s="10" t="s">
        <v>7</v>
      </c>
      <c r="I8" s="11" t="s">
        <v>8</v>
      </c>
      <c r="J8" s="14" t="s">
        <v>4</v>
      </c>
      <c r="L8" s="15" t="s">
        <v>16</v>
      </c>
      <c r="M8" s="16" t="s">
        <v>20</v>
      </c>
      <c r="N8" s="9" t="s">
        <v>4</v>
      </c>
      <c r="P8" s="8" t="s">
        <v>5</v>
      </c>
      <c r="Q8" s="9" t="s">
        <v>4</v>
      </c>
      <c r="S8" s="8" t="s">
        <v>5</v>
      </c>
      <c r="T8" s="9" t="s">
        <v>4</v>
      </c>
    </row>
    <row r="9" spans="1:21" s="2" customFormat="1" ht="12" x14ac:dyDescent="0.25">
      <c r="A9" s="51"/>
      <c r="B9" s="52"/>
      <c r="C9" s="5"/>
      <c r="D9" s="51"/>
      <c r="E9" s="53"/>
      <c r="F9" s="52"/>
      <c r="G9" s="5"/>
      <c r="H9" s="51"/>
      <c r="I9" s="53"/>
      <c r="J9" s="52"/>
      <c r="K9" s="5"/>
      <c r="L9" s="51">
        <v>251010</v>
      </c>
      <c r="M9" s="54">
        <v>263010</v>
      </c>
      <c r="N9" s="52">
        <v>2450</v>
      </c>
      <c r="O9" s="5"/>
      <c r="P9" s="51">
        <v>633050</v>
      </c>
      <c r="Q9" s="52">
        <v>1.5</v>
      </c>
      <c r="R9" s="5"/>
      <c r="S9" s="51"/>
      <c r="T9" s="52"/>
    </row>
    <row r="10" spans="1:21" s="2" customFormat="1" ht="12" x14ac:dyDescent="0.25">
      <c r="A10" s="51"/>
      <c r="B10" s="52"/>
      <c r="C10" s="5"/>
      <c r="D10" s="51"/>
      <c r="E10" s="53"/>
      <c r="F10" s="52"/>
      <c r="G10" s="5"/>
      <c r="H10" s="51"/>
      <c r="I10" s="53"/>
      <c r="J10" s="52"/>
      <c r="K10" s="5"/>
      <c r="L10" s="51">
        <v>251010</v>
      </c>
      <c r="M10" s="54">
        <v>263020</v>
      </c>
      <c r="N10" s="52">
        <v>405</v>
      </c>
      <c r="O10" s="5"/>
      <c r="P10" s="51"/>
      <c r="Q10" s="52"/>
      <c r="R10" s="5"/>
      <c r="S10" s="51"/>
      <c r="T10" s="52"/>
    </row>
    <row r="11" spans="1:21" s="2" customFormat="1" ht="12" x14ac:dyDescent="0.25">
      <c r="A11" s="51"/>
      <c r="B11" s="52"/>
      <c r="C11" s="5"/>
      <c r="D11" s="51"/>
      <c r="E11" s="53"/>
      <c r="F11" s="52"/>
      <c r="G11" s="5"/>
      <c r="H11" s="51"/>
      <c r="I11" s="53"/>
      <c r="J11" s="52"/>
      <c r="K11" s="5"/>
      <c r="L11" s="51">
        <v>251010</v>
      </c>
      <c r="M11" s="54">
        <v>321210</v>
      </c>
      <c r="N11" s="52">
        <v>152</v>
      </c>
      <c r="O11" s="5"/>
      <c r="P11" s="51"/>
      <c r="Q11" s="52"/>
      <c r="R11" s="5"/>
      <c r="S11" s="51"/>
      <c r="T11" s="52"/>
    </row>
    <row r="12" spans="1:21" s="2" customFormat="1" ht="12" x14ac:dyDescent="0.25">
      <c r="A12" s="51"/>
      <c r="B12" s="52"/>
      <c r="C12" s="5"/>
      <c r="D12" s="51"/>
      <c r="E12" s="53"/>
      <c r="F12" s="52"/>
      <c r="G12" s="5"/>
      <c r="H12" s="51"/>
      <c r="I12" s="53"/>
      <c r="J12" s="52"/>
      <c r="K12" s="5"/>
      <c r="L12" s="51">
        <v>251010</v>
      </c>
      <c r="M12" s="54">
        <v>321220</v>
      </c>
      <c r="N12" s="52">
        <v>1350</v>
      </c>
      <c r="O12" s="5"/>
      <c r="P12" s="51"/>
      <c r="Q12" s="52"/>
      <c r="R12" s="5"/>
      <c r="S12" s="51"/>
      <c r="T12" s="52"/>
    </row>
    <row r="13" spans="1:21" s="2" customFormat="1" ht="12" x14ac:dyDescent="0.25">
      <c r="A13" s="51"/>
      <c r="B13" s="52"/>
      <c r="C13" s="5"/>
      <c r="D13" s="51"/>
      <c r="E13" s="53"/>
      <c r="F13" s="52"/>
      <c r="G13" s="5"/>
      <c r="H13" s="51"/>
      <c r="I13" s="53"/>
      <c r="J13" s="52"/>
      <c r="K13" s="5"/>
      <c r="L13" s="51">
        <v>251010</v>
      </c>
      <c r="M13" s="54">
        <v>331210</v>
      </c>
      <c r="N13" s="52">
        <v>450</v>
      </c>
      <c r="O13" s="5"/>
      <c r="P13" s="51"/>
      <c r="Q13" s="52"/>
      <c r="R13" s="5"/>
      <c r="S13" s="51"/>
      <c r="T13" s="52"/>
    </row>
    <row r="14" spans="1:21" s="2" customFormat="1" ht="12" x14ac:dyDescent="0.25">
      <c r="A14" s="51"/>
      <c r="B14" s="52"/>
      <c r="C14" s="5"/>
      <c r="D14" s="51"/>
      <c r="E14" s="53"/>
      <c r="F14" s="52"/>
      <c r="G14" s="5"/>
      <c r="H14" s="51"/>
      <c r="I14" s="53"/>
      <c r="J14" s="52"/>
      <c r="K14" s="5"/>
      <c r="L14" s="51">
        <v>251010</v>
      </c>
      <c r="M14" s="54">
        <v>331220</v>
      </c>
      <c r="N14" s="52">
        <v>1984</v>
      </c>
      <c r="O14" s="5"/>
      <c r="P14" s="51"/>
      <c r="Q14" s="52"/>
      <c r="R14" s="5"/>
      <c r="S14" s="51"/>
      <c r="T14" s="52"/>
    </row>
    <row r="15" spans="1:21" s="2" customFormat="1" ht="12" x14ac:dyDescent="0.25">
      <c r="A15" s="51"/>
      <c r="B15" s="52"/>
      <c r="C15" s="5"/>
      <c r="D15" s="51"/>
      <c r="E15" s="53"/>
      <c r="F15" s="52"/>
      <c r="G15" s="5"/>
      <c r="H15" s="51"/>
      <c r="I15" s="53"/>
      <c r="J15" s="52"/>
      <c r="K15" s="5"/>
      <c r="L15" s="51"/>
      <c r="M15" s="54"/>
      <c r="N15" s="52"/>
      <c r="O15" s="5"/>
      <c r="P15" s="51"/>
      <c r="Q15" s="52"/>
      <c r="R15" s="5"/>
      <c r="S15" s="51"/>
      <c r="T15" s="52"/>
    </row>
    <row r="16" spans="1:21" s="2" customFormat="1" ht="12" x14ac:dyDescent="0.25">
      <c r="A16" s="51"/>
      <c r="B16" s="52"/>
      <c r="C16" s="5"/>
      <c r="D16" s="51"/>
      <c r="E16" s="53"/>
      <c r="F16" s="52"/>
      <c r="G16" s="5"/>
      <c r="H16" s="51"/>
      <c r="I16" s="53"/>
      <c r="J16" s="52"/>
      <c r="K16" s="5"/>
      <c r="L16" s="51"/>
      <c r="M16" s="54"/>
      <c r="N16" s="52"/>
      <c r="O16" s="5"/>
      <c r="P16" s="51"/>
      <c r="Q16" s="52"/>
      <c r="R16" s="5"/>
      <c r="S16" s="51"/>
      <c r="T16" s="52"/>
    </row>
    <row r="17" spans="1:20" s="2" customFormat="1" ht="12" x14ac:dyDescent="0.25">
      <c r="A17" s="51"/>
      <c r="B17" s="52"/>
      <c r="C17" s="5"/>
      <c r="D17" s="51"/>
      <c r="E17" s="53"/>
      <c r="F17" s="52"/>
      <c r="G17" s="5"/>
      <c r="H17" s="51"/>
      <c r="I17" s="53"/>
      <c r="J17" s="52"/>
      <c r="K17" s="5"/>
      <c r="L17" s="51"/>
      <c r="M17" s="54"/>
      <c r="N17" s="52"/>
      <c r="O17" s="5"/>
      <c r="P17" s="51"/>
      <c r="Q17" s="52"/>
      <c r="R17" s="5"/>
      <c r="S17" s="51"/>
      <c r="T17" s="52"/>
    </row>
    <row r="18" spans="1:20" s="2" customFormat="1" ht="12" x14ac:dyDescent="0.25">
      <c r="A18" s="51"/>
      <c r="B18" s="52"/>
      <c r="C18" s="5"/>
      <c r="D18" s="51"/>
      <c r="E18" s="53"/>
      <c r="F18" s="52"/>
      <c r="G18" s="5"/>
      <c r="H18" s="51"/>
      <c r="I18" s="53"/>
      <c r="J18" s="52"/>
      <c r="K18" s="5"/>
      <c r="L18" s="51"/>
      <c r="M18" s="54"/>
      <c r="N18" s="52"/>
      <c r="O18" s="5"/>
      <c r="P18" s="51"/>
      <c r="Q18" s="52"/>
      <c r="R18" s="5"/>
      <c r="S18" s="51"/>
      <c r="T18" s="52"/>
    </row>
    <row r="19" spans="1:20" s="2" customFormat="1" ht="12" x14ac:dyDescent="0.25">
      <c r="A19" s="51"/>
      <c r="B19" s="52"/>
      <c r="C19" s="5"/>
      <c r="D19" s="51"/>
      <c r="E19" s="53"/>
      <c r="F19" s="52"/>
      <c r="G19" s="5"/>
      <c r="H19" s="51"/>
      <c r="I19" s="53"/>
      <c r="J19" s="52"/>
      <c r="K19" s="5"/>
      <c r="L19" s="51"/>
      <c r="M19" s="54"/>
      <c r="N19" s="52"/>
      <c r="O19" s="5"/>
      <c r="P19" s="51"/>
      <c r="Q19" s="52"/>
      <c r="R19" s="5"/>
      <c r="S19" s="51"/>
      <c r="T19" s="52"/>
    </row>
    <row r="20" spans="1:20" s="2" customFormat="1" ht="12" x14ac:dyDescent="0.25">
      <c r="A20" s="51"/>
      <c r="B20" s="52"/>
      <c r="C20" s="5"/>
      <c r="D20" s="51"/>
      <c r="E20" s="53"/>
      <c r="F20" s="52"/>
      <c r="G20" s="5"/>
      <c r="H20" s="51"/>
      <c r="I20" s="53"/>
      <c r="J20" s="52"/>
      <c r="K20" s="5"/>
      <c r="L20" s="51"/>
      <c r="M20" s="54"/>
      <c r="N20" s="52"/>
      <c r="O20" s="5"/>
      <c r="P20" s="51"/>
      <c r="Q20" s="52"/>
      <c r="R20" s="5"/>
      <c r="S20" s="51"/>
      <c r="T20" s="52"/>
    </row>
    <row r="21" spans="1:20" s="2" customFormat="1" ht="12" x14ac:dyDescent="0.25">
      <c r="A21" s="51"/>
      <c r="B21" s="52"/>
      <c r="C21" s="5"/>
      <c r="D21" s="51"/>
      <c r="E21" s="53"/>
      <c r="F21" s="52"/>
      <c r="G21" s="5"/>
      <c r="H21" s="51"/>
      <c r="I21" s="53"/>
      <c r="J21" s="52"/>
      <c r="K21" s="5"/>
      <c r="L21" s="51"/>
      <c r="M21" s="54"/>
      <c r="N21" s="52"/>
      <c r="O21" s="5"/>
      <c r="P21" s="51"/>
      <c r="Q21" s="52"/>
      <c r="R21" s="5"/>
      <c r="S21" s="51"/>
      <c r="T21" s="52"/>
    </row>
    <row r="22" spans="1:20" s="2" customFormat="1" ht="12" x14ac:dyDescent="0.25">
      <c r="A22" s="51"/>
      <c r="B22" s="52"/>
      <c r="C22" s="5"/>
      <c r="D22" s="51"/>
      <c r="E22" s="53"/>
      <c r="F22" s="52"/>
      <c r="G22" s="5"/>
      <c r="H22" s="51"/>
      <c r="I22" s="53"/>
      <c r="J22" s="52"/>
      <c r="K22" s="5"/>
      <c r="L22" s="51"/>
      <c r="M22" s="54"/>
      <c r="N22" s="52"/>
      <c r="O22" s="5"/>
      <c r="P22" s="51"/>
      <c r="Q22" s="52"/>
      <c r="R22" s="5"/>
      <c r="S22" s="51"/>
      <c r="T22" s="52"/>
    </row>
    <row r="23" spans="1:20" s="2" customFormat="1" ht="12" x14ac:dyDescent="0.25">
      <c r="A23" s="51"/>
      <c r="B23" s="52"/>
      <c r="C23" s="5"/>
      <c r="D23" s="51"/>
      <c r="E23" s="53"/>
      <c r="F23" s="52"/>
      <c r="G23" s="5"/>
      <c r="H23" s="51"/>
      <c r="I23" s="53"/>
      <c r="J23" s="52"/>
      <c r="K23" s="5"/>
      <c r="L23" s="51"/>
      <c r="M23" s="54"/>
      <c r="N23" s="52"/>
      <c r="O23" s="5"/>
      <c r="P23" s="51"/>
      <c r="Q23" s="52"/>
      <c r="R23" s="5"/>
      <c r="S23" s="51"/>
      <c r="T23" s="52"/>
    </row>
    <row r="24" spans="1:20" s="2" customFormat="1" ht="12" x14ac:dyDescent="0.25">
      <c r="A24" s="51"/>
      <c r="B24" s="52"/>
      <c r="C24" s="5"/>
      <c r="D24" s="51"/>
      <c r="E24" s="53"/>
      <c r="F24" s="52"/>
      <c r="G24" s="5"/>
      <c r="H24" s="51"/>
      <c r="I24" s="53"/>
      <c r="J24" s="52"/>
      <c r="K24" s="5"/>
      <c r="L24" s="51"/>
      <c r="M24" s="54"/>
      <c r="N24" s="52"/>
      <c r="O24" s="5"/>
      <c r="P24" s="51"/>
      <c r="Q24" s="52"/>
      <c r="R24" s="5"/>
      <c r="S24" s="51"/>
      <c r="T24" s="52"/>
    </row>
    <row r="25" spans="1:20" s="2" customFormat="1" ht="12" x14ac:dyDescent="0.25">
      <c r="A25" s="51"/>
      <c r="B25" s="52"/>
      <c r="C25" s="5"/>
      <c r="D25" s="51"/>
      <c r="E25" s="53"/>
      <c r="F25" s="52"/>
      <c r="G25" s="5"/>
      <c r="H25" s="51"/>
      <c r="I25" s="53"/>
      <c r="J25" s="52"/>
      <c r="K25" s="5"/>
      <c r="L25" s="51"/>
      <c r="M25" s="54"/>
      <c r="N25" s="52"/>
      <c r="O25" s="5"/>
      <c r="P25" s="51"/>
      <c r="Q25" s="52"/>
      <c r="R25" s="5"/>
      <c r="S25" s="51"/>
      <c r="T25" s="52"/>
    </row>
    <row r="26" spans="1:20" s="2" customFormat="1" ht="12" x14ac:dyDescent="0.25">
      <c r="A26" s="51"/>
      <c r="B26" s="52"/>
      <c r="C26" s="5"/>
      <c r="D26" s="51"/>
      <c r="E26" s="53"/>
      <c r="F26" s="52"/>
      <c r="G26" s="5"/>
      <c r="H26" s="51"/>
      <c r="I26" s="53"/>
      <c r="J26" s="52"/>
      <c r="K26" s="5"/>
      <c r="L26" s="51"/>
      <c r="M26" s="54"/>
      <c r="N26" s="52"/>
      <c r="O26" s="5"/>
      <c r="P26" s="51"/>
      <c r="Q26" s="52"/>
      <c r="R26" s="5"/>
      <c r="S26" s="51"/>
      <c r="T26" s="52"/>
    </row>
    <row r="27" spans="1:20" s="2" customFormat="1" ht="12" x14ac:dyDescent="0.25">
      <c r="A27" s="51"/>
      <c r="B27" s="52"/>
      <c r="C27" s="5"/>
      <c r="D27" s="51"/>
      <c r="E27" s="53"/>
      <c r="F27" s="52"/>
      <c r="G27" s="5"/>
      <c r="H27" s="51"/>
      <c r="I27" s="53"/>
      <c r="J27" s="52"/>
      <c r="K27" s="5"/>
      <c r="L27" s="51"/>
      <c r="M27" s="54"/>
      <c r="N27" s="52"/>
      <c r="O27" s="5"/>
      <c r="P27" s="51"/>
      <c r="Q27" s="52"/>
      <c r="R27" s="5"/>
      <c r="S27" s="51"/>
      <c r="T27" s="52"/>
    </row>
    <row r="28" spans="1:20" s="2" customFormat="1" ht="12" x14ac:dyDescent="0.25">
      <c r="A28" s="51"/>
      <c r="B28" s="52"/>
      <c r="C28" s="5"/>
      <c r="D28" s="51"/>
      <c r="E28" s="53"/>
      <c r="F28" s="52"/>
      <c r="G28" s="5"/>
      <c r="H28" s="51"/>
      <c r="I28" s="53"/>
      <c r="J28" s="52"/>
      <c r="K28" s="5"/>
      <c r="L28" s="51"/>
      <c r="M28" s="54"/>
      <c r="N28" s="52"/>
      <c r="O28" s="5"/>
      <c r="P28" s="51"/>
      <c r="Q28" s="52"/>
      <c r="R28" s="5"/>
      <c r="S28" s="51"/>
      <c r="T28" s="52"/>
    </row>
    <row r="29" spans="1:20" s="2" customFormat="1" ht="12.6" thickBot="1" x14ac:dyDescent="0.3">
      <c r="A29" s="25"/>
      <c r="B29" s="26"/>
      <c r="C29" s="5"/>
      <c r="D29" s="25"/>
      <c r="E29" s="27"/>
      <c r="F29" s="28"/>
      <c r="G29" s="5"/>
      <c r="H29" s="25"/>
      <c r="I29" s="27"/>
      <c r="J29" s="26"/>
      <c r="K29" s="5"/>
      <c r="L29" s="25"/>
      <c r="M29" s="27"/>
      <c r="N29" s="26"/>
      <c r="O29" s="5"/>
      <c r="P29" s="25"/>
      <c r="Q29" s="26"/>
      <c r="R29" s="5"/>
      <c r="S29" s="25"/>
      <c r="T29" s="26"/>
    </row>
    <row r="30" spans="1:20" s="2" customFormat="1" ht="13.2" thickTop="1" thickBot="1" x14ac:dyDescent="0.3">
      <c r="A30" s="17" t="s">
        <v>13</v>
      </c>
      <c r="B30" s="48">
        <f>SUM(B9:B28)</f>
        <v>0</v>
      </c>
      <c r="C30" s="5"/>
      <c r="D30" s="29"/>
      <c r="E30" s="20" t="s">
        <v>13</v>
      </c>
      <c r="F30" s="48">
        <f>SUM(F9:F28)</f>
        <v>0</v>
      </c>
      <c r="G30" s="5"/>
      <c r="H30" s="30"/>
      <c r="I30" s="19" t="s">
        <v>13</v>
      </c>
      <c r="J30" s="48">
        <f>SUM(J9:J28)</f>
        <v>0</v>
      </c>
      <c r="K30" s="5"/>
      <c r="L30" s="29"/>
      <c r="M30" s="20" t="s">
        <v>13</v>
      </c>
      <c r="N30" s="49">
        <f>SUM(N9:N28)</f>
        <v>6791</v>
      </c>
      <c r="O30" s="5"/>
      <c r="P30" s="18" t="s">
        <v>13</v>
      </c>
      <c r="Q30" s="49">
        <f>SUM(Q9:Q28)</f>
        <v>1.5</v>
      </c>
      <c r="R30" s="5"/>
      <c r="S30" s="18" t="s">
        <v>13</v>
      </c>
      <c r="T30" s="49">
        <f>SUM(T9:T28)</f>
        <v>0</v>
      </c>
    </row>
    <row r="31" spans="1:20" s="2" customFormat="1" ht="13.2" thickTop="1" thickBot="1" x14ac:dyDescent="0.3">
      <c r="A31" s="70" t="s">
        <v>14</v>
      </c>
      <c r="B31" s="71"/>
      <c r="D31" s="68" t="s">
        <v>14</v>
      </c>
      <c r="E31" s="72"/>
      <c r="F31" s="69"/>
      <c r="H31" s="70" t="s">
        <v>14</v>
      </c>
      <c r="I31" s="73"/>
      <c r="J31" s="71"/>
      <c r="L31" s="74" t="s">
        <v>14</v>
      </c>
      <c r="M31" s="75"/>
      <c r="N31" s="76"/>
      <c r="P31" s="74" t="s">
        <v>14</v>
      </c>
      <c r="Q31" s="76"/>
      <c r="S31" s="74" t="s">
        <v>14</v>
      </c>
      <c r="T31" s="76"/>
    </row>
    <row r="32" spans="1:20" s="2" customFormat="1" ht="12.6" thickTop="1" x14ac:dyDescent="0.25">
      <c r="A32" s="6"/>
      <c r="B32" s="6"/>
      <c r="D32" s="6"/>
      <c r="E32" s="6"/>
      <c r="F32" s="6"/>
      <c r="H32" s="6"/>
      <c r="I32" s="6"/>
      <c r="J32" s="6"/>
      <c r="L32" s="6"/>
      <c r="M32" s="6"/>
      <c r="N32" s="6"/>
      <c r="P32" s="6"/>
      <c r="Q32" s="6"/>
      <c r="S32" s="6"/>
      <c r="T32" s="6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3"/>
      <c r="D34" s="68" t="s">
        <v>17</v>
      </c>
      <c r="E34" s="72"/>
      <c r="F34" s="69"/>
      <c r="G34" s="13"/>
      <c r="H34" s="13"/>
      <c r="I34" s="13"/>
      <c r="J34" s="13"/>
      <c r="K34" s="68" t="s">
        <v>21</v>
      </c>
      <c r="L34" s="72"/>
      <c r="M34" s="69"/>
      <c r="N34" s="13"/>
      <c r="R34" s="13"/>
      <c r="S34" s="82" t="s">
        <v>15</v>
      </c>
      <c r="T34" s="84"/>
    </row>
    <row r="35" spans="1:20" s="2" customFormat="1" ht="13.2" thickTop="1" thickBot="1" x14ac:dyDescent="0.3">
      <c r="A35" s="4"/>
      <c r="B35" s="4"/>
      <c r="D35" s="68">
        <f>B30</f>
        <v>0</v>
      </c>
      <c r="E35" s="72"/>
      <c r="F35" s="21" t="s">
        <v>13</v>
      </c>
      <c r="K35" s="82">
        <f>F30</f>
        <v>0</v>
      </c>
      <c r="L35" s="83"/>
      <c r="M35" s="22" t="s">
        <v>13</v>
      </c>
      <c r="S35" s="50">
        <f>(D35-D41)-(D38-K38-K41)</f>
        <v>-6789.5</v>
      </c>
      <c r="T35" s="22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68" t="s">
        <v>18</v>
      </c>
      <c r="E37" s="72"/>
      <c r="F37" s="69"/>
      <c r="K37" s="68" t="s">
        <v>12</v>
      </c>
      <c r="L37" s="72"/>
      <c r="M37" s="69"/>
    </row>
    <row r="38" spans="1:20" s="2" customFormat="1" ht="13.2" thickTop="1" thickBot="1" x14ac:dyDescent="0.3">
      <c r="D38" s="68">
        <f>N30</f>
        <v>6791</v>
      </c>
      <c r="E38" s="72"/>
      <c r="F38" s="21" t="s">
        <v>13</v>
      </c>
      <c r="K38" s="82">
        <f>Q30</f>
        <v>1.5</v>
      </c>
      <c r="L38" s="83"/>
      <c r="M38" s="22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68" t="s">
        <v>23</v>
      </c>
      <c r="E40" s="72"/>
      <c r="F40" s="69"/>
      <c r="K40" s="68" t="s">
        <v>11</v>
      </c>
      <c r="L40" s="72"/>
      <c r="M40" s="69"/>
    </row>
    <row r="41" spans="1:20" s="2" customFormat="1" ht="13.2" thickTop="1" thickBot="1" x14ac:dyDescent="0.3">
      <c r="D41" s="68">
        <f>J30</f>
        <v>0</v>
      </c>
      <c r="E41" s="72"/>
      <c r="F41" s="21" t="s">
        <v>13</v>
      </c>
      <c r="K41" s="82">
        <f>T30</f>
        <v>0</v>
      </c>
      <c r="L41" s="83"/>
      <c r="M41" s="22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49" t="s">
        <v>19</v>
      </c>
      <c r="E43" s="55" t="s">
        <v>41</v>
      </c>
    </row>
    <row r="44" spans="1:20" s="2" customFormat="1" ht="13.2" thickTop="1" thickBot="1" x14ac:dyDescent="0.3">
      <c r="D44" s="56"/>
      <c r="E44" s="56"/>
      <c r="F44" s="57" t="s">
        <v>13</v>
      </c>
    </row>
    <row r="45" spans="1:20" ht="10.8" thickTop="1" x14ac:dyDescent="0.2"/>
  </sheetData>
  <sheetProtection algorithmName="SHA-512" hashValue="t7HtSg+fqn+ruYBXAFfx+8We4PUgUwFarjv9AaZcyG66MPHI6PEqT1UwTKCHmWLlVzsVl9hXBmZJwT7BBEP5wQ==" saltValue="ZOLLWrv8o+dY4ppbQEZPFA==" spinCount="100000" sheet="1" objects="1" scenarios="1" selectLockedCells="1"/>
  <customSheetViews>
    <customSheetView guid="{0A511E6F-C3DB-497F-8995-ACC7336EBD7A}" showPageBreaks="1" printArea="1" topLeftCell="A13">
      <selection activeCell="H43" sqref="H43"/>
      <pageMargins left="0.70866141732283472" right="0.70866141732283472" top="0.74803149606299213" bottom="0.74803149606299213" header="0.31496062992125984" footer="0.31496062992125984"/>
      <pageSetup paperSize="8" scale="85" orientation="landscape" r:id="rId1"/>
    </customSheetView>
  </customSheetViews>
  <mergeCells count="30">
    <mergeCell ref="S34:T34"/>
    <mergeCell ref="D35:E35"/>
    <mergeCell ref="D38:E38"/>
    <mergeCell ref="D1:N1"/>
    <mergeCell ref="D41:E41"/>
    <mergeCell ref="K35:L35"/>
    <mergeCell ref="K38:L38"/>
    <mergeCell ref="K41:L41"/>
    <mergeCell ref="K34:M34"/>
    <mergeCell ref="D34:F34"/>
    <mergeCell ref="D37:F37"/>
    <mergeCell ref="D40:F40"/>
    <mergeCell ref="K40:M40"/>
    <mergeCell ref="K37:M37"/>
    <mergeCell ref="S6:T6"/>
    <mergeCell ref="P6:Q6"/>
    <mergeCell ref="A31:B31"/>
    <mergeCell ref="L31:N31"/>
    <mergeCell ref="P31:Q31"/>
    <mergeCell ref="S31:T31"/>
    <mergeCell ref="D31:F31"/>
    <mergeCell ref="H31:J31"/>
    <mergeCell ref="A6:B6"/>
    <mergeCell ref="D6:F6"/>
    <mergeCell ref="H6:J6"/>
    <mergeCell ref="D2:N2"/>
    <mergeCell ref="D3:N3"/>
    <mergeCell ref="L6:N6"/>
    <mergeCell ref="D4:H4"/>
    <mergeCell ref="L4:N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C25D-DD5B-4E8B-BF2B-386C16CEB239}">
  <sheetPr>
    <pageSetUpPr fitToPage="1"/>
  </sheetPr>
  <dimension ref="A1:U45"/>
  <sheetViews>
    <sheetView showGridLines="0" zoomScale="85" zoomScaleNormal="85" zoomScaleSheetLayoutView="100" workbookViewId="0">
      <selection activeCell="N12" sqref="N12"/>
    </sheetView>
  </sheetViews>
  <sheetFormatPr defaultColWidth="9.109375" defaultRowHeight="10.199999999999999" x14ac:dyDescent="0.2"/>
  <cols>
    <col min="1" max="1" width="15" style="23" customWidth="1"/>
    <col min="2" max="2" width="7.6640625" style="23" customWidth="1"/>
    <col min="3" max="3" width="1.6640625" style="23" customWidth="1"/>
    <col min="4" max="5" width="15" style="23" customWidth="1"/>
    <col min="6" max="6" width="7.6640625" style="23" customWidth="1"/>
    <col min="7" max="7" width="1.6640625" style="23" customWidth="1"/>
    <col min="8" max="9" width="15" style="23" customWidth="1"/>
    <col min="10" max="10" width="7.6640625" style="23" customWidth="1"/>
    <col min="11" max="11" width="1.6640625" style="23" customWidth="1"/>
    <col min="12" max="13" width="15" style="23" customWidth="1"/>
    <col min="14" max="14" width="7.6640625" style="23" customWidth="1"/>
    <col min="15" max="15" width="1.6640625" style="23" customWidth="1"/>
    <col min="16" max="16" width="15" style="23" customWidth="1"/>
    <col min="17" max="17" width="7.6640625" style="23" customWidth="1"/>
    <col min="18" max="18" width="1.6640625" style="23" customWidth="1"/>
    <col min="19" max="19" width="15" style="23" customWidth="1"/>
    <col min="20" max="20" width="7.6640625" style="23" customWidth="1"/>
    <col min="21" max="21" width="1.6640625" style="23" customWidth="1"/>
    <col min="22" max="16384" width="9.109375" style="23"/>
  </cols>
  <sheetData>
    <row r="1" spans="1:21" s="37" customFormat="1" ht="21.6" thickTop="1" x14ac:dyDescent="0.4">
      <c r="A1" s="32" t="s">
        <v>24</v>
      </c>
      <c r="B1" s="33"/>
      <c r="C1" s="34" t="s">
        <v>6</v>
      </c>
      <c r="D1" s="85" t="str">
        <f ca="1">MID(CELL("bestandsnaam",A1),SEARCH("]",CELL("bestandsnaam",A1),1)+1,256)</f>
        <v>Teelaarde</v>
      </c>
      <c r="E1" s="85"/>
      <c r="F1" s="85"/>
      <c r="G1" s="85"/>
      <c r="H1" s="85"/>
      <c r="I1" s="85"/>
      <c r="J1" s="85"/>
      <c r="K1" s="85"/>
      <c r="L1" s="85"/>
      <c r="M1" s="85"/>
      <c r="N1" s="86"/>
      <c r="O1" s="31"/>
      <c r="P1" s="32"/>
      <c r="Q1" s="33"/>
      <c r="R1" s="34"/>
      <c r="S1" s="35"/>
      <c r="T1" s="36"/>
    </row>
    <row r="2" spans="1:21" customFormat="1" ht="14.4" x14ac:dyDescent="0.3">
      <c r="A2" s="39" t="s">
        <v>0</v>
      </c>
      <c r="B2" s="40"/>
      <c r="C2" s="41" t="s">
        <v>6</v>
      </c>
      <c r="D2" s="87" t="str">
        <f>Voorblad!E8</f>
        <v>47135.01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38"/>
      <c r="P2" s="39"/>
      <c r="Q2" s="40"/>
      <c r="R2" s="41"/>
      <c r="S2" s="1"/>
      <c r="T2" s="42"/>
      <c r="U2" s="41"/>
    </row>
    <row r="3" spans="1:21" customFormat="1" ht="14.4" x14ac:dyDescent="0.3">
      <c r="A3" s="39" t="s">
        <v>1</v>
      </c>
      <c r="B3" s="40"/>
      <c r="C3" s="41" t="s">
        <v>6</v>
      </c>
      <c r="D3" s="87" t="str">
        <f>Voorblad!E5</f>
        <v>Woonrijp maken SSR Legering Leeuwarden</v>
      </c>
      <c r="E3" s="87"/>
      <c r="F3" s="87"/>
      <c r="G3" s="87"/>
      <c r="H3" s="87"/>
      <c r="I3" s="87"/>
      <c r="J3" s="87"/>
      <c r="K3" s="87"/>
      <c r="L3" s="87"/>
      <c r="M3" s="87"/>
      <c r="N3" s="88"/>
      <c r="O3" s="38"/>
      <c r="P3" s="39"/>
      <c r="Q3" s="40"/>
      <c r="R3" s="41"/>
      <c r="S3" s="1"/>
      <c r="T3" s="42"/>
      <c r="U3" s="41"/>
    </row>
    <row r="4" spans="1:21" customFormat="1" ht="15" thickBot="1" x14ac:dyDescent="0.35">
      <c r="A4" s="43" t="s">
        <v>2</v>
      </c>
      <c r="B4" s="44"/>
      <c r="C4" s="45" t="s">
        <v>6</v>
      </c>
      <c r="D4" s="89" t="str">
        <f>Voorblad!E10</f>
        <v>26-05-2026</v>
      </c>
      <c r="E4" s="89"/>
      <c r="F4" s="89"/>
      <c r="G4" s="89"/>
      <c r="H4" s="89"/>
      <c r="I4" s="46" t="s">
        <v>33</v>
      </c>
      <c r="J4" s="46"/>
      <c r="K4" s="46" t="s">
        <v>6</v>
      </c>
      <c r="L4" s="89">
        <f>Voorblad!E12</f>
        <v>1</v>
      </c>
      <c r="M4" s="89"/>
      <c r="N4" s="95"/>
      <c r="O4" s="38"/>
      <c r="P4" s="43"/>
      <c r="Q4" s="44"/>
      <c r="R4" s="45"/>
      <c r="S4" s="46"/>
      <c r="T4" s="47"/>
      <c r="U4" s="41"/>
    </row>
    <row r="5" spans="1:21" ht="11.4" thickTop="1" thickBot="1" x14ac:dyDescent="0.25">
      <c r="A5" s="24"/>
      <c r="B5" s="24"/>
      <c r="L5" s="24"/>
      <c r="M5" s="24"/>
      <c r="N5" s="24"/>
      <c r="P5" s="24"/>
      <c r="Q5" s="24"/>
      <c r="S5" s="24"/>
      <c r="T5" s="24"/>
    </row>
    <row r="6" spans="1:21" s="2" customFormat="1" ht="45" customHeight="1" thickTop="1" thickBot="1" x14ac:dyDescent="0.3">
      <c r="A6" s="68" t="s">
        <v>3</v>
      </c>
      <c r="B6" s="69"/>
      <c r="D6" s="77" t="s">
        <v>22</v>
      </c>
      <c r="E6" s="78"/>
      <c r="F6" s="79"/>
      <c r="H6" s="77" t="s">
        <v>9</v>
      </c>
      <c r="I6" s="80"/>
      <c r="J6" s="81"/>
      <c r="L6" s="68" t="s">
        <v>10</v>
      </c>
      <c r="M6" s="72"/>
      <c r="N6" s="69"/>
      <c r="P6" s="68" t="s">
        <v>12</v>
      </c>
      <c r="Q6" s="69"/>
      <c r="S6" s="68" t="s">
        <v>11</v>
      </c>
      <c r="T6" s="69"/>
    </row>
    <row r="7" spans="1:21" s="2" customFormat="1" ht="9.9" customHeight="1" thickTop="1" thickBot="1" x14ac:dyDescent="0.3">
      <c r="A7" s="6"/>
      <c r="B7" s="6"/>
      <c r="D7" s="7"/>
      <c r="E7" s="7"/>
      <c r="F7" s="7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8" t="s">
        <v>5</v>
      </c>
      <c r="B8" s="9" t="s">
        <v>4</v>
      </c>
      <c r="D8" s="10" t="s">
        <v>7</v>
      </c>
      <c r="E8" s="11" t="s">
        <v>8</v>
      </c>
      <c r="F8" s="12" t="s">
        <v>4</v>
      </c>
      <c r="G8" s="13"/>
      <c r="H8" s="10" t="s">
        <v>7</v>
      </c>
      <c r="I8" s="11" t="s">
        <v>8</v>
      </c>
      <c r="J8" s="14" t="s">
        <v>4</v>
      </c>
      <c r="L8" s="15" t="s">
        <v>16</v>
      </c>
      <c r="M8" s="16" t="s">
        <v>20</v>
      </c>
      <c r="N8" s="9" t="s">
        <v>4</v>
      </c>
      <c r="P8" s="8" t="s">
        <v>5</v>
      </c>
      <c r="Q8" s="9" t="s">
        <v>4</v>
      </c>
      <c r="S8" s="8" t="s">
        <v>5</v>
      </c>
      <c r="T8" s="9" t="s">
        <v>4</v>
      </c>
    </row>
    <row r="9" spans="1:21" s="2" customFormat="1" ht="12" x14ac:dyDescent="0.25">
      <c r="A9" s="51"/>
      <c r="B9" s="52"/>
      <c r="C9" s="5"/>
      <c r="D9" s="51"/>
      <c r="E9" s="53"/>
      <c r="F9" s="52"/>
      <c r="G9" s="5"/>
      <c r="H9" s="51"/>
      <c r="I9" s="53"/>
      <c r="J9" s="52"/>
      <c r="K9" s="5"/>
      <c r="L9" s="51">
        <v>252010</v>
      </c>
      <c r="M9" s="54">
        <v>223020</v>
      </c>
      <c r="N9" s="52">
        <v>138</v>
      </c>
      <c r="O9" s="5"/>
      <c r="P9" s="51"/>
      <c r="Q9" s="52"/>
      <c r="R9" s="5"/>
      <c r="S9" s="51"/>
      <c r="T9" s="52"/>
    </row>
    <row r="10" spans="1:21" s="2" customFormat="1" ht="12" x14ac:dyDescent="0.25">
      <c r="A10" s="51"/>
      <c r="B10" s="52"/>
      <c r="C10" s="5"/>
      <c r="D10" s="51"/>
      <c r="E10" s="53"/>
      <c r="F10" s="52"/>
      <c r="G10" s="5"/>
      <c r="H10" s="51"/>
      <c r="I10" s="53"/>
      <c r="J10" s="52"/>
      <c r="K10" s="5"/>
      <c r="L10" s="51">
        <v>252010</v>
      </c>
      <c r="M10" s="54">
        <v>265010</v>
      </c>
      <c r="N10" s="52">
        <v>1455</v>
      </c>
      <c r="O10" s="5"/>
      <c r="P10" s="51"/>
      <c r="Q10" s="52"/>
      <c r="R10" s="5"/>
      <c r="S10" s="51"/>
      <c r="T10" s="52"/>
    </row>
    <row r="11" spans="1:21" s="2" customFormat="1" ht="12" x14ac:dyDescent="0.25">
      <c r="A11" s="51"/>
      <c r="B11" s="52"/>
      <c r="C11" s="5"/>
      <c r="D11" s="51"/>
      <c r="E11" s="53"/>
      <c r="F11" s="52"/>
      <c r="G11" s="5"/>
      <c r="H11" s="51"/>
      <c r="I11" s="53"/>
      <c r="J11" s="52"/>
      <c r="K11" s="5"/>
      <c r="L11" s="51">
        <v>252010</v>
      </c>
      <c r="M11" s="54">
        <v>262020</v>
      </c>
      <c r="N11" s="52">
        <v>91.5</v>
      </c>
      <c r="O11" s="5"/>
      <c r="P11" s="51"/>
      <c r="Q11" s="52"/>
      <c r="R11" s="5"/>
      <c r="S11" s="51"/>
      <c r="T11" s="52"/>
    </row>
    <row r="12" spans="1:21" s="2" customFormat="1" ht="12" x14ac:dyDescent="0.25">
      <c r="A12" s="51"/>
      <c r="B12" s="52"/>
      <c r="C12" s="5"/>
      <c r="D12" s="51"/>
      <c r="E12" s="53"/>
      <c r="F12" s="52"/>
      <c r="G12" s="5"/>
      <c r="H12" s="51"/>
      <c r="I12" s="53"/>
      <c r="J12" s="52"/>
      <c r="K12" s="5"/>
      <c r="L12" s="51"/>
      <c r="M12" s="54"/>
      <c r="N12" s="52"/>
      <c r="O12" s="5"/>
      <c r="P12" s="51"/>
      <c r="Q12" s="52"/>
      <c r="R12" s="5"/>
      <c r="S12" s="51"/>
      <c r="T12" s="52"/>
    </row>
    <row r="13" spans="1:21" s="2" customFormat="1" ht="12" x14ac:dyDescent="0.25">
      <c r="A13" s="51"/>
      <c r="B13" s="52"/>
      <c r="C13" s="5"/>
      <c r="D13" s="51"/>
      <c r="E13" s="53"/>
      <c r="F13" s="52"/>
      <c r="G13" s="5"/>
      <c r="H13" s="51"/>
      <c r="I13" s="53"/>
      <c r="J13" s="52"/>
      <c r="K13" s="5"/>
      <c r="L13" s="51"/>
      <c r="M13" s="54"/>
      <c r="N13" s="52"/>
      <c r="O13" s="5"/>
      <c r="P13" s="51"/>
      <c r="Q13" s="52"/>
      <c r="R13" s="5"/>
      <c r="S13" s="51"/>
      <c r="T13" s="52"/>
    </row>
    <row r="14" spans="1:21" s="2" customFormat="1" ht="12" x14ac:dyDescent="0.25">
      <c r="A14" s="51"/>
      <c r="B14" s="52"/>
      <c r="C14" s="5"/>
      <c r="D14" s="51"/>
      <c r="E14" s="53"/>
      <c r="F14" s="52"/>
      <c r="G14" s="5"/>
      <c r="H14" s="51"/>
      <c r="I14" s="53"/>
      <c r="J14" s="52"/>
      <c r="K14" s="5"/>
      <c r="L14" s="51"/>
      <c r="M14" s="54"/>
      <c r="N14" s="52"/>
      <c r="O14" s="5"/>
      <c r="P14" s="51"/>
      <c r="Q14" s="52"/>
      <c r="R14" s="5"/>
      <c r="S14" s="51"/>
      <c r="T14" s="52"/>
    </row>
    <row r="15" spans="1:21" s="2" customFormat="1" ht="12" x14ac:dyDescent="0.25">
      <c r="A15" s="51"/>
      <c r="B15" s="52"/>
      <c r="C15" s="5"/>
      <c r="D15" s="51"/>
      <c r="E15" s="53"/>
      <c r="F15" s="52"/>
      <c r="G15" s="5"/>
      <c r="H15" s="51"/>
      <c r="I15" s="53"/>
      <c r="J15" s="52"/>
      <c r="K15" s="5"/>
      <c r="L15" s="51"/>
      <c r="M15" s="54"/>
      <c r="N15" s="52"/>
      <c r="O15" s="5"/>
      <c r="P15" s="51"/>
      <c r="Q15" s="52"/>
      <c r="R15" s="5"/>
      <c r="S15" s="51"/>
      <c r="T15" s="52"/>
    </row>
    <row r="16" spans="1:21" s="2" customFormat="1" ht="12" x14ac:dyDescent="0.25">
      <c r="A16" s="51"/>
      <c r="B16" s="52"/>
      <c r="C16" s="5"/>
      <c r="D16" s="51"/>
      <c r="E16" s="53"/>
      <c r="F16" s="52"/>
      <c r="G16" s="5"/>
      <c r="H16" s="51"/>
      <c r="I16" s="53"/>
      <c r="J16" s="52"/>
      <c r="K16" s="5"/>
      <c r="L16" s="51"/>
      <c r="M16" s="54"/>
      <c r="N16" s="52"/>
      <c r="O16" s="5"/>
      <c r="P16" s="51"/>
      <c r="Q16" s="52"/>
      <c r="R16" s="5"/>
      <c r="S16" s="51"/>
      <c r="T16" s="52"/>
    </row>
    <row r="17" spans="1:20" s="2" customFormat="1" ht="12" x14ac:dyDescent="0.25">
      <c r="A17" s="51"/>
      <c r="B17" s="52"/>
      <c r="C17" s="5"/>
      <c r="D17" s="51"/>
      <c r="E17" s="53"/>
      <c r="F17" s="52"/>
      <c r="G17" s="5"/>
      <c r="H17" s="51"/>
      <c r="I17" s="53"/>
      <c r="J17" s="52"/>
      <c r="K17" s="5"/>
      <c r="L17" s="51"/>
      <c r="M17" s="54"/>
      <c r="N17" s="52"/>
      <c r="O17" s="5"/>
      <c r="P17" s="51"/>
      <c r="Q17" s="52"/>
      <c r="R17" s="5"/>
      <c r="S17" s="51"/>
      <c r="T17" s="52"/>
    </row>
    <row r="18" spans="1:20" s="2" customFormat="1" ht="12" x14ac:dyDescent="0.25">
      <c r="A18" s="51"/>
      <c r="B18" s="52"/>
      <c r="C18" s="5"/>
      <c r="D18" s="51"/>
      <c r="E18" s="53"/>
      <c r="F18" s="52"/>
      <c r="G18" s="5"/>
      <c r="H18" s="51"/>
      <c r="I18" s="53"/>
      <c r="J18" s="52"/>
      <c r="K18" s="5"/>
      <c r="L18" s="51"/>
      <c r="M18" s="54"/>
      <c r="N18" s="52"/>
      <c r="O18" s="5"/>
      <c r="P18" s="51"/>
      <c r="Q18" s="52"/>
      <c r="R18" s="5"/>
      <c r="S18" s="51"/>
      <c r="T18" s="52"/>
    </row>
    <row r="19" spans="1:20" s="2" customFormat="1" ht="12" x14ac:dyDescent="0.25">
      <c r="A19" s="51"/>
      <c r="B19" s="52"/>
      <c r="C19" s="5"/>
      <c r="D19" s="51"/>
      <c r="E19" s="53"/>
      <c r="F19" s="52"/>
      <c r="G19" s="5"/>
      <c r="H19" s="51"/>
      <c r="I19" s="53"/>
      <c r="J19" s="52"/>
      <c r="K19" s="5"/>
      <c r="L19" s="51"/>
      <c r="M19" s="54"/>
      <c r="N19" s="52"/>
      <c r="O19" s="5"/>
      <c r="P19" s="51"/>
      <c r="Q19" s="52"/>
      <c r="R19" s="5"/>
      <c r="S19" s="51"/>
      <c r="T19" s="52"/>
    </row>
    <row r="20" spans="1:20" s="2" customFormat="1" ht="12" x14ac:dyDescent="0.25">
      <c r="A20" s="51"/>
      <c r="B20" s="52"/>
      <c r="C20" s="5"/>
      <c r="D20" s="51"/>
      <c r="E20" s="53"/>
      <c r="F20" s="52"/>
      <c r="G20" s="5"/>
      <c r="H20" s="51"/>
      <c r="I20" s="53"/>
      <c r="J20" s="52"/>
      <c r="K20" s="5"/>
      <c r="L20" s="51"/>
      <c r="M20" s="54"/>
      <c r="N20" s="52"/>
      <c r="O20" s="5"/>
      <c r="P20" s="51"/>
      <c r="Q20" s="52"/>
      <c r="R20" s="5"/>
      <c r="S20" s="51"/>
      <c r="T20" s="52"/>
    </row>
    <row r="21" spans="1:20" s="2" customFormat="1" ht="12" x14ac:dyDescent="0.25">
      <c r="A21" s="51"/>
      <c r="B21" s="52"/>
      <c r="C21" s="5"/>
      <c r="D21" s="51"/>
      <c r="E21" s="53"/>
      <c r="F21" s="52"/>
      <c r="G21" s="5"/>
      <c r="H21" s="51"/>
      <c r="I21" s="53"/>
      <c r="J21" s="52"/>
      <c r="K21" s="5"/>
      <c r="L21" s="51"/>
      <c r="M21" s="54"/>
      <c r="N21" s="52"/>
      <c r="O21" s="5"/>
      <c r="P21" s="51"/>
      <c r="Q21" s="52"/>
      <c r="R21" s="5"/>
      <c r="S21" s="51"/>
      <c r="T21" s="52"/>
    </row>
    <row r="22" spans="1:20" s="2" customFormat="1" ht="12" x14ac:dyDescent="0.25">
      <c r="A22" s="51"/>
      <c r="B22" s="52"/>
      <c r="C22" s="5"/>
      <c r="D22" s="51"/>
      <c r="E22" s="53"/>
      <c r="F22" s="52"/>
      <c r="G22" s="5"/>
      <c r="H22" s="51"/>
      <c r="I22" s="53"/>
      <c r="J22" s="52"/>
      <c r="K22" s="5"/>
      <c r="L22" s="51"/>
      <c r="M22" s="54"/>
      <c r="N22" s="52"/>
      <c r="O22" s="5"/>
      <c r="P22" s="51"/>
      <c r="Q22" s="52"/>
      <c r="R22" s="5"/>
      <c r="S22" s="51"/>
      <c r="T22" s="52"/>
    </row>
    <row r="23" spans="1:20" s="2" customFormat="1" ht="12" x14ac:dyDescent="0.25">
      <c r="A23" s="51"/>
      <c r="B23" s="52"/>
      <c r="C23" s="5"/>
      <c r="D23" s="51"/>
      <c r="E23" s="53"/>
      <c r="F23" s="52"/>
      <c r="G23" s="5"/>
      <c r="H23" s="51"/>
      <c r="I23" s="53"/>
      <c r="J23" s="52"/>
      <c r="K23" s="5"/>
      <c r="L23" s="51"/>
      <c r="M23" s="54"/>
      <c r="N23" s="52"/>
      <c r="O23" s="5"/>
      <c r="P23" s="51"/>
      <c r="Q23" s="52"/>
      <c r="R23" s="5"/>
      <c r="S23" s="51"/>
      <c r="T23" s="52"/>
    </row>
    <row r="24" spans="1:20" s="2" customFormat="1" ht="12" x14ac:dyDescent="0.25">
      <c r="A24" s="51"/>
      <c r="B24" s="52"/>
      <c r="C24" s="5"/>
      <c r="D24" s="51"/>
      <c r="E24" s="53"/>
      <c r="F24" s="52"/>
      <c r="G24" s="5"/>
      <c r="H24" s="51"/>
      <c r="I24" s="53"/>
      <c r="J24" s="52"/>
      <c r="K24" s="5"/>
      <c r="L24" s="51"/>
      <c r="M24" s="54"/>
      <c r="N24" s="52"/>
      <c r="O24" s="5"/>
      <c r="P24" s="51"/>
      <c r="Q24" s="52"/>
      <c r="R24" s="5"/>
      <c r="S24" s="51"/>
      <c r="T24" s="52"/>
    </row>
    <row r="25" spans="1:20" s="2" customFormat="1" ht="12" x14ac:dyDescent="0.25">
      <c r="A25" s="51"/>
      <c r="B25" s="52"/>
      <c r="C25" s="5"/>
      <c r="D25" s="51"/>
      <c r="E25" s="53"/>
      <c r="F25" s="52"/>
      <c r="G25" s="5"/>
      <c r="H25" s="51"/>
      <c r="I25" s="53"/>
      <c r="J25" s="52"/>
      <c r="K25" s="5"/>
      <c r="L25" s="51"/>
      <c r="M25" s="54"/>
      <c r="N25" s="52"/>
      <c r="O25" s="5"/>
      <c r="P25" s="51"/>
      <c r="Q25" s="52"/>
      <c r="R25" s="5"/>
      <c r="S25" s="51"/>
      <c r="T25" s="52"/>
    </row>
    <row r="26" spans="1:20" s="2" customFormat="1" ht="12" x14ac:dyDescent="0.25">
      <c r="A26" s="51"/>
      <c r="B26" s="52"/>
      <c r="C26" s="5"/>
      <c r="D26" s="51"/>
      <c r="E26" s="53"/>
      <c r="F26" s="52"/>
      <c r="G26" s="5"/>
      <c r="H26" s="51"/>
      <c r="I26" s="53"/>
      <c r="J26" s="52"/>
      <c r="K26" s="5"/>
      <c r="L26" s="51"/>
      <c r="M26" s="54"/>
      <c r="N26" s="52"/>
      <c r="O26" s="5"/>
      <c r="P26" s="51"/>
      <c r="Q26" s="52"/>
      <c r="R26" s="5"/>
      <c r="S26" s="51"/>
      <c r="T26" s="52"/>
    </row>
    <row r="27" spans="1:20" s="2" customFormat="1" ht="12" x14ac:dyDescent="0.25">
      <c r="A27" s="51"/>
      <c r="B27" s="52"/>
      <c r="C27" s="5"/>
      <c r="D27" s="51"/>
      <c r="E27" s="53"/>
      <c r="F27" s="52"/>
      <c r="G27" s="5"/>
      <c r="H27" s="51"/>
      <c r="I27" s="53"/>
      <c r="J27" s="52"/>
      <c r="K27" s="5"/>
      <c r="L27" s="51"/>
      <c r="M27" s="54"/>
      <c r="N27" s="52"/>
      <c r="O27" s="5"/>
      <c r="P27" s="51"/>
      <c r="Q27" s="52"/>
      <c r="R27" s="5"/>
      <c r="S27" s="51"/>
      <c r="T27" s="52"/>
    </row>
    <row r="28" spans="1:20" s="2" customFormat="1" ht="12" x14ac:dyDescent="0.25">
      <c r="A28" s="51"/>
      <c r="B28" s="52"/>
      <c r="C28" s="5"/>
      <c r="D28" s="51"/>
      <c r="E28" s="53"/>
      <c r="F28" s="52"/>
      <c r="G28" s="5"/>
      <c r="H28" s="51"/>
      <c r="I28" s="53"/>
      <c r="J28" s="52"/>
      <c r="K28" s="5"/>
      <c r="L28" s="51"/>
      <c r="M28" s="54"/>
      <c r="N28" s="52"/>
      <c r="O28" s="5"/>
      <c r="P28" s="51"/>
      <c r="Q28" s="52"/>
      <c r="R28" s="5"/>
      <c r="S28" s="51"/>
      <c r="T28" s="52"/>
    </row>
    <row r="29" spans="1:20" s="2" customFormat="1" ht="12.6" thickBot="1" x14ac:dyDescent="0.3">
      <c r="A29" s="25"/>
      <c r="B29" s="26"/>
      <c r="C29" s="5"/>
      <c r="D29" s="25"/>
      <c r="E29" s="27"/>
      <c r="F29" s="28"/>
      <c r="G29" s="5"/>
      <c r="H29" s="25"/>
      <c r="I29" s="27"/>
      <c r="J29" s="26"/>
      <c r="K29" s="5"/>
      <c r="L29" s="25"/>
      <c r="M29" s="27"/>
      <c r="N29" s="26"/>
      <c r="O29" s="5"/>
      <c r="P29" s="25"/>
      <c r="Q29" s="26"/>
      <c r="R29" s="5"/>
      <c r="S29" s="25"/>
      <c r="T29" s="26"/>
    </row>
    <row r="30" spans="1:20" s="2" customFormat="1" ht="13.2" thickTop="1" thickBot="1" x14ac:dyDescent="0.3">
      <c r="A30" s="17" t="s">
        <v>13</v>
      </c>
      <c r="B30" s="48">
        <f>SUM(B9:B28)</f>
        <v>0</v>
      </c>
      <c r="C30" s="5"/>
      <c r="D30" s="29"/>
      <c r="E30" s="20" t="s">
        <v>13</v>
      </c>
      <c r="F30" s="48">
        <f>SUM(F9:F28)</f>
        <v>0</v>
      </c>
      <c r="G30" s="5"/>
      <c r="H30" s="30"/>
      <c r="I30" s="19" t="s">
        <v>13</v>
      </c>
      <c r="J30" s="48">
        <f>SUM(J9:J28)</f>
        <v>0</v>
      </c>
      <c r="K30" s="5"/>
      <c r="L30" s="29"/>
      <c r="M30" s="20" t="s">
        <v>13</v>
      </c>
      <c r="N30" s="49">
        <f>SUM(N9:N28)</f>
        <v>1684.5</v>
      </c>
      <c r="O30" s="5"/>
      <c r="P30" s="18" t="s">
        <v>13</v>
      </c>
      <c r="Q30" s="49">
        <f>SUM(Q9:Q28)</f>
        <v>0</v>
      </c>
      <c r="R30" s="5"/>
      <c r="S30" s="18" t="s">
        <v>13</v>
      </c>
      <c r="T30" s="49">
        <f>SUM(T9:T28)</f>
        <v>0</v>
      </c>
    </row>
    <row r="31" spans="1:20" s="2" customFormat="1" ht="13.2" thickTop="1" thickBot="1" x14ac:dyDescent="0.3">
      <c r="A31" s="70" t="s">
        <v>14</v>
      </c>
      <c r="B31" s="71"/>
      <c r="D31" s="68" t="s">
        <v>14</v>
      </c>
      <c r="E31" s="72"/>
      <c r="F31" s="69"/>
      <c r="H31" s="70" t="s">
        <v>14</v>
      </c>
      <c r="I31" s="73"/>
      <c r="J31" s="71"/>
      <c r="L31" s="74" t="s">
        <v>14</v>
      </c>
      <c r="M31" s="75"/>
      <c r="N31" s="76"/>
      <c r="P31" s="74" t="s">
        <v>14</v>
      </c>
      <c r="Q31" s="76"/>
      <c r="S31" s="74" t="s">
        <v>14</v>
      </c>
      <c r="T31" s="76"/>
    </row>
    <row r="32" spans="1:20" s="2" customFormat="1" ht="12.6" thickTop="1" x14ac:dyDescent="0.25">
      <c r="A32" s="6"/>
      <c r="B32" s="6"/>
      <c r="D32" s="6"/>
      <c r="E32" s="6"/>
      <c r="F32" s="6"/>
      <c r="H32" s="6"/>
      <c r="I32" s="6"/>
      <c r="J32" s="6"/>
      <c r="L32" s="6"/>
      <c r="M32" s="6"/>
      <c r="N32" s="6"/>
      <c r="P32" s="6"/>
      <c r="Q32" s="6"/>
      <c r="S32" s="6"/>
      <c r="T32" s="6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3"/>
      <c r="D34" s="68" t="s">
        <v>17</v>
      </c>
      <c r="E34" s="72"/>
      <c r="F34" s="69"/>
      <c r="G34" s="13"/>
      <c r="H34" s="13"/>
      <c r="I34" s="13"/>
      <c r="J34" s="13"/>
      <c r="K34" s="68" t="s">
        <v>21</v>
      </c>
      <c r="L34" s="72"/>
      <c r="M34" s="69"/>
      <c r="N34" s="13"/>
      <c r="R34" s="13"/>
      <c r="S34" s="82" t="s">
        <v>15</v>
      </c>
      <c r="T34" s="84"/>
    </row>
    <row r="35" spans="1:20" s="2" customFormat="1" ht="13.2" thickTop="1" thickBot="1" x14ac:dyDescent="0.3">
      <c r="A35" s="4"/>
      <c r="B35" s="4"/>
      <c r="D35" s="68">
        <f>B30</f>
        <v>0</v>
      </c>
      <c r="E35" s="72"/>
      <c r="F35" s="21" t="s">
        <v>13</v>
      </c>
      <c r="K35" s="82">
        <f>F30</f>
        <v>0</v>
      </c>
      <c r="L35" s="83"/>
      <c r="M35" s="22" t="s">
        <v>13</v>
      </c>
      <c r="S35" s="50">
        <f>(D35-D41)-(D38-K38-K41)</f>
        <v>-1684.5</v>
      </c>
      <c r="T35" s="22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68" t="s">
        <v>18</v>
      </c>
      <c r="E37" s="72"/>
      <c r="F37" s="69"/>
      <c r="K37" s="68" t="s">
        <v>12</v>
      </c>
      <c r="L37" s="72"/>
      <c r="M37" s="69"/>
    </row>
    <row r="38" spans="1:20" s="2" customFormat="1" ht="13.2" thickTop="1" thickBot="1" x14ac:dyDescent="0.3">
      <c r="D38" s="68">
        <f>N30</f>
        <v>1684.5</v>
      </c>
      <c r="E38" s="72"/>
      <c r="F38" s="21" t="s">
        <v>13</v>
      </c>
      <c r="K38" s="82">
        <f>Q30</f>
        <v>0</v>
      </c>
      <c r="L38" s="83"/>
      <c r="M38" s="22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68" t="s">
        <v>23</v>
      </c>
      <c r="E40" s="72"/>
      <c r="F40" s="69"/>
      <c r="K40" s="68" t="s">
        <v>11</v>
      </c>
      <c r="L40" s="72"/>
      <c r="M40" s="69"/>
    </row>
    <row r="41" spans="1:20" s="2" customFormat="1" ht="13.2" thickTop="1" thickBot="1" x14ac:dyDescent="0.3">
      <c r="D41" s="68">
        <f>J30</f>
        <v>0</v>
      </c>
      <c r="E41" s="72"/>
      <c r="F41" s="21" t="s">
        <v>13</v>
      </c>
      <c r="K41" s="82">
        <f>T30</f>
        <v>0</v>
      </c>
      <c r="L41" s="83"/>
      <c r="M41" s="22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49" t="s">
        <v>19</v>
      </c>
      <c r="E43" s="55" t="s">
        <v>41</v>
      </c>
    </row>
    <row r="44" spans="1:20" s="2" customFormat="1" ht="13.2" thickTop="1" thickBot="1" x14ac:dyDescent="0.3">
      <c r="D44" s="56"/>
      <c r="E44" s="56"/>
      <c r="F44" s="57" t="s">
        <v>13</v>
      </c>
    </row>
    <row r="45" spans="1:20" ht="10.8" thickTop="1" x14ac:dyDescent="0.2"/>
  </sheetData>
  <sheetProtection algorithmName="SHA-512" hashValue="t7HtSg+fqn+ruYBXAFfx+8We4PUgUwFarjv9AaZcyG66MPHI6PEqT1UwTKCHmWLlVzsVl9hXBmZJwT7BBEP5wQ==" saltValue="ZOLLWrv8o+dY4ppbQEZPFA==" spinCount="100000" sheet="1" objects="1" scenarios="1" selectLockedCells="1"/>
  <mergeCells count="30">
    <mergeCell ref="D40:F40"/>
    <mergeCell ref="K40:M40"/>
    <mergeCell ref="D41:E41"/>
    <mergeCell ref="K41:L41"/>
    <mergeCell ref="S34:T34"/>
    <mergeCell ref="D35:E35"/>
    <mergeCell ref="K35:L35"/>
    <mergeCell ref="D38:E38"/>
    <mergeCell ref="K38:L38"/>
    <mergeCell ref="D37:F37"/>
    <mergeCell ref="K37:M37"/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  <mergeCell ref="D34:F34"/>
    <mergeCell ref="K34:M34"/>
    <mergeCell ref="D1:N1"/>
    <mergeCell ref="D2:N2"/>
    <mergeCell ref="D3:N3"/>
    <mergeCell ref="D4:H4"/>
    <mergeCell ref="L4:N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58E2-9762-4C2D-B9E4-2AB0CD122F30}">
  <sheetPr>
    <pageSetUpPr fitToPage="1"/>
  </sheetPr>
  <dimension ref="A1:U45"/>
  <sheetViews>
    <sheetView showGridLines="0" topLeftCell="A2" zoomScale="85" zoomScaleNormal="85" zoomScaleSheetLayoutView="100" workbookViewId="0">
      <selection activeCell="Q10" sqref="Q10"/>
    </sheetView>
  </sheetViews>
  <sheetFormatPr defaultColWidth="9.109375" defaultRowHeight="10.199999999999999" x14ac:dyDescent="0.2"/>
  <cols>
    <col min="1" max="1" width="15" style="23" customWidth="1"/>
    <col min="2" max="2" width="7.6640625" style="23" customWidth="1"/>
    <col min="3" max="3" width="1.6640625" style="23" customWidth="1"/>
    <col min="4" max="5" width="15" style="23" customWidth="1"/>
    <col min="6" max="6" width="7.6640625" style="23" customWidth="1"/>
    <col min="7" max="7" width="1.6640625" style="23" customWidth="1"/>
    <col min="8" max="9" width="15" style="23" customWidth="1"/>
    <col min="10" max="10" width="7.6640625" style="23" customWidth="1"/>
    <col min="11" max="11" width="1.6640625" style="23" customWidth="1"/>
    <col min="12" max="13" width="15" style="23" customWidth="1"/>
    <col min="14" max="14" width="7.6640625" style="23" customWidth="1"/>
    <col min="15" max="15" width="1.6640625" style="23" customWidth="1"/>
    <col min="16" max="16" width="15" style="23" customWidth="1"/>
    <col min="17" max="17" width="7.6640625" style="23" customWidth="1"/>
    <col min="18" max="18" width="1.6640625" style="23" customWidth="1"/>
    <col min="19" max="19" width="15" style="23" customWidth="1"/>
    <col min="20" max="20" width="7.6640625" style="23" customWidth="1"/>
    <col min="21" max="21" width="1.6640625" style="23" customWidth="1"/>
    <col min="22" max="16384" width="9.109375" style="23"/>
  </cols>
  <sheetData>
    <row r="1" spans="1:21" s="37" customFormat="1" ht="21.6" thickTop="1" x14ac:dyDescent="0.4">
      <c r="A1" s="32" t="s">
        <v>24</v>
      </c>
      <c r="B1" s="33"/>
      <c r="C1" s="34" t="s">
        <v>6</v>
      </c>
      <c r="D1" s="85" t="str">
        <f ca="1">MID(CELL("bestandsnaam",A1),SEARCH("]",CELL("bestandsnaam",A1),1)+1,256)</f>
        <v>Bomengrond</v>
      </c>
      <c r="E1" s="85"/>
      <c r="F1" s="85"/>
      <c r="G1" s="85"/>
      <c r="H1" s="85"/>
      <c r="I1" s="85"/>
      <c r="J1" s="85"/>
      <c r="K1" s="85"/>
      <c r="L1" s="85"/>
      <c r="M1" s="85"/>
      <c r="N1" s="86"/>
      <c r="O1" s="31"/>
      <c r="P1" s="32"/>
      <c r="Q1" s="33"/>
      <c r="R1" s="34"/>
      <c r="S1" s="35"/>
      <c r="T1" s="36"/>
    </row>
    <row r="2" spans="1:21" customFormat="1" ht="14.4" x14ac:dyDescent="0.3">
      <c r="A2" s="39" t="s">
        <v>0</v>
      </c>
      <c r="B2" s="40"/>
      <c r="C2" s="41" t="s">
        <v>6</v>
      </c>
      <c r="D2" s="87" t="str">
        <f>Voorblad!E8</f>
        <v>47135.01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38"/>
      <c r="P2" s="39"/>
      <c r="Q2" s="40"/>
      <c r="R2" s="41"/>
      <c r="S2" s="1"/>
      <c r="T2" s="42"/>
      <c r="U2" s="41"/>
    </row>
    <row r="3" spans="1:21" customFormat="1" ht="14.4" x14ac:dyDescent="0.3">
      <c r="A3" s="39" t="s">
        <v>1</v>
      </c>
      <c r="B3" s="40"/>
      <c r="C3" s="41" t="s">
        <v>6</v>
      </c>
      <c r="D3" s="87" t="str">
        <f>Voorblad!E5</f>
        <v>Woonrijp maken SSR Legering Leeuwarden</v>
      </c>
      <c r="E3" s="87"/>
      <c r="F3" s="87"/>
      <c r="G3" s="87"/>
      <c r="H3" s="87"/>
      <c r="I3" s="87"/>
      <c r="J3" s="87"/>
      <c r="K3" s="87"/>
      <c r="L3" s="87"/>
      <c r="M3" s="87"/>
      <c r="N3" s="88"/>
      <c r="O3" s="38"/>
      <c r="P3" s="39"/>
      <c r="Q3" s="40"/>
      <c r="R3" s="41"/>
      <c r="S3" s="1"/>
      <c r="T3" s="42"/>
      <c r="U3" s="41"/>
    </row>
    <row r="4" spans="1:21" customFormat="1" ht="15" thickBot="1" x14ac:dyDescent="0.35">
      <c r="A4" s="43" t="s">
        <v>2</v>
      </c>
      <c r="B4" s="44"/>
      <c r="C4" s="45" t="s">
        <v>6</v>
      </c>
      <c r="D4" s="89" t="str">
        <f>Voorblad!E10</f>
        <v>26-05-2026</v>
      </c>
      <c r="E4" s="89"/>
      <c r="F4" s="89"/>
      <c r="G4" s="89"/>
      <c r="H4" s="89"/>
      <c r="I4" s="46" t="s">
        <v>33</v>
      </c>
      <c r="J4" s="46"/>
      <c r="K4" s="46" t="s">
        <v>6</v>
      </c>
      <c r="L4" s="89">
        <f>Voorblad!E12</f>
        <v>1</v>
      </c>
      <c r="M4" s="89"/>
      <c r="N4" s="95"/>
      <c r="O4" s="38"/>
      <c r="P4" s="43"/>
      <c r="Q4" s="44"/>
      <c r="R4" s="45"/>
      <c r="S4" s="46"/>
      <c r="T4" s="47"/>
      <c r="U4" s="41"/>
    </row>
    <row r="5" spans="1:21" ht="11.4" thickTop="1" thickBot="1" x14ac:dyDescent="0.25">
      <c r="A5" s="24"/>
      <c r="B5" s="24"/>
      <c r="L5" s="24"/>
      <c r="M5" s="24"/>
      <c r="N5" s="24"/>
      <c r="P5" s="24"/>
      <c r="Q5" s="24"/>
      <c r="S5" s="24"/>
      <c r="T5" s="24"/>
    </row>
    <row r="6" spans="1:21" s="2" customFormat="1" ht="45" customHeight="1" thickTop="1" thickBot="1" x14ac:dyDescent="0.3">
      <c r="A6" s="68" t="s">
        <v>3</v>
      </c>
      <c r="B6" s="69"/>
      <c r="D6" s="77" t="s">
        <v>22</v>
      </c>
      <c r="E6" s="78"/>
      <c r="F6" s="79"/>
      <c r="H6" s="77" t="s">
        <v>9</v>
      </c>
      <c r="I6" s="80"/>
      <c r="J6" s="81"/>
      <c r="L6" s="68" t="s">
        <v>10</v>
      </c>
      <c r="M6" s="72"/>
      <c r="N6" s="69"/>
      <c r="P6" s="68" t="s">
        <v>12</v>
      </c>
      <c r="Q6" s="69"/>
      <c r="S6" s="68" t="s">
        <v>11</v>
      </c>
      <c r="T6" s="69"/>
    </row>
    <row r="7" spans="1:21" s="2" customFormat="1" ht="9.9" customHeight="1" thickTop="1" thickBot="1" x14ac:dyDescent="0.3">
      <c r="A7" s="6"/>
      <c r="B7" s="6"/>
      <c r="D7" s="7"/>
      <c r="E7" s="7"/>
      <c r="F7" s="7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8" t="s">
        <v>5</v>
      </c>
      <c r="B8" s="9" t="s">
        <v>4</v>
      </c>
      <c r="D8" s="10" t="s">
        <v>7</v>
      </c>
      <c r="E8" s="11" t="s">
        <v>8</v>
      </c>
      <c r="F8" s="12" t="s">
        <v>4</v>
      </c>
      <c r="G8" s="13"/>
      <c r="H8" s="10" t="s">
        <v>7</v>
      </c>
      <c r="I8" s="11" t="s">
        <v>8</v>
      </c>
      <c r="J8" s="14" t="s">
        <v>4</v>
      </c>
      <c r="L8" s="15" t="s">
        <v>16</v>
      </c>
      <c r="M8" s="16" t="s">
        <v>20</v>
      </c>
      <c r="N8" s="9" t="s">
        <v>4</v>
      </c>
      <c r="P8" s="8" t="s">
        <v>5</v>
      </c>
      <c r="Q8" s="9" t="s">
        <v>4</v>
      </c>
      <c r="S8" s="8" t="s">
        <v>5</v>
      </c>
      <c r="T8" s="9" t="s">
        <v>4</v>
      </c>
    </row>
    <row r="9" spans="1:21" s="2" customFormat="1" ht="12" x14ac:dyDescent="0.25">
      <c r="A9" s="51"/>
      <c r="B9" s="52"/>
      <c r="C9" s="5"/>
      <c r="D9" s="51"/>
      <c r="E9" s="53"/>
      <c r="F9" s="52"/>
      <c r="G9" s="5"/>
      <c r="H9" s="51"/>
      <c r="I9" s="53"/>
      <c r="J9" s="52"/>
      <c r="K9" s="5"/>
      <c r="L9" s="51"/>
      <c r="M9" s="54"/>
      <c r="N9" s="52"/>
      <c r="O9" s="5"/>
      <c r="P9" s="51">
        <v>223030</v>
      </c>
      <c r="Q9" s="52">
        <v>138</v>
      </c>
      <c r="R9" s="5"/>
      <c r="S9" s="51"/>
      <c r="T9" s="52"/>
    </row>
    <row r="10" spans="1:21" s="2" customFormat="1" ht="12" x14ac:dyDescent="0.25">
      <c r="A10" s="51"/>
      <c r="B10" s="52"/>
      <c r="C10" s="5"/>
      <c r="D10" s="51"/>
      <c r="E10" s="53"/>
      <c r="F10" s="52"/>
      <c r="G10" s="5"/>
      <c r="H10" s="51"/>
      <c r="I10" s="53"/>
      <c r="J10" s="52"/>
      <c r="K10" s="5"/>
      <c r="L10" s="51"/>
      <c r="M10" s="54"/>
      <c r="N10" s="52"/>
      <c r="O10" s="5"/>
      <c r="P10" s="51"/>
      <c r="Q10" s="52"/>
      <c r="R10" s="5"/>
      <c r="S10" s="51"/>
      <c r="T10" s="52"/>
    </row>
    <row r="11" spans="1:21" s="2" customFormat="1" ht="12" x14ac:dyDescent="0.25">
      <c r="A11" s="51"/>
      <c r="B11" s="52"/>
      <c r="C11" s="5"/>
      <c r="D11" s="51"/>
      <c r="E11" s="53"/>
      <c r="F11" s="52"/>
      <c r="G11" s="5"/>
      <c r="H11" s="51"/>
      <c r="I11" s="53"/>
      <c r="J11" s="52"/>
      <c r="K11" s="5"/>
      <c r="L11" s="51"/>
      <c r="M11" s="54"/>
      <c r="N11" s="52"/>
      <c r="O11" s="5"/>
      <c r="P11" s="51"/>
      <c r="Q11" s="52"/>
      <c r="R11" s="5"/>
      <c r="S11" s="51"/>
      <c r="T11" s="52"/>
    </row>
    <row r="12" spans="1:21" s="2" customFormat="1" ht="12" x14ac:dyDescent="0.25">
      <c r="A12" s="51"/>
      <c r="B12" s="52"/>
      <c r="C12" s="5"/>
      <c r="D12" s="51"/>
      <c r="E12" s="53"/>
      <c r="F12" s="52"/>
      <c r="G12" s="5"/>
      <c r="H12" s="51"/>
      <c r="I12" s="53"/>
      <c r="J12" s="52"/>
      <c r="K12" s="5"/>
      <c r="L12" s="51"/>
      <c r="M12" s="54"/>
      <c r="N12" s="52"/>
      <c r="O12" s="5"/>
      <c r="P12" s="51"/>
      <c r="Q12" s="52"/>
      <c r="R12" s="5"/>
      <c r="S12" s="51"/>
      <c r="T12" s="52"/>
    </row>
    <row r="13" spans="1:21" s="2" customFormat="1" ht="12" x14ac:dyDescent="0.25">
      <c r="A13" s="51"/>
      <c r="B13" s="52"/>
      <c r="C13" s="5"/>
      <c r="D13" s="51"/>
      <c r="E13" s="53"/>
      <c r="F13" s="52"/>
      <c r="G13" s="5"/>
      <c r="H13" s="51"/>
      <c r="I13" s="53"/>
      <c r="J13" s="52"/>
      <c r="K13" s="5"/>
      <c r="L13" s="51"/>
      <c r="M13" s="54"/>
      <c r="N13" s="52"/>
      <c r="O13" s="5"/>
      <c r="P13" s="51"/>
      <c r="Q13" s="52"/>
      <c r="R13" s="5"/>
      <c r="S13" s="51"/>
      <c r="T13" s="52"/>
    </row>
    <row r="14" spans="1:21" s="2" customFormat="1" ht="12" x14ac:dyDescent="0.25">
      <c r="A14" s="51"/>
      <c r="B14" s="52"/>
      <c r="C14" s="5"/>
      <c r="D14" s="51"/>
      <c r="E14" s="53"/>
      <c r="F14" s="52"/>
      <c r="G14" s="5"/>
      <c r="H14" s="51"/>
      <c r="I14" s="53"/>
      <c r="J14" s="52"/>
      <c r="K14" s="5"/>
      <c r="L14" s="51"/>
      <c r="M14" s="54"/>
      <c r="N14" s="52"/>
      <c r="O14" s="5"/>
      <c r="P14" s="51"/>
      <c r="Q14" s="52"/>
      <c r="R14" s="5"/>
      <c r="S14" s="51"/>
      <c r="T14" s="52"/>
    </row>
    <row r="15" spans="1:21" s="2" customFormat="1" ht="12" x14ac:dyDescent="0.25">
      <c r="A15" s="51"/>
      <c r="B15" s="52"/>
      <c r="C15" s="5"/>
      <c r="D15" s="51"/>
      <c r="E15" s="53"/>
      <c r="F15" s="52"/>
      <c r="G15" s="5"/>
      <c r="H15" s="51"/>
      <c r="I15" s="53"/>
      <c r="J15" s="52"/>
      <c r="K15" s="5"/>
      <c r="L15" s="51"/>
      <c r="M15" s="54"/>
      <c r="N15" s="52"/>
      <c r="O15" s="5"/>
      <c r="P15" s="51"/>
      <c r="Q15" s="52"/>
      <c r="R15" s="5"/>
      <c r="S15" s="51"/>
      <c r="T15" s="52"/>
    </row>
    <row r="16" spans="1:21" s="2" customFormat="1" ht="12" x14ac:dyDescent="0.25">
      <c r="A16" s="51"/>
      <c r="B16" s="52"/>
      <c r="C16" s="5"/>
      <c r="D16" s="51"/>
      <c r="E16" s="53"/>
      <c r="F16" s="52"/>
      <c r="G16" s="5"/>
      <c r="H16" s="51"/>
      <c r="I16" s="53"/>
      <c r="J16" s="52"/>
      <c r="K16" s="5"/>
      <c r="L16" s="51"/>
      <c r="M16" s="54"/>
      <c r="N16" s="52"/>
      <c r="O16" s="5"/>
      <c r="P16" s="51"/>
      <c r="Q16" s="52"/>
      <c r="R16" s="5"/>
      <c r="S16" s="51"/>
      <c r="T16" s="52"/>
    </row>
    <row r="17" spans="1:20" s="2" customFormat="1" ht="12" x14ac:dyDescent="0.25">
      <c r="A17" s="51"/>
      <c r="B17" s="52"/>
      <c r="C17" s="5"/>
      <c r="D17" s="51"/>
      <c r="E17" s="53"/>
      <c r="F17" s="52"/>
      <c r="G17" s="5"/>
      <c r="H17" s="51"/>
      <c r="I17" s="53"/>
      <c r="J17" s="52"/>
      <c r="K17" s="5"/>
      <c r="L17" s="51"/>
      <c r="M17" s="54"/>
      <c r="N17" s="52"/>
      <c r="O17" s="5"/>
      <c r="P17" s="51"/>
      <c r="Q17" s="52"/>
      <c r="R17" s="5"/>
      <c r="S17" s="51"/>
      <c r="T17" s="52"/>
    </row>
    <row r="18" spans="1:20" s="2" customFormat="1" ht="12" x14ac:dyDescent="0.25">
      <c r="A18" s="51"/>
      <c r="B18" s="52"/>
      <c r="C18" s="5"/>
      <c r="D18" s="51"/>
      <c r="E18" s="53"/>
      <c r="F18" s="52"/>
      <c r="G18" s="5"/>
      <c r="H18" s="51"/>
      <c r="I18" s="53"/>
      <c r="J18" s="52"/>
      <c r="K18" s="5"/>
      <c r="L18" s="51"/>
      <c r="M18" s="54"/>
      <c r="N18" s="52"/>
      <c r="O18" s="5"/>
      <c r="P18" s="51"/>
      <c r="Q18" s="52"/>
      <c r="R18" s="5"/>
      <c r="S18" s="51"/>
      <c r="T18" s="52"/>
    </row>
    <row r="19" spans="1:20" s="2" customFormat="1" ht="12" x14ac:dyDescent="0.25">
      <c r="A19" s="51"/>
      <c r="B19" s="52"/>
      <c r="C19" s="5"/>
      <c r="D19" s="51"/>
      <c r="E19" s="53"/>
      <c r="F19" s="52"/>
      <c r="G19" s="5"/>
      <c r="H19" s="51"/>
      <c r="I19" s="53"/>
      <c r="J19" s="52"/>
      <c r="K19" s="5"/>
      <c r="L19" s="51"/>
      <c r="M19" s="54"/>
      <c r="N19" s="52"/>
      <c r="O19" s="5"/>
      <c r="P19" s="51"/>
      <c r="Q19" s="52"/>
      <c r="R19" s="5"/>
      <c r="S19" s="51"/>
      <c r="T19" s="52"/>
    </row>
    <row r="20" spans="1:20" s="2" customFormat="1" ht="12" x14ac:dyDescent="0.25">
      <c r="A20" s="51"/>
      <c r="B20" s="52"/>
      <c r="C20" s="5"/>
      <c r="D20" s="51"/>
      <c r="E20" s="53"/>
      <c r="F20" s="52"/>
      <c r="G20" s="5"/>
      <c r="H20" s="51"/>
      <c r="I20" s="53"/>
      <c r="J20" s="52"/>
      <c r="K20" s="5"/>
      <c r="L20" s="51"/>
      <c r="M20" s="54"/>
      <c r="N20" s="52"/>
      <c r="O20" s="5"/>
      <c r="P20" s="51"/>
      <c r="Q20" s="52"/>
      <c r="R20" s="5"/>
      <c r="S20" s="51"/>
      <c r="T20" s="52"/>
    </row>
    <row r="21" spans="1:20" s="2" customFormat="1" ht="12" x14ac:dyDescent="0.25">
      <c r="A21" s="51"/>
      <c r="B21" s="52"/>
      <c r="C21" s="5"/>
      <c r="D21" s="51"/>
      <c r="E21" s="53"/>
      <c r="F21" s="52"/>
      <c r="G21" s="5"/>
      <c r="H21" s="51"/>
      <c r="I21" s="53"/>
      <c r="J21" s="52"/>
      <c r="K21" s="5"/>
      <c r="L21" s="51"/>
      <c r="M21" s="54"/>
      <c r="N21" s="52"/>
      <c r="O21" s="5"/>
      <c r="P21" s="51"/>
      <c r="Q21" s="52"/>
      <c r="R21" s="5"/>
      <c r="S21" s="51"/>
      <c r="T21" s="52"/>
    </row>
    <row r="22" spans="1:20" s="2" customFormat="1" ht="12" x14ac:dyDescent="0.25">
      <c r="A22" s="51"/>
      <c r="B22" s="52"/>
      <c r="C22" s="5"/>
      <c r="D22" s="51"/>
      <c r="E22" s="53"/>
      <c r="F22" s="52"/>
      <c r="G22" s="5"/>
      <c r="H22" s="51"/>
      <c r="I22" s="53"/>
      <c r="J22" s="52"/>
      <c r="K22" s="5"/>
      <c r="L22" s="51"/>
      <c r="M22" s="54"/>
      <c r="N22" s="52"/>
      <c r="O22" s="5"/>
      <c r="P22" s="51"/>
      <c r="Q22" s="52"/>
      <c r="R22" s="5"/>
      <c r="S22" s="51"/>
      <c r="T22" s="52"/>
    </row>
    <row r="23" spans="1:20" s="2" customFormat="1" ht="12" x14ac:dyDescent="0.25">
      <c r="A23" s="51"/>
      <c r="B23" s="52"/>
      <c r="C23" s="5"/>
      <c r="D23" s="51"/>
      <c r="E23" s="53"/>
      <c r="F23" s="52"/>
      <c r="G23" s="5"/>
      <c r="H23" s="51"/>
      <c r="I23" s="53"/>
      <c r="J23" s="52"/>
      <c r="K23" s="5"/>
      <c r="L23" s="51"/>
      <c r="M23" s="54"/>
      <c r="N23" s="52"/>
      <c r="O23" s="5"/>
      <c r="P23" s="51"/>
      <c r="Q23" s="52"/>
      <c r="R23" s="5"/>
      <c r="S23" s="51"/>
      <c r="T23" s="52"/>
    </row>
    <row r="24" spans="1:20" s="2" customFormat="1" ht="12" x14ac:dyDescent="0.25">
      <c r="A24" s="51"/>
      <c r="B24" s="52"/>
      <c r="C24" s="5"/>
      <c r="D24" s="51"/>
      <c r="E24" s="53"/>
      <c r="F24" s="52"/>
      <c r="G24" s="5"/>
      <c r="H24" s="51"/>
      <c r="I24" s="53"/>
      <c r="J24" s="52"/>
      <c r="K24" s="5"/>
      <c r="L24" s="51"/>
      <c r="M24" s="54"/>
      <c r="N24" s="52"/>
      <c r="O24" s="5"/>
      <c r="P24" s="51"/>
      <c r="Q24" s="52"/>
      <c r="R24" s="5"/>
      <c r="S24" s="51"/>
      <c r="T24" s="52"/>
    </row>
    <row r="25" spans="1:20" s="2" customFormat="1" ht="12" x14ac:dyDescent="0.25">
      <c r="A25" s="51"/>
      <c r="B25" s="52"/>
      <c r="C25" s="5"/>
      <c r="D25" s="51"/>
      <c r="E25" s="53"/>
      <c r="F25" s="52"/>
      <c r="G25" s="5"/>
      <c r="H25" s="51"/>
      <c r="I25" s="53"/>
      <c r="J25" s="52"/>
      <c r="K25" s="5"/>
      <c r="L25" s="51"/>
      <c r="M25" s="54"/>
      <c r="N25" s="52"/>
      <c r="O25" s="5"/>
      <c r="P25" s="51"/>
      <c r="Q25" s="52"/>
      <c r="R25" s="5"/>
      <c r="S25" s="51"/>
      <c r="T25" s="52"/>
    </row>
    <row r="26" spans="1:20" s="2" customFormat="1" ht="12" x14ac:dyDescent="0.25">
      <c r="A26" s="51"/>
      <c r="B26" s="52"/>
      <c r="C26" s="5"/>
      <c r="D26" s="51"/>
      <c r="E26" s="53"/>
      <c r="F26" s="52"/>
      <c r="G26" s="5"/>
      <c r="H26" s="51"/>
      <c r="I26" s="53"/>
      <c r="J26" s="52"/>
      <c r="K26" s="5"/>
      <c r="L26" s="51"/>
      <c r="M26" s="54"/>
      <c r="N26" s="52"/>
      <c r="O26" s="5"/>
      <c r="P26" s="51"/>
      <c r="Q26" s="52"/>
      <c r="R26" s="5"/>
      <c r="S26" s="51"/>
      <c r="T26" s="52"/>
    </row>
    <row r="27" spans="1:20" s="2" customFormat="1" ht="12" x14ac:dyDescent="0.25">
      <c r="A27" s="51"/>
      <c r="B27" s="52"/>
      <c r="C27" s="5"/>
      <c r="D27" s="51"/>
      <c r="E27" s="53"/>
      <c r="F27" s="52"/>
      <c r="G27" s="5"/>
      <c r="H27" s="51"/>
      <c r="I27" s="53"/>
      <c r="J27" s="52"/>
      <c r="K27" s="5"/>
      <c r="L27" s="51"/>
      <c r="M27" s="54"/>
      <c r="N27" s="52"/>
      <c r="O27" s="5"/>
      <c r="P27" s="51"/>
      <c r="Q27" s="52"/>
      <c r="R27" s="5"/>
      <c r="S27" s="51"/>
      <c r="T27" s="52"/>
    </row>
    <row r="28" spans="1:20" s="2" customFormat="1" ht="12" x14ac:dyDescent="0.25">
      <c r="A28" s="51"/>
      <c r="B28" s="52"/>
      <c r="C28" s="5"/>
      <c r="D28" s="51"/>
      <c r="E28" s="53"/>
      <c r="F28" s="52"/>
      <c r="G28" s="5"/>
      <c r="H28" s="51"/>
      <c r="I28" s="53"/>
      <c r="J28" s="52"/>
      <c r="K28" s="5"/>
      <c r="L28" s="51"/>
      <c r="M28" s="54"/>
      <c r="N28" s="52"/>
      <c r="O28" s="5"/>
      <c r="P28" s="51"/>
      <c r="Q28" s="52"/>
      <c r="R28" s="5"/>
      <c r="S28" s="51"/>
      <c r="T28" s="52"/>
    </row>
    <row r="29" spans="1:20" s="2" customFormat="1" ht="12.6" thickBot="1" x14ac:dyDescent="0.3">
      <c r="A29" s="25"/>
      <c r="B29" s="26"/>
      <c r="C29" s="5"/>
      <c r="D29" s="25"/>
      <c r="E29" s="27"/>
      <c r="F29" s="28"/>
      <c r="G29" s="5"/>
      <c r="H29" s="25"/>
      <c r="I29" s="27"/>
      <c r="J29" s="26"/>
      <c r="K29" s="5"/>
      <c r="L29" s="25"/>
      <c r="M29" s="27"/>
      <c r="N29" s="26"/>
      <c r="O29" s="5"/>
      <c r="P29" s="25"/>
      <c r="Q29" s="26"/>
      <c r="R29" s="5"/>
      <c r="S29" s="25"/>
      <c r="T29" s="26"/>
    </row>
    <row r="30" spans="1:20" s="2" customFormat="1" ht="13.2" thickTop="1" thickBot="1" x14ac:dyDescent="0.3">
      <c r="A30" s="17" t="s">
        <v>13</v>
      </c>
      <c r="B30" s="48">
        <f>SUM(B9:B28)</f>
        <v>0</v>
      </c>
      <c r="C30" s="5"/>
      <c r="D30" s="29"/>
      <c r="E30" s="20" t="s">
        <v>13</v>
      </c>
      <c r="F30" s="48">
        <f>SUM(F9:F28)</f>
        <v>0</v>
      </c>
      <c r="G30" s="5"/>
      <c r="H30" s="30"/>
      <c r="I30" s="19" t="s">
        <v>13</v>
      </c>
      <c r="J30" s="48">
        <f>SUM(J9:J28)</f>
        <v>0</v>
      </c>
      <c r="K30" s="5"/>
      <c r="L30" s="29"/>
      <c r="M30" s="20" t="s">
        <v>13</v>
      </c>
      <c r="N30" s="49">
        <f>SUM(N9:N28)</f>
        <v>0</v>
      </c>
      <c r="O30" s="5"/>
      <c r="P30" s="18" t="s">
        <v>13</v>
      </c>
      <c r="Q30" s="49">
        <f>SUM(Q9:Q28)</f>
        <v>138</v>
      </c>
      <c r="R30" s="5"/>
      <c r="S30" s="18" t="s">
        <v>13</v>
      </c>
      <c r="T30" s="49">
        <f>SUM(T9:T28)</f>
        <v>0</v>
      </c>
    </row>
    <row r="31" spans="1:20" s="2" customFormat="1" ht="13.2" thickTop="1" thickBot="1" x14ac:dyDescent="0.3">
      <c r="A31" s="70" t="s">
        <v>14</v>
      </c>
      <c r="B31" s="71"/>
      <c r="D31" s="68" t="s">
        <v>14</v>
      </c>
      <c r="E31" s="72"/>
      <c r="F31" s="69"/>
      <c r="H31" s="70" t="s">
        <v>14</v>
      </c>
      <c r="I31" s="73"/>
      <c r="J31" s="71"/>
      <c r="L31" s="74" t="s">
        <v>14</v>
      </c>
      <c r="M31" s="75"/>
      <c r="N31" s="76"/>
      <c r="P31" s="74" t="s">
        <v>14</v>
      </c>
      <c r="Q31" s="76"/>
      <c r="S31" s="74" t="s">
        <v>14</v>
      </c>
      <c r="T31" s="76"/>
    </row>
    <row r="32" spans="1:20" s="2" customFormat="1" ht="12.6" thickTop="1" x14ac:dyDescent="0.25">
      <c r="A32" s="6"/>
      <c r="B32" s="6"/>
      <c r="D32" s="6"/>
      <c r="E32" s="6"/>
      <c r="F32" s="6"/>
      <c r="H32" s="6"/>
      <c r="I32" s="6"/>
      <c r="J32" s="6"/>
      <c r="L32" s="6"/>
      <c r="M32" s="6"/>
      <c r="N32" s="6"/>
      <c r="P32" s="6"/>
      <c r="Q32" s="6"/>
      <c r="S32" s="6"/>
      <c r="T32" s="6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3"/>
      <c r="D34" s="68" t="s">
        <v>17</v>
      </c>
      <c r="E34" s="72"/>
      <c r="F34" s="69"/>
      <c r="G34" s="13"/>
      <c r="H34" s="13"/>
      <c r="I34" s="13"/>
      <c r="J34" s="13"/>
      <c r="K34" s="68" t="s">
        <v>21</v>
      </c>
      <c r="L34" s="72"/>
      <c r="M34" s="69"/>
      <c r="N34" s="13"/>
      <c r="R34" s="13"/>
      <c r="S34" s="82" t="s">
        <v>15</v>
      </c>
      <c r="T34" s="84"/>
    </row>
    <row r="35" spans="1:20" s="2" customFormat="1" ht="13.2" thickTop="1" thickBot="1" x14ac:dyDescent="0.3">
      <c r="A35" s="4"/>
      <c r="B35" s="4"/>
      <c r="D35" s="68">
        <f>B30</f>
        <v>0</v>
      </c>
      <c r="E35" s="72"/>
      <c r="F35" s="21" t="s">
        <v>13</v>
      </c>
      <c r="K35" s="82">
        <f>F30</f>
        <v>0</v>
      </c>
      <c r="L35" s="83"/>
      <c r="M35" s="22" t="s">
        <v>13</v>
      </c>
      <c r="S35" s="50">
        <f>(D35-D41)-(D38-K38-K41)</f>
        <v>138</v>
      </c>
      <c r="T35" s="22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68" t="s">
        <v>18</v>
      </c>
      <c r="E37" s="72"/>
      <c r="F37" s="69"/>
      <c r="K37" s="68" t="s">
        <v>12</v>
      </c>
      <c r="L37" s="72"/>
      <c r="M37" s="69"/>
    </row>
    <row r="38" spans="1:20" s="2" customFormat="1" ht="13.2" thickTop="1" thickBot="1" x14ac:dyDescent="0.3">
      <c r="D38" s="68">
        <f>N30</f>
        <v>0</v>
      </c>
      <c r="E38" s="72"/>
      <c r="F38" s="21" t="s">
        <v>13</v>
      </c>
      <c r="K38" s="82">
        <f>Q30</f>
        <v>138</v>
      </c>
      <c r="L38" s="83"/>
      <c r="M38" s="22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68" t="s">
        <v>23</v>
      </c>
      <c r="E40" s="72"/>
      <c r="F40" s="69"/>
      <c r="K40" s="68" t="s">
        <v>11</v>
      </c>
      <c r="L40" s="72"/>
      <c r="M40" s="69"/>
    </row>
    <row r="41" spans="1:20" s="2" customFormat="1" ht="13.2" thickTop="1" thickBot="1" x14ac:dyDescent="0.3">
      <c r="D41" s="68">
        <f>J30</f>
        <v>0</v>
      </c>
      <c r="E41" s="72"/>
      <c r="F41" s="21" t="s">
        <v>13</v>
      </c>
      <c r="K41" s="82">
        <f>T30</f>
        <v>0</v>
      </c>
      <c r="L41" s="83"/>
      <c r="M41" s="22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49" t="s">
        <v>19</v>
      </c>
      <c r="E43" s="55" t="s">
        <v>41</v>
      </c>
    </row>
    <row r="44" spans="1:20" s="2" customFormat="1" ht="13.2" thickTop="1" thickBot="1" x14ac:dyDescent="0.3">
      <c r="D44" s="56"/>
      <c r="E44" s="56"/>
      <c r="F44" s="57" t="s">
        <v>13</v>
      </c>
    </row>
    <row r="45" spans="1:20" ht="10.8" thickTop="1" x14ac:dyDescent="0.2"/>
  </sheetData>
  <sheetProtection algorithmName="SHA-512" hashValue="t7HtSg+fqn+ruYBXAFfx+8We4PUgUwFarjv9AaZcyG66MPHI6PEqT1UwTKCHmWLlVzsVl9hXBmZJwT7BBEP5wQ==" saltValue="ZOLLWrv8o+dY4ppbQEZPFA==" spinCount="100000" sheet="1" objects="1" scenarios="1" selectLockedCells="1"/>
  <mergeCells count="30">
    <mergeCell ref="D40:F40"/>
    <mergeCell ref="K40:M40"/>
    <mergeCell ref="D41:E41"/>
    <mergeCell ref="K41:L41"/>
    <mergeCell ref="S34:T34"/>
    <mergeCell ref="D35:E35"/>
    <mergeCell ref="K35:L35"/>
    <mergeCell ref="D38:E38"/>
    <mergeCell ref="K38:L38"/>
    <mergeCell ref="D37:F37"/>
    <mergeCell ref="K37:M37"/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  <mergeCell ref="D34:F34"/>
    <mergeCell ref="K34:M34"/>
    <mergeCell ref="D1:N1"/>
    <mergeCell ref="D2:N2"/>
    <mergeCell ref="D3:N3"/>
    <mergeCell ref="D4:H4"/>
    <mergeCell ref="L4:N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activeCell="C33" sqref="C33"/>
    </sheetView>
  </sheetViews>
  <sheetFormatPr defaultRowHeight="14.4" x14ac:dyDescent="0.3"/>
  <cols>
    <col min="1" max="1" width="18.6640625" customWidth="1"/>
  </cols>
  <sheetData>
    <row r="1" spans="1:1" x14ac:dyDescent="0.3">
      <c r="A1" t="s">
        <v>35</v>
      </c>
    </row>
    <row r="2" spans="1:1" ht="7.5" customHeight="1" x14ac:dyDescent="0.3"/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34</v>
      </c>
    </row>
    <row r="8" spans="1:1" x14ac:dyDescent="0.3">
      <c r="A8" t="s">
        <v>31</v>
      </c>
    </row>
    <row r="9" spans="1:1" x14ac:dyDescent="0.3">
      <c r="A9" t="s">
        <v>32</v>
      </c>
    </row>
    <row r="11" spans="1:1" x14ac:dyDescent="0.3">
      <c r="A11" t="s">
        <v>36</v>
      </c>
    </row>
    <row r="12" spans="1:1" ht="7.5" customHeight="1" x14ac:dyDescent="0.3"/>
    <row r="13" spans="1:1" x14ac:dyDescent="0.3">
      <c r="A13" t="s">
        <v>37</v>
      </c>
    </row>
    <row r="14" spans="1:1" x14ac:dyDescent="0.3">
      <c r="A14" t="s">
        <v>38</v>
      </c>
    </row>
    <row r="16" spans="1:1" x14ac:dyDescent="0.3">
      <c r="A16" t="s">
        <v>39</v>
      </c>
    </row>
    <row r="17" spans="1:1" ht="7.5" customHeight="1" x14ac:dyDescent="0.3"/>
    <row r="18" spans="1:1" x14ac:dyDescent="0.3">
      <c r="A18" t="s">
        <v>40</v>
      </c>
    </row>
  </sheetData>
  <sheetProtection password="C7F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34BC4458C3D4C9FACECEAADE4EB70" ma:contentTypeVersion="0" ma:contentTypeDescription="Een nieuw document maken." ma:contentTypeScope="" ma:versionID="fd99caa14b3887488d7cb7cf04a4be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6A666-EFFE-40BA-ACC1-A19C61389E62}">
  <ds:schemaRefs>
    <ds:schemaRef ds:uri="http://schemas.microsoft.com/office/2006/metadata/properties"/>
    <ds:schemaRef ds:uri="http://schemas.microsoft.com/office/infopath/2007/PartnerControls"/>
    <ds:schemaRef ds:uri="c9d1318d-e21a-4117-9d43-b0fc1be52cca"/>
    <ds:schemaRef ds:uri="5f874a60-040c-4b54-b8f0-623f516f2f71"/>
  </ds:schemaRefs>
</ds:datastoreItem>
</file>

<file path=customXml/itemProps2.xml><?xml version="1.0" encoding="utf-8"?>
<ds:datastoreItem xmlns:ds="http://schemas.openxmlformats.org/officeDocument/2006/customXml" ds:itemID="{E83F56F6-FDE7-48C2-B037-88F6E447F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749F9-5BEA-4B1F-873A-6EA1C4D02A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11</vt:i4>
      </vt:variant>
    </vt:vector>
  </HeadingPairs>
  <TitlesOfParts>
    <vt:vector size="18" baseType="lpstr">
      <vt:lpstr>Voorblad</vt:lpstr>
      <vt:lpstr>Bovengrond</vt:lpstr>
      <vt:lpstr>Ondergrond</vt:lpstr>
      <vt:lpstr>Zand voor zandbed</vt:lpstr>
      <vt:lpstr>Teelaarde</vt:lpstr>
      <vt:lpstr>Bomengrond</vt:lpstr>
      <vt:lpstr>Instructies</vt:lpstr>
      <vt:lpstr>Bomengrond!Afdrukbereik</vt:lpstr>
      <vt:lpstr>Bovengrond!Afdrukbereik</vt:lpstr>
      <vt:lpstr>Ondergrond!Afdrukbereik</vt:lpstr>
      <vt:lpstr>Teelaarde!Afdrukbereik</vt:lpstr>
      <vt:lpstr>Voorblad!Afdrukbereik</vt:lpstr>
      <vt:lpstr>'Zand voor zandbed'!Afdrukbereik</vt:lpstr>
      <vt:lpstr>Bov.gr._ontgr.1</vt:lpstr>
      <vt:lpstr>Bov.gr._ontgr.2</vt:lpstr>
      <vt:lpstr>Bov.gr._ontgr.3</vt:lpstr>
      <vt:lpstr>Bov.gr._ontgr.4</vt:lpstr>
      <vt:lpstr>Bov.gr._ontgr_1</vt:lpstr>
    </vt:vector>
  </TitlesOfParts>
  <Company>Iv-Groep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plvandenbrekel</dc:creator>
  <cp:lastModifiedBy>Roderik Klaassen | NB2N B.V.</cp:lastModifiedBy>
  <cp:lastPrinted>2017-05-20T11:07:19Z</cp:lastPrinted>
  <dcterms:created xsi:type="dcterms:W3CDTF">2012-06-29T11:39:11Z</dcterms:created>
  <dcterms:modified xsi:type="dcterms:W3CDTF">2026-05-27T08:09:44Z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0x010100C2034BC4458C3D4C9FACECEAADE4EB70</vt:lpwstr>
  </property>
  <property fmtid="{D5CDD505-2E9C-101B-9397-08002B2CF9AE}" pid="3" name="MediaServiceImageTags">
    <vt:lpwstr/>
  </property>
</Properties>
</file>