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mc:AlternateContent xmlns:mc="http://schemas.openxmlformats.org/markup-compatibility/2006">
    <mc:Choice Requires="x15">
      <x15ac:absPath xmlns:x15ac="http://schemas.microsoft.com/office/spreadsheetml/2010/11/ac" url="https://adhibeonl.sharepoint.com/sites/ingenion/Gedeelde  documenten/Wijzer aan de Amstel/EA Schoonmaak (2026)/Gepubliceerd/"/>
    </mc:Choice>
  </mc:AlternateContent>
  <xr:revisionPtr revIDLastSave="371" documentId="8_{10064C37-F160-4493-9162-2F1E348B5548}" xr6:coauthVersionLast="47" xr6:coauthVersionMax="47" xr10:uidLastSave="{147CC160-4EE7-4823-967D-0442C538E32C}"/>
  <bookViews>
    <workbookView xWindow="-28920" yWindow="-900" windowWidth="29040" windowHeight="15720" activeTab="2" xr2:uid="{00000000-000D-0000-FFFF-FFFF00000000}"/>
  </bookViews>
  <sheets>
    <sheet name="Toelichting" sheetId="42" r:id="rId1"/>
    <sheet name="Blad1" sheetId="28" state="hidden" r:id="rId2"/>
    <sheet name="Prijzenblad WadA" sheetId="41" r:id="rId3"/>
    <sheet name="Ruimtestaat" sheetId="15" r:id="rId4"/>
    <sheet name="Locaties WadA" sheetId="27" r:id="rId5"/>
    <sheet name="Admistratieve ruimte (1)" sheetId="30" r:id="rId6"/>
    <sheet name="Leslokaal (2)" sheetId="31" r:id="rId7"/>
    <sheet name="Sanitair (3)" sheetId="33" r:id="rId8"/>
    <sheet name="Restauratieve ruimte (4)" sheetId="44" r:id="rId9"/>
    <sheet name="Verkeersruimte (5)" sheetId="35" r:id="rId10"/>
    <sheet name="Speellokaal (6)" sheetId="40" r:id="rId11"/>
    <sheet name="KDV BSO PSZ (7)" sheetId="39" r:id="rId12"/>
    <sheet name="Regiewerkzaamheden" sheetId="45" r:id="rId13"/>
    <sheet name="Ruimteverantw." sheetId="29" state="hidden" r:id="rId14"/>
    <sheet name="praktijklokaal" sheetId="7" state="hidden" r:id="rId15"/>
    <sheet name="algemene ruimten" sheetId="8" state="hidden" r:id="rId16"/>
    <sheet name="Sanitair incl naloop" sheetId="11" state="hidden" r:id="rId17"/>
    <sheet name="grootkeuken" sheetId="12" state="hidden" r:id="rId18"/>
  </sheets>
  <externalReferences>
    <externalReference r:id="rId19"/>
  </externalReferences>
  <definedNames>
    <definedName name="_xlnm._FilterDatabase" localSheetId="1" hidden="1">Blad1!$A$11:$B$337</definedName>
    <definedName name="_xlnm._FilterDatabase" localSheetId="4" hidden="1">'Locaties WadA'!$A$2:$G$2</definedName>
    <definedName name="_xlnm._FilterDatabase" localSheetId="3" hidden="1">'Ruimtestaat'!$A$3:$M$78</definedName>
    <definedName name="freq">'[1]sociale voorzieningen'!$B$6:$J$18</definedName>
    <definedName name="gemtarief">'[1]gemiddeld tarief'!$F$16:$G$27</definedName>
    <definedName name="kengetalDC">'[1]kengetal DC'!$A$10:$M$90</definedName>
    <definedName name="kengetaloverig">'[1]kengetal Overig'!$A$10:$M$41</definedName>
    <definedName name="keuken">'[1]kengetal DC'!$A$104:$E$104</definedName>
    <definedName name="naloopdc">'[1]kengetal DC'!$A$93:$E$101</definedName>
    <definedName name="naloopoverig">'[1]kengetal Overig'!$A$44:$E$52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 i="41" l="1"/>
  <c r="D2" i="41"/>
  <c r="F5" i="27"/>
  <c r="D4" i="41"/>
  <c r="L18" i="15"/>
  <c r="M18" i="15" s="1"/>
  <c r="L20" i="15"/>
  <c r="M20" i="15" s="1"/>
  <c r="D9" i="41"/>
  <c r="D7" i="41"/>
  <c r="E6" i="41" l="1"/>
  <c r="E8" i="41"/>
  <c r="D5" i="41"/>
  <c r="E9" i="41"/>
  <c r="E5" i="41"/>
  <c r="E4" i="41"/>
  <c r="E7" i="41"/>
  <c r="E2" i="41"/>
  <c r="E3" i="41"/>
  <c r="D6" i="41"/>
  <c r="D8" i="41"/>
  <c r="G8" i="41" l="1"/>
  <c r="G7" i="41"/>
  <c r="G6" i="41"/>
  <c r="G5" i="41"/>
  <c r="G3" i="41"/>
  <c r="G2" i="41"/>
  <c r="G4" i="41"/>
  <c r="G5" i="27"/>
  <c r="L16" i="15" l="1"/>
  <c r="M16" i="15" s="1"/>
  <c r="L17" i="15"/>
  <c r="M17" i="15" s="1"/>
  <c r="L14" i="15"/>
  <c r="M14" i="15" s="1"/>
  <c r="L13" i="15"/>
  <c r="M13" i="15" s="1"/>
  <c r="L12" i="15"/>
  <c r="M12" i="15" s="1"/>
  <c r="L8" i="15"/>
  <c r="M8" i="15" s="1"/>
  <c r="L11" i="15"/>
  <c r="M11" i="15" s="1"/>
  <c r="L4" i="15"/>
  <c r="M4" i="15" s="1"/>
  <c r="L19" i="15"/>
  <c r="M19" i="15" s="1"/>
  <c r="L6" i="15"/>
  <c r="M6" i="15" s="1"/>
  <c r="L7" i="15"/>
  <c r="M7" i="15" s="1"/>
  <c r="L10" i="15"/>
  <c r="M10" i="15" s="1"/>
  <c r="L15" i="15"/>
  <c r="M15" i="15" s="1"/>
  <c r="L5" i="15"/>
  <c r="M5" i="15" s="1"/>
  <c r="L9" i="15"/>
  <c r="M9" i="15" s="1"/>
  <c r="H5" i="41"/>
  <c r="H7" i="41"/>
  <c r="H8" i="41"/>
  <c r="H3" i="41"/>
  <c r="H4" i="41"/>
  <c r="H6" i="41"/>
  <c r="L27" i="15" l="1"/>
  <c r="M27" i="15" s="1"/>
  <c r="L38" i="15"/>
  <c r="M38" i="15" s="1"/>
  <c r="L36" i="15"/>
  <c r="M36" i="15" s="1"/>
  <c r="L33" i="15"/>
  <c r="M33" i="15" s="1"/>
  <c r="L31" i="15"/>
  <c r="M31" i="15" s="1"/>
  <c r="L26" i="15"/>
  <c r="M26" i="15" s="1"/>
  <c r="L32" i="15"/>
  <c r="M32" i="15" s="1"/>
  <c r="L25" i="15"/>
  <c r="M25" i="15" s="1"/>
  <c r="L60" i="15" l="1"/>
  <c r="M60" i="15" s="1"/>
  <c r="L78" i="15"/>
  <c r="M78" i="15" s="1"/>
  <c r="L48" i="15"/>
  <c r="M48" i="15" s="1"/>
  <c r="H2" i="41" l="1"/>
  <c r="K10" i="41" s="1"/>
  <c r="D10" i="41" l="1"/>
  <c r="L37" i="15" l="1"/>
  <c r="M37" i="15" s="1"/>
  <c r="L43" i="15"/>
  <c r="M43" i="15" s="1"/>
  <c r="L50" i="15"/>
  <c r="M50" i="15" s="1"/>
  <c r="L41" i="15"/>
  <c r="M41" i="15" s="1"/>
  <c r="L34" i="15"/>
  <c r="M34" i="15" s="1"/>
  <c r="L30" i="15"/>
  <c r="M30" i="15" s="1"/>
  <c r="L24" i="15"/>
  <c r="M24" i="15" s="1"/>
  <c r="L29" i="15"/>
  <c r="M29" i="15" s="1"/>
  <c r="L70" i="15"/>
  <c r="M70" i="15" s="1"/>
  <c r="L77" i="15"/>
  <c r="M77" i="15" s="1"/>
  <c r="L46" i="15"/>
  <c r="M46" i="15" s="1"/>
  <c r="L58" i="15"/>
  <c r="M58" i="15" s="1"/>
  <c r="L68" i="15"/>
  <c r="M68" i="15" s="1"/>
  <c r="L57" i="15"/>
  <c r="M57" i="15" s="1"/>
  <c r="L69" i="15"/>
  <c r="M69" i="15" s="1"/>
  <c r="L28" i="15"/>
  <c r="M28" i="15" s="1"/>
  <c r="L22" i="15"/>
  <c r="M22" i="15" s="1"/>
  <c r="L23" i="15"/>
  <c r="M23" i="15" s="1"/>
  <c r="L35" i="15"/>
  <c r="M35" i="15" s="1"/>
  <c r="L21" i="15"/>
  <c r="M21" i="15" s="1"/>
  <c r="L61" i="15"/>
  <c r="M61" i="15" s="1"/>
  <c r="L59" i="15"/>
  <c r="M59" i="15" s="1"/>
  <c r="L63" i="15"/>
  <c r="M63" i="15" s="1"/>
  <c r="L55" i="15"/>
  <c r="M55" i="15" s="1"/>
  <c r="L74" i="15"/>
  <c r="M74" i="15" s="1"/>
  <c r="L75" i="15"/>
  <c r="M75" i="15" s="1"/>
  <c r="L56" i="15"/>
  <c r="M56" i="15" s="1"/>
  <c r="L52" i="15"/>
  <c r="M52" i="15" s="1"/>
  <c r="L45" i="15"/>
  <c r="M45" i="15" s="1"/>
  <c r="L67" i="15"/>
  <c r="M67" i="15" s="1"/>
  <c r="L42" i="15"/>
  <c r="M42" i="15" s="1"/>
  <c r="L66" i="15"/>
  <c r="M66" i="15" s="1"/>
  <c r="L65" i="15"/>
  <c r="M65" i="15" s="1"/>
  <c r="L64" i="15"/>
  <c r="M64" i="15" s="1"/>
  <c r="L44" i="15"/>
  <c r="M44" i="15" s="1"/>
  <c r="L76" i="15"/>
  <c r="M76" i="15" s="1"/>
  <c r="L73" i="15"/>
  <c r="M73" i="15" s="1"/>
  <c r="L39" i="15"/>
  <c r="M39" i="15" s="1"/>
  <c r="L40" i="15"/>
  <c r="M40" i="15" s="1"/>
  <c r="L72" i="15"/>
  <c r="M72" i="15" s="1"/>
  <c r="L53" i="15"/>
  <c r="M53" i="15" s="1"/>
  <c r="L54" i="15"/>
  <c r="M54" i="15" s="1"/>
  <c r="L62" i="15"/>
  <c r="M62" i="15" s="1"/>
  <c r="L47" i="15"/>
  <c r="M47" i="15" s="1"/>
  <c r="L49" i="15"/>
  <c r="M49" i="15" s="1"/>
  <c r="L51" i="15"/>
  <c r="M51" i="15" s="1"/>
  <c r="L71" i="15"/>
  <c r="M71" i="15" s="1"/>
</calcChain>
</file>

<file path=xl/sharedStrings.xml><?xml version="1.0" encoding="utf-8"?>
<sst xmlns="http://schemas.openxmlformats.org/spreadsheetml/2006/main" count="3171" uniqueCount="971">
  <si>
    <t>Naam tabblad</t>
  </si>
  <si>
    <t>Toelichting</t>
  </si>
  <si>
    <t>Algemeen</t>
  </si>
  <si>
    <r>
      <t xml:space="preserve">Dit werkblad bevat meerdere berekeningen en functies. Indien u gebruik wenst te maken van de gegevens uit dit werkblad wordt aangeraden om te werken met een kopie. De bladen zijn niet beveiligd om u in gelegenheid te stellen uw eigen berekeningen in een kopie te hanteren. </t>
    </r>
    <r>
      <rPr>
        <b/>
        <sz val="12"/>
        <color theme="1"/>
        <rFont val="Calibri Light"/>
        <family val="2"/>
        <scheme val="major"/>
      </rPr>
      <t>Echter in het up te loaden document dient de Inschrijver slechts de gevraagde cellen in te vullen en verder</t>
    </r>
    <r>
      <rPr>
        <b/>
        <u/>
        <sz val="12"/>
        <color theme="1"/>
        <rFont val="Calibri Light"/>
        <family val="2"/>
        <scheme val="major"/>
      </rPr>
      <t xml:space="preserve"> geen</t>
    </r>
    <r>
      <rPr>
        <b/>
        <sz val="12"/>
        <color theme="1"/>
        <rFont val="Calibri Light"/>
        <family val="2"/>
        <scheme val="major"/>
      </rPr>
      <t xml:space="preserve"> wijzigingen aan te brengen in gegevens of formules, zulks op risico van het ter zijde leggen door Aanbestedende Dienst van de Inschrijving.</t>
    </r>
  </si>
  <si>
    <t xml:space="preserve">De in het werkblad gehanteerde begrippen zijn in overeenstemming met die uit de Uitnodiging tot Inschrijving en geschreven met een begin hoofdletter. Voor een omschrijving van deze begrippen en definities wordt verwezen naar de Uitnodiging tot Inschrijving.
</t>
  </si>
  <si>
    <r>
      <t xml:space="preserve">In navolgende cellen in kolom A staan onderstreept de namen van het tabblad. De namen bevatten een snelkoppeling. Door op de naam te klikken gaat u rechtstreeks naar het betreffende 
tabblad. Op ieder tabblad vindt u eenzelfde soort link met de naam </t>
    </r>
    <r>
      <rPr>
        <sz val="11"/>
        <color theme="8"/>
        <rFont val="Calibri Light"/>
        <family val="2"/>
        <scheme val="major"/>
      </rPr>
      <t>"</t>
    </r>
    <r>
      <rPr>
        <u/>
        <sz val="11"/>
        <color theme="8"/>
        <rFont val="Calibri Light"/>
        <family val="2"/>
        <scheme val="major"/>
      </rPr>
      <t>Terug naar het tabblad Toelichting</t>
    </r>
    <r>
      <rPr>
        <sz val="11"/>
        <color theme="8"/>
        <rFont val="Calibri Light"/>
        <family val="2"/>
        <scheme val="major"/>
      </rPr>
      <t>"</t>
    </r>
    <r>
      <rPr>
        <sz val="11"/>
        <color theme="1"/>
        <rFont val="Calibri Light"/>
        <family val="2"/>
        <scheme val="major"/>
      </rPr>
      <t xml:space="preserve">. Door hierop te klikken keert u weer terug naar hethuidige tabblad.
</t>
    </r>
  </si>
  <si>
    <t>Ruimtestaat</t>
  </si>
  <si>
    <r>
      <t xml:space="preserve">Op dit tabblad treft u een lijst aan met alle ruimten. Per ruimte is duidelijk aangegeven om welke school en locatie het gaat (adresgegevens). Daarnaast worden er gegevens over de ruimtensoort en de specifieke ruimtegegevens zoals vloersoort en oppervlakte weergegeven.
</t>
    </r>
    <r>
      <rPr>
        <b/>
        <sz val="12"/>
        <color theme="1"/>
        <rFont val="Calibri Light"/>
        <family val="2"/>
        <scheme val="major"/>
      </rPr>
      <t xml:space="preserve">NB.: U hoeft hier </t>
    </r>
    <r>
      <rPr>
        <b/>
        <u/>
        <sz val="12"/>
        <color theme="1"/>
        <rFont val="Calibri Light"/>
        <family val="2"/>
        <scheme val="major"/>
      </rPr>
      <t>niks</t>
    </r>
    <r>
      <rPr>
        <b/>
        <sz val="12"/>
        <color theme="1"/>
        <rFont val="Calibri Light"/>
        <family val="2"/>
        <scheme val="major"/>
      </rPr>
      <t xml:space="preserve"> in te vullen. De prijzen uit de werkprogramma's worden hier automatisch overgenomen.</t>
    </r>
    <r>
      <rPr>
        <sz val="11"/>
        <color theme="1"/>
        <rFont val="Calibri Light"/>
        <family val="2"/>
        <scheme val="major"/>
      </rPr>
      <t xml:space="preserve">
</t>
    </r>
  </si>
  <si>
    <t>Glasbewassing</t>
  </si>
  <si>
    <t>Adm ruimte (1)</t>
  </si>
  <si>
    <r>
      <t xml:space="preserve">Hier kunt u informatie vinden over het totaal aantal vierkante meters vloeroppervlakte per Locatie en het leerlingenaantal.
</t>
    </r>
    <r>
      <rPr>
        <b/>
        <sz val="12"/>
        <color theme="1"/>
        <rFont val="Calibri Light"/>
        <family val="2"/>
        <scheme val="major"/>
      </rPr>
      <t>U hoeft hier niets in te vullen.</t>
    </r>
    <r>
      <rPr>
        <sz val="11"/>
        <color theme="1"/>
        <rFont val="Calibri Light"/>
        <family val="2"/>
        <scheme val="major"/>
      </rPr>
      <t xml:space="preserve">
</t>
    </r>
  </si>
  <si>
    <t>Ruimtesoort</t>
  </si>
  <si>
    <t>Totaal # m²</t>
  </si>
  <si>
    <t>Aantal ruimtes</t>
  </si>
  <si>
    <t>Werkpr.</t>
  </si>
  <si>
    <t>m² prijs  programma</t>
  </si>
  <si>
    <t>Prijs per jaar per ruimtesoort</t>
  </si>
  <si>
    <t>Terug naar het tabblad Toelichting</t>
  </si>
  <si>
    <t>Administratieve ruimte</t>
  </si>
  <si>
    <t>Klaslokaal</t>
  </si>
  <si>
    <t>Restauratieve ruimte</t>
  </si>
  <si>
    <t>Sanitair</t>
  </si>
  <si>
    <t>Vakspecifieke ruimte</t>
  </si>
  <si>
    <t>Verkeersruimte</t>
  </si>
  <si>
    <t>Gymruimte</t>
  </si>
  <si>
    <t>BSO / kinderdagopvang /peuterspeelzaal</t>
  </si>
  <si>
    <t>Niet in onderhoud</t>
  </si>
  <si>
    <t xml:space="preserve">Totaal aantal m² vloeropp. alle Locaties </t>
  </si>
  <si>
    <t>Prijs schoonmaak per jaar incl. schoonmaakbenodigdheden</t>
  </si>
  <si>
    <r>
      <t xml:space="preserve">Totaalprijs
</t>
    </r>
    <r>
      <rPr>
        <b/>
        <sz val="12"/>
        <color theme="0"/>
        <rFont val="Calibri"/>
        <family val="2"/>
        <scheme val="minor"/>
      </rPr>
      <t xml:space="preserve">(de prijs die beoordeeld wordt) </t>
    </r>
  </si>
  <si>
    <t>Legenda</t>
  </si>
  <si>
    <t>Verkeersuimte</t>
  </si>
  <si>
    <t>BSO / kinderdagopvang / peuterspeelzaal</t>
  </si>
  <si>
    <t>Beschrijving ruimte</t>
  </si>
  <si>
    <t>9an9</t>
  </si>
  <si>
    <t>9ang</t>
  </si>
  <si>
    <t>achterentree</t>
  </si>
  <si>
    <t>adjunct</t>
  </si>
  <si>
    <t>algemene ruimte</t>
  </si>
  <si>
    <t>aula</t>
  </si>
  <si>
    <t>b (Pantry)</t>
  </si>
  <si>
    <t>berghok nio</t>
  </si>
  <si>
    <t>berging</t>
  </si>
  <si>
    <t xml:space="preserve">Berging </t>
  </si>
  <si>
    <t>berging (lino 0,7m NIO)</t>
  </si>
  <si>
    <t>berging (lino 12,7m NIO)</t>
  </si>
  <si>
    <t>Berging (lino 13,1m NIO)</t>
  </si>
  <si>
    <t>Berging (lino 18,2m NIO)</t>
  </si>
  <si>
    <t>Berging (lino 2,3m NIO)</t>
  </si>
  <si>
    <t>Berging (lino 6,2m NIO)</t>
  </si>
  <si>
    <t>berging (lino 6,3m NIO)</t>
  </si>
  <si>
    <t>Berging (lino 7,2m NIO)</t>
  </si>
  <si>
    <t>berging / miva toilet</t>
  </si>
  <si>
    <t>berging 1,1m NIO</t>
  </si>
  <si>
    <t>berging 1,4m NIO</t>
  </si>
  <si>
    <t>berging 10,18m NIO</t>
  </si>
  <si>
    <t>berging 16,2m NIO</t>
  </si>
  <si>
    <t>berging 23,6m NIO</t>
  </si>
  <si>
    <t>berging 4,2m NIO</t>
  </si>
  <si>
    <t>berging 5,2m NIO</t>
  </si>
  <si>
    <t>berging 6,4m NIO</t>
  </si>
  <si>
    <t>berging 7,8m NIO</t>
  </si>
  <si>
    <t>berging 9,8m NIO</t>
  </si>
  <si>
    <t>berging speellokaal</t>
  </si>
  <si>
    <t>berging toiletgroep</t>
  </si>
  <si>
    <t>bergruimte</t>
  </si>
  <si>
    <t>bergruimte nio</t>
  </si>
  <si>
    <t>bibliotheek</t>
  </si>
  <si>
    <t xml:space="preserve">bibliotheek </t>
  </si>
  <si>
    <t>brug</t>
  </si>
  <si>
    <t>BSO ruimte</t>
  </si>
  <si>
    <t>buitenberging</t>
  </si>
  <si>
    <t>buitenberging nio</t>
  </si>
  <si>
    <t>buitenmagazijn</t>
  </si>
  <si>
    <t>Centrale hal</t>
  </si>
  <si>
    <t>Comp. Lokaal</t>
  </si>
  <si>
    <t>Computerlokaal</t>
  </si>
  <si>
    <t>computerruimte</t>
  </si>
  <si>
    <t>concierge</t>
  </si>
  <si>
    <t>containerberging NIO</t>
  </si>
  <si>
    <t>cursus/vergaderruimte</t>
  </si>
  <si>
    <t>cv</t>
  </si>
  <si>
    <t>CV ruimte</t>
  </si>
  <si>
    <t>directie</t>
  </si>
  <si>
    <t>Directiekamer</t>
  </si>
  <si>
    <t>Directiekantoor</t>
  </si>
  <si>
    <t>Docentenkamer</t>
  </si>
  <si>
    <t>docentenruimte</t>
  </si>
  <si>
    <t>douche</t>
  </si>
  <si>
    <t>entree</t>
  </si>
  <si>
    <t>entrée</t>
  </si>
  <si>
    <t xml:space="preserve">entree </t>
  </si>
  <si>
    <t>entrée (pvc 12,1m² nio)</t>
  </si>
  <si>
    <t>entree / hal</t>
  </si>
  <si>
    <t>Entree / Trap-opgang</t>
  </si>
  <si>
    <t>Entree bovenbouw</t>
  </si>
  <si>
    <t>Entree o.b.</t>
  </si>
  <si>
    <t>Entrée onderbouw</t>
  </si>
  <si>
    <t>Entreehal</t>
  </si>
  <si>
    <t>Entreeruimten</t>
  </si>
  <si>
    <t>extra looptijd door noodgebouwen</t>
  </si>
  <si>
    <t>gang</t>
  </si>
  <si>
    <t xml:space="preserve">gang </t>
  </si>
  <si>
    <t>Gang  (klimop 1e etage)</t>
  </si>
  <si>
    <t>Gang b.b.</t>
  </si>
  <si>
    <t>Gang bovenbouw</t>
  </si>
  <si>
    <t>Gang o.b.</t>
  </si>
  <si>
    <t>gangen</t>
  </si>
  <si>
    <t>gardarobe</t>
  </si>
  <si>
    <t>Garderobe</t>
  </si>
  <si>
    <t>Gemeenschapsruimte</t>
  </si>
  <si>
    <t>gemeenschapsruimte / computerruimte</t>
  </si>
  <si>
    <t>gemeenschapsruimte TSO</t>
  </si>
  <si>
    <t>gespreksruimte 12,4m NIO</t>
  </si>
  <si>
    <t>gespreksruimte 9,7m NIO</t>
  </si>
  <si>
    <t>Groepsruimte Trimaran (pvc 70m² nio)</t>
  </si>
  <si>
    <t>gymzaal</t>
  </si>
  <si>
    <t>gymzaal 1</t>
  </si>
  <si>
    <t>gymzaal 2</t>
  </si>
  <si>
    <t>Hal</t>
  </si>
  <si>
    <t>hal (klimop 1e etage)</t>
  </si>
  <si>
    <t>Hal noodlokaal</t>
  </si>
  <si>
    <t>handenarbeidruimte</t>
  </si>
  <si>
    <t>Handvaardigheidlokaal</t>
  </si>
  <si>
    <t>Hoofd entree</t>
  </si>
  <si>
    <t>hoofdentree lino</t>
  </si>
  <si>
    <t>hoofdentree schoonloopmat</t>
  </si>
  <si>
    <t>IB</t>
  </si>
  <si>
    <t>IB ruimte</t>
  </si>
  <si>
    <t>ICT</t>
  </si>
  <si>
    <t>ICT lokaal (Profiet)</t>
  </si>
  <si>
    <t>ICT ruimte</t>
  </si>
  <si>
    <t>installatieruimte nio</t>
  </si>
  <si>
    <t>jongerenruimte</t>
  </si>
  <si>
    <t>ka ntoor</t>
  </si>
  <si>
    <t>Kantine</t>
  </si>
  <si>
    <t>Kantoor</t>
  </si>
  <si>
    <t xml:space="preserve">kantoor </t>
  </si>
  <si>
    <t>kantoor (directie)</t>
  </si>
  <si>
    <t>kantoor adjunct</t>
  </si>
  <si>
    <t>kantoor directeur</t>
  </si>
  <si>
    <t>kantoor directie</t>
  </si>
  <si>
    <t>kantoor directie (tapijt 20,2m² nio)</t>
  </si>
  <si>
    <t>kantoor IB</t>
  </si>
  <si>
    <t>kantoor IB/RT</t>
  </si>
  <si>
    <t>kantoor ICT</t>
  </si>
  <si>
    <t>kantoor IOB</t>
  </si>
  <si>
    <t>kantoor onderwijsassistent</t>
  </si>
  <si>
    <t>kantoor RT</t>
  </si>
  <si>
    <t>Kantoor Trimaran (tapijt 20m² nio)</t>
  </si>
  <si>
    <t>kast</t>
  </si>
  <si>
    <t>keuken</t>
  </si>
  <si>
    <t>keuken / reproruimte</t>
  </si>
  <si>
    <t>kinderlokaal</t>
  </si>
  <si>
    <t>kleedruimte</t>
  </si>
  <si>
    <t xml:space="preserve">kleedruimte </t>
  </si>
  <si>
    <t>kleedruimte (docenten)</t>
  </si>
  <si>
    <t>kluis (4m², tapijt, nio)</t>
  </si>
  <si>
    <t>Kopieerruimte</t>
  </si>
  <si>
    <t>leeg lokaal (lino nio 50,7)</t>
  </si>
  <si>
    <t>leeg lokaal (nio lino 50,7)</t>
  </si>
  <si>
    <t>leer/werkgang</t>
  </si>
  <si>
    <t>leerlingenzorg</t>
  </si>
  <si>
    <t>leermiddelenberging / kopieerruimte</t>
  </si>
  <si>
    <t>Leerplein bovenbouw</t>
  </si>
  <si>
    <t>Leerplein onderbouw</t>
  </si>
  <si>
    <t>leerplein</t>
  </si>
  <si>
    <t>leerplek</t>
  </si>
  <si>
    <t>lera renkamer</t>
  </si>
  <si>
    <t>lerarenkamer</t>
  </si>
  <si>
    <t>leslokaal</t>
  </si>
  <si>
    <t>Leslokaal (vloer wordt pvc)</t>
  </si>
  <si>
    <t>Leslokaal / computerruimte</t>
  </si>
  <si>
    <t>Leslokaal b.b.</t>
  </si>
  <si>
    <t>leslokaal bb</t>
  </si>
  <si>
    <t>leslokaal bovenbouw</t>
  </si>
  <si>
    <t>leslokaal bovenbouw groep 4</t>
  </si>
  <si>
    <t>Leslokaal middengroep (4/5)</t>
  </si>
  <si>
    <t>Leslokaal o.b.</t>
  </si>
  <si>
    <t>leslokaal onderbouw</t>
  </si>
  <si>
    <t>leslokaal onderbouw groep 2</t>
  </si>
  <si>
    <t>leslokaal onderbouw NIO</t>
  </si>
  <si>
    <t>lift</t>
  </si>
  <si>
    <t>lift 3,6m NIO</t>
  </si>
  <si>
    <t>lokaal</t>
  </si>
  <si>
    <t xml:space="preserve">lokaal </t>
  </si>
  <si>
    <t>lokaal (de Linde 1e etage)</t>
  </si>
  <si>
    <t>Lokaal (klimop 1e etage)</t>
  </si>
  <si>
    <t>lokaal (lino 55,3 NIO)</t>
  </si>
  <si>
    <t>lokaal 1 ob</t>
  </si>
  <si>
    <t>lokaal 10</t>
  </si>
  <si>
    <t>lokaal 11</t>
  </si>
  <si>
    <t>lokaal 12</t>
  </si>
  <si>
    <t>lokaal 13</t>
  </si>
  <si>
    <t>lokaal 14</t>
  </si>
  <si>
    <t>Lokaal 15</t>
  </si>
  <si>
    <t>lokaal 1c instroom</t>
  </si>
  <si>
    <t>lokaal 2 tussenlokaal</t>
  </si>
  <si>
    <t>lokaal 3 bb</t>
  </si>
  <si>
    <t>lokaal 4</t>
  </si>
  <si>
    <t>lokaal 4 bb</t>
  </si>
  <si>
    <t>lokaal 5 ob</t>
  </si>
  <si>
    <t>lokaal 6</t>
  </si>
  <si>
    <t>lokaal 7</t>
  </si>
  <si>
    <t>lokaal 8</t>
  </si>
  <si>
    <t>lokaal 9</t>
  </si>
  <si>
    <t>Lokaal b.b.</t>
  </si>
  <si>
    <t>lokaal bb</t>
  </si>
  <si>
    <t>lokaal bb (6a)</t>
  </si>
  <si>
    <t>lokaal bb (6b)</t>
  </si>
  <si>
    <t>lokaal bb (6c)</t>
  </si>
  <si>
    <t>lokaal bb (6d)</t>
  </si>
  <si>
    <t>lokaal bovenbouw</t>
  </si>
  <si>
    <t>lokaal bovenbouw (pvc 50,9m² nio)</t>
  </si>
  <si>
    <t>lokaal bovenbouw 7/8</t>
  </si>
  <si>
    <t>lokaal bovenbouw groep 5</t>
  </si>
  <si>
    <t>lokaal bovenbouw groep 6</t>
  </si>
  <si>
    <t>lokaal bovenbouw groep 7</t>
  </si>
  <si>
    <t>Lokaal BSO (lino 55,8m² nio)</t>
  </si>
  <si>
    <t>lokaal leeg (lino nio 66,8)</t>
  </si>
  <si>
    <t>lokaal middengroep (groep 4 en 5)</t>
  </si>
  <si>
    <t>lokaal o.b.</t>
  </si>
  <si>
    <t>lokaal ob</t>
  </si>
  <si>
    <t>lokaal ob (1a)</t>
  </si>
  <si>
    <t>lokaal ob (1b)</t>
  </si>
  <si>
    <t>lokaal ob (nio: 55,3, lino)</t>
  </si>
  <si>
    <t>lokaal onderbouw</t>
  </si>
  <si>
    <t>lokaal onderbouw 3/4</t>
  </si>
  <si>
    <t>lokaal onderbouw 4</t>
  </si>
  <si>
    <t>Lokaal Pardoes</t>
  </si>
  <si>
    <t>lokaal pip</t>
  </si>
  <si>
    <t>magazijn</t>
  </si>
  <si>
    <t xml:space="preserve">magazijn </t>
  </si>
  <si>
    <t>magazijn 19,9m NIO</t>
  </si>
  <si>
    <t>meterkast 1,5m NIO</t>
  </si>
  <si>
    <t>meterkast 2,4m NIO</t>
  </si>
  <si>
    <t>meterkast 2m NIO</t>
  </si>
  <si>
    <t>miva toilet</t>
  </si>
  <si>
    <t>MK</t>
  </si>
  <si>
    <t>multifunctioneel lokaal 1/2</t>
  </si>
  <si>
    <t>multifunctioneel lokaal I/2</t>
  </si>
  <si>
    <t>nevenruimte</t>
  </si>
  <si>
    <t>opslag / archief 14,5m NIO</t>
  </si>
  <si>
    <t>opslag 13,3m NIO</t>
  </si>
  <si>
    <t>opslagruimte</t>
  </si>
  <si>
    <t>Overblijflokaal</t>
  </si>
  <si>
    <t>overblijfruimte</t>
  </si>
  <si>
    <t>Pantry</t>
  </si>
  <si>
    <t>pantry speelzaal</t>
  </si>
  <si>
    <t>PC lokaal</t>
  </si>
  <si>
    <t xml:space="preserve">PC lokaal </t>
  </si>
  <si>
    <t>Personeelskamer</t>
  </si>
  <si>
    <t>Administratie</t>
  </si>
  <si>
    <t xml:space="preserve">Personeelskamer </t>
  </si>
  <si>
    <t>personeelskamer (tapijt 33,2m² nio)</t>
  </si>
  <si>
    <t>personeelskamer / pantry</t>
  </si>
  <si>
    <t>personeelsruimte</t>
  </si>
  <si>
    <t>peuterspeelzaal</t>
  </si>
  <si>
    <t>plus klas</t>
  </si>
  <si>
    <t>podium</t>
  </si>
  <si>
    <t>portaal</t>
  </si>
  <si>
    <t xml:space="preserve">portaal </t>
  </si>
  <si>
    <t>portaal toilet</t>
  </si>
  <si>
    <t>receptie</t>
  </si>
  <si>
    <t>repro</t>
  </si>
  <si>
    <t xml:space="preserve">repro </t>
  </si>
  <si>
    <t>Repro ruimte</t>
  </si>
  <si>
    <t xml:space="preserve">Repro ruimte </t>
  </si>
  <si>
    <t>reproruimte</t>
  </si>
  <si>
    <t>reproruimte / berging</t>
  </si>
  <si>
    <t>RT ruimte</t>
  </si>
  <si>
    <t>ruimte concierge</t>
  </si>
  <si>
    <t>sanitair</t>
  </si>
  <si>
    <t xml:space="preserve">sanitair </t>
  </si>
  <si>
    <t>sanitair (lino 9,3m² nio)</t>
  </si>
  <si>
    <t>sanitair miva</t>
  </si>
  <si>
    <t>sanitair nio</t>
  </si>
  <si>
    <t>sanitair ob</t>
  </si>
  <si>
    <t>sanitar</t>
  </si>
  <si>
    <t>server (14,4 m², tapijt, nio)</t>
  </si>
  <si>
    <t>serverruimte</t>
  </si>
  <si>
    <t>serverruimte (tapijt nio 3,9)</t>
  </si>
  <si>
    <t>slaapkamer</t>
  </si>
  <si>
    <t xml:space="preserve">slaapkamer </t>
  </si>
  <si>
    <t>speelhoek / bieb</t>
  </si>
  <si>
    <t>speellokaal</t>
  </si>
  <si>
    <t>speellokaal (tijdelijk lokaal ob)</t>
  </si>
  <si>
    <t>speelzaal</t>
  </si>
  <si>
    <t>spoftzaal</t>
  </si>
  <si>
    <t>sportlokaal</t>
  </si>
  <si>
    <t>sportzaaI</t>
  </si>
  <si>
    <t>sportzaal</t>
  </si>
  <si>
    <t>spreekkamer</t>
  </si>
  <si>
    <t>techniekruimte 10,m NIO</t>
  </si>
  <si>
    <t>techniekruimte 12,3m NIO</t>
  </si>
  <si>
    <t>Tochtlokaal</t>
  </si>
  <si>
    <t>toestelberging</t>
  </si>
  <si>
    <t>toestelberging  8,3m² nio</t>
  </si>
  <si>
    <t>toestelberging 10,3m NIO</t>
  </si>
  <si>
    <t>toilet</t>
  </si>
  <si>
    <t>toílet</t>
  </si>
  <si>
    <t xml:space="preserve">toilet </t>
  </si>
  <si>
    <t>toilet (pvc 1,2m² nio)</t>
  </si>
  <si>
    <t>Toilet dames</t>
  </si>
  <si>
    <t>Toilet heren</t>
  </si>
  <si>
    <t>toilet jongens</t>
  </si>
  <si>
    <t>toilet leerkrachten</t>
  </si>
  <si>
    <t>toilet meisjes</t>
  </si>
  <si>
    <t>toilet mindervaliden</t>
  </si>
  <si>
    <t>toilet miva</t>
  </si>
  <si>
    <t>toilet personeel</t>
  </si>
  <si>
    <t>toiletgroep</t>
  </si>
  <si>
    <t>toiletruimte</t>
  </si>
  <si>
    <t>toiletten</t>
  </si>
  <si>
    <t>toiletten jongens</t>
  </si>
  <si>
    <t>toiletten meisjes</t>
  </si>
  <si>
    <t>trap</t>
  </si>
  <si>
    <t>trap (nooduitgang)</t>
  </si>
  <si>
    <t>Trap / traphal</t>
  </si>
  <si>
    <t>trap hal</t>
  </si>
  <si>
    <t>trap naar zolder</t>
  </si>
  <si>
    <t>Traphal</t>
  </si>
  <si>
    <t>trappen (gezamenlijke ruimte)</t>
  </si>
  <si>
    <t>trappenhuis</t>
  </si>
  <si>
    <t>trapportaal</t>
  </si>
  <si>
    <t>Verblijfsruimte</t>
  </si>
  <si>
    <t>Vergader/trainingsruimte</t>
  </si>
  <si>
    <t>vergaderruimte</t>
  </si>
  <si>
    <t xml:space="preserve">verkeerrsuimte </t>
  </si>
  <si>
    <t>Verkeersgang</t>
  </si>
  <si>
    <t>verkeersruimte</t>
  </si>
  <si>
    <t>verkeersruimte (gezamenlijke ruimten)</t>
  </si>
  <si>
    <t>verkeersruimten</t>
  </si>
  <si>
    <t>Verkeersruimten lino / steen</t>
  </si>
  <si>
    <t>verschoonruimte</t>
  </si>
  <si>
    <t>verwerkingsruimte</t>
  </si>
  <si>
    <t>verzorgingsruimte</t>
  </si>
  <si>
    <t>Wachtruimte</t>
  </si>
  <si>
    <t>washok</t>
  </si>
  <si>
    <t>wasruimte</t>
  </si>
  <si>
    <t>werkkast</t>
  </si>
  <si>
    <t>werkkast (nio)</t>
  </si>
  <si>
    <t>werkkast / opslag (nio)</t>
  </si>
  <si>
    <t>werkkast /ruimte koelkasten</t>
  </si>
  <si>
    <t>werkkast 2,5m NIO</t>
  </si>
  <si>
    <t>werkkast 2,8m NIO</t>
  </si>
  <si>
    <t>werkkast 3,2m NIO</t>
  </si>
  <si>
    <t>werkkast NIO</t>
  </si>
  <si>
    <t>Werkkasten</t>
  </si>
  <si>
    <t>werkplaats</t>
  </si>
  <si>
    <t>Werkruimte</t>
  </si>
  <si>
    <t>zij entrée</t>
  </si>
  <si>
    <t>zijentree</t>
  </si>
  <si>
    <t>zijentrée</t>
  </si>
  <si>
    <t>zolder pvc 33,3 nio</t>
  </si>
  <si>
    <t>zolder tapijt 42,2 nio</t>
  </si>
  <si>
    <t>Zij-entree</t>
  </si>
  <si>
    <t>Overlegruimte</t>
  </si>
  <si>
    <t>Handenarbeidlokaal</t>
  </si>
  <si>
    <t xml:space="preserve">Hal </t>
  </si>
  <si>
    <t>Meterkast</t>
  </si>
  <si>
    <t>Gasmeter</t>
  </si>
  <si>
    <t>Zolder</t>
  </si>
  <si>
    <t>Leermiddelen orthotheek</t>
  </si>
  <si>
    <t>Speelhal</t>
  </si>
  <si>
    <t>Leermiddelenberging</t>
  </si>
  <si>
    <t>Kinderdagverblijf</t>
  </si>
  <si>
    <t>Ontmoetingsruimte</t>
  </si>
  <si>
    <t>Multiculturele ruimte</t>
  </si>
  <si>
    <t>Schoonmaakhok</t>
  </si>
  <si>
    <t>Documentatieruimte</t>
  </si>
  <si>
    <t>server</t>
  </si>
  <si>
    <t>Tochtportaal</t>
  </si>
  <si>
    <t>Groepsruimte</t>
  </si>
  <si>
    <t>Multifunctioneel</t>
  </si>
  <si>
    <t>Bergkast</t>
  </si>
  <si>
    <t>Werkgang (KDV/BSO)</t>
  </si>
  <si>
    <t>Gang BSO</t>
  </si>
  <si>
    <t>BSO</t>
  </si>
  <si>
    <t>KDV 1</t>
  </si>
  <si>
    <t>KDV 2</t>
  </si>
  <si>
    <t>Technische ruimte</t>
  </si>
  <si>
    <t>Theater</t>
  </si>
  <si>
    <t>Onderbouwruimte</t>
  </si>
  <si>
    <t>Trappenhuis nio</t>
  </si>
  <si>
    <t>CV Ruimte nio</t>
  </si>
  <si>
    <t>Multifunctioneel (school/ bso)</t>
  </si>
  <si>
    <t>Buitenspelberging</t>
  </si>
  <si>
    <t>Spreekkamer nio</t>
  </si>
  <si>
    <t>Archief</t>
  </si>
  <si>
    <t>Kelder</t>
  </si>
  <si>
    <t>Mediatheek</t>
  </si>
  <si>
    <t>Muzieklokaal</t>
  </si>
  <si>
    <t xml:space="preserve">Peuteropvang </t>
  </si>
  <si>
    <t>BSO n.i.o</t>
  </si>
  <si>
    <t>Lokaal n.i.o.</t>
  </si>
  <si>
    <t>Locatienaam</t>
  </si>
  <si>
    <t>Gebouw</t>
  </si>
  <si>
    <t>Adres</t>
  </si>
  <si>
    <t>Plaats</t>
  </si>
  <si>
    <t>Verdieping</t>
  </si>
  <si>
    <t xml:space="preserve">Ruimtesoort / Werkprogramma </t>
  </si>
  <si>
    <t>Ruimte-nummer</t>
  </si>
  <si>
    <t>Vloer-afwerking</t>
  </si>
  <si>
    <t>Opp.m²</t>
  </si>
  <si>
    <t>Prijs per m² per Werkpro-gramma p/j</t>
  </si>
  <si>
    <t>Prijs per ruimte per jaar</t>
  </si>
  <si>
    <t>Stichting</t>
  </si>
  <si>
    <t>Prijs per m² per Werkprogramma p/j</t>
  </si>
  <si>
    <t>Verkeersruimten</t>
  </si>
  <si>
    <t>Leslokaal</t>
  </si>
  <si>
    <t>Speellokaal</t>
  </si>
  <si>
    <t>Eerste verdieping</t>
  </si>
  <si>
    <t>Scholen</t>
  </si>
  <si>
    <t>Postcode</t>
  </si>
  <si>
    <t># m²</t>
  </si>
  <si>
    <t># leerl.</t>
  </si>
  <si>
    <t>Totaal</t>
  </si>
  <si>
    <t>Project:</t>
  </si>
  <si>
    <t>Prijs van dit werkprogramma per m² per jaar</t>
  </si>
  <si>
    <t>Programmacode:</t>
  </si>
  <si>
    <t>Omschrijving:</t>
  </si>
  <si>
    <t>Onderdeel</t>
  </si>
  <si>
    <t>Handeling</t>
  </si>
  <si>
    <t>Resultaat omschrijving</t>
  </si>
  <si>
    <t>Aantal prestaties per jaar</t>
  </si>
  <si>
    <t>Aantal prestaties per periode</t>
  </si>
  <si>
    <t>Dagelijks</t>
  </si>
  <si>
    <t>Afvalbakken</t>
  </si>
  <si>
    <t>Ledigen en afvalzak vervangen</t>
  </si>
  <si>
    <t>Leeg en voorzien van schone plastic zak</t>
  </si>
  <si>
    <t>5x per week</t>
  </si>
  <si>
    <t>Afvoer restafval, papier en eventueel overig separaat ingezameld afval</t>
  </si>
  <si>
    <t>Afvoeren afval</t>
  </si>
  <si>
    <t>Het vanaf de bron inzamelen en het afvoeren naar een centrale plek van restafval, papier en eventueel overig separaat ingezameld afval.</t>
  </si>
  <si>
    <t>Wekelijks</t>
  </si>
  <si>
    <t xml:space="preserve">Deurkrukken, -grepen en directe omgeving </t>
  </si>
  <si>
    <t>Klamvochtig reinigen</t>
  </si>
  <si>
    <t>Deurkrukken en -grepen vrij van stof, vingertasten en vlekken.</t>
  </si>
  <si>
    <t>1x per week</t>
  </si>
  <si>
    <t>Vloer met harde afwerking (hout, lino, marmo, epoxy, gietvloer, tegels, PVC en dergelijke)</t>
  </si>
  <si>
    <t>Stofwissen en ontvlekken</t>
  </si>
  <si>
    <t>Het stof- en vlekvrij opleveren van de vloer</t>
  </si>
  <si>
    <t>Vloer zachte afwerking</t>
  </si>
  <si>
    <t xml:space="preserve">Het bijtippend zuigen en ontdoen van plaatselijk gehecht vuil tbv de zachte vloerbedekking </t>
  </si>
  <si>
    <t>Bureaustoelen: stoelpoten en -leuningen</t>
  </si>
  <si>
    <t>Het stof- en vlekvrij opleveren van stoelpoten en -leuningen</t>
  </si>
  <si>
    <t>Lichtschakelaars</t>
  </si>
  <si>
    <t>Het stof- en vlekvrij opleveren van lichtschakelaars</t>
  </si>
  <si>
    <t>Lichtarmaturen</t>
  </si>
  <si>
    <t>Het stof- en vlekvrij opleveren van armaturen tot reikhoogte (200cm)</t>
  </si>
  <si>
    <t>Inventaris (meubilair, lampen, kasten, tafels, enzovoorts)</t>
  </si>
  <si>
    <t>Het stof- en vlekvrij opleveren van de horizontale vlakken van de inventaris tot reikhoogte (200cm)</t>
  </si>
  <si>
    <t>(Glazen)deuren / seperatieglas</t>
  </si>
  <si>
    <t>Vingertasten verwijderen en ontvlekken</t>
  </si>
  <si>
    <t>Stof- en vlekvrij, geen aangehecht vuil, geen stickers</t>
  </si>
  <si>
    <t>Radiatoren</t>
  </si>
  <si>
    <t>Bovenzijde klamvochtig reinigen</t>
  </si>
  <si>
    <t>Bovenzijde stofvrij maken</t>
  </si>
  <si>
    <t>Randen / richels / plinten / kabelgoten</t>
  </si>
  <si>
    <t>Stofvrij maken</t>
  </si>
  <si>
    <t>Licht stof bovenzijde, geen losliggend en aangehecht vuil</t>
  </si>
  <si>
    <t>Vensterbanken</t>
  </si>
  <si>
    <t>Het stof- en vlekvrij opleveren van vensterbanken, mits ontruimd</t>
  </si>
  <si>
    <t>Vloer met harde afwerking (tegel, steen, epoxy, gietvloer, PVC beton en vergelijkbaar)</t>
  </si>
  <si>
    <t>Vlakmoppen</t>
  </si>
  <si>
    <t>Het moppen van alle harde vloeren</t>
  </si>
  <si>
    <t>Stofzuigen en ontvlekken</t>
  </si>
  <si>
    <t>Wandcontactdozen</t>
  </si>
  <si>
    <t>Het stof- en vlekvrij opleveren van wandcontactdozen</t>
  </si>
  <si>
    <t>Maandelijks</t>
  </si>
  <si>
    <t>Hoge en lage kasten</t>
  </si>
  <si>
    <t>Klamvochtig reinigen verticale vlakken</t>
  </si>
  <si>
    <t>Het klamvochtig reinigen van de verticale vlakken van de kasten</t>
  </si>
  <si>
    <t>1x per maand</t>
  </si>
  <si>
    <t>Gehele ruimte</t>
  </si>
  <si>
    <t>Ragen</t>
  </si>
  <si>
    <t>Spinrag verwijderen indien aanwezig</t>
  </si>
  <si>
    <t>Luchtroosters / ventilatieroosters</t>
  </si>
  <si>
    <t>Buitenzijde stof verwijderen</t>
  </si>
  <si>
    <t>Licht stof, geen aangehecht vuil</t>
  </si>
  <si>
    <t>Geheel reinigen, buiten- en binnenzijde nat afnemen</t>
  </si>
  <si>
    <t xml:space="preserve">Stof- en vlekvrij, geen aangehecht vuil </t>
  </si>
  <si>
    <t>Wanddecoratie</t>
  </si>
  <si>
    <t>Periodiek</t>
  </si>
  <si>
    <t>(Glazen)deuren inclusief deurposten</t>
  </si>
  <si>
    <t>Reinigen</t>
  </si>
  <si>
    <t>Het nat reinigen van de gehele deur met omlijstingen, inclusief het verwijderen van schopstrepen</t>
  </si>
  <si>
    <t>1x per kwartaal</t>
  </si>
  <si>
    <t>Hoge kasten</t>
  </si>
  <si>
    <t>Klamvochtig reinigen bovenzijde boven reikhoogte en verticale vlakken</t>
  </si>
  <si>
    <t>Het klamvochtig reinigen van de bovenzijde en de verticale vlakken van de kasten</t>
  </si>
  <si>
    <t>Inventaris / radiatoren / vensterbanken / plantenbakken</t>
  </si>
  <si>
    <t>Nat reinigen</t>
  </si>
  <si>
    <t>Het (horizontaal en verticaal) nat reinigen van de inventaris, vensterbanken en radiatoren inclusief het verwijderen van kauwgom</t>
  </si>
  <si>
    <t>Wanden (afwasbaar)</t>
  </si>
  <si>
    <t>Ontvlekken</t>
  </si>
  <si>
    <t>Het plaatselijk verwijderen van vlekken en vingertasten op wanden</t>
  </si>
  <si>
    <t>Randen / richels / plinten / lichtarmaturen / luchtroosters / radiatoren</t>
  </si>
  <si>
    <t>Stofvrij maken en ontvlekken</t>
  </si>
  <si>
    <t>Het geheel stof- en vlekvrij opleveren van alle hoge en lage richels, plinten en lichtarmaturen en de roosters van afzuigkanalen.
Radiatoren aan binnenzijde vrij maken van stof en rag.</t>
  </si>
  <si>
    <t>1x per jaar</t>
  </si>
  <si>
    <t>Vloer</t>
  </si>
  <si>
    <t>Basisreiniging
+ 
basishandeling</t>
  </si>
  <si>
    <t>Basisreiniging: Het verwijderen van oude beschermlagen en/of vuil waarna een basisbehandeling kan worden toegepast.
Basisbehandeling: Vloerbehandeling, waarbij een of meer beschermlagen worden aangebracht, als basis voor het dagelijks en periodiek onderhoud</t>
  </si>
  <si>
    <t>Programmacode</t>
  </si>
  <si>
    <t>Bijtippend stofzuigen</t>
  </si>
  <si>
    <t xml:space="preserve">Deurkrukken, -grepen en direkte omgeving </t>
  </si>
  <si>
    <t>Wastafels</t>
  </si>
  <si>
    <t>Het nat reinigen waardoor aangehecht vuil, lekstrepen, kalkaanslag en zeepresten worden verwijderd</t>
  </si>
  <si>
    <t>Bureaustoel leerkracht: stoelpoten en -leuningen</t>
  </si>
  <si>
    <t>Het  moppen van alle harde vloeren</t>
  </si>
  <si>
    <t>Het klamvochtig reinigen van de kasten</t>
  </si>
  <si>
    <t>Wastafels en spoelbakken</t>
  </si>
  <si>
    <t>Oppoetsen</t>
  </si>
  <si>
    <t>Stof- en vlekvrij, geen aangehecht vuil, geen kalkaanslag. Glanzend chroom.</t>
  </si>
  <si>
    <t>(Glazen)deuren</t>
  </si>
  <si>
    <t>Directe betegeling sanitair</t>
  </si>
  <si>
    <t>Douches</t>
  </si>
  <si>
    <t>Stof- en vlekvrij, geen aangehecht vuil, geen kalkaanslag, geen lekstrepen</t>
  </si>
  <si>
    <t>Inventaris</t>
  </si>
  <si>
    <t>Keukenkastjes, aanrechtblad, gootsteen, chroomwerk</t>
  </si>
  <si>
    <t>Het stof- en vlekvrij opleveren van de horizontale vlakken van de inventaris tot reikhoogte (200cm), deuren en grepen vrij van vingertasten en vlekken.</t>
  </si>
  <si>
    <t>Planchet</t>
  </si>
  <si>
    <t>Stof- en vlekvrij, geen losliggend en aangehecht vuil, geen zeepresten</t>
  </si>
  <si>
    <t>Sanitaire voorzieningen</t>
  </si>
  <si>
    <t>Schaamschot</t>
  </si>
  <si>
    <t>Stof- en vlekvrij, lichte kalkaanslag, geen aangehecht vuil, geen lekstrepen</t>
  </si>
  <si>
    <t>Spiegels</t>
  </si>
  <si>
    <t>Reinigen/streeploos drogen</t>
  </si>
  <si>
    <t>Stof- en vlekvrij, geen aangehecht vuil, geen strepen</t>
  </si>
  <si>
    <t>Spoelinstallatie</t>
  </si>
  <si>
    <t>Nat reinigen &amp; opwrijven</t>
  </si>
  <si>
    <t>Stof- en vlekvrij, geen aangehecht vuil, geen kalkaanslag</t>
  </si>
  <si>
    <t xml:space="preserve">Vlakmoppen </t>
  </si>
  <si>
    <t>Het moppen van de stenen/harde vloeren</t>
  </si>
  <si>
    <t>Tegelwanden</t>
  </si>
  <si>
    <t>Het plaatselijk verwijderen van vingertasten op wanden</t>
  </si>
  <si>
    <t>Toiletpot, -zitting en klep</t>
  </si>
  <si>
    <t>Urinoir</t>
  </si>
  <si>
    <t>Wasbakken, inclusief buitenzijde en sifons</t>
  </si>
  <si>
    <t>geen aangehecht vuil, geen lekstrepen, geen kalkaanslag, geen zeepresten</t>
  </si>
  <si>
    <t>Overige wanden (niet zijnde tegelwanden)</t>
  </si>
  <si>
    <t>Stof- en vlekvrij, geen aangehecht vuil</t>
  </si>
  <si>
    <t>Richels / plinten</t>
  </si>
  <si>
    <t>lichte stof bovenzijde, geen losliggend en aangehecht vuil</t>
  </si>
  <si>
    <t>Inventaris / radiatoren</t>
  </si>
  <si>
    <t>Het (horizontaal en verticaal) nat reinigen van de inventaris en radiatoren inclusief het verwijderen van kauwgom</t>
  </si>
  <si>
    <t>Chroomwerk wastafels</t>
  </si>
  <si>
    <t>Sanitair / tegelwanden / afvalbakken / stenen of harde vloer</t>
  </si>
  <si>
    <t>Het nat reinigen, desinfecteren en/of ontkalken van het sanitair, de vloer, de tegelwanden en de afvalbakken</t>
  </si>
  <si>
    <t>Inventaris (meubilair, lampen, kasten, tafels, speeltoestellen, enzovoorts)</t>
  </si>
  <si>
    <t>Vloer met harde afwerking (tegel, steen, epoxy, gietvloer, PVC, beton en vergelijkbaar)</t>
  </si>
  <si>
    <t>Ledigen en indien nodig afvalzak vervangen</t>
  </si>
  <si>
    <t>Inloopmatten</t>
  </si>
  <si>
    <t>Stofzuigen en vlekken verwijderen</t>
  </si>
  <si>
    <t>Het stof- en vlekvrij opleveren van de matten</t>
  </si>
  <si>
    <t>Het stof- en vlekvrij opleveren van de vloer (inclusief liftvloeren)</t>
  </si>
  <si>
    <t>Trapleuningen, traphekken, balustrades en dergelijke</t>
  </si>
  <si>
    <t>Het stof- en vlekvrij opleveren van de trapleuningen enzovoorts</t>
  </si>
  <si>
    <t xml:space="preserve">Liften </t>
  </si>
  <si>
    <t>Vingertasten verwijderen en ontvlekken (verticale vlakken)</t>
  </si>
  <si>
    <t>Het stof- en vlekvrij opleveren van de (lift) wanden</t>
  </si>
  <si>
    <t>Uitstoten</t>
  </si>
  <si>
    <t>Het uitstoten van de losliggende inloopmatten</t>
  </si>
  <si>
    <t>Radiatoren / vensterbanken</t>
  </si>
  <si>
    <t>Het (horizontaal en verticaal) klamvochtig reinigen van de vensterbanken en radiatoren inclusief het verwijderen van kauwgom</t>
  </si>
  <si>
    <t>Plantenbakken</t>
  </si>
  <si>
    <t>Licht stof, geen lekstrepen</t>
  </si>
  <si>
    <t>Wandcontactdozen en brandblusapparatuur</t>
  </si>
  <si>
    <t>Het stof- en vlekvrij opleveren van wandcontactdozen en brandblusapparatuur</t>
  </si>
  <si>
    <t>Afvalbakken (binnenshuis)</t>
  </si>
  <si>
    <t>Inventaris / radiatoren / vensterbanken / afvalbakken</t>
  </si>
  <si>
    <t>Het (horizontaal en verticaal) nat reinigen van de inventaris, vensterbanken, afvalbakken en radiatoren inclusief het verwijderen van kauwgom</t>
  </si>
  <si>
    <t>Het moppen van de stenen vloeren</t>
  </si>
  <si>
    <t>Ledigen en  afvalzak vervangen</t>
  </si>
  <si>
    <t>Kapstokken, deurkrukken, bovenkant toestellen, banken etc. nat afnemen</t>
  </si>
  <si>
    <t>Het nat reinigen van de inventaris, sporttoestellen en deurkrukken , inclusief het verwijderen van schopstrepen</t>
  </si>
  <si>
    <t>Sporttoestellen, vensterbanken en radiatoren</t>
  </si>
  <si>
    <t>Het (horizontaal en verticaal) nat reinigen van de sporttoestellen, vensterbanken en radiatoren inclusief het verwijderen van kauwgom</t>
  </si>
  <si>
    <t>Hoge randen</t>
  </si>
  <si>
    <t>(Glazen)deuren en spiegels</t>
  </si>
  <si>
    <t>leermiddelenberging</t>
  </si>
  <si>
    <t>werkplaats/handvaardigheid</t>
  </si>
  <si>
    <t>IB-ruimte</t>
  </si>
  <si>
    <t>schoonmaakhok (pvc 1,2m² nio)</t>
  </si>
  <si>
    <t>Drenthe College-Stad&amp;Esch-Ambelt</t>
  </si>
  <si>
    <t>Plaats:</t>
  </si>
  <si>
    <t>Diversen</t>
  </si>
  <si>
    <t>Praktijklokalen</t>
  </si>
  <si>
    <t>wastafels, spoelbakken en drinkfonteinen</t>
  </si>
  <si>
    <t>nat reinigen</t>
  </si>
  <si>
    <t>handdoeken</t>
  </si>
  <si>
    <t>bijvullen</t>
  </si>
  <si>
    <t>het zonodig bijvullen van de handdoekautomaten</t>
  </si>
  <si>
    <t>meubilair / vensterbanken / radiatoren / prullenbakken</t>
  </si>
  <si>
    <t>reinigen</t>
  </si>
  <si>
    <t>Het nat reinigen van het meubilair, de vensterbanken, radiatoren en prullenbakken en het verwijderen van kauwgom</t>
  </si>
  <si>
    <t>opwrijven chroom</t>
  </si>
  <si>
    <t>Het opwrijven van alle chroom van was- en spoelbakken en drinkfonteinen</t>
  </si>
  <si>
    <t>wanden</t>
  </si>
  <si>
    <t>vlekverwijderen</t>
  </si>
  <si>
    <t>Het geheel stof- en vlekvrij opleveren van de wanden</t>
  </si>
  <si>
    <t>randen / richels / plinten / armaturen / luchtroosters</t>
  </si>
  <si>
    <t>stofvrij maken</t>
  </si>
  <si>
    <t>Het geheel stof- en vlekvrij opleveren van alle hoge en lage richels, plinten en lichtarmaturen en de roosters van afzuigkanalen</t>
  </si>
  <si>
    <t>(glas)deuren incl. deurposten</t>
  </si>
  <si>
    <t>geheel reinigen</t>
  </si>
  <si>
    <t>Het geheel vlekvrij opleveren van de deur met omlijstingen</t>
  </si>
  <si>
    <t>Vloeren?</t>
  </si>
  <si>
    <t>Algemene ruimten</t>
  </si>
  <si>
    <t>vloer met harde kunststof afwerking (lino, marmo, pvc)</t>
  </si>
  <si>
    <t>stofwissen en vlekken verwijderen</t>
  </si>
  <si>
    <t>vloer met harde houten afwerking (parket)</t>
  </si>
  <si>
    <t>vloer met tegel- en stenen vloeren</t>
  </si>
  <si>
    <t>verwijderen van vlekken</t>
  </si>
  <si>
    <t>Het plaatselijk enkelvoudig moppen van de tegel- en/of stenen vloeren</t>
  </si>
  <si>
    <t>vloer zachte afwerking</t>
  </si>
  <si>
    <t>tippend zuigen</t>
  </si>
  <si>
    <t>Het tippend zuigen en ontdoen van losliggend vuil tbv de zachte vloerbedekking</t>
  </si>
  <si>
    <t>meubilair</t>
  </si>
  <si>
    <t>stof-/vlekvrij maken</t>
  </si>
  <si>
    <t>Het stof- en vlekvrij opleveren van de horizontale vlakken van het meubilair</t>
  </si>
  <si>
    <t>prullenbakken</t>
  </si>
  <si>
    <t>ledigen en plastic zak vervangen</t>
  </si>
  <si>
    <t>leeg en van schone plastic zak voorzien</t>
  </si>
  <si>
    <t>afvoer rest-/papier afval</t>
  </si>
  <si>
    <t>afvoeren rest-/papier afval</t>
  </si>
  <si>
    <t>Het vanaf de bron inzamelen en het afvoeren naar een centrale plek van rest-/papier afval</t>
  </si>
  <si>
    <t>armaturen</t>
  </si>
  <si>
    <t>Het stof- en vlekvrij opleveren van armaturen op ooghoogte</t>
  </si>
  <si>
    <t>(glas)deuren</t>
  </si>
  <si>
    <t>vingertasten verwijderen</t>
  </si>
  <si>
    <t>stof- en vlekvrij, geen aangehecht vuil, geen stickers</t>
  </si>
  <si>
    <t>enkelvoudig moppen</t>
  </si>
  <si>
    <t>Het enkelvoudig moppen van alle harde vloeren</t>
  </si>
  <si>
    <t>zuigen en vlekken verwijderen</t>
  </si>
  <si>
    <t>Het nat reinigen van verticale vlakken van bureau  en laboratorium tafels</t>
  </si>
  <si>
    <t>sporttoestellen</t>
  </si>
  <si>
    <t>Het stof- en vlekvrij opleveren van aanwezig sporttoestellen</t>
  </si>
  <si>
    <t>vensterbanken/radiatoren/lage kasten</t>
  </si>
  <si>
    <t>Het nat reinigen van vensterbanken, lage kasten en open ruimten in kasten</t>
  </si>
  <si>
    <t>plafond</t>
  </si>
  <si>
    <t>geheel ragen</t>
  </si>
  <si>
    <t>lichte stof bij hoekpunten toegestaan, geen spinnenrag</t>
  </si>
  <si>
    <t>wanddecoratie</t>
  </si>
  <si>
    <t xml:space="preserve">stofvrij maken </t>
  </si>
  <si>
    <t>lichte stof, geen aangehecht vuil</t>
  </si>
  <si>
    <t>dubbelvoudig moppen</t>
  </si>
  <si>
    <t>Het dubbelvoudig moppen van alle harde vloeren</t>
  </si>
  <si>
    <t>Het dubbelvoudig moppen van alle tegel- en/of stenen vloeren</t>
  </si>
  <si>
    <t>randen / richels / plinten</t>
  </si>
  <si>
    <t>luchtroosters / ventilatieroosters</t>
  </si>
  <si>
    <t>buitenzijde stof verwijderen</t>
  </si>
  <si>
    <t xml:space="preserve">meubilair </t>
  </si>
  <si>
    <t>Het klamvochtig reinigen van de verticale vlakken van het meubilair</t>
  </si>
  <si>
    <t>nat afnemen</t>
  </si>
  <si>
    <t xml:space="preserve">stof- en vlekvrij, geen aangehecht vuil </t>
  </si>
  <si>
    <t>Het plaatselijk vlekvrij opleveren van de deur met omlijstingen</t>
  </si>
  <si>
    <t>Het geheel stof- en vlekvrij opleveren van aanwezig sporttoestellen</t>
  </si>
  <si>
    <t>vloer met harde afwerking (lino, marmo, pvc en parket)</t>
  </si>
  <si>
    <t>corrigeren waslaag</t>
  </si>
  <si>
    <t>Het corrigeren van de waslaag door middel van de spraymethode tbv alle harde gesloten kunststof vloeren</t>
  </si>
  <si>
    <t>vloer met harde afwerking (tegel, steen, beton)</t>
  </si>
  <si>
    <t>schrobben</t>
  </si>
  <si>
    <t>Het schrobben van de harde stenen vloeren in verkeersruimten en techniek / praktijklokalen</t>
  </si>
  <si>
    <t>waslaag conserveren (2-laags)</t>
  </si>
  <si>
    <t>Het strippen, sealen en 2 maal conserveren van de waslaag (incl in-/uitruimen)</t>
  </si>
  <si>
    <t>Santitair incl naloop</t>
  </si>
  <si>
    <t>vloer met harde afwerking</t>
  </si>
  <si>
    <t>moppen</t>
  </si>
  <si>
    <t>directe betegeling sanitair</t>
  </si>
  <si>
    <t>stof- en vlekvrij, geen lekstrepen, geen kalkaanslag</t>
  </si>
  <si>
    <t>afvalbakken</t>
  </si>
  <si>
    <t>toiletpot en zitting</t>
  </si>
  <si>
    <t>stof- en vlekvrij, geen aangehecht vuil, geen kalkaanslag</t>
  </si>
  <si>
    <t>urinoir</t>
  </si>
  <si>
    <t>stof- en vlekvrij, lichte kalkaanslag, geen aangehecht vuil, geen lekstrepen</t>
  </si>
  <si>
    <t>schaamschot</t>
  </si>
  <si>
    <t>stof- en vlekvrij, geen aangehecht vuil, geen lekstrepen, geen kalkaanslag</t>
  </si>
  <si>
    <t>spoelinstallatie</t>
  </si>
  <si>
    <t>nat reinigen &amp; opwrijven</t>
  </si>
  <si>
    <t>wastafels</t>
  </si>
  <si>
    <t>chroomwerk wastafels</t>
  </si>
  <si>
    <t>opwrijven</t>
  </si>
  <si>
    <t>spiegels</t>
  </si>
  <si>
    <t>reinigen/streeploos drogen</t>
  </si>
  <si>
    <t>stof- en vlekvrij, geen aangehecht vuil, geen strepen</t>
  </si>
  <si>
    <t>planchet</t>
  </si>
  <si>
    <t>stof- en vlekvrij, geen losliggend en aangehecht vuil, geen zeepresten</t>
  </si>
  <si>
    <t>sanitaire voorzieningen</t>
  </si>
  <si>
    <t>aanvullen naar behoefte</t>
  </si>
  <si>
    <t>minimaal 50% vol</t>
  </si>
  <si>
    <t>keukenkastjes, aanrechtblad, gootsteen, chroomwerk</t>
  </si>
  <si>
    <t>stof- en vlekvrij maken</t>
  </si>
  <si>
    <t>het vlekvrij opleveren van keukenkastjes, aanrechtblad, gootsteen en chroomwerk</t>
  </si>
  <si>
    <t>tafels / stoelen / kasten</t>
  </si>
  <si>
    <t>overige inventaris</t>
  </si>
  <si>
    <t>stof- en vlekvrij, geen lekstrepen</t>
  </si>
  <si>
    <t>lichtknop</t>
  </si>
  <si>
    <t>stof- en vlekvrij, geen aangehecht vuil</t>
  </si>
  <si>
    <t>douches</t>
  </si>
  <si>
    <t>overige wanden</t>
  </si>
  <si>
    <t>vensterbanken/radiatoren</t>
  </si>
  <si>
    <t>stofvrij, geen aangehecht vuil</t>
  </si>
  <si>
    <t>vlekvrij maken buitenzijde sifons</t>
  </si>
  <si>
    <t>Het vlekvrij opleveren van de deur met omlijstingen</t>
  </si>
  <si>
    <t>richels / plinten</t>
  </si>
  <si>
    <t>ledigen en geheel reinigen</t>
  </si>
  <si>
    <t>sanitair / tegelwanden / radiatoren / afvalbakken</t>
  </si>
  <si>
    <t>Het nat reinigen, desinfecteren en/of ontkalken van het sanitlair, de tegelwanden, radiatoren en de afvalbakken</t>
  </si>
  <si>
    <t>vloeren?</t>
  </si>
  <si>
    <t>Grootkeuken</t>
  </si>
  <si>
    <t>Het machinaal schrobben van de vloer</t>
  </si>
  <si>
    <t>wastafels en spoelbakken</t>
  </si>
  <si>
    <t>wanden &gt; 2 mtr</t>
  </si>
  <si>
    <t>Het boven rijkhoogte (&gt; 2 mtr) nat afnemen van de tegelwanden</t>
  </si>
  <si>
    <t>randen / richels / plinten &gt; 2 mtr</t>
  </si>
  <si>
    <t>separatieglas</t>
  </si>
  <si>
    <t>wassen en zemen</t>
  </si>
  <si>
    <t>Het vlek- en streepvrij opleveren van het separatieglas, inclusief omlijstingen</t>
  </si>
  <si>
    <t>Het opwrijven van chroom van de wasbakken</t>
  </si>
  <si>
    <t>Gietvloer</t>
  </si>
  <si>
    <t>Linoleum</t>
  </si>
  <si>
    <t>2x per week</t>
  </si>
  <si>
    <t>3x per week</t>
  </si>
  <si>
    <t>Moppen</t>
  </si>
  <si>
    <t>Vloer met harde afwerking  (hout, lino, marmo, epoxy, gietvloer, tegels, PVC en dergelijke)</t>
  </si>
  <si>
    <t xml:space="preserve">Stofwissen </t>
  </si>
  <si>
    <t>Het vlekvrij opleveren van de vloer</t>
  </si>
  <si>
    <t>Het stofvrij opleveren van de vloer</t>
  </si>
  <si>
    <t>Deurkrukken, -grepen en deuren</t>
  </si>
  <si>
    <t>Inventaris (tot reikhoogte) (onder andere bureau's, tafels, stoelen, kasten, telefoontoestellen en (bureau) lampen)</t>
  </si>
  <si>
    <t>Stofvrij maken, vochtig afnemen en vlekverwijderen</t>
  </si>
  <si>
    <t>Het stof- en vlekvrij opleveren van inventaris tot reikhoogte (200cm)</t>
  </si>
  <si>
    <t xml:space="preserve">Vochtig afnemen en vlekken verwijderen </t>
  </si>
  <si>
    <t>Het stof- en vlekvrij opleveren van randen en richels tot reikhoogte (200cm)</t>
  </si>
  <si>
    <t>Randen en richels (tot reikhoogte) (inclusief lichtknoppen, radiatoren, vensterbanken, plinten, kabelgoten, etc)</t>
  </si>
  <si>
    <t>Wanden en plafonds</t>
  </si>
  <si>
    <t xml:space="preserve">Spinrag verwijderen </t>
  </si>
  <si>
    <t>Deuren en omlijstingen</t>
  </si>
  <si>
    <t>Vochtig reinigen</t>
  </si>
  <si>
    <t>Vlekvrij opleveren van deuren en omlijstingen</t>
  </si>
  <si>
    <t>Grondig reinigen</t>
  </si>
  <si>
    <t>Ongestoffeerd meubilair (onder andere bedjes, tafels, stoelen, kasten, etc)</t>
  </si>
  <si>
    <t>Vlekvrij opleveren van ongestoffeerd meubilair</t>
  </si>
  <si>
    <t>Gestoffeerd meubilair (onder andere stoelen, banken, krukken, etc)</t>
  </si>
  <si>
    <t>Stofzuigen</t>
  </si>
  <si>
    <t>Stofvrij opleveren van gestoffeerd meubilair</t>
  </si>
  <si>
    <t>Verlichtingsarmaturen</t>
  </si>
  <si>
    <t>Randen en richels boven reikhoogte</t>
  </si>
  <si>
    <t>Het stof- en vlekvrij opleveren van randen en richels boven reikhoogte (200cm)</t>
  </si>
  <si>
    <t xml:space="preserve">Geheel reinigen </t>
  </si>
  <si>
    <t xml:space="preserve">Vlekvrij opleveren van radiatoren en aan de binnenzijde vrij maken van stof en rag. </t>
  </si>
  <si>
    <t xml:space="preserve">Het geheel stof- en vlekvrij opleveren </t>
  </si>
  <si>
    <t>Afvoer restafval. Papier wordt door Opdrachtgever zelf gedaan.</t>
  </si>
  <si>
    <t>Het vanaf de bron inzamelen en het afvoeren naar een centrale plek van restafval.</t>
  </si>
  <si>
    <t>4x per week</t>
  </si>
  <si>
    <t>Volledig stofzuigen</t>
  </si>
  <si>
    <t>Volledig stofzuigen alle harde vloeren</t>
  </si>
  <si>
    <t>2x per jaar</t>
  </si>
  <si>
    <t>Inventaris (meubilair, kasten, speeltoestellen, enzovoorts)</t>
  </si>
  <si>
    <t>Stenen/ harde vloer/ sportvloer</t>
  </si>
  <si>
    <t>Stofwissen</t>
  </si>
  <si>
    <t xml:space="preserve">Het stof- en vuilvrij opleveren van de vloer </t>
  </si>
  <si>
    <t xml:space="preserve">Nat reinigen </t>
  </si>
  <si>
    <t>Stofvrij maken hoge randen samen met glasbewassing</t>
  </si>
  <si>
    <t>Wastafels, aanrechtblokken en spoelbakken</t>
  </si>
  <si>
    <t xml:space="preserve">Het stof- en vlekvrij opleveren van de verticale vlakken van de inventaris tot reikhoogte (200cm). </t>
  </si>
  <si>
    <t xml:space="preserve">Periodiek </t>
  </si>
  <si>
    <t>Inventaris / radiatoren / plantenbakken</t>
  </si>
  <si>
    <t>De wanden geheel nat reinigen</t>
  </si>
  <si>
    <t>Lichte stof, geen aangehecht vuil</t>
  </si>
  <si>
    <t>Leslokaal (2)</t>
  </si>
  <si>
    <t>Schrobben</t>
  </si>
  <si>
    <t>Stof- en vlekvrij, geen aangehecht vuil, geen kalkaanslag, geen lekstrepen, geen zeep en waterresten</t>
  </si>
  <si>
    <t>Prijs per m²*</t>
  </si>
  <si>
    <t>* Prijs per m² is inclusief eventuele alle materialen als hoogwerkers, tuckerpool, steigers enzovoorts.</t>
  </si>
  <si>
    <t>Wijzer aan de Amstel</t>
  </si>
  <si>
    <t xml:space="preserve">Uithoorn </t>
  </si>
  <si>
    <t xml:space="preserve">Beganegrond </t>
  </si>
  <si>
    <t>0.01</t>
  </si>
  <si>
    <t>0.03</t>
  </si>
  <si>
    <t>0.04</t>
  </si>
  <si>
    <t>0.05</t>
  </si>
  <si>
    <t>0.06</t>
  </si>
  <si>
    <t>0.09</t>
  </si>
  <si>
    <t>0.10</t>
  </si>
  <si>
    <t>0.11</t>
  </si>
  <si>
    <t>0.12</t>
  </si>
  <si>
    <t>0.13</t>
  </si>
  <si>
    <t>0.14</t>
  </si>
  <si>
    <t>0.15</t>
  </si>
  <si>
    <t>0.16</t>
  </si>
  <si>
    <t>0.17</t>
  </si>
  <si>
    <t>0.18</t>
  </si>
  <si>
    <t>pantry</t>
  </si>
  <si>
    <t>0.19</t>
  </si>
  <si>
    <t>0.20</t>
  </si>
  <si>
    <t>0.21</t>
  </si>
  <si>
    <t>0.22</t>
  </si>
  <si>
    <t>0.23</t>
  </si>
  <si>
    <t>0.24</t>
  </si>
  <si>
    <t>0.25</t>
  </si>
  <si>
    <t>0.26</t>
  </si>
  <si>
    <t>0.27</t>
  </si>
  <si>
    <t>0.28</t>
  </si>
  <si>
    <t>0.29</t>
  </si>
  <si>
    <t>0.30</t>
  </si>
  <si>
    <t>KDV/BSO/PSZ</t>
  </si>
  <si>
    <t>0.60</t>
  </si>
  <si>
    <t>1.10</t>
  </si>
  <si>
    <t>1.11</t>
  </si>
  <si>
    <t>1.12</t>
  </si>
  <si>
    <t>1.13</t>
  </si>
  <si>
    <t>1.14</t>
  </si>
  <si>
    <t>1.15</t>
  </si>
  <si>
    <t>1.16</t>
  </si>
  <si>
    <t>1.17</t>
  </si>
  <si>
    <t>n.v.t.</t>
  </si>
  <si>
    <t>De vuurvogel</t>
  </si>
  <si>
    <t>Arthur van Schendellaan 53</t>
  </si>
  <si>
    <t>hoofdingang</t>
  </si>
  <si>
    <t>Linoleum + tapijt</t>
  </si>
  <si>
    <t xml:space="preserve">kantoor 1 </t>
  </si>
  <si>
    <t>0.02</t>
  </si>
  <si>
    <t>hal</t>
  </si>
  <si>
    <t xml:space="preserve">hal </t>
  </si>
  <si>
    <t xml:space="preserve">lokaal 1 </t>
  </si>
  <si>
    <t xml:space="preserve">speelzaal </t>
  </si>
  <si>
    <t>Plastic sportvloer</t>
  </si>
  <si>
    <t xml:space="preserve">zijingang </t>
  </si>
  <si>
    <t>0.07/0.08</t>
  </si>
  <si>
    <t>lokaal 3</t>
  </si>
  <si>
    <t>teamkamer</t>
  </si>
  <si>
    <t xml:space="preserve">toilet  </t>
  </si>
  <si>
    <t>Tegelvloer</t>
  </si>
  <si>
    <t>magazijn 3</t>
  </si>
  <si>
    <t xml:space="preserve">lokaal 10 </t>
  </si>
  <si>
    <t xml:space="preserve">lokaal 11 </t>
  </si>
  <si>
    <t>patio</t>
  </si>
  <si>
    <t xml:space="preserve">magazijn 1 </t>
  </si>
  <si>
    <t>kantoor 3</t>
  </si>
  <si>
    <t xml:space="preserve">lokaal 4 </t>
  </si>
  <si>
    <t>lokaal 5</t>
  </si>
  <si>
    <t>magazijn 4</t>
  </si>
  <si>
    <t>toiletten kleuters</t>
  </si>
  <si>
    <t>0.80</t>
  </si>
  <si>
    <t>toiletten jongens bovenbouw</t>
  </si>
  <si>
    <t>0.81</t>
  </si>
  <si>
    <t xml:space="preserve">toiletten meisjes bovenbouw </t>
  </si>
  <si>
    <t>0.82</t>
  </si>
  <si>
    <t>toiletten middenbouw</t>
  </si>
  <si>
    <t>0.85</t>
  </si>
  <si>
    <t xml:space="preserve">kantoor 2 </t>
  </si>
  <si>
    <t xml:space="preserve">N.v.t. </t>
  </si>
  <si>
    <t xml:space="preserve">De vuurvogel </t>
  </si>
  <si>
    <t xml:space="preserve">'t Startnest </t>
  </si>
  <si>
    <t>'t Startnest</t>
  </si>
  <si>
    <t>Arthur van Schendellaan 100E</t>
  </si>
  <si>
    <t>Uithoorn</t>
  </si>
  <si>
    <t>sluis</t>
  </si>
  <si>
    <t>0.1</t>
  </si>
  <si>
    <t>0.2</t>
  </si>
  <si>
    <t xml:space="preserve">hal 1 </t>
  </si>
  <si>
    <t>0.3</t>
  </si>
  <si>
    <t>0.4</t>
  </si>
  <si>
    <t>0.5</t>
  </si>
  <si>
    <t xml:space="preserve">lokaal 2 </t>
  </si>
  <si>
    <t>0.6</t>
  </si>
  <si>
    <t>0.7</t>
  </si>
  <si>
    <t>0.8</t>
  </si>
  <si>
    <t>0.9</t>
  </si>
  <si>
    <t>hal 2</t>
  </si>
  <si>
    <t>stookruimte</t>
  </si>
  <si>
    <t xml:space="preserve">toestelberging  </t>
  </si>
  <si>
    <t>trappartij tribune</t>
  </si>
  <si>
    <t>1.1</t>
  </si>
  <si>
    <t xml:space="preserve">hal 3 </t>
  </si>
  <si>
    <t>1.2</t>
  </si>
  <si>
    <t>rt-ruimte</t>
  </si>
  <si>
    <t>1.3</t>
  </si>
  <si>
    <t xml:space="preserve">hal 4 </t>
  </si>
  <si>
    <t>1.4</t>
  </si>
  <si>
    <t>1.5</t>
  </si>
  <si>
    <t>1.6</t>
  </si>
  <si>
    <t>1.7</t>
  </si>
  <si>
    <t>1.8</t>
  </si>
  <si>
    <t>1.9</t>
  </si>
  <si>
    <t>kopieerruimte/bergruimte</t>
  </si>
  <si>
    <t>team</t>
  </si>
  <si>
    <t>administratie/kc</t>
  </si>
  <si>
    <t xml:space="preserve">Coralmat </t>
  </si>
  <si>
    <t>Sanitair (3)</t>
  </si>
  <si>
    <t>Restauratieve ruimte (4)</t>
  </si>
  <si>
    <t>Verkeersruimte (5)</t>
  </si>
  <si>
    <t>Speellokaal (6)</t>
  </si>
  <si>
    <t>Locaties WadA</t>
  </si>
  <si>
    <t>De Vuurvogel</t>
  </si>
  <si>
    <t>1422 LB</t>
  </si>
  <si>
    <t>’t Startnest</t>
  </si>
  <si>
    <t>Arthur van Schendellaan 100e</t>
  </si>
  <si>
    <t>1422 LE </t>
  </si>
  <si>
    <t>Voor alle onderstaande tarieven geldt: inclusief al het materiaal en middelen benodigd voor de uitvoering van de werkzaamheden.</t>
  </si>
  <si>
    <t>Voor de prijzen gelden de bepalingen als vastgesteld in de Overeenkomst.</t>
  </si>
  <si>
    <t>Beschrijving werkzaamheden</t>
  </si>
  <si>
    <t xml:space="preserve">Prijs </t>
  </si>
  <si>
    <t>Prijseenheid</t>
  </si>
  <si>
    <t>Afvalbakken geheel, nat reinigen</t>
  </si>
  <si>
    <t>per bak</t>
  </si>
  <si>
    <t>Armaturen geheel, stofvrij maken</t>
  </si>
  <si>
    <t>per armatuur</t>
  </si>
  <si>
    <t>Hoge randen geheel, nat reinigen</t>
  </si>
  <si>
    <t>per meter</t>
  </si>
  <si>
    <t>Meubilair: kasten hoog buitenzijde, klamvochtig reinigen</t>
  </si>
  <si>
    <t>per kast</t>
  </si>
  <si>
    <t>Meubilair: kasten hoog geheel, klamvochtig reinigen</t>
  </si>
  <si>
    <t>Meubilair: kasten laag buitenzijde, klamvochtig reinigen</t>
  </si>
  <si>
    <t>Meubilair: kasten laag geheel, klamvochtig reinigen</t>
  </si>
  <si>
    <t>Meubilair: stoelen geheel, nat reinigen</t>
  </si>
  <si>
    <t>per stoel</t>
  </si>
  <si>
    <t>Meubilair: tafels / bureaus geheel, nat reinigen</t>
  </si>
  <si>
    <t>per tafel / bureau</t>
  </si>
  <si>
    <t>Meubilair: tafels / lestafels / bureaus geheel, nat reinigen</t>
  </si>
  <si>
    <t>Plafonds geheel, stofvrij maken</t>
  </si>
  <si>
    <t>per m²</t>
  </si>
  <si>
    <t>Radiatoren geheel, klamvochtig reinigen</t>
  </si>
  <si>
    <t>per radiator</t>
  </si>
  <si>
    <t>Radiatoren geheel, nat reinigen</t>
  </si>
  <si>
    <t>Randen / richels boven reikhoogte (200cm), stofvrij maken</t>
  </si>
  <si>
    <t xml:space="preserve">Regiewerkzaamheden (in- en uitruimen lokalen) </t>
  </si>
  <si>
    <t>per uur</t>
  </si>
  <si>
    <t>Regiewerkzaamheden</t>
  </si>
  <si>
    <t>Sanitair: afvoerputten geheel, schrobben en reinigen</t>
  </si>
  <si>
    <t>per put</t>
  </si>
  <si>
    <t>Sanitair: desinfecteren van alle sanitaire onderdelen</t>
  </si>
  <si>
    <t>per unit</t>
  </si>
  <si>
    <t>Sanitair: overige sanitair elementen geheel, klamvochtig reinigen</t>
  </si>
  <si>
    <t>per element</t>
  </si>
  <si>
    <t>Sanitair: toiletpot geheel, kalksteen en overige aanslag verwijderen</t>
  </si>
  <si>
    <t>per toiletpot</t>
  </si>
  <si>
    <t>Sanitair: toiletpot geheel, klamvochtig reinigen</t>
  </si>
  <si>
    <t>Sanitair: urinoir geheel, kalksteen en overige aanslag verwijderen</t>
  </si>
  <si>
    <t>per urinoir</t>
  </si>
  <si>
    <t>Sanitair: urinoir geheel, klamvochtig reinigen</t>
  </si>
  <si>
    <t>Sanitair: wastafels geheel, kalksteen en overige aanslag verwijderen</t>
  </si>
  <si>
    <t>per wastafel</t>
  </si>
  <si>
    <t>Sanitair: wastafels geheel, klamvochtig reinigen</t>
  </si>
  <si>
    <t>Ventilatieroosters op hoogte, nat reinigen</t>
  </si>
  <si>
    <t>per rooster</t>
  </si>
  <si>
    <t xml:space="preserve">Ventilatieroosters op hoogte, stofvrij maken </t>
  </si>
  <si>
    <t>Ventilatieroosters buitenzijde, nat reinigen</t>
  </si>
  <si>
    <t>Ventilatieroosters buitenzijde, stofvrij maken</t>
  </si>
  <si>
    <t>Vloer: hard, beton, steen, tegels, etc.  schrobben / drogen</t>
  </si>
  <si>
    <t>Vloer: hard, pvc schrobben / drogen</t>
  </si>
  <si>
    <t>Vloer: linoleum, marmoleum, artoleum en vergelijkbaar, strippen en conserveren (basisreiniging + basisbehandeling) en/of conform voorschrift fabrikant.</t>
  </si>
  <si>
    <t>Vloer: linoleum, marmoleum, artoleum en vergelijkbaar, sprayen en opwrijven en/of conform voorschrift fabrikant.</t>
  </si>
  <si>
    <t>Vloer: marmer, travertin of leisteen, conserveren (basisreiniging + basisbehandeling) en/of conform voorschrift fabrikant.</t>
  </si>
  <si>
    <t>Vloer: parket (onverzegeld) conserveren (basisreiniging + basisbehandeling) en/of conform voorschrift fabrikant.</t>
  </si>
  <si>
    <t>Vloer: tapijt reinigen d.m.v. poederreiniging</t>
  </si>
  <si>
    <t>Vloer: tapijt reinigen shamponeer/sproei-extractie methode en/of conform voorschrift fabrikant.</t>
  </si>
  <si>
    <t>Wanden: geheel, nat reinigen (tot 3 meter hoogte)</t>
  </si>
  <si>
    <t>Prijzenblad Wijzer aan de Amstel</t>
  </si>
  <si>
    <r>
      <t xml:space="preserve">Op deze en navolgende tabbladen van dezelfde paarse kleur staan de werkprogramma's per ruimtesoort. Er zijn 7 van deze tabbladen. De ruimtesoort staat gelijk aan het werkprgramma. Bij het programma is de handeling en het resultaat van een dergelijke handeling beknopt beschreven. De gebruikte termen zijn conform de NIVIM terminologie zoals deze zijn toegevoegd als Bijlage bij de aanbestedingsdocumenten.
Tevens staat het aantal frequenties van de handelingen weergegeven. Deze frequentie is gebaseerd op een aantal van 42 weken. Als er bijvoorbeeld een frequentie wordt genoemd van 210, dan betekent dit dat de handeling elke dag van de 42 weken dient te worden uitgevoerd. Indien na gunning het aantal weken hoger of lager is, zal de frequentie evenredig mee toe- of afnemen. Toe of -afname van de frequentie betekent eveneens een evenredig stijging of daling van de prijs.
</t>
    </r>
    <r>
      <rPr>
        <b/>
        <sz val="12"/>
        <color theme="1"/>
        <rFont val="Calibri Light"/>
        <family val="2"/>
        <scheme val="major"/>
      </rPr>
      <t>NB.: Hier dient u in de groene cellen een prijs per programma per vierkante meter per jaar op te geven!</t>
    </r>
    <r>
      <rPr>
        <sz val="11"/>
        <color theme="1"/>
        <rFont val="Calibri Light"/>
        <family val="2"/>
        <scheme val="major"/>
      </rPr>
      <t xml:space="preserve">
</t>
    </r>
  </si>
  <si>
    <t xml:space="preserve">KDV BSO PSZ (7)
</t>
  </si>
  <si>
    <t>WadA</t>
  </si>
  <si>
    <t>KDV BSO PSZ</t>
  </si>
  <si>
    <r>
      <t xml:space="preserve">De in dit blad opgegeven kosten worden niet meegewogen en tellen </t>
    </r>
    <r>
      <rPr>
        <u/>
        <sz val="12"/>
        <rFont val="Calibri"/>
        <family val="2"/>
        <scheme val="minor"/>
      </rPr>
      <t>niet</t>
    </r>
    <r>
      <rPr>
        <sz val="12"/>
        <rFont val="Calibri"/>
        <family val="2"/>
        <scheme val="minor"/>
      </rPr>
      <t xml:space="preserve"> mee voor de gunning. De Opdrachtgever is vrij om gebruik te maken van deze diensten buiten de Werkprogramma's om.</t>
    </r>
  </si>
  <si>
    <r>
      <t xml:space="preserve">In dit tabblad worden alle ruimtesoorten gecumuleerd in beeld gebracht. Tevens vindt u hier de totalen van alle ruimtesoorten. De door Inschrijver opgegeven prijzen van de werkprogramma's worden hier vermenigvuldigd met het aantal vierkante meters per ruimtesoort. Hier komt de totaalprijs te staan op grond waarvan de beoordeling zal plaatsvinden.
</t>
    </r>
    <r>
      <rPr>
        <b/>
        <sz val="11"/>
        <color theme="1"/>
        <rFont val="Calibri"/>
        <family val="2"/>
        <scheme val="minor"/>
      </rPr>
      <t>NB.: U hoeft hier zelf dus geen gegevens in te voeren.</t>
    </r>
  </si>
  <si>
    <r>
      <rPr>
        <sz val="11"/>
        <color theme="1"/>
        <rFont val="Calibri"/>
        <family val="2"/>
        <scheme val="minor"/>
      </rPr>
      <t xml:space="preserve">De in dit tabblad opgegeven kosten worden niet meegewogen en tellen </t>
    </r>
    <r>
      <rPr>
        <u/>
        <sz val="11"/>
        <color theme="1"/>
        <rFont val="Calibri"/>
        <family val="2"/>
        <scheme val="minor"/>
      </rPr>
      <t>niet</t>
    </r>
    <r>
      <rPr>
        <sz val="11"/>
        <color theme="1"/>
        <rFont val="Calibri"/>
        <family val="2"/>
        <scheme val="minor"/>
      </rPr>
      <t xml:space="preserve"> mee voor de gunning. Er zijn een aantal mogelijke regiewerkzaamheden opgegeven. De Opdrachtgever is niet verplicht deze werkzaamheden af te nemen. </t>
    </r>
    <r>
      <rPr>
        <b/>
        <sz val="12"/>
        <color theme="1"/>
        <rFont val="Calibri"/>
        <family val="2"/>
        <scheme val="minor"/>
      </rPr>
      <t xml:space="preserve">
NB.: Hier dient u in de groene cellen een prijs per eenheid op te geven!
</t>
    </r>
  </si>
  <si>
    <t>Gevelglas (binnen- en buitenzijde) en separatieglas (binnen- en buitenzijde), 1 beurt per jaar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</si>
</sst>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 &quot;€&quot;\ * #,##0.00_ ;_ &quot;€&quot;\ * \-#,##0.00_ ;_ &quot;€&quot;\ * &quot;-&quot;??_ ;_ @_ "/>
    <numFmt numFmtId="43" formatCode="_ * #,##0.00_ ;_ * \-#,##0.00_ ;_ * &quot;-&quot;??_ ;_ @_ "/>
    <numFmt numFmtId="164" formatCode="_-* #,##0.00_-;_-* #,##0.00\-;_-* &quot;-&quot;??_-;_-@_-"/>
    <numFmt numFmtId="165" formatCode="_-* #,##0_-;_-* #,##0\-;_-* &quot;-&quot;??_-;_-@_-"/>
    <numFmt numFmtId="166" formatCode="#,##0\ &quot;m²&quot;"/>
    <numFmt numFmtId="167" formatCode="_ * #,##0_ ;_ * \-#,##0_ ;_ * &quot;-&quot;??_ ;_ @_ "/>
    <numFmt numFmtId="168" formatCode="#,##0.00\ &quot;m²&quot;"/>
    <numFmt numFmtId="169" formatCode="#,###\ &quot;m²&quot;"/>
    <numFmt numFmtId="170" formatCode="0.000%"/>
  </numFmts>
  <fonts count="57" x14ac:knownFonts="1">
    <font>
      <sz val="11"/>
      <color theme="1"/>
      <name val="Calibri"/>
      <family val="2"/>
      <scheme val="minor"/>
    </font>
    <font>
      <sz val="11"/>
      <color theme="1"/>
      <name val="Calibri"/>
      <family val="2"/>
      <scheme val="minor"/>
    </font>
    <font>
      <sz val="11"/>
      <color theme="1"/>
      <name val="Calibri Light"/>
      <family val="2"/>
    </font>
    <font>
      <b/>
      <sz val="10"/>
      <name val="Arial"/>
      <family val="2"/>
    </font>
    <font>
      <sz val="8"/>
      <name val="Arial"/>
      <family val="2"/>
    </font>
    <font>
      <b/>
      <sz val="11"/>
      <color theme="1"/>
      <name val="Calibri"/>
      <family val="2"/>
      <scheme val="minor"/>
    </font>
    <font>
      <b/>
      <sz val="11"/>
      <color theme="0"/>
      <name val="Calibri"/>
      <family val="2"/>
      <scheme val="minor"/>
    </font>
    <font>
      <sz val="10"/>
      <name val="Arial"/>
      <family val="2"/>
    </font>
    <font>
      <sz val="11"/>
      <color theme="1"/>
      <name val="Calibri"/>
      <family val="2"/>
      <scheme val="minor"/>
    </font>
    <font>
      <b/>
      <sz val="11"/>
      <name val="Calibri"/>
      <family val="2"/>
      <scheme val="minor"/>
    </font>
    <font>
      <sz val="10"/>
      <color theme="1"/>
      <name val="Calibri"/>
      <family val="2"/>
      <scheme val="minor"/>
    </font>
    <font>
      <sz val="11"/>
      <color theme="0"/>
      <name val="Calibri"/>
      <family val="2"/>
      <scheme val="minor"/>
    </font>
    <font>
      <sz val="11"/>
      <name val="Calibri"/>
      <family val="2"/>
      <scheme val="minor"/>
    </font>
    <font>
      <b/>
      <sz val="15"/>
      <color theme="1"/>
      <name val="Calibri"/>
      <family val="2"/>
      <scheme val="minor"/>
    </font>
    <font>
      <sz val="11"/>
      <color theme="0" tint="-0.499984740745262"/>
      <name val="Calibri"/>
      <family val="2"/>
      <scheme val="minor"/>
    </font>
    <font>
      <b/>
      <sz val="11"/>
      <color theme="0" tint="-0.499984740745262"/>
      <name val="Calibri"/>
      <family val="2"/>
      <scheme val="minor"/>
    </font>
    <font>
      <b/>
      <sz val="12"/>
      <color theme="1"/>
      <name val="Calibri"/>
      <family val="2"/>
      <scheme val="minor"/>
    </font>
    <font>
      <b/>
      <sz val="14"/>
      <color theme="1"/>
      <name val="Calibri"/>
      <family val="2"/>
      <scheme val="minor"/>
    </font>
    <font>
      <b/>
      <sz val="14"/>
      <color theme="0"/>
      <name val="Calibri"/>
      <family val="2"/>
      <scheme val="minor"/>
    </font>
    <font>
      <b/>
      <sz val="12"/>
      <color theme="0"/>
      <name val="Calibri"/>
      <family val="2"/>
      <scheme val="minor"/>
    </font>
    <font>
      <b/>
      <sz val="10"/>
      <color theme="0"/>
      <name val="Arial"/>
      <family val="2"/>
    </font>
    <font>
      <sz val="36"/>
      <color theme="0"/>
      <name val="Calibri"/>
      <family val="2"/>
      <scheme val="minor"/>
    </font>
    <font>
      <sz val="15"/>
      <name val="Calibri"/>
      <family val="2"/>
      <scheme val="minor"/>
    </font>
    <font>
      <sz val="14"/>
      <color theme="0"/>
      <name val="Calibri"/>
      <family val="2"/>
      <scheme val="minor"/>
    </font>
    <font>
      <sz val="10"/>
      <name val="Helv"/>
    </font>
    <font>
      <sz val="14"/>
      <color theme="1"/>
      <name val="Calibri"/>
      <family val="2"/>
      <scheme val="minor"/>
    </font>
    <font>
      <sz val="16"/>
      <color theme="1"/>
      <name val="Calibri"/>
      <family val="2"/>
      <scheme val="minor"/>
    </font>
    <font>
      <b/>
      <sz val="14"/>
      <name val="Calibri"/>
      <family val="2"/>
      <scheme val="minor"/>
    </font>
    <font>
      <b/>
      <sz val="16"/>
      <color theme="0"/>
      <name val="Calibri"/>
      <family val="2"/>
      <scheme val="minor"/>
    </font>
    <font>
      <b/>
      <sz val="18"/>
      <color theme="0"/>
      <name val="Calibri"/>
      <family val="2"/>
      <scheme val="minor"/>
    </font>
    <font>
      <u/>
      <sz val="11"/>
      <color theme="10"/>
      <name val="Calibri"/>
      <family val="2"/>
      <scheme val="minor"/>
    </font>
    <font>
      <u/>
      <sz val="14"/>
      <color theme="10"/>
      <name val="Calibri"/>
      <family val="2"/>
      <scheme val="minor"/>
    </font>
    <font>
      <sz val="10"/>
      <name val="Arial"/>
      <family val="2"/>
    </font>
    <font>
      <sz val="15"/>
      <color theme="1"/>
      <name val="Calibri"/>
      <family val="2"/>
      <scheme val="minor"/>
    </font>
    <font>
      <sz val="11"/>
      <color theme="1"/>
      <name val="Calibri Light"/>
      <family val="2"/>
      <scheme val="major"/>
    </font>
    <font>
      <b/>
      <sz val="12"/>
      <color theme="1"/>
      <name val="Calibri Light"/>
      <family val="2"/>
      <scheme val="major"/>
    </font>
    <font>
      <b/>
      <u/>
      <sz val="12"/>
      <color theme="1"/>
      <name val="Calibri Light"/>
      <family val="2"/>
      <scheme val="major"/>
    </font>
    <font>
      <sz val="11"/>
      <color theme="8"/>
      <name val="Calibri Light"/>
      <family val="2"/>
      <scheme val="major"/>
    </font>
    <font>
      <u/>
      <sz val="11"/>
      <color theme="8"/>
      <name val="Calibri Light"/>
      <family val="2"/>
      <scheme val="major"/>
    </font>
    <font>
      <b/>
      <u/>
      <sz val="15"/>
      <color theme="0"/>
      <name val="Calibri Light"/>
      <family val="2"/>
      <scheme val="major"/>
    </font>
    <font>
      <b/>
      <sz val="15"/>
      <name val="Calibri Light"/>
      <family val="2"/>
      <scheme val="major"/>
    </font>
    <font>
      <sz val="11"/>
      <color theme="1"/>
      <name val="Calibri"/>
      <family val="2"/>
    </font>
    <font>
      <sz val="8"/>
      <name val="Calibri"/>
      <family val="2"/>
      <scheme val="minor"/>
    </font>
    <font>
      <b/>
      <sz val="8"/>
      <color theme="1"/>
      <name val="Calibri"/>
      <family val="2"/>
      <scheme val="minor"/>
    </font>
    <font>
      <sz val="11"/>
      <color rgb="FFFF0000"/>
      <name val="Calibri"/>
      <family val="2"/>
      <scheme val="minor"/>
    </font>
    <font>
      <sz val="12"/>
      <color theme="0"/>
      <name val="Calibri"/>
      <family val="2"/>
      <scheme val="minor"/>
    </font>
    <font>
      <sz val="8"/>
      <color theme="1"/>
      <name val="Arial"/>
      <family val="2"/>
    </font>
    <font>
      <b/>
      <u/>
      <sz val="14"/>
      <color theme="0"/>
      <name val="Calibri Light"/>
      <family val="2"/>
      <scheme val="major"/>
    </font>
    <font>
      <sz val="12"/>
      <name val="Calibri"/>
      <family val="2"/>
      <scheme val="minor"/>
    </font>
    <font>
      <sz val="9"/>
      <color theme="1"/>
      <name val="Calibri"/>
      <family val="2"/>
      <scheme val="minor"/>
    </font>
    <font>
      <u/>
      <sz val="12"/>
      <name val="Calibri"/>
      <family val="2"/>
      <scheme val="minor"/>
    </font>
    <font>
      <sz val="12"/>
      <color theme="1"/>
      <name val="Calibri"/>
      <family val="2"/>
      <scheme val="minor"/>
    </font>
    <font>
      <sz val="9"/>
      <name val="Calibri"/>
      <family val="2"/>
      <scheme val="minor"/>
    </font>
    <font>
      <sz val="10"/>
      <name val="Calibri"/>
      <family val="2"/>
      <scheme val="minor"/>
    </font>
    <font>
      <u/>
      <sz val="16"/>
      <color theme="0"/>
      <name val="Calibri"/>
      <family val="2"/>
      <scheme val="minor"/>
    </font>
    <font>
      <u/>
      <sz val="11"/>
      <color theme="1"/>
      <name val="Calibri"/>
      <family val="2"/>
      <scheme val="minor"/>
    </font>
    <font>
      <u/>
      <sz val="18"/>
      <color theme="0"/>
      <name val="Calibri"/>
      <family val="2"/>
      <scheme val="minor"/>
    </font>
  </fonts>
  <fills count="19">
    <fill>
      <patternFill patternType="none"/>
    </fill>
    <fill>
      <patternFill patternType="gray125"/>
    </fill>
    <fill>
      <patternFill patternType="solid">
        <fgColor rgb="FF002060"/>
        <bgColor indexed="64"/>
      </patternFill>
    </fill>
    <fill>
      <patternFill patternType="solid">
        <fgColor rgb="FFFF33CC"/>
        <bgColor indexed="64"/>
      </patternFill>
    </fill>
    <fill>
      <patternFill patternType="solid">
        <fgColor rgb="FFFFD1F3"/>
        <bgColor indexed="64"/>
      </patternFill>
    </fill>
    <fill>
      <patternFill patternType="solid">
        <fgColor theme="9" tint="0.59999389629810485"/>
        <bgColor indexed="64"/>
      </patternFill>
    </fill>
    <fill>
      <patternFill patternType="solid">
        <fgColor rgb="FF172983"/>
        <bgColor indexed="64"/>
      </patternFill>
    </fill>
    <fill>
      <patternFill patternType="solid">
        <fgColor theme="1"/>
        <bgColor indexed="64"/>
      </patternFill>
    </fill>
    <fill>
      <patternFill patternType="solid">
        <fgColor rgb="FFFFF3FC"/>
        <bgColor indexed="64"/>
      </patternFill>
    </fill>
    <fill>
      <patternFill patternType="solid">
        <fgColor rgb="FFFFCDF2"/>
        <bgColor indexed="64"/>
      </patternFill>
    </fill>
    <fill>
      <patternFill patternType="solid">
        <fgColor rgb="FFFFFF00"/>
        <bgColor indexed="64"/>
      </patternFill>
    </fill>
    <fill>
      <patternFill patternType="solid">
        <fgColor rgb="FF92D050"/>
        <bgColor indexed="64"/>
      </patternFill>
    </fill>
    <fill>
      <patternFill patternType="solid">
        <fgColor theme="0" tint="-4.9989318521683403E-2"/>
        <bgColor indexed="64"/>
      </patternFill>
    </fill>
    <fill>
      <patternFill patternType="solid">
        <fgColor rgb="FF00B050"/>
        <bgColor indexed="64"/>
      </patternFill>
    </fill>
    <fill>
      <patternFill patternType="solid">
        <fgColor theme="7" tint="-0.249977111117893"/>
        <bgColor indexed="64"/>
      </patternFill>
    </fill>
    <fill>
      <patternFill patternType="solid">
        <fgColor theme="7" tint="0.59999389629810485"/>
        <bgColor indexed="64"/>
      </patternFill>
    </fill>
    <fill>
      <patternFill patternType="solid">
        <fgColor rgb="FFFF99FF"/>
        <bgColor indexed="64"/>
      </patternFill>
    </fill>
    <fill>
      <patternFill patternType="solid">
        <fgColor rgb="FF7030A0"/>
        <bgColor indexed="64"/>
      </patternFill>
    </fill>
    <fill>
      <patternFill patternType="solid">
        <fgColor rgb="FFFFF3FC"/>
        <bgColor rgb="FF000000"/>
      </patternFill>
    </fill>
  </fills>
  <borders count="135">
    <border>
      <left/>
      <right/>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diagonal/>
    </border>
    <border>
      <left style="thin">
        <color indexed="64"/>
      </left>
      <right style="thin">
        <color indexed="64"/>
      </right>
      <top/>
      <bottom style="thin">
        <color indexed="64"/>
      </bottom>
      <diagonal/>
    </border>
    <border>
      <left style="thick">
        <color indexed="64"/>
      </left>
      <right style="thick">
        <color indexed="64"/>
      </right>
      <top style="thick">
        <color indexed="64"/>
      </top>
      <bottom/>
      <diagonal/>
    </border>
    <border>
      <left style="thick">
        <color indexed="64"/>
      </left>
      <right style="thick">
        <color indexed="64"/>
      </right>
      <top/>
      <bottom style="thick">
        <color indexed="64"/>
      </bottom>
      <diagonal/>
    </border>
    <border>
      <left/>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ck">
        <color indexed="64"/>
      </left>
      <right style="thick">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64"/>
      </left>
      <right style="thin">
        <color indexed="64"/>
      </right>
      <top style="thick">
        <color indexed="64"/>
      </top>
      <bottom/>
      <diagonal/>
    </border>
    <border>
      <left style="thin">
        <color indexed="64"/>
      </left>
      <right style="thin">
        <color indexed="64"/>
      </right>
      <top style="thick">
        <color indexed="64"/>
      </top>
      <bottom/>
      <diagonal/>
    </border>
    <border>
      <left style="thin">
        <color indexed="64"/>
      </left>
      <right style="thick">
        <color indexed="64"/>
      </right>
      <top style="thick">
        <color indexed="64"/>
      </top>
      <bottom/>
      <diagonal/>
    </border>
    <border>
      <left style="thick">
        <color indexed="64"/>
      </left>
      <right style="thin">
        <color indexed="64"/>
      </right>
      <top style="medium">
        <color indexed="64"/>
      </top>
      <bottom style="thin">
        <color indexed="64"/>
      </bottom>
      <diagonal/>
    </border>
    <border>
      <left style="thin">
        <color indexed="64"/>
      </left>
      <right style="thick">
        <color indexed="64"/>
      </right>
      <top style="medium">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medium">
        <color indexed="64"/>
      </bottom>
      <diagonal/>
    </border>
    <border>
      <left style="thin">
        <color indexed="64"/>
      </left>
      <right style="thick">
        <color indexed="64"/>
      </right>
      <top style="thin">
        <color indexed="64"/>
      </top>
      <bottom style="medium">
        <color indexed="64"/>
      </bottom>
      <diagonal/>
    </border>
    <border>
      <left style="thick">
        <color indexed="64"/>
      </left>
      <right style="thin">
        <color indexed="64"/>
      </right>
      <top style="thin">
        <color indexed="64"/>
      </top>
      <bottom/>
      <diagonal/>
    </border>
    <border>
      <left style="thick">
        <color indexed="64"/>
      </left>
      <right style="thin">
        <color indexed="64"/>
      </right>
      <top/>
      <bottom style="thin">
        <color indexed="64"/>
      </bottom>
      <diagonal/>
    </border>
    <border>
      <left style="thick">
        <color indexed="64"/>
      </left>
      <right style="thin">
        <color indexed="64"/>
      </right>
      <top style="thin">
        <color indexed="64"/>
      </top>
      <bottom style="thick">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ck">
        <color indexed="64"/>
      </right>
      <top/>
      <bottom style="thin">
        <color indexed="64"/>
      </bottom>
      <diagonal/>
    </border>
    <border>
      <left style="thin">
        <color indexed="64"/>
      </left>
      <right style="medium">
        <color indexed="64"/>
      </right>
      <top style="medium">
        <color indexed="64"/>
      </top>
      <bottom/>
      <diagonal/>
    </border>
    <border>
      <left/>
      <right/>
      <top style="medium">
        <color indexed="64"/>
      </top>
      <bottom style="medium">
        <color indexed="64"/>
      </bottom>
      <diagonal/>
    </border>
    <border>
      <left/>
      <right style="medium">
        <color indexed="64"/>
      </right>
      <top/>
      <bottom style="medium">
        <color indexed="64"/>
      </bottom>
      <diagonal/>
    </border>
    <border>
      <left style="thick">
        <color indexed="64"/>
      </left>
      <right style="thick">
        <color indexed="64"/>
      </right>
      <top/>
      <bottom style="thin">
        <color indexed="64"/>
      </bottom>
      <diagonal/>
    </border>
    <border>
      <left style="thick">
        <color indexed="64"/>
      </left>
      <right style="thick">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ck">
        <color indexed="64"/>
      </right>
      <top style="medium">
        <color indexed="64"/>
      </top>
      <bottom/>
      <diagonal/>
    </border>
    <border>
      <left style="medium">
        <color indexed="64"/>
      </left>
      <right style="thick">
        <color indexed="64"/>
      </right>
      <top/>
      <bottom/>
      <diagonal/>
    </border>
    <border>
      <left style="medium">
        <color indexed="64"/>
      </left>
      <right style="thick">
        <color indexed="64"/>
      </right>
      <top/>
      <bottom style="medium">
        <color indexed="64"/>
      </bottom>
      <diagonal/>
    </border>
    <border>
      <left style="thin">
        <color indexed="64"/>
      </left>
      <right style="medium">
        <color indexed="64"/>
      </right>
      <top style="thin">
        <color indexed="64"/>
      </top>
      <bottom/>
      <diagonal/>
    </border>
    <border>
      <left/>
      <right style="thin">
        <color indexed="64"/>
      </right>
      <top style="medium">
        <color indexed="64"/>
      </top>
      <bottom style="thin">
        <color indexed="64"/>
      </bottom>
      <diagonal/>
    </border>
    <border>
      <left style="thick">
        <color auto="1"/>
      </left>
      <right style="thick">
        <color auto="1"/>
      </right>
      <top style="thick">
        <color auto="1"/>
      </top>
      <bottom style="thick">
        <color auto="1"/>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medium">
        <color indexed="64"/>
      </left>
      <right style="medium">
        <color indexed="64"/>
      </right>
      <top/>
      <bottom style="thin">
        <color indexed="64"/>
      </bottom>
      <diagonal/>
    </border>
    <border>
      <left style="thin">
        <color indexed="64"/>
      </left>
      <right/>
      <top/>
      <bottom style="thin">
        <color indexed="64"/>
      </bottom>
      <diagonal/>
    </border>
    <border>
      <left style="thin">
        <color indexed="64"/>
      </left>
      <right style="thick">
        <color indexed="64"/>
      </right>
      <top/>
      <bottom/>
      <diagonal/>
    </border>
    <border>
      <left style="thin">
        <color indexed="64"/>
      </left>
      <right style="thin">
        <color indexed="64"/>
      </right>
      <top/>
      <bottom/>
      <diagonal/>
    </border>
    <border>
      <left style="thin">
        <color indexed="64"/>
      </left>
      <right/>
      <top/>
      <bottom/>
      <diagonal/>
    </border>
    <border>
      <left/>
      <right style="thin">
        <color indexed="64"/>
      </right>
      <top/>
      <bottom style="thin">
        <color indexed="64"/>
      </bottom>
      <diagonal/>
    </border>
    <border>
      <left style="thick">
        <color indexed="64"/>
      </left>
      <right/>
      <top/>
      <bottom/>
      <diagonal/>
    </border>
    <border>
      <left style="thick">
        <color indexed="64"/>
      </left>
      <right style="thick">
        <color indexed="64"/>
      </right>
      <top style="medium">
        <color indexed="64"/>
      </top>
      <bottom style="thin">
        <color indexed="64"/>
      </bottom>
      <diagonal/>
    </border>
    <border>
      <left style="thick">
        <color indexed="64"/>
      </left>
      <right style="thick">
        <color indexed="64"/>
      </right>
      <top style="thin">
        <color indexed="64"/>
      </top>
      <bottom style="medium">
        <color indexed="64"/>
      </bottom>
      <diagonal/>
    </border>
    <border>
      <left style="thin">
        <color indexed="64"/>
      </left>
      <right style="medium">
        <color indexed="64"/>
      </right>
      <top/>
      <bottom/>
      <diagonal/>
    </border>
    <border>
      <left style="thick">
        <color indexed="64"/>
      </left>
      <right style="thick">
        <color indexed="64"/>
      </right>
      <top style="thin">
        <color indexed="64"/>
      </top>
      <bottom/>
      <diagonal/>
    </border>
    <border>
      <left style="hair">
        <color indexed="64"/>
      </left>
      <right style="medium">
        <color indexed="64"/>
      </right>
      <top style="hair">
        <color indexed="64"/>
      </top>
      <bottom/>
      <diagonal/>
    </border>
    <border>
      <left style="medium">
        <color indexed="64"/>
      </left>
      <right style="hair">
        <color indexed="64"/>
      </right>
      <top style="hair">
        <color indexed="64"/>
      </top>
      <bottom/>
      <diagonal/>
    </border>
    <border>
      <left style="hair">
        <color indexed="64"/>
      </left>
      <right style="medium">
        <color indexed="64"/>
      </right>
      <top/>
      <bottom/>
      <diagonal/>
    </border>
    <border>
      <left style="medium">
        <color indexed="64"/>
      </left>
      <right style="hair">
        <color indexed="64"/>
      </right>
      <top/>
      <bottom/>
      <diagonal/>
    </border>
    <border>
      <left style="hair">
        <color indexed="64"/>
      </left>
      <right style="medium">
        <color indexed="64"/>
      </right>
      <top/>
      <bottom style="medium">
        <color indexed="64"/>
      </bottom>
      <diagonal/>
    </border>
    <border>
      <left style="medium">
        <color indexed="64"/>
      </left>
      <right style="hair">
        <color indexed="64"/>
      </right>
      <top/>
      <bottom style="medium">
        <color indexed="64"/>
      </bottom>
      <diagonal/>
    </border>
    <border>
      <left style="hair">
        <color indexed="64"/>
      </left>
      <right/>
      <top/>
      <bottom/>
      <diagonal/>
    </border>
    <border>
      <left/>
      <right style="hair">
        <color indexed="64"/>
      </right>
      <top/>
      <bottom/>
      <diagonal/>
    </border>
    <border>
      <left/>
      <right/>
      <top style="thick">
        <color indexed="64"/>
      </top>
      <bottom/>
      <diagonal/>
    </border>
    <border>
      <left/>
      <right style="thin">
        <color indexed="64"/>
      </right>
      <top/>
      <bottom/>
      <diagonal/>
    </border>
    <border>
      <left style="thick">
        <color indexed="64"/>
      </left>
      <right style="medium">
        <color indexed="64"/>
      </right>
      <top/>
      <bottom style="medium">
        <color indexed="64"/>
      </bottom>
      <diagonal/>
    </border>
    <border>
      <left style="thick">
        <color indexed="64"/>
      </left>
      <right style="medium">
        <color indexed="64"/>
      </right>
      <top style="medium">
        <color indexed="64"/>
      </top>
      <bottom/>
      <diagonal/>
    </border>
    <border>
      <left/>
      <right/>
      <top/>
      <bottom style="medium">
        <color indexed="64"/>
      </bottom>
      <diagonal/>
    </border>
    <border>
      <left/>
      <right style="thin">
        <color indexed="64"/>
      </right>
      <top style="medium">
        <color indexed="64"/>
      </top>
      <bottom/>
      <diagonal/>
    </border>
    <border>
      <left/>
      <right style="medium">
        <color indexed="64"/>
      </right>
      <top/>
      <bottom/>
      <diagonal/>
    </border>
    <border>
      <left style="thick">
        <color indexed="64"/>
      </left>
      <right style="thin">
        <color indexed="64"/>
      </right>
      <top/>
      <bottom style="thick">
        <color indexed="64"/>
      </bottom>
      <diagonal/>
    </border>
    <border>
      <left style="thin">
        <color indexed="64"/>
      </left>
      <right style="thin">
        <color indexed="64"/>
      </right>
      <top/>
      <bottom style="thick">
        <color indexed="64"/>
      </bottom>
      <diagonal/>
    </border>
    <border>
      <left style="medium">
        <color indexed="64"/>
      </left>
      <right/>
      <top style="thin">
        <color indexed="64"/>
      </top>
      <bottom style="thin">
        <color theme="4" tint="0.39997558519241921"/>
      </bottom>
      <diagonal/>
    </border>
    <border>
      <left style="thin">
        <color indexed="64"/>
      </left>
      <right/>
      <top style="thin">
        <color indexed="64"/>
      </top>
      <bottom style="thin">
        <color theme="4" tint="0.39997558519241921"/>
      </bottom>
      <diagonal/>
    </border>
    <border>
      <left style="thick">
        <color indexed="64"/>
      </left>
      <right style="thick">
        <color indexed="64"/>
      </right>
      <top style="medium">
        <color indexed="64"/>
      </top>
      <bottom/>
      <diagonal/>
    </border>
    <border>
      <left style="thick">
        <color indexed="64"/>
      </left>
      <right style="thick">
        <color indexed="64"/>
      </right>
      <top/>
      <bottom style="medium">
        <color indexed="64"/>
      </bottom>
      <diagonal/>
    </border>
    <border>
      <left style="hair">
        <color indexed="64"/>
      </left>
      <right style="thin">
        <color indexed="64"/>
      </right>
      <top style="thick">
        <color indexed="64"/>
      </top>
      <bottom style="medium">
        <color indexed="64"/>
      </bottom>
      <diagonal/>
    </border>
    <border>
      <left style="thin">
        <color indexed="64"/>
      </left>
      <right style="thick">
        <color indexed="64"/>
      </right>
      <top style="thick">
        <color indexed="64"/>
      </top>
      <bottom style="medium">
        <color indexed="64"/>
      </bottom>
      <diagonal/>
    </border>
    <border>
      <left style="thin">
        <color indexed="64"/>
      </left>
      <right/>
      <top style="thick">
        <color indexed="64"/>
      </top>
      <bottom style="medium">
        <color indexed="64"/>
      </bottom>
      <diagonal/>
    </border>
    <border>
      <left style="thin">
        <color indexed="64"/>
      </left>
      <right style="thin">
        <color indexed="64"/>
      </right>
      <top style="thick">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ck">
        <color indexed="64"/>
      </right>
      <top style="thin">
        <color indexed="64"/>
      </top>
      <bottom/>
      <diagonal/>
    </border>
    <border>
      <left/>
      <right style="thick">
        <color indexed="64"/>
      </right>
      <top/>
      <bottom style="thin">
        <color indexed="64"/>
      </bottom>
      <diagonal/>
    </border>
    <border>
      <left style="thick">
        <color indexed="64"/>
      </left>
      <right style="medium">
        <color indexed="64"/>
      </right>
      <top style="thick">
        <color indexed="64"/>
      </top>
      <bottom/>
      <diagonal/>
    </border>
    <border>
      <left style="thick">
        <color indexed="64"/>
      </left>
      <right style="medium">
        <color indexed="64"/>
      </right>
      <top/>
      <bottom/>
      <diagonal/>
    </border>
    <border>
      <left style="thin">
        <color indexed="64"/>
      </left>
      <right style="thick">
        <color indexed="64"/>
      </right>
      <top/>
      <bottom style="thick">
        <color indexed="64"/>
      </bottom>
      <diagonal/>
    </border>
    <border>
      <left style="thick">
        <color indexed="64"/>
      </left>
      <right/>
      <top/>
      <bottom style="thin">
        <color indexed="64"/>
      </bottom>
      <diagonal/>
    </border>
    <border>
      <left/>
      <right style="thick">
        <color indexed="64"/>
      </right>
      <top style="thin">
        <color indexed="64"/>
      </top>
      <bottom style="medium">
        <color indexed="64"/>
      </bottom>
      <diagonal/>
    </border>
    <border>
      <left/>
      <right style="thick">
        <color indexed="64"/>
      </right>
      <top style="thin">
        <color indexed="64"/>
      </top>
      <bottom style="thin">
        <color indexed="64"/>
      </bottom>
      <diagonal/>
    </border>
    <border>
      <left/>
      <right style="thick">
        <color indexed="64"/>
      </right>
      <top style="thin">
        <color indexed="64"/>
      </top>
      <bottom/>
      <diagonal/>
    </border>
    <border>
      <left/>
      <right style="thick">
        <color indexed="64"/>
      </right>
      <top style="medium">
        <color indexed="64"/>
      </top>
      <bottom style="thin">
        <color indexed="64"/>
      </bottom>
      <diagonal/>
    </border>
    <border>
      <left style="medium">
        <color indexed="64"/>
      </left>
      <right style="medium">
        <color indexed="64"/>
      </right>
      <top style="thin">
        <color rgb="FF000000"/>
      </top>
      <bottom/>
      <diagonal/>
    </border>
    <border>
      <left style="medium">
        <color indexed="64"/>
      </left>
      <right style="medium">
        <color indexed="64"/>
      </right>
      <top style="thin">
        <color rgb="FF000000"/>
      </top>
      <bottom style="thin">
        <color indexed="64"/>
      </bottom>
      <diagonal/>
    </border>
    <border>
      <left style="medium">
        <color indexed="64"/>
      </left>
      <right style="thin">
        <color rgb="FF000000"/>
      </right>
      <top style="thin">
        <color rgb="FF000000"/>
      </top>
      <bottom style="thin">
        <color indexed="64"/>
      </bottom>
      <diagonal/>
    </border>
    <border>
      <left style="medium">
        <color indexed="64"/>
      </left>
      <right style="medium">
        <color indexed="64"/>
      </right>
      <top/>
      <bottom style="medium">
        <color rgb="FF000000"/>
      </bottom>
      <diagonal/>
    </border>
    <border>
      <left style="medium">
        <color indexed="64"/>
      </left>
      <right style="medium">
        <color indexed="64"/>
      </right>
      <top style="thin">
        <color indexed="64"/>
      </top>
      <bottom style="medium">
        <color rgb="FF000000"/>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style="thick">
        <color indexed="64"/>
      </left>
      <right/>
      <top style="thin">
        <color indexed="64"/>
      </top>
      <bottom style="thin">
        <color indexed="64"/>
      </bottom>
      <diagonal/>
    </border>
    <border>
      <left style="thick">
        <color indexed="64"/>
      </left>
      <right/>
      <top style="thin">
        <color indexed="64"/>
      </top>
      <bottom style="thick">
        <color indexed="64"/>
      </bottom>
      <diagonal/>
    </border>
    <border>
      <left style="thick">
        <color indexed="64"/>
      </left>
      <right style="thick">
        <color indexed="64"/>
      </right>
      <top style="thin">
        <color indexed="64"/>
      </top>
      <bottom style="thick">
        <color indexed="64"/>
      </bottom>
      <diagonal/>
    </border>
    <border>
      <left/>
      <right style="thick">
        <color indexed="64"/>
      </right>
      <top style="thin">
        <color indexed="64"/>
      </top>
      <bottom style="thick">
        <color indexed="64"/>
      </bottom>
      <diagonal/>
    </border>
    <border>
      <left style="thick">
        <color indexed="64"/>
      </left>
      <right/>
      <top style="thick">
        <color indexed="64"/>
      </top>
      <bottom/>
      <diagonal/>
    </border>
    <border>
      <left/>
      <right style="thick">
        <color indexed="64"/>
      </right>
      <top/>
      <bottom style="thick">
        <color indexed="64"/>
      </bottom>
      <diagonal/>
    </border>
  </borders>
  <cellStyleXfs count="12">
    <xf numFmtId="0" fontId="0" fillId="0" borderId="0"/>
    <xf numFmtId="164" fontId="7"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3" fontId="8" fillId="0" borderId="0" applyFont="0" applyFill="0" applyBorder="0" applyAlignment="0" applyProtection="0"/>
    <xf numFmtId="9" fontId="8" fillId="0" borderId="0" applyFont="0" applyFill="0" applyBorder="0" applyAlignment="0" applyProtection="0"/>
    <xf numFmtId="0" fontId="24" fillId="0" borderId="0"/>
    <xf numFmtId="0" fontId="30" fillId="0" borderId="0" applyNumberFormat="0" applyFill="0" applyBorder="0" applyAlignment="0" applyProtection="0"/>
    <xf numFmtId="0" fontId="32" fillId="0" borderId="0" applyNumberFormat="0" applyFont="0" applyFill="0" applyBorder="0" applyAlignment="0" applyProtection="0"/>
    <xf numFmtId="0" fontId="32" fillId="0" borderId="0" applyNumberFormat="0" applyFont="0" applyFill="0" applyBorder="0" applyAlignment="0" applyProtection="0"/>
    <xf numFmtId="0" fontId="2" fillId="0" borderId="0"/>
    <xf numFmtId="44" fontId="1" fillId="0" borderId="0" applyFont="0" applyFill="0" applyBorder="0" applyAlignment="0" applyProtection="0"/>
  </cellStyleXfs>
  <cellXfs count="411">
    <xf numFmtId="0" fontId="0" fillId="0" borderId="0" xfId="0"/>
    <xf numFmtId="0" fontId="4" fillId="0" borderId="7" xfId="0" applyFont="1" applyBorder="1" applyAlignment="1">
      <alignment vertical="top" wrapText="1"/>
    </xf>
    <xf numFmtId="0" fontId="3" fillId="0" borderId="8" xfId="0" applyFont="1" applyBorder="1" applyAlignment="1">
      <alignment vertical="top" wrapText="1"/>
    </xf>
    <xf numFmtId="0" fontId="3" fillId="0" borderId="8" xfId="0" applyFont="1" applyBorder="1" applyAlignment="1">
      <alignment horizontal="left" vertical="top" wrapText="1"/>
    </xf>
    <xf numFmtId="0" fontId="4" fillId="0" borderId="6" xfId="0" applyFont="1" applyBorder="1" applyAlignment="1">
      <alignment vertical="top" wrapText="1"/>
    </xf>
    <xf numFmtId="0" fontId="4" fillId="0" borderId="11" xfId="0" applyFont="1" applyBorder="1" applyAlignment="1">
      <alignment vertical="top" wrapText="1"/>
    </xf>
    <xf numFmtId="0" fontId="4" fillId="0" borderId="12" xfId="0" applyFont="1" applyBorder="1" applyAlignment="1">
      <alignment vertical="top" wrapText="1"/>
    </xf>
    <xf numFmtId="0" fontId="4" fillId="0" borderId="9" xfId="0" applyFont="1" applyBorder="1" applyAlignment="1">
      <alignment vertical="top" wrapText="1"/>
    </xf>
    <xf numFmtId="0" fontId="4" fillId="0" borderId="13" xfId="0" applyFont="1" applyBorder="1" applyAlignment="1">
      <alignment vertical="top" wrapText="1"/>
    </xf>
    <xf numFmtId="0" fontId="4" fillId="0" borderId="10" xfId="0" applyFont="1" applyBorder="1" applyAlignment="1">
      <alignment vertical="top" wrapText="1"/>
    </xf>
    <xf numFmtId="0" fontId="4" fillId="0" borderId="14" xfId="0" applyFont="1" applyBorder="1" applyAlignment="1">
      <alignment vertical="top" wrapText="1"/>
    </xf>
    <xf numFmtId="0" fontId="4" fillId="0" borderId="15" xfId="0" applyFont="1" applyBorder="1" applyAlignment="1">
      <alignment vertical="top" wrapText="1"/>
    </xf>
    <xf numFmtId="0" fontId="4" fillId="0" borderId="11" xfId="0" applyFont="1" applyBorder="1" applyAlignment="1">
      <alignment horizontal="center" vertical="top" wrapText="1"/>
    </xf>
    <xf numFmtId="0" fontId="4" fillId="0" borderId="12" xfId="0" applyFont="1" applyBorder="1" applyAlignment="1">
      <alignment horizontal="center" vertical="top" wrapText="1"/>
    </xf>
    <xf numFmtId="0" fontId="4" fillId="0" borderId="13" xfId="0" applyFont="1" applyBorder="1" applyAlignment="1">
      <alignment horizontal="center" vertical="top" wrapText="1"/>
    </xf>
    <xf numFmtId="0" fontId="5" fillId="0" borderId="4" xfId="0" applyFont="1" applyBorder="1"/>
    <xf numFmtId="0" fontId="5" fillId="0" borderId="5" xfId="0" applyFont="1" applyBorder="1"/>
    <xf numFmtId="0" fontId="5" fillId="0" borderId="16" xfId="0" applyFont="1" applyBorder="1"/>
    <xf numFmtId="0" fontId="4" fillId="0" borderId="17" xfId="0" applyFont="1" applyBorder="1" applyAlignment="1">
      <alignment vertical="top" wrapText="1"/>
    </xf>
    <xf numFmtId="0" fontId="4" fillId="0" borderId="8" xfId="0" applyFont="1" applyBorder="1" applyAlignment="1">
      <alignment vertical="top" wrapText="1"/>
    </xf>
    <xf numFmtId="0" fontId="0" fillId="0" borderId="0" xfId="0" applyAlignment="1">
      <alignment horizontal="center"/>
    </xf>
    <xf numFmtId="0" fontId="4" fillId="0" borderId="18" xfId="0" applyFont="1" applyBorder="1" applyAlignment="1">
      <alignment vertical="top" wrapText="1"/>
    </xf>
    <xf numFmtId="0" fontId="4" fillId="0" borderId="19" xfId="0" applyFont="1" applyBorder="1" applyAlignment="1">
      <alignment vertical="top" wrapText="1"/>
    </xf>
    <xf numFmtId="0" fontId="4" fillId="0" borderId="20" xfId="0" applyFont="1" applyBorder="1" applyAlignment="1">
      <alignment vertical="top" wrapText="1"/>
    </xf>
    <xf numFmtId="0" fontId="4" fillId="0" borderId="21" xfId="0" applyFont="1" applyBorder="1" applyAlignment="1">
      <alignment horizontal="center" vertical="top" wrapText="1"/>
    </xf>
    <xf numFmtId="0" fontId="4" fillId="0" borderId="22" xfId="0" applyFont="1" applyBorder="1" applyAlignment="1">
      <alignment horizontal="center" vertical="top" wrapText="1"/>
    </xf>
    <xf numFmtId="0" fontId="4" fillId="0" borderId="23" xfId="0" applyFont="1" applyBorder="1" applyAlignment="1">
      <alignment horizontal="center" vertical="top" wrapText="1"/>
    </xf>
    <xf numFmtId="0" fontId="4" fillId="0" borderId="24" xfId="0" applyFont="1" applyBorder="1" applyAlignment="1">
      <alignment vertical="top" wrapText="1"/>
    </xf>
    <xf numFmtId="0" fontId="3" fillId="0" borderId="8" xfId="0" applyFont="1" applyBorder="1" applyAlignment="1">
      <alignment horizontal="center" vertical="top" wrapText="1"/>
    </xf>
    <xf numFmtId="0" fontId="4" fillId="0" borderId="0" xfId="0" applyFont="1" applyAlignment="1">
      <alignment vertical="top" wrapText="1"/>
    </xf>
    <xf numFmtId="0" fontId="4" fillId="0" borderId="25" xfId="0" applyFont="1" applyBorder="1" applyAlignment="1">
      <alignment horizontal="center" vertical="top" wrapText="1"/>
    </xf>
    <xf numFmtId="0" fontId="0" fillId="0" borderId="0" xfId="0" applyAlignment="1">
      <alignment horizontal="center" vertical="center"/>
    </xf>
    <xf numFmtId="166" fontId="13" fillId="0" borderId="0" xfId="0" applyNumberFormat="1" applyFont="1"/>
    <xf numFmtId="0" fontId="5" fillId="0" borderId="0" xfId="0" applyFont="1"/>
    <xf numFmtId="0" fontId="14" fillId="0" borderId="0" xfId="0" applyFont="1"/>
    <xf numFmtId="0" fontId="15" fillId="0" borderId="0" xfId="0" applyFont="1"/>
    <xf numFmtId="0" fontId="16" fillId="5" borderId="38" xfId="0" applyFont="1" applyFill="1" applyBorder="1"/>
    <xf numFmtId="0" fontId="16" fillId="0" borderId="1" xfId="0" applyFont="1" applyBorder="1"/>
    <xf numFmtId="44" fontId="17" fillId="0" borderId="29" xfId="2" applyFont="1" applyFill="1" applyBorder="1" applyAlignment="1">
      <alignment horizontal="center"/>
    </xf>
    <xf numFmtId="0" fontId="4" fillId="0" borderId="6" xfId="0" applyFont="1" applyBorder="1" applyAlignment="1">
      <alignment vertical="center" wrapText="1"/>
    </xf>
    <xf numFmtId="0" fontId="4" fillId="0" borderId="44" xfId="0" applyFont="1" applyBorder="1" applyAlignment="1">
      <alignment horizontal="center" vertical="center" wrapText="1"/>
    </xf>
    <xf numFmtId="0" fontId="4" fillId="0" borderId="7" xfId="0" applyFont="1" applyBorder="1" applyAlignment="1">
      <alignment vertical="center" wrapText="1"/>
    </xf>
    <xf numFmtId="0" fontId="4" fillId="0" borderId="46" xfId="0" applyFont="1" applyBorder="1" applyAlignment="1">
      <alignment horizontal="center" vertical="center" wrapText="1"/>
    </xf>
    <xf numFmtId="0" fontId="4" fillId="0" borderId="9" xfId="0" applyFont="1" applyBorder="1" applyAlignment="1">
      <alignment vertical="center" wrapText="1"/>
    </xf>
    <xf numFmtId="0" fontId="4" fillId="0" borderId="48" xfId="0" applyFont="1" applyBorder="1" applyAlignment="1">
      <alignment horizontal="center" vertical="center" wrapText="1"/>
    </xf>
    <xf numFmtId="0" fontId="4" fillId="0" borderId="53" xfId="0" applyFont="1" applyBorder="1" applyAlignment="1">
      <alignment vertical="center" wrapText="1"/>
    </xf>
    <xf numFmtId="0" fontId="4" fillId="0" borderId="54" xfId="0" applyFont="1" applyBorder="1" applyAlignment="1">
      <alignment horizontal="center" vertical="center" wrapText="1"/>
    </xf>
    <xf numFmtId="165" fontId="19" fillId="6" borderId="29" xfId="1" applyNumberFormat="1" applyFont="1" applyFill="1" applyBorder="1" applyAlignment="1" applyProtection="1">
      <alignment horizontal="center" vertical="center" wrapText="1"/>
      <protection locked="0" hidden="1"/>
    </xf>
    <xf numFmtId="49" fontId="19" fillId="6" borderId="30" xfId="1" applyNumberFormat="1" applyFont="1" applyFill="1" applyBorder="1" applyAlignment="1" applyProtection="1">
      <alignment horizontal="center" vertical="center" wrapText="1"/>
      <protection locked="0" hidden="1"/>
    </xf>
    <xf numFmtId="165" fontId="19" fillId="6" borderId="30" xfId="1" applyNumberFormat="1" applyFont="1" applyFill="1" applyBorder="1" applyAlignment="1" applyProtection="1">
      <alignment horizontal="center" vertical="center" wrapText="1"/>
      <protection locked="0" hidden="1"/>
    </xf>
    <xf numFmtId="165" fontId="19" fillId="6" borderId="31" xfId="1" applyNumberFormat="1" applyFont="1" applyFill="1" applyBorder="1" applyAlignment="1" applyProtection="1">
      <alignment horizontal="center" vertical="center" wrapText="1"/>
      <protection locked="0" hidden="1"/>
    </xf>
    <xf numFmtId="2" fontId="0" fillId="8" borderId="7" xfId="0" applyNumberFormat="1" applyFill="1" applyBorder="1" applyAlignment="1">
      <alignment horizontal="left"/>
    </xf>
    <xf numFmtId="0" fontId="0" fillId="8" borderId="7" xfId="0" applyFill="1" applyBorder="1"/>
    <xf numFmtId="167" fontId="13" fillId="0" borderId="0" xfId="4" applyNumberFormat="1" applyFont="1"/>
    <xf numFmtId="0" fontId="0" fillId="0" borderId="0" xfId="2" applyNumberFormat="1" applyFont="1"/>
    <xf numFmtId="169" fontId="0" fillId="0" borderId="0" xfId="0" applyNumberFormat="1"/>
    <xf numFmtId="44" fontId="8" fillId="0" borderId="0" xfId="2" applyFont="1" applyBorder="1"/>
    <xf numFmtId="44" fontId="0" fillId="0" borderId="0" xfId="2" applyFont="1"/>
    <xf numFmtId="44" fontId="0" fillId="0" borderId="0" xfId="2" applyFont="1" applyBorder="1"/>
    <xf numFmtId="0" fontId="0" fillId="0" borderId="0" xfId="0" applyAlignment="1">
      <alignment horizontal="right"/>
    </xf>
    <xf numFmtId="169" fontId="26" fillId="0" borderId="0" xfId="0" applyNumberFormat="1" applyFont="1" applyAlignment="1">
      <alignment horizontal="center"/>
    </xf>
    <xf numFmtId="170" fontId="0" fillId="0" borderId="0" xfId="5" applyNumberFormat="1" applyFont="1"/>
    <xf numFmtId="0" fontId="21" fillId="0" borderId="0" xfId="0" applyFont="1" applyAlignment="1">
      <alignment vertical="center" textRotation="90"/>
    </xf>
    <xf numFmtId="0" fontId="18" fillId="6" borderId="4" xfId="0" applyFont="1" applyFill="1" applyBorder="1"/>
    <xf numFmtId="0" fontId="18" fillId="6" borderId="5" xfId="0" applyFont="1" applyFill="1" applyBorder="1"/>
    <xf numFmtId="0" fontId="18" fillId="6" borderId="16" xfId="0" applyFont="1" applyFill="1" applyBorder="1"/>
    <xf numFmtId="0" fontId="19" fillId="3" borderId="4" xfId="0" applyFont="1" applyFill="1" applyBorder="1"/>
    <xf numFmtId="0" fontId="19" fillId="3" borderId="5" xfId="0" applyFont="1" applyFill="1" applyBorder="1" applyAlignment="1">
      <alignment horizontal="left"/>
    </xf>
    <xf numFmtId="0" fontId="19" fillId="3" borderId="16" xfId="0" applyFont="1" applyFill="1" applyBorder="1"/>
    <xf numFmtId="0" fontId="20" fillId="6" borderId="40" xfId="0" applyFont="1" applyFill="1" applyBorder="1" applyAlignment="1">
      <alignment vertical="center" wrapText="1"/>
    </xf>
    <xf numFmtId="0" fontId="20" fillId="6" borderId="41" xfId="0" applyFont="1" applyFill="1" applyBorder="1" applyAlignment="1">
      <alignment vertical="center" wrapText="1"/>
    </xf>
    <xf numFmtId="0" fontId="20" fillId="6" borderId="42" xfId="0" applyFont="1" applyFill="1" applyBorder="1" applyAlignment="1">
      <alignment horizontal="center" vertical="center" wrapText="1"/>
    </xf>
    <xf numFmtId="0" fontId="4" fillId="0" borderId="26" xfId="0" applyFont="1" applyBorder="1" applyAlignment="1">
      <alignment vertical="center" wrapText="1"/>
    </xf>
    <xf numFmtId="0" fontId="4" fillId="0" borderId="59" xfId="0" applyFont="1" applyBorder="1" applyAlignment="1">
      <alignment horizontal="center" vertical="center" wrapText="1"/>
    </xf>
    <xf numFmtId="0" fontId="4" fillId="8" borderId="45" xfId="0" applyFont="1" applyFill="1" applyBorder="1" applyAlignment="1">
      <alignment vertical="center" wrapText="1"/>
    </xf>
    <xf numFmtId="0" fontId="19" fillId="3" borderId="16" xfId="0" applyFont="1" applyFill="1" applyBorder="1" applyAlignment="1">
      <alignment wrapText="1"/>
    </xf>
    <xf numFmtId="167" fontId="0" fillId="0" borderId="0" xfId="4" applyNumberFormat="1" applyFont="1" applyBorder="1" applyAlignment="1">
      <alignment vertical="top"/>
    </xf>
    <xf numFmtId="44" fontId="8" fillId="0" borderId="0" xfId="2" applyFont="1" applyFill="1" applyBorder="1"/>
    <xf numFmtId="44" fontId="19" fillId="6" borderId="60" xfId="2" applyFont="1" applyFill="1" applyBorder="1" applyAlignment="1" applyProtection="1">
      <alignment horizontal="center" vertical="center" wrapText="1"/>
      <protection locked="0" hidden="1"/>
    </xf>
    <xf numFmtId="44" fontId="5" fillId="0" borderId="0" xfId="2" applyFont="1" applyAlignment="1">
      <alignment horizontal="right"/>
    </xf>
    <xf numFmtId="44" fontId="19" fillId="6" borderId="30" xfId="2" applyFont="1" applyFill="1" applyBorder="1" applyAlignment="1" applyProtection="1">
      <alignment horizontal="center" vertical="center" wrapText="1"/>
      <protection locked="0" hidden="1"/>
    </xf>
    <xf numFmtId="44" fontId="0" fillId="8" borderId="7" xfId="2" applyFont="1" applyFill="1" applyBorder="1" applyAlignment="1">
      <alignment horizontal="right"/>
    </xf>
    <xf numFmtId="2" fontId="8" fillId="0" borderId="0" xfId="2" applyNumberFormat="1" applyFont="1" applyFill="1" applyBorder="1" applyAlignment="1">
      <alignment horizontal="center" vertical="center"/>
    </xf>
    <xf numFmtId="0" fontId="0" fillId="8" borderId="7" xfId="0" applyFill="1" applyBorder="1" applyAlignment="1">
      <alignment horizontal="right"/>
    </xf>
    <xf numFmtId="44" fontId="17" fillId="11" borderId="39" xfId="2" applyFont="1" applyFill="1" applyBorder="1" applyAlignment="1">
      <alignment horizontal="center"/>
    </xf>
    <xf numFmtId="0" fontId="12" fillId="0" borderId="0" xfId="0" applyFont="1"/>
    <xf numFmtId="0" fontId="9" fillId="0" borderId="0" xfId="0" applyFont="1" applyAlignment="1">
      <alignment horizontal="left" vertical="center" wrapText="1"/>
    </xf>
    <xf numFmtId="44" fontId="9" fillId="0" borderId="0" xfId="0" applyNumberFormat="1" applyFont="1" applyAlignment="1">
      <alignment horizontal="left" vertical="center" wrapText="1"/>
    </xf>
    <xf numFmtId="44" fontId="12" fillId="0" borderId="0" xfId="2" applyFont="1" applyFill="1" applyAlignment="1">
      <alignment horizontal="right"/>
    </xf>
    <xf numFmtId="44" fontId="12" fillId="0" borderId="0" xfId="2" applyFont="1" applyFill="1" applyAlignment="1">
      <alignment horizontal="right" vertical="center" wrapText="1"/>
    </xf>
    <xf numFmtId="0" fontId="10" fillId="8" borderId="14" xfId="6" applyFont="1" applyFill="1" applyBorder="1" applyAlignment="1" applyProtection="1">
      <alignment horizontal="left" vertical="top"/>
      <protection locked="0"/>
    </xf>
    <xf numFmtId="169" fontId="0" fillId="8" borderId="19" xfId="0" applyNumberFormat="1" applyFill="1" applyBorder="1" applyAlignment="1">
      <alignment horizontal="right"/>
    </xf>
    <xf numFmtId="44" fontId="8" fillId="8" borderId="22" xfId="2" applyFont="1" applyFill="1" applyBorder="1"/>
    <xf numFmtId="0" fontId="10" fillId="8" borderId="17" xfId="6" applyFont="1" applyFill="1" applyBorder="1" applyAlignment="1" applyProtection="1">
      <alignment horizontal="left" vertical="top"/>
      <protection locked="0"/>
    </xf>
    <xf numFmtId="44" fontId="8" fillId="8" borderId="25" xfId="2" applyFont="1" applyFill="1" applyBorder="1"/>
    <xf numFmtId="44" fontId="8" fillId="8" borderId="23" xfId="2" applyFont="1" applyFill="1" applyBorder="1"/>
    <xf numFmtId="169" fontId="0" fillId="8" borderId="20" xfId="0" applyNumberFormat="1" applyFill="1" applyBorder="1" applyAlignment="1">
      <alignment horizontal="right"/>
    </xf>
    <xf numFmtId="0" fontId="23" fillId="14" borderId="33" xfId="0" applyFont="1" applyFill="1" applyBorder="1" applyAlignment="1">
      <alignment horizontal="left" vertical="center" wrapText="1"/>
    </xf>
    <xf numFmtId="169" fontId="23" fillId="14" borderId="34" xfId="0" applyNumberFormat="1" applyFont="1" applyFill="1" applyBorder="1" applyAlignment="1">
      <alignment horizontal="center" vertical="center"/>
    </xf>
    <xf numFmtId="0" fontId="0" fillId="0" borderId="0" xfId="0" applyAlignment="1">
      <alignment vertical="top"/>
    </xf>
    <xf numFmtId="0" fontId="20" fillId="6" borderId="37" xfId="0" applyFont="1" applyFill="1" applyBorder="1" applyAlignment="1">
      <alignment vertical="center" wrapText="1"/>
    </xf>
    <xf numFmtId="0" fontId="20" fillId="6" borderId="30" xfId="0" applyFont="1" applyFill="1" applyBorder="1" applyAlignment="1">
      <alignment vertical="center" wrapText="1"/>
    </xf>
    <xf numFmtId="0" fontId="20" fillId="6" borderId="60" xfId="0" applyFont="1" applyFill="1" applyBorder="1" applyAlignment="1">
      <alignment horizontal="center" vertical="center" wrapText="1"/>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3" xfId="0" applyFont="1" applyBorder="1" applyAlignment="1">
      <alignment horizontal="center" vertical="center" wrapText="1"/>
    </xf>
    <xf numFmtId="0" fontId="4" fillId="8" borderId="14" xfId="0" applyFont="1" applyFill="1" applyBorder="1" applyAlignment="1">
      <alignment vertical="center" wrapText="1"/>
    </xf>
    <xf numFmtId="0" fontId="4" fillId="8" borderId="15" xfId="0" applyFont="1" applyFill="1" applyBorder="1" applyAlignment="1">
      <alignment vertical="center" wrapText="1"/>
    </xf>
    <xf numFmtId="0" fontId="16" fillId="5" borderId="38" xfId="0" applyFont="1" applyFill="1" applyBorder="1" applyAlignment="1">
      <alignment horizontal="right"/>
    </xf>
    <xf numFmtId="0" fontId="16" fillId="5" borderId="61" xfId="0" applyFont="1" applyFill="1" applyBorder="1"/>
    <xf numFmtId="0" fontId="18" fillId="6" borderId="1" xfId="0" applyFont="1" applyFill="1" applyBorder="1"/>
    <xf numFmtId="0" fontId="18" fillId="6" borderId="3" xfId="0" applyFont="1" applyFill="1" applyBorder="1"/>
    <xf numFmtId="0" fontId="19" fillId="3" borderId="62" xfId="0" applyFont="1" applyFill="1" applyBorder="1"/>
    <xf numFmtId="0" fontId="4" fillId="0" borderId="8" xfId="0" applyFont="1" applyBorder="1" applyAlignment="1">
      <alignment vertical="center" wrapText="1"/>
    </xf>
    <xf numFmtId="0" fontId="4" fillId="0" borderId="65" xfId="0" applyFont="1" applyBorder="1" applyAlignment="1">
      <alignment horizontal="center" vertical="center" wrapText="1"/>
    </xf>
    <xf numFmtId="0" fontId="4" fillId="0" borderId="69" xfId="0" applyFont="1" applyBorder="1" applyAlignment="1">
      <alignment horizontal="center" vertical="center" wrapText="1"/>
    </xf>
    <xf numFmtId="0" fontId="4" fillId="8" borderId="47" xfId="0" applyFont="1" applyFill="1" applyBorder="1" applyAlignment="1">
      <alignment vertical="center" wrapText="1"/>
    </xf>
    <xf numFmtId="9" fontId="8" fillId="0" borderId="0" xfId="5" applyFont="1" applyFill="1" applyBorder="1" applyAlignment="1">
      <alignment horizontal="right"/>
    </xf>
    <xf numFmtId="0" fontId="28" fillId="2" borderId="71" xfId="0" applyFont="1" applyFill="1" applyBorder="1" applyAlignment="1">
      <alignment vertical="top"/>
    </xf>
    <xf numFmtId="0" fontId="28" fillId="2" borderId="71" xfId="0" applyFont="1" applyFill="1" applyBorder="1"/>
    <xf numFmtId="0" fontId="31" fillId="10" borderId="39" xfId="7" applyNumberFormat="1" applyFont="1" applyFill="1" applyBorder="1" applyAlignment="1">
      <alignment horizontal="center" vertical="center" wrapText="1"/>
    </xf>
    <xf numFmtId="0" fontId="19" fillId="3" borderId="3" xfId="0" applyFont="1" applyFill="1" applyBorder="1"/>
    <xf numFmtId="0" fontId="10" fillId="8" borderId="36" xfId="6" applyFont="1" applyFill="1" applyBorder="1" applyAlignment="1" applyProtection="1">
      <alignment horizontal="left" vertical="top"/>
      <protection locked="0"/>
    </xf>
    <xf numFmtId="169" fontId="0" fillId="8" borderId="75" xfId="0" applyNumberFormat="1" applyFill="1" applyBorder="1" applyAlignment="1">
      <alignment horizontal="right"/>
    </xf>
    <xf numFmtId="167" fontId="0" fillId="8" borderId="74" xfId="4" applyNumberFormat="1" applyFont="1" applyFill="1" applyBorder="1" applyAlignment="1">
      <alignment horizontal="right"/>
    </xf>
    <xf numFmtId="44" fontId="8" fillId="8" borderId="74" xfId="2" applyFont="1" applyFill="1" applyBorder="1"/>
    <xf numFmtId="169" fontId="23" fillId="3" borderId="33" xfId="0" applyNumberFormat="1" applyFont="1" applyFill="1" applyBorder="1" applyAlignment="1">
      <alignment vertical="center"/>
    </xf>
    <xf numFmtId="169" fontId="23" fillId="3" borderId="57" xfId="0" applyNumberFormat="1" applyFont="1" applyFill="1" applyBorder="1" applyAlignment="1">
      <alignment horizontal="left" vertical="center"/>
    </xf>
    <xf numFmtId="169" fontId="23" fillId="3" borderId="39" xfId="0" applyNumberFormat="1" applyFont="1" applyFill="1" applyBorder="1" applyAlignment="1">
      <alignment horizontal="left" vertical="center" wrapText="1"/>
    </xf>
    <xf numFmtId="169" fontId="23" fillId="3" borderId="39" xfId="0" applyNumberFormat="1" applyFont="1" applyFill="1" applyBorder="1" applyAlignment="1">
      <alignment vertical="center" wrapText="1"/>
    </xf>
    <xf numFmtId="0" fontId="11" fillId="0" borderId="0" xfId="0" applyFont="1"/>
    <xf numFmtId="0" fontId="33" fillId="0" borderId="0" xfId="0" applyFont="1" applyAlignment="1">
      <alignment vertical="top"/>
    </xf>
    <xf numFmtId="0" fontId="34" fillId="12" borderId="71" xfId="0" applyFont="1" applyFill="1" applyBorder="1" applyAlignment="1">
      <alignment vertical="top" wrapText="1"/>
    </xf>
    <xf numFmtId="0" fontId="34" fillId="12" borderId="71" xfId="0" applyFont="1" applyFill="1" applyBorder="1" applyAlignment="1">
      <alignment wrapText="1"/>
    </xf>
    <xf numFmtId="0" fontId="40" fillId="12" borderId="71" xfId="0" applyFont="1" applyFill="1" applyBorder="1" applyAlignment="1">
      <alignment vertical="center"/>
    </xf>
    <xf numFmtId="0" fontId="39" fillId="13" borderId="71" xfId="7" applyFont="1" applyFill="1" applyBorder="1" applyAlignment="1">
      <alignment vertical="center"/>
    </xf>
    <xf numFmtId="44" fontId="17" fillId="11" borderId="38" xfId="2" applyFont="1" applyFill="1" applyBorder="1" applyAlignment="1">
      <alignment horizontal="center"/>
    </xf>
    <xf numFmtId="0" fontId="16" fillId="0" borderId="0" xfId="0" applyFont="1"/>
    <xf numFmtId="44" fontId="17" fillId="0" borderId="0" xfId="2" applyFont="1" applyFill="1" applyBorder="1" applyAlignment="1">
      <alignment horizontal="center"/>
    </xf>
    <xf numFmtId="0" fontId="4" fillId="0" borderId="76" xfId="0" applyFont="1" applyBorder="1" applyAlignment="1">
      <alignment horizontal="center" vertical="center" wrapText="1"/>
    </xf>
    <xf numFmtId="0" fontId="4" fillId="16" borderId="10" xfId="0" applyFont="1" applyFill="1" applyBorder="1" applyAlignment="1">
      <alignment vertical="center" wrapText="1"/>
    </xf>
    <xf numFmtId="0" fontId="4" fillId="16" borderId="14" xfId="0" applyFont="1" applyFill="1" applyBorder="1" applyAlignment="1">
      <alignment vertical="center" wrapText="1"/>
    </xf>
    <xf numFmtId="0" fontId="4" fillId="16" borderId="15" xfId="0" applyFont="1" applyFill="1" applyBorder="1" applyAlignment="1">
      <alignment vertical="center" wrapText="1"/>
    </xf>
    <xf numFmtId="0" fontId="4" fillId="3" borderId="14" xfId="0" applyFont="1" applyFill="1" applyBorder="1" applyAlignment="1">
      <alignment vertical="center" wrapText="1"/>
    </xf>
    <xf numFmtId="0" fontId="4" fillId="3" borderId="15" xfId="0" applyFont="1" applyFill="1" applyBorder="1" applyAlignment="1">
      <alignment vertical="center" wrapText="1"/>
    </xf>
    <xf numFmtId="0" fontId="4" fillId="4" borderId="10" xfId="0" applyFont="1" applyFill="1" applyBorder="1" applyAlignment="1">
      <alignment vertical="center" wrapText="1"/>
    </xf>
    <xf numFmtId="0" fontId="4" fillId="4" borderId="14" xfId="0" applyFont="1" applyFill="1" applyBorder="1" applyAlignment="1">
      <alignment vertical="center" wrapText="1"/>
    </xf>
    <xf numFmtId="0" fontId="4" fillId="3" borderId="50" xfId="0" applyFont="1" applyFill="1" applyBorder="1" applyAlignment="1">
      <alignment vertical="center" wrapText="1"/>
    </xf>
    <xf numFmtId="0" fontId="4" fillId="3" borderId="45" xfId="0" applyFont="1" applyFill="1" applyBorder="1" applyAlignment="1">
      <alignment vertical="center" wrapText="1"/>
    </xf>
    <xf numFmtId="0" fontId="4" fillId="3" borderId="51" xfId="0" applyFont="1" applyFill="1" applyBorder="1" applyAlignment="1">
      <alignment vertical="center" wrapText="1"/>
    </xf>
    <xf numFmtId="0" fontId="4" fillId="16" borderId="70" xfId="0" applyFont="1" applyFill="1" applyBorder="1" applyAlignment="1">
      <alignment vertical="center" wrapText="1"/>
    </xf>
    <xf numFmtId="0" fontId="4" fillId="16" borderId="56" xfId="0" applyFont="1" applyFill="1" applyBorder="1" applyAlignment="1">
      <alignment vertical="center" wrapText="1"/>
    </xf>
    <xf numFmtId="0" fontId="4" fillId="4" borderId="56" xfId="0" applyFont="1" applyFill="1" applyBorder="1" applyAlignment="1">
      <alignment vertical="center" wrapText="1"/>
    </xf>
    <xf numFmtId="0" fontId="4" fillId="8" borderId="52" xfId="0" applyFont="1" applyFill="1" applyBorder="1" applyAlignment="1">
      <alignment vertical="center" wrapText="1"/>
    </xf>
    <xf numFmtId="0" fontId="4" fillId="4" borderId="45" xfId="0" applyFont="1" applyFill="1" applyBorder="1" applyAlignment="1">
      <alignment vertical="center" wrapText="1"/>
    </xf>
    <xf numFmtId="0" fontId="4" fillId="4" borderId="47" xfId="0" applyFont="1" applyFill="1" applyBorder="1" applyAlignment="1">
      <alignment vertical="center" wrapText="1"/>
    </xf>
    <xf numFmtId="0" fontId="4" fillId="16" borderId="43" xfId="0" applyFont="1" applyFill="1" applyBorder="1" applyAlignment="1">
      <alignment vertical="center" wrapText="1"/>
    </xf>
    <xf numFmtId="0" fontId="4" fillId="16" borderId="45" xfId="0" applyFont="1" applyFill="1" applyBorder="1" applyAlignment="1">
      <alignment vertical="center" wrapText="1"/>
    </xf>
    <xf numFmtId="0" fontId="4" fillId="16" borderId="47" xfId="0" applyFont="1" applyFill="1" applyBorder="1" applyAlignment="1">
      <alignment vertical="center" wrapText="1"/>
    </xf>
    <xf numFmtId="0" fontId="4" fillId="3" borderId="43" xfId="0" applyFont="1" applyFill="1" applyBorder="1" applyAlignment="1">
      <alignment vertical="center" wrapText="1"/>
    </xf>
    <xf numFmtId="0" fontId="4" fillId="8" borderId="56" xfId="0" applyFont="1" applyFill="1" applyBorder="1" applyAlignment="1">
      <alignment vertical="center" wrapText="1"/>
    </xf>
    <xf numFmtId="0" fontId="4" fillId="3" borderId="36" xfId="0" applyFont="1" applyFill="1" applyBorder="1" applyAlignment="1">
      <alignment vertical="center" wrapText="1"/>
    </xf>
    <xf numFmtId="0" fontId="10" fillId="8" borderId="8" xfId="0" applyFont="1" applyFill="1" applyBorder="1"/>
    <xf numFmtId="2" fontId="0" fillId="3" borderId="56" xfId="0" applyNumberFormat="1" applyFill="1" applyBorder="1" applyAlignment="1">
      <alignment horizontal="left"/>
    </xf>
    <xf numFmtId="44" fontId="0" fillId="8" borderId="19" xfId="2" applyFont="1" applyFill="1" applyBorder="1" applyAlignment="1">
      <alignment horizontal="right"/>
    </xf>
    <xf numFmtId="2" fontId="0" fillId="0" borderId="7" xfId="0" applyNumberFormat="1" applyBorder="1" applyAlignment="1">
      <alignment horizontal="left"/>
    </xf>
    <xf numFmtId="0" fontId="4" fillId="16" borderId="17" xfId="0" applyFont="1" applyFill="1" applyBorder="1" applyAlignment="1">
      <alignment vertical="center" wrapText="1"/>
    </xf>
    <xf numFmtId="0" fontId="4" fillId="4" borderId="36" xfId="0" applyFont="1" applyFill="1" applyBorder="1" applyAlignment="1">
      <alignment vertical="center" wrapText="1"/>
    </xf>
    <xf numFmtId="0" fontId="4" fillId="4" borderId="79" xfId="0" applyFont="1" applyFill="1" applyBorder="1" applyAlignment="1">
      <alignment vertical="center" wrapText="1"/>
    </xf>
    <xf numFmtId="0" fontId="4" fillId="16" borderId="79" xfId="0" applyFont="1" applyFill="1" applyBorder="1" applyAlignment="1">
      <alignment vertical="center" wrapText="1"/>
    </xf>
    <xf numFmtId="0" fontId="4" fillId="16" borderId="36" xfId="0" applyFont="1" applyFill="1" applyBorder="1" applyAlignment="1">
      <alignment vertical="center" wrapText="1"/>
    </xf>
    <xf numFmtId="0" fontId="4" fillId="16" borderId="73" xfId="0" applyFont="1" applyFill="1" applyBorder="1" applyAlignment="1">
      <alignment vertical="center" wrapText="1"/>
    </xf>
    <xf numFmtId="0" fontId="0" fillId="0" borderId="80" xfId="0" applyBorder="1"/>
    <xf numFmtId="0" fontId="4" fillId="16" borderId="50" xfId="0" applyFont="1" applyFill="1" applyBorder="1" applyAlignment="1">
      <alignment vertical="center" wrapText="1"/>
    </xf>
    <xf numFmtId="0" fontId="0" fillId="0" borderId="2" xfId="0" applyBorder="1"/>
    <xf numFmtId="0" fontId="4" fillId="0" borderId="64" xfId="0" applyFont="1" applyBorder="1" applyAlignment="1">
      <alignment horizontal="center" vertical="center" wrapText="1"/>
    </xf>
    <xf numFmtId="0" fontId="4" fillId="0" borderId="81" xfId="0" applyFont="1" applyBorder="1" applyAlignment="1">
      <alignment horizontal="center" vertical="center" wrapText="1"/>
    </xf>
    <xf numFmtId="0" fontId="4" fillId="0" borderId="82" xfId="0" applyFont="1" applyBorder="1" applyAlignment="1">
      <alignment horizontal="center" vertical="center" wrapText="1"/>
    </xf>
    <xf numFmtId="0" fontId="4" fillId="0" borderId="21" xfId="0" applyFont="1" applyBorder="1" applyAlignment="1">
      <alignment horizontal="center" vertical="center" wrapText="1"/>
    </xf>
    <xf numFmtId="0" fontId="4" fillId="0" borderId="5" xfId="0" applyFont="1" applyBorder="1" applyAlignment="1">
      <alignment horizontal="center" vertical="center" wrapText="1"/>
    </xf>
    <xf numFmtId="0" fontId="4" fillId="0" borderId="22" xfId="0" applyFont="1" applyBorder="1" applyAlignment="1">
      <alignment horizontal="center" vertical="center" wrapText="1"/>
    </xf>
    <xf numFmtId="0" fontId="4" fillId="0" borderId="83"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60"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30" xfId="0" applyFont="1" applyBorder="1" applyAlignment="1">
      <alignment vertical="center" wrapText="1"/>
    </xf>
    <xf numFmtId="0" fontId="4" fillId="0" borderId="63" xfId="0" applyFont="1" applyBorder="1" applyAlignment="1">
      <alignment horizontal="center" vertical="center" wrapText="1"/>
    </xf>
    <xf numFmtId="0" fontId="0" fillId="0" borderId="29" xfId="0" applyBorder="1"/>
    <xf numFmtId="0" fontId="18" fillId="6" borderId="85" xfId="0" applyFont="1" applyFill="1" applyBorder="1"/>
    <xf numFmtId="0" fontId="19" fillId="3" borderId="86" xfId="0" applyFont="1" applyFill="1" applyBorder="1"/>
    <xf numFmtId="0" fontId="18" fillId="6" borderId="87" xfId="0" applyFont="1" applyFill="1" applyBorder="1"/>
    <xf numFmtId="0" fontId="19" fillId="3" borderId="88" xfId="0" applyFont="1" applyFill="1" applyBorder="1" applyAlignment="1">
      <alignment horizontal="left"/>
    </xf>
    <xf numFmtId="0" fontId="18" fillId="6" borderId="89" xfId="0" applyFont="1" applyFill="1" applyBorder="1"/>
    <xf numFmtId="0" fontId="19" fillId="3" borderId="90" xfId="0" applyFont="1" applyFill="1" applyBorder="1"/>
    <xf numFmtId="0" fontId="0" fillId="0" borderId="91" xfId="0" applyBorder="1"/>
    <xf numFmtId="0" fontId="0" fillId="0" borderId="92" xfId="0" applyBorder="1"/>
    <xf numFmtId="0" fontId="0" fillId="0" borderId="93" xfId="0" applyBorder="1"/>
    <xf numFmtId="0" fontId="4" fillId="16" borderId="94" xfId="0" applyFont="1" applyFill="1" applyBorder="1" applyAlignment="1">
      <alignment vertical="center" wrapText="1"/>
    </xf>
    <xf numFmtId="0" fontId="4" fillId="8" borderId="70" xfId="0" applyFont="1" applyFill="1" applyBorder="1" applyAlignment="1">
      <alignment vertical="center" wrapText="1"/>
    </xf>
    <xf numFmtId="0" fontId="4" fillId="8" borderId="72" xfId="0" applyFont="1" applyFill="1" applyBorder="1" applyAlignment="1">
      <alignment vertical="center" wrapText="1"/>
    </xf>
    <xf numFmtId="0" fontId="4" fillId="0" borderId="32" xfId="0" applyFont="1" applyBorder="1" applyAlignment="1">
      <alignment vertical="center" wrapText="1"/>
    </xf>
    <xf numFmtId="0" fontId="0" fillId="0" borderId="62" xfId="0" applyBorder="1"/>
    <xf numFmtId="0" fontId="4" fillId="0" borderId="75" xfId="0" applyFont="1" applyBorder="1" applyAlignment="1">
      <alignment vertical="center" wrapText="1"/>
    </xf>
    <xf numFmtId="0" fontId="4" fillId="0" borderId="19" xfId="0" applyFont="1" applyBorder="1" applyAlignment="1">
      <alignment vertical="center" wrapText="1"/>
    </xf>
    <xf numFmtId="0" fontId="4" fillId="0" borderId="75" xfId="0" applyFont="1" applyBorder="1" applyAlignment="1">
      <alignment horizontal="center" vertical="center" wrapText="1"/>
    </xf>
    <xf numFmtId="169" fontId="0" fillId="0" borderId="29" xfId="0" applyNumberFormat="1" applyBorder="1"/>
    <xf numFmtId="169" fontId="23" fillId="0" borderId="0" xfId="0" applyNumberFormat="1" applyFont="1" applyAlignment="1">
      <alignment vertical="top" wrapText="1"/>
    </xf>
    <xf numFmtId="44" fontId="0" fillId="0" borderId="0" xfId="0" applyNumberFormat="1" applyAlignment="1">
      <alignment horizontal="right"/>
    </xf>
    <xf numFmtId="0" fontId="19" fillId="3" borderId="2" xfId="0" applyFont="1" applyFill="1" applyBorder="1" applyAlignment="1">
      <alignment horizontal="left"/>
    </xf>
    <xf numFmtId="0" fontId="16" fillId="5" borderId="1" xfId="0" applyFont="1" applyFill="1" applyBorder="1"/>
    <xf numFmtId="0" fontId="18" fillId="6" borderId="2" xfId="0" applyFont="1" applyFill="1" applyBorder="1"/>
    <xf numFmtId="0" fontId="19" fillId="3" borderId="29" xfId="0" applyFont="1" applyFill="1" applyBorder="1"/>
    <xf numFmtId="0" fontId="19" fillId="3" borderId="0" xfId="0" applyFont="1" applyFill="1" applyAlignment="1">
      <alignment horizontal="left"/>
    </xf>
    <xf numFmtId="0" fontId="16" fillId="5" borderId="97" xfId="0" applyFont="1" applyFill="1" applyBorder="1"/>
    <xf numFmtId="44" fontId="17" fillId="11" borderId="16" xfId="2" applyFont="1" applyFill="1" applyBorder="1" applyAlignment="1">
      <alignment horizontal="center"/>
    </xf>
    <xf numFmtId="0" fontId="20" fillId="0" borderId="0" xfId="0" applyFont="1" applyAlignment="1">
      <alignment horizontal="center" vertical="center" wrapText="1"/>
    </xf>
    <xf numFmtId="169" fontId="28" fillId="0" borderId="0" xfId="0" applyNumberFormat="1" applyFont="1" applyAlignment="1">
      <alignment vertical="center" wrapText="1"/>
    </xf>
    <xf numFmtId="44" fontId="25" fillId="0" borderId="0" xfId="2" applyFont="1" applyFill="1" applyBorder="1" applyAlignment="1">
      <alignment vertical="center"/>
    </xf>
    <xf numFmtId="0" fontId="22" fillId="0" borderId="0" xfId="0" applyFont="1" applyAlignment="1">
      <alignment vertical="center"/>
    </xf>
    <xf numFmtId="0" fontId="23" fillId="0" borderId="0" xfId="0" applyFont="1" applyAlignment="1">
      <alignment vertical="center" wrapText="1"/>
    </xf>
    <xf numFmtId="169" fontId="23" fillId="0" borderId="0" xfId="0" applyNumberFormat="1" applyFont="1" applyAlignment="1">
      <alignment horizontal="center" vertical="center"/>
    </xf>
    <xf numFmtId="44" fontId="25" fillId="15" borderId="39" xfId="2" applyFont="1" applyFill="1" applyBorder="1" applyAlignment="1">
      <alignment horizontal="left" vertical="center"/>
    </xf>
    <xf numFmtId="165" fontId="19" fillId="7" borderId="0" xfId="1" applyNumberFormat="1" applyFont="1" applyFill="1" applyBorder="1" applyAlignment="1">
      <alignment horizontal="left" vertical="center" wrapText="1"/>
    </xf>
    <xf numFmtId="165" fontId="19" fillId="7" borderId="0" xfId="1" applyNumberFormat="1" applyFont="1" applyFill="1" applyBorder="1" applyAlignment="1">
      <alignment horizontal="center" vertical="center" wrapText="1"/>
    </xf>
    <xf numFmtId="49" fontId="19" fillId="7" borderId="78" xfId="1" applyNumberFormat="1" applyFont="1" applyFill="1" applyBorder="1" applyAlignment="1">
      <alignment horizontal="center" vertical="center" wrapText="1"/>
    </xf>
    <xf numFmtId="165" fontId="19" fillId="7" borderId="78" xfId="1" applyNumberFormat="1" applyFont="1" applyFill="1" applyBorder="1" applyAlignment="1">
      <alignment horizontal="center" vertical="center" wrapText="1"/>
    </xf>
    <xf numFmtId="44" fontId="19" fillId="7" borderId="78" xfId="2" applyFont="1" applyFill="1" applyBorder="1" applyAlignment="1">
      <alignment horizontal="center" vertical="center" wrapText="1"/>
    </xf>
    <xf numFmtId="0" fontId="10" fillId="8" borderId="73" xfId="0" applyFont="1" applyFill="1" applyBorder="1"/>
    <xf numFmtId="0" fontId="6" fillId="3" borderId="79" xfId="0" applyFont="1" applyFill="1" applyBorder="1" applyAlignment="1">
      <alignment horizontal="left"/>
    </xf>
    <xf numFmtId="0" fontId="6" fillId="3" borderId="26" xfId="0" applyFont="1" applyFill="1" applyBorder="1" applyAlignment="1">
      <alignment horizontal="left"/>
    </xf>
    <xf numFmtId="0" fontId="6" fillId="3" borderId="75" xfId="0" applyFont="1" applyFill="1" applyBorder="1" applyAlignment="1">
      <alignment horizontal="left"/>
    </xf>
    <xf numFmtId="166" fontId="10" fillId="8" borderId="8" xfId="0" applyNumberFormat="1" applyFont="1" applyFill="1" applyBorder="1"/>
    <xf numFmtId="167" fontId="10" fillId="8" borderId="20" xfId="0" applyNumberFormat="1" applyFont="1" applyFill="1" applyBorder="1" applyAlignment="1">
      <alignment horizontal="center" vertical="center" wrapText="1"/>
    </xf>
    <xf numFmtId="166" fontId="0" fillId="0" borderId="0" xfId="0" applyNumberFormat="1"/>
    <xf numFmtId="0" fontId="4" fillId="3" borderId="100" xfId="0" applyFont="1" applyFill="1" applyBorder="1" applyAlignment="1">
      <alignment vertical="center" wrapText="1"/>
    </xf>
    <xf numFmtId="0" fontId="4" fillId="0" borderId="101" xfId="0" applyFont="1" applyBorder="1" applyAlignment="1">
      <alignment vertical="center" wrapText="1"/>
    </xf>
    <xf numFmtId="2" fontId="0" fillId="3" borderId="102" xfId="0" applyNumberFormat="1" applyFill="1" applyBorder="1" applyAlignment="1">
      <alignment horizontal="left"/>
    </xf>
    <xf numFmtId="2" fontId="41" fillId="18" borderId="103" xfId="0" applyNumberFormat="1" applyFont="1" applyFill="1" applyBorder="1" applyAlignment="1">
      <alignment horizontal="left"/>
    </xf>
    <xf numFmtId="2" fontId="41" fillId="8" borderId="7" xfId="0" applyNumberFormat="1" applyFont="1" applyFill="1" applyBorder="1" applyAlignment="1">
      <alignment horizontal="left"/>
    </xf>
    <xf numFmtId="0" fontId="41" fillId="8" borderId="7" xfId="0" applyFont="1" applyFill="1" applyBorder="1" applyAlignment="1">
      <alignment horizontal="right"/>
    </xf>
    <xf numFmtId="2" fontId="1" fillId="8" borderId="7" xfId="0" applyNumberFormat="1" applyFont="1" applyFill="1" applyBorder="1" applyAlignment="1">
      <alignment horizontal="left"/>
    </xf>
    <xf numFmtId="0" fontId="1" fillId="8" borderId="7" xfId="0" applyFont="1" applyFill="1" applyBorder="1"/>
    <xf numFmtId="0" fontId="1" fillId="0" borderId="0" xfId="0" applyFont="1"/>
    <xf numFmtId="165" fontId="6" fillId="7" borderId="78" xfId="1" applyNumberFormat="1" applyFont="1" applyFill="1" applyBorder="1" applyAlignment="1">
      <alignment horizontal="center" vertical="center" wrapText="1"/>
    </xf>
    <xf numFmtId="2" fontId="1" fillId="0" borderId="103" xfId="0" applyNumberFormat="1" applyFont="1" applyBorder="1" applyAlignment="1">
      <alignment horizontal="left"/>
    </xf>
    <xf numFmtId="166" fontId="10" fillId="0" borderId="7" xfId="0" applyNumberFormat="1" applyFont="1" applyBorder="1"/>
    <xf numFmtId="167" fontId="10" fillId="0" borderId="19" xfId="4" applyNumberFormat="1" applyFont="1" applyFill="1" applyBorder="1" applyAlignment="1">
      <alignment horizontal="center" vertical="center" wrapText="1"/>
    </xf>
    <xf numFmtId="0" fontId="1" fillId="0" borderId="7" xfId="0" applyFont="1" applyBorder="1"/>
    <xf numFmtId="2" fontId="1" fillId="0" borderId="7" xfId="0" applyNumberFormat="1" applyFont="1" applyBorder="1" applyAlignment="1">
      <alignment horizontal="left"/>
    </xf>
    <xf numFmtId="0" fontId="44" fillId="0" borderId="0" xfId="0" applyFont="1"/>
    <xf numFmtId="44" fontId="5" fillId="8" borderId="7" xfId="2" applyFont="1" applyFill="1" applyBorder="1" applyAlignment="1">
      <alignment horizontal="right"/>
    </xf>
    <xf numFmtId="44" fontId="5" fillId="8" borderId="19" xfId="2" applyFont="1" applyFill="1" applyBorder="1" applyAlignment="1">
      <alignment horizontal="right"/>
    </xf>
    <xf numFmtId="44" fontId="9" fillId="0" borderId="0" xfId="2" applyFont="1" applyFill="1" applyAlignment="1">
      <alignment horizontal="right"/>
    </xf>
    <xf numFmtId="0" fontId="9" fillId="0" borderId="0" xfId="0" applyFont="1"/>
    <xf numFmtId="168" fontId="0" fillId="8" borderId="7" xfId="0" applyNumberFormat="1" applyFill="1" applyBorder="1" applyAlignment="1">
      <alignment horizontal="right"/>
    </xf>
    <xf numFmtId="168" fontId="45" fillId="6" borderId="30" xfId="1" applyNumberFormat="1" applyFont="1" applyFill="1" applyBorder="1" applyAlignment="1" applyProtection="1">
      <alignment horizontal="center" vertical="center" wrapText="1"/>
      <protection locked="0" hidden="1"/>
    </xf>
    <xf numFmtId="168" fontId="0" fillId="0" borderId="0" xfId="0" applyNumberFormat="1" applyAlignment="1">
      <alignment horizontal="right"/>
    </xf>
    <xf numFmtId="168" fontId="45" fillId="7" borderId="78" xfId="1" applyNumberFormat="1" applyFont="1" applyFill="1" applyBorder="1" applyAlignment="1">
      <alignment horizontal="center" vertical="center" wrapText="1"/>
    </xf>
    <xf numFmtId="168" fontId="0" fillId="0" borderId="0" xfId="0" applyNumberFormat="1"/>
    <xf numFmtId="0" fontId="5" fillId="0" borderId="2" xfId="0" applyFont="1" applyBorder="1" applyAlignment="1">
      <alignment horizontal="center" vertical="center" textRotation="90"/>
    </xf>
    <xf numFmtId="0" fontId="46" fillId="0" borderId="7" xfId="0" applyFont="1" applyBorder="1" applyAlignment="1">
      <alignment vertical="center" wrapText="1"/>
    </xf>
    <xf numFmtId="0" fontId="46" fillId="0" borderId="12" xfId="0" applyFont="1" applyBorder="1" applyAlignment="1">
      <alignment horizontal="center" vertical="center" wrapText="1"/>
    </xf>
    <xf numFmtId="0" fontId="46" fillId="0" borderId="65" xfId="0" applyFont="1" applyBorder="1" applyAlignment="1">
      <alignment horizontal="center" vertical="center" wrapText="1"/>
    </xf>
    <xf numFmtId="0" fontId="46" fillId="0" borderId="22" xfId="0" applyFont="1" applyBorder="1" applyAlignment="1">
      <alignment horizontal="center" vertical="center" wrapText="1"/>
    </xf>
    <xf numFmtId="0" fontId="46" fillId="0" borderId="83" xfId="0" applyFont="1" applyBorder="1" applyAlignment="1">
      <alignment horizontal="center" vertical="center" wrapText="1"/>
    </xf>
    <xf numFmtId="0" fontId="46" fillId="8" borderId="50" xfId="0" applyFont="1" applyFill="1" applyBorder="1" applyAlignment="1">
      <alignment vertical="center" wrapText="1"/>
    </xf>
    <xf numFmtId="0" fontId="46" fillId="0" borderId="26" xfId="0" applyFont="1" applyBorder="1" applyAlignment="1">
      <alignment vertical="center" wrapText="1"/>
    </xf>
    <xf numFmtId="0" fontId="46" fillId="0" borderId="8" xfId="0" applyFont="1" applyBorder="1" applyAlignment="1">
      <alignment vertical="center" wrapText="1"/>
    </xf>
    <xf numFmtId="0" fontId="46" fillId="0" borderId="69" xfId="0" applyFont="1" applyBorder="1" applyAlignment="1">
      <alignment horizontal="center" vertical="center" wrapText="1"/>
    </xf>
    <xf numFmtId="0" fontId="46" fillId="8" borderId="47" xfId="0" applyFont="1" applyFill="1" applyBorder="1" applyAlignment="1">
      <alignment vertical="center" wrapText="1"/>
    </xf>
    <xf numFmtId="0" fontId="46" fillId="0" borderId="9" xfId="0" applyFont="1" applyBorder="1" applyAlignment="1">
      <alignment vertical="center" wrapText="1"/>
    </xf>
    <xf numFmtId="0" fontId="46" fillId="0" borderId="13" xfId="0" applyFont="1" applyBorder="1" applyAlignment="1">
      <alignment horizontal="center" vertical="center" wrapText="1"/>
    </xf>
    <xf numFmtId="0" fontId="46" fillId="0" borderId="77" xfId="0" applyFont="1" applyBorder="1" applyAlignment="1">
      <alignment vertical="center" wrapText="1"/>
    </xf>
    <xf numFmtId="0" fontId="46" fillId="8" borderId="43" xfId="0" applyFont="1" applyFill="1" applyBorder="1" applyAlignment="1">
      <alignment vertical="center" wrapText="1"/>
    </xf>
    <xf numFmtId="0" fontId="46" fillId="0" borderId="6" xfId="0" applyFont="1" applyBorder="1" applyAlignment="1">
      <alignment vertical="center" wrapText="1"/>
    </xf>
    <xf numFmtId="0" fontId="46" fillId="0" borderId="11" xfId="0" applyFont="1" applyBorder="1" applyAlignment="1">
      <alignment horizontal="center" vertical="center" wrapText="1"/>
    </xf>
    <xf numFmtId="0" fontId="46" fillId="0" borderId="21" xfId="0" applyFont="1" applyBorder="1" applyAlignment="1">
      <alignment horizontal="center" vertical="center" wrapText="1"/>
    </xf>
    <xf numFmtId="0" fontId="46" fillId="16" borderId="43" xfId="0" applyFont="1" applyFill="1" applyBorder="1" applyAlignment="1">
      <alignment vertical="center" wrapText="1"/>
    </xf>
    <xf numFmtId="0" fontId="46" fillId="16" borderId="50" xfId="0" applyFont="1" applyFill="1" applyBorder="1" applyAlignment="1">
      <alignment vertical="center" wrapText="1"/>
    </xf>
    <xf numFmtId="0" fontId="46" fillId="16" borderId="45" xfId="0" applyFont="1" applyFill="1" applyBorder="1" applyAlignment="1">
      <alignment vertical="center" wrapText="1"/>
    </xf>
    <xf numFmtId="0" fontId="46" fillId="16" borderId="49" xfId="0" applyFont="1" applyFill="1" applyBorder="1" applyAlignment="1">
      <alignment vertical="center" wrapText="1"/>
    </xf>
    <xf numFmtId="0" fontId="46" fillId="3" borderId="43" xfId="0" applyFont="1" applyFill="1" applyBorder="1" applyAlignment="1">
      <alignment vertical="center" wrapText="1"/>
    </xf>
    <xf numFmtId="0" fontId="46" fillId="3" borderId="45" xfId="0" applyFont="1" applyFill="1" applyBorder="1" applyAlignment="1">
      <alignment vertical="center" wrapText="1"/>
    </xf>
    <xf numFmtId="0" fontId="46" fillId="3" borderId="47" xfId="0" applyFont="1" applyFill="1" applyBorder="1" applyAlignment="1">
      <alignment vertical="center" wrapText="1"/>
    </xf>
    <xf numFmtId="0" fontId="4" fillId="0" borderId="45" xfId="0" applyFont="1" applyBorder="1" applyAlignment="1">
      <alignment vertical="center" wrapText="1"/>
    </xf>
    <xf numFmtId="0" fontId="4" fillId="8" borderId="36" xfId="0" applyFont="1" applyFill="1" applyBorder="1" applyAlignment="1">
      <alignment vertical="center" wrapText="1"/>
    </xf>
    <xf numFmtId="0" fontId="0" fillId="0" borderId="97" xfId="0" applyBorder="1"/>
    <xf numFmtId="0" fontId="20" fillId="6" borderId="106" xfId="0" applyFont="1" applyFill="1" applyBorder="1" applyAlignment="1">
      <alignment vertical="center" wrapText="1"/>
    </xf>
    <xf numFmtId="0" fontId="20" fillId="6" borderId="107" xfId="0" applyFont="1" applyFill="1" applyBorder="1" applyAlignment="1">
      <alignment horizontal="center" vertical="center" wrapText="1"/>
    </xf>
    <xf numFmtId="0" fontId="4" fillId="8" borderId="17" xfId="0" applyFont="1" applyFill="1" applyBorder="1" applyAlignment="1">
      <alignment vertical="center" wrapText="1"/>
    </xf>
    <xf numFmtId="0" fontId="20" fillId="6" borderId="108" xfId="0" applyFont="1" applyFill="1" applyBorder="1" applyAlignment="1">
      <alignment vertical="center" wrapText="1"/>
    </xf>
    <xf numFmtId="0" fontId="4" fillId="0" borderId="24" xfId="0" applyFont="1" applyBorder="1" applyAlignment="1">
      <alignment vertical="center" wrapText="1"/>
    </xf>
    <xf numFmtId="0" fontId="20" fillId="6" borderId="109" xfId="0" applyFont="1" applyFill="1" applyBorder="1" applyAlignment="1">
      <alignment vertical="center" wrapText="1"/>
    </xf>
    <xf numFmtId="0" fontId="4" fillId="0" borderId="84" xfId="0" applyFont="1" applyBorder="1" applyAlignment="1">
      <alignment horizontal="center" vertical="center" wrapText="1"/>
    </xf>
    <xf numFmtId="0" fontId="20" fillId="6" borderId="33" xfId="0" applyFont="1" applyFill="1" applyBorder="1" applyAlignment="1">
      <alignment vertical="center" wrapText="1"/>
    </xf>
    <xf numFmtId="0" fontId="20" fillId="6" borderId="110" xfId="0" applyFont="1" applyFill="1" applyBorder="1" applyAlignment="1">
      <alignment vertical="center" wrapText="1"/>
    </xf>
    <xf numFmtId="0" fontId="20" fillId="6" borderId="34" xfId="0" applyFont="1" applyFill="1" applyBorder="1" applyAlignment="1">
      <alignment horizontal="center" vertical="center" wrapText="1"/>
    </xf>
    <xf numFmtId="0" fontId="4" fillId="8" borderId="10" xfId="0" applyFont="1" applyFill="1" applyBorder="1" applyAlignment="1">
      <alignment vertical="center" wrapText="1"/>
    </xf>
    <xf numFmtId="0" fontId="4" fillId="3" borderId="10" xfId="0" applyFont="1" applyFill="1" applyBorder="1" applyAlignment="1">
      <alignment vertical="center" wrapText="1"/>
    </xf>
    <xf numFmtId="0" fontId="4" fillId="3" borderId="49" xfId="0" applyFont="1" applyFill="1" applyBorder="1" applyAlignment="1">
      <alignment vertical="center" wrapText="1"/>
    </xf>
    <xf numFmtId="0" fontId="4" fillId="0" borderId="111" xfId="0" applyFont="1" applyBorder="1" applyAlignment="1">
      <alignment horizontal="center" vertical="center" wrapText="1"/>
    </xf>
    <xf numFmtId="0" fontId="4" fillId="3" borderId="79" xfId="0" applyFont="1" applyFill="1" applyBorder="1" applyAlignment="1">
      <alignment vertical="center" wrapText="1"/>
    </xf>
    <xf numFmtId="0" fontId="4" fillId="3" borderId="56" xfId="0" applyFont="1" applyFill="1" applyBorder="1" applyAlignment="1">
      <alignment vertical="center" wrapText="1"/>
    </xf>
    <xf numFmtId="0" fontId="4" fillId="0" borderId="23" xfId="0" applyFont="1" applyBorder="1" applyAlignment="1">
      <alignment horizontal="center" vertical="center" wrapText="1"/>
    </xf>
    <xf numFmtId="0" fontId="4" fillId="0" borderId="112" xfId="0" applyFont="1" applyBorder="1" applyAlignment="1">
      <alignment horizontal="center" vertical="center" wrapText="1"/>
    </xf>
    <xf numFmtId="0" fontId="4" fillId="3" borderId="98" xfId="0" applyFont="1" applyFill="1" applyBorder="1" applyAlignment="1">
      <alignment vertical="center" wrapText="1"/>
    </xf>
    <xf numFmtId="0" fontId="4" fillId="0" borderId="56" xfId="0" applyFont="1" applyBorder="1" applyAlignment="1">
      <alignment vertical="center" wrapText="1"/>
    </xf>
    <xf numFmtId="0" fontId="4" fillId="0" borderId="72" xfId="0" applyFont="1" applyBorder="1" applyAlignment="1">
      <alignment vertical="center" wrapText="1"/>
    </xf>
    <xf numFmtId="0" fontId="4" fillId="0" borderId="115" xfId="0" applyFont="1" applyBorder="1" applyAlignment="1">
      <alignment horizontal="center" vertical="center" wrapText="1"/>
    </xf>
    <xf numFmtId="0" fontId="4" fillId="0" borderId="116" xfId="0" applyFont="1" applyBorder="1" applyAlignment="1">
      <alignment horizontal="center" vertical="center" wrapText="1"/>
    </xf>
    <xf numFmtId="0" fontId="4" fillId="0" borderId="118" xfId="0" applyFont="1" applyBorder="1" applyAlignment="1">
      <alignment horizontal="center" vertical="center" wrapText="1"/>
    </xf>
    <xf numFmtId="0" fontId="4" fillId="0" borderId="119" xfId="0" applyFont="1" applyBorder="1" applyAlignment="1">
      <alignment horizontal="center" vertical="center" wrapText="1"/>
    </xf>
    <xf numFmtId="0" fontId="4" fillId="0" borderId="120" xfId="0" applyFont="1" applyBorder="1" applyAlignment="1">
      <alignment horizontal="center" vertical="center" wrapText="1"/>
    </xf>
    <xf numFmtId="0" fontId="4" fillId="0" borderId="117" xfId="0" applyFont="1" applyBorder="1" applyAlignment="1">
      <alignment horizontal="center" vertical="center" wrapText="1"/>
    </xf>
    <xf numFmtId="0" fontId="22" fillId="0" borderId="0" xfId="0" applyFont="1" applyAlignment="1">
      <alignment horizontal="center" vertical="center"/>
    </xf>
    <xf numFmtId="169" fontId="23" fillId="0" borderId="0" xfId="0" applyNumberFormat="1" applyFont="1" applyAlignment="1">
      <alignment horizontal="center" vertical="top"/>
    </xf>
    <xf numFmtId="0" fontId="10" fillId="0" borderId="0" xfId="6" applyFont="1" applyAlignment="1" applyProtection="1">
      <alignment horizontal="left" vertical="top"/>
      <protection locked="0"/>
    </xf>
    <xf numFmtId="169" fontId="0" fillId="0" borderId="0" xfId="0" applyNumberFormat="1" applyAlignment="1">
      <alignment horizontal="right"/>
    </xf>
    <xf numFmtId="2" fontId="0" fillId="0" borderId="0" xfId="0" applyNumberFormat="1" applyAlignment="1">
      <alignment horizontal="right"/>
    </xf>
    <xf numFmtId="0" fontId="22" fillId="9" borderId="121" xfId="0" applyFont="1" applyFill="1" applyBorder="1" applyAlignment="1">
      <alignment vertical="center"/>
    </xf>
    <xf numFmtId="169" fontId="23" fillId="3" borderId="122" xfId="0" applyNumberFormat="1" applyFont="1" applyFill="1" applyBorder="1" applyAlignment="1">
      <alignment vertical="top"/>
    </xf>
    <xf numFmtId="169" fontId="23" fillId="3" borderId="123" xfId="0" applyNumberFormat="1" applyFont="1" applyFill="1" applyBorder="1" applyAlignment="1">
      <alignment vertical="top" wrapText="1"/>
    </xf>
    <xf numFmtId="0" fontId="22" fillId="9" borderId="124" xfId="0" applyFont="1" applyFill="1" applyBorder="1" applyAlignment="1">
      <alignment vertical="center"/>
    </xf>
    <xf numFmtId="44" fontId="25" fillId="0" borderId="0" xfId="2" applyFont="1" applyFill="1" applyBorder="1" applyAlignment="1">
      <alignment horizontal="center" vertical="center"/>
    </xf>
    <xf numFmtId="169" fontId="25" fillId="0" borderId="0" xfId="0" applyNumberFormat="1" applyFont="1" applyAlignment="1">
      <alignment vertical="center" wrapText="1"/>
    </xf>
    <xf numFmtId="0" fontId="11" fillId="0" borderId="0" xfId="0" applyFont="1" applyAlignment="1">
      <alignment horizontal="right"/>
    </xf>
    <xf numFmtId="44" fontId="29" fillId="0" borderId="0" xfId="2" applyFont="1" applyFill="1" applyBorder="1" applyAlignment="1">
      <alignment horizontal="left" vertical="center"/>
    </xf>
    <xf numFmtId="44" fontId="17" fillId="0" borderId="0" xfId="2" applyFont="1" applyFill="1" applyBorder="1" applyAlignment="1">
      <alignment horizontal="left" vertical="center"/>
    </xf>
    <xf numFmtId="44" fontId="25" fillId="0" borderId="0" xfId="2" applyFont="1" applyFill="1" applyBorder="1" applyAlignment="1">
      <alignment horizontal="left" vertical="center"/>
    </xf>
    <xf numFmtId="169" fontId="27" fillId="0" borderId="0" xfId="0" applyNumberFormat="1" applyFont="1"/>
    <xf numFmtId="169" fontId="23" fillId="3" borderId="38" xfId="0" applyNumberFormat="1" applyFont="1" applyFill="1" applyBorder="1" applyAlignment="1">
      <alignment horizontal="center" vertical="center"/>
    </xf>
    <xf numFmtId="0" fontId="0" fillId="8" borderId="126" xfId="0" applyFill="1" applyBorder="1" applyAlignment="1">
      <alignment horizontal="center" vertical="center"/>
    </xf>
    <xf numFmtId="0" fontId="0" fillId="8" borderId="55" xfId="0" applyFill="1" applyBorder="1" applyAlignment="1">
      <alignment horizontal="center" vertical="center"/>
    </xf>
    <xf numFmtId="0" fontId="0" fillId="8" borderId="127" xfId="0" applyFill="1" applyBorder="1" applyAlignment="1">
      <alignment horizontal="center" vertical="center"/>
    </xf>
    <xf numFmtId="0" fontId="0" fillId="8" borderId="128" xfId="0" applyFill="1" applyBorder="1" applyAlignment="1">
      <alignment horizontal="center" vertical="center"/>
    </xf>
    <xf numFmtId="44" fontId="8" fillId="8" borderId="16" xfId="2" applyFont="1" applyFill="1" applyBorder="1"/>
    <xf numFmtId="167" fontId="0" fillId="8" borderId="5" xfId="4" applyNumberFormat="1" applyFont="1" applyFill="1" applyBorder="1" applyAlignment="1">
      <alignment horizontal="right"/>
    </xf>
    <xf numFmtId="167" fontId="0" fillId="8" borderId="23" xfId="4" applyNumberFormat="1" applyFont="1" applyFill="1" applyBorder="1" applyAlignment="1">
      <alignment horizontal="right"/>
    </xf>
    <xf numFmtId="0" fontId="47" fillId="3" borderId="71" xfId="7" applyFont="1" applyFill="1" applyBorder="1" applyAlignment="1">
      <alignment vertical="center"/>
    </xf>
    <xf numFmtId="0" fontId="48" fillId="4" borderId="0" xfId="0" applyFont="1" applyFill="1" applyAlignment="1">
      <alignment vertical="top" wrapText="1"/>
    </xf>
    <xf numFmtId="44" fontId="49" fillId="4" borderId="0" xfId="11" applyFont="1" applyFill="1"/>
    <xf numFmtId="0" fontId="51" fillId="4" borderId="0" xfId="0" applyFont="1" applyFill="1" applyAlignment="1">
      <alignment wrapText="1"/>
    </xf>
    <xf numFmtId="165" fontId="6" fillId="6" borderId="39" xfId="1" applyNumberFormat="1" applyFont="1" applyFill="1" applyBorder="1" applyAlignment="1" applyProtection="1">
      <alignment horizontal="right" vertical="center" wrapText="1"/>
      <protection locked="0" hidden="1"/>
    </xf>
    <xf numFmtId="44" fontId="6" fillId="6" borderId="39" xfId="11" applyFont="1" applyFill="1" applyBorder="1" applyAlignment="1" applyProtection="1">
      <alignment horizontal="center" vertical="center" wrapText="1"/>
      <protection locked="0" hidden="1"/>
    </xf>
    <xf numFmtId="165" fontId="6" fillId="6" borderId="39" xfId="1" applyNumberFormat="1" applyFont="1" applyFill="1" applyBorder="1" applyAlignment="1" applyProtection="1">
      <alignment horizontal="center" vertical="center" wrapText="1"/>
      <protection locked="0" hidden="1"/>
    </xf>
    <xf numFmtId="0" fontId="52" fillId="0" borderId="129" xfId="0" applyFont="1" applyBorder="1" applyAlignment="1">
      <alignment horizontal="right" vertical="center"/>
    </xf>
    <xf numFmtId="44" fontId="53" fillId="11" borderId="64" xfId="11" applyFont="1" applyFill="1" applyBorder="1" applyAlignment="1" applyProtection="1">
      <alignment horizontal="right" vertical="center"/>
      <protection locked="0"/>
    </xf>
    <xf numFmtId="0" fontId="52" fillId="0" borderId="118" xfId="0" applyFont="1" applyBorder="1" applyAlignment="1">
      <alignment vertical="center"/>
    </xf>
    <xf numFmtId="0" fontId="52" fillId="0" borderId="130" xfId="0" applyFont="1" applyBorder="1" applyAlignment="1">
      <alignment horizontal="right" vertical="center"/>
    </xf>
    <xf numFmtId="44" fontId="53" fillId="11" borderId="131" xfId="11" applyFont="1" applyFill="1" applyBorder="1" applyAlignment="1" applyProtection="1">
      <alignment horizontal="right" vertical="center"/>
      <protection locked="0"/>
    </xf>
    <xf numFmtId="0" fontId="52" fillId="0" borderId="132" xfId="0" applyFont="1" applyBorder="1" applyAlignment="1">
      <alignment vertical="center"/>
    </xf>
    <xf numFmtId="0" fontId="34" fillId="12" borderId="27" xfId="0" applyFont="1" applyFill="1" applyBorder="1" applyAlignment="1">
      <alignment wrapText="1"/>
    </xf>
    <xf numFmtId="0" fontId="47" fillId="17" borderId="133" xfId="7" applyFont="1" applyFill="1" applyBorder="1" applyAlignment="1">
      <alignment vertical="top"/>
    </xf>
    <xf numFmtId="0" fontId="47" fillId="17" borderId="80" xfId="7" applyFont="1" applyFill="1" applyBorder="1" applyAlignment="1">
      <alignment vertical="top"/>
    </xf>
    <xf numFmtId="0" fontId="47" fillId="17" borderId="80" xfId="7" quotePrefix="1" applyFont="1" applyFill="1" applyBorder="1" applyAlignment="1">
      <alignment vertical="top"/>
    </xf>
    <xf numFmtId="0" fontId="47" fillId="17" borderId="0" xfId="7" quotePrefix="1" applyFont="1" applyFill="1" applyBorder="1" applyAlignment="1">
      <alignment vertical="top" wrapText="1"/>
    </xf>
    <xf numFmtId="0" fontId="54" fillId="4" borderId="39" xfId="7" quotePrefix="1" applyFont="1" applyFill="1" applyBorder="1" applyAlignment="1">
      <alignment vertical="top" wrapText="1"/>
    </xf>
    <xf numFmtId="0" fontId="16" fillId="12" borderId="71" xfId="0" applyFont="1" applyFill="1" applyBorder="1" applyAlignment="1">
      <alignment wrapText="1"/>
    </xf>
    <xf numFmtId="0" fontId="34" fillId="0" borderId="134" xfId="0" applyFont="1" applyBorder="1" applyAlignment="1">
      <alignment wrapText="1"/>
    </xf>
    <xf numFmtId="0" fontId="56" fillId="16" borderId="16" xfId="7" applyFont="1" applyFill="1" applyBorder="1" applyAlignment="1">
      <alignment vertical="center"/>
    </xf>
    <xf numFmtId="0" fontId="4" fillId="3" borderId="9" xfId="0" applyFont="1" applyFill="1" applyBorder="1" applyAlignment="1">
      <alignment vertical="center" wrapText="1"/>
    </xf>
    <xf numFmtId="0" fontId="0" fillId="12" borderId="71" xfId="0" applyFill="1" applyBorder="1" applyAlignment="1">
      <alignment horizontal="left" wrapText="1"/>
    </xf>
    <xf numFmtId="0" fontId="34" fillId="12" borderId="4" xfId="0" applyFont="1" applyFill="1" applyBorder="1" applyAlignment="1">
      <alignment horizontal="left" vertical="top" wrapText="1"/>
    </xf>
    <xf numFmtId="0" fontId="34" fillId="12" borderId="5" xfId="0" applyFont="1" applyFill="1" applyBorder="1" applyAlignment="1">
      <alignment horizontal="left" vertical="top" wrapText="1"/>
    </xf>
    <xf numFmtId="0" fontId="34" fillId="12" borderId="16" xfId="0" applyFont="1" applyFill="1" applyBorder="1" applyAlignment="1">
      <alignment horizontal="left" vertical="top" wrapText="1"/>
    </xf>
    <xf numFmtId="169" fontId="28" fillId="0" borderId="0" xfId="0" applyNumberFormat="1" applyFont="1" applyAlignment="1">
      <alignment horizontal="center" vertical="center" wrapText="1"/>
    </xf>
    <xf numFmtId="0" fontId="21" fillId="3" borderId="1" xfId="0" applyFont="1" applyFill="1" applyBorder="1" applyAlignment="1">
      <alignment horizontal="center" vertical="center" textRotation="90"/>
    </xf>
    <xf numFmtId="0" fontId="21" fillId="3" borderId="2" xfId="0" applyFont="1" applyFill="1" applyBorder="1" applyAlignment="1">
      <alignment horizontal="center" vertical="center" textRotation="90"/>
    </xf>
    <xf numFmtId="0" fontId="21" fillId="3" borderId="3" xfId="0" applyFont="1" applyFill="1" applyBorder="1" applyAlignment="1">
      <alignment horizontal="center" vertical="center" textRotation="90"/>
    </xf>
    <xf numFmtId="0" fontId="22" fillId="9" borderId="4" xfId="0" applyFont="1" applyFill="1" applyBorder="1" applyAlignment="1">
      <alignment horizontal="center" vertical="center" wrapText="1"/>
    </xf>
    <xf numFmtId="0" fontId="22" fillId="9" borderId="5" xfId="0" applyFont="1" applyFill="1" applyBorder="1" applyAlignment="1">
      <alignment horizontal="center" vertical="center" wrapText="1"/>
    </xf>
    <xf numFmtId="0" fontId="22" fillId="9" borderId="16" xfId="0" applyFont="1" applyFill="1" applyBorder="1" applyAlignment="1">
      <alignment horizontal="center" vertical="center" wrapText="1"/>
    </xf>
    <xf numFmtId="169" fontId="25" fillId="0" borderId="0" xfId="0" applyNumberFormat="1" applyFont="1" applyAlignment="1">
      <alignment horizontal="center" vertical="center" wrapText="1"/>
    </xf>
    <xf numFmtId="169" fontId="25" fillId="15" borderId="38" xfId="0" applyNumberFormat="1" applyFont="1" applyFill="1" applyBorder="1" applyAlignment="1">
      <alignment horizontal="center" vertical="center" wrapText="1"/>
    </xf>
    <xf numFmtId="169" fontId="25" fillId="15" borderId="58" xfId="0" applyNumberFormat="1" applyFont="1" applyFill="1" applyBorder="1" applyAlignment="1">
      <alignment horizontal="center" vertical="center" wrapText="1"/>
    </xf>
    <xf numFmtId="44" fontId="17" fillId="0" borderId="29" xfId="2" applyFont="1" applyFill="1" applyBorder="1" applyAlignment="1">
      <alignment horizontal="center"/>
    </xf>
    <xf numFmtId="0" fontId="5" fillId="0" borderId="4" xfId="0" applyFont="1" applyBorder="1" applyAlignment="1">
      <alignment horizontal="center" vertical="center" textRotation="90"/>
    </xf>
    <xf numFmtId="0" fontId="5" fillId="0" borderId="5" xfId="0" applyFont="1" applyBorder="1" applyAlignment="1">
      <alignment horizontal="center" vertical="center" textRotation="90"/>
    </xf>
    <xf numFmtId="0" fontId="5" fillId="0" borderId="16" xfId="0" applyFont="1" applyBorder="1" applyAlignment="1">
      <alignment horizontal="center" vertical="center" textRotation="90"/>
    </xf>
    <xf numFmtId="0" fontId="5" fillId="0" borderId="104" xfId="0" applyFont="1" applyBorder="1" applyAlignment="1">
      <alignment horizontal="center" vertical="center" textRotation="90" wrapText="1"/>
    </xf>
    <xf numFmtId="0" fontId="5" fillId="0" borderId="35" xfId="0" applyFont="1" applyBorder="1" applyAlignment="1">
      <alignment horizontal="center" vertical="center" textRotation="90" wrapText="1"/>
    </xf>
    <xf numFmtId="0" fontId="5" fillId="0" borderId="105" xfId="0" applyFont="1" applyBorder="1" applyAlignment="1">
      <alignment horizontal="center" vertical="center" textRotation="90" wrapText="1"/>
    </xf>
    <xf numFmtId="0" fontId="31" fillId="10" borderId="4" xfId="7" applyNumberFormat="1" applyFont="1" applyFill="1" applyBorder="1" applyAlignment="1">
      <alignment horizontal="center" vertical="center" wrapText="1"/>
    </xf>
    <xf numFmtId="0" fontId="31" fillId="10" borderId="5" xfId="7" applyNumberFormat="1" applyFont="1" applyFill="1" applyBorder="1" applyAlignment="1">
      <alignment horizontal="center" vertical="center" wrapText="1"/>
    </xf>
    <xf numFmtId="0" fontId="31" fillId="10" borderId="16" xfId="7" applyNumberFormat="1" applyFont="1" applyFill="1" applyBorder="1" applyAlignment="1">
      <alignment horizontal="center" vertical="center" wrapText="1"/>
    </xf>
    <xf numFmtId="0" fontId="5" fillId="0" borderId="99" xfId="0" applyFont="1" applyBorder="1" applyAlignment="1">
      <alignment horizontal="center" vertical="center" textRotation="90"/>
    </xf>
    <xf numFmtId="0" fontId="5" fillId="0" borderId="62" xfId="0" applyFont="1" applyBorder="1" applyAlignment="1">
      <alignment horizontal="center" vertical="center" textRotation="90"/>
    </xf>
    <xf numFmtId="0" fontId="43" fillId="0" borderId="96" xfId="0" applyFont="1" applyBorder="1" applyAlignment="1">
      <alignment horizontal="center" vertical="center" textRotation="90"/>
    </xf>
    <xf numFmtId="0" fontId="43" fillId="0" borderId="95" xfId="0" applyFont="1" applyBorder="1" applyAlignment="1">
      <alignment horizontal="center" vertical="center" textRotation="90"/>
    </xf>
    <xf numFmtId="169" fontId="0" fillId="0" borderId="0" xfId="0" applyNumberFormat="1" applyAlignment="1">
      <alignment horizontal="left" wrapText="1"/>
    </xf>
    <xf numFmtId="0" fontId="5" fillId="0" borderId="1" xfId="0" applyFont="1" applyBorder="1" applyAlignment="1">
      <alignment horizontal="center" vertical="center" textRotation="90"/>
    </xf>
    <xf numFmtId="0" fontId="5" fillId="0" borderId="2" xfId="0" applyFont="1" applyBorder="1" applyAlignment="1">
      <alignment horizontal="center" vertical="center" textRotation="90"/>
    </xf>
    <xf numFmtId="0" fontId="5" fillId="0" borderId="3" xfId="0" applyFont="1" applyBorder="1" applyAlignment="1">
      <alignment horizontal="center" vertical="center" textRotation="90"/>
    </xf>
    <xf numFmtId="0" fontId="5" fillId="0" borderId="27" xfId="0" applyFont="1" applyBorder="1" applyAlignment="1">
      <alignment horizontal="center" vertical="center" textRotation="90"/>
    </xf>
    <xf numFmtId="0" fontId="5" fillId="0" borderId="35" xfId="0" applyFont="1" applyBorder="1" applyAlignment="1">
      <alignment horizontal="center" vertical="center" textRotation="90"/>
    </xf>
    <xf numFmtId="0" fontId="5" fillId="0" borderId="28" xfId="0" applyFont="1" applyBorder="1" applyAlignment="1">
      <alignment horizontal="center" vertical="center" textRotation="90"/>
    </xf>
    <xf numFmtId="0" fontId="5" fillId="0" borderId="113" xfId="0" applyFont="1" applyBorder="1" applyAlignment="1">
      <alignment horizontal="center" vertical="center" textRotation="90"/>
    </xf>
    <xf numFmtId="0" fontId="5" fillId="0" borderId="114" xfId="0" applyFont="1" applyBorder="1" applyAlignment="1">
      <alignment horizontal="center" vertical="center" textRotation="90"/>
    </xf>
    <xf numFmtId="0" fontId="5" fillId="0" borderId="95" xfId="0" applyFont="1" applyBorder="1" applyAlignment="1">
      <alignment horizontal="center" vertical="center" textRotation="90"/>
    </xf>
    <xf numFmtId="0" fontId="31" fillId="10" borderId="1" xfId="7" applyNumberFormat="1" applyFont="1" applyFill="1" applyBorder="1" applyAlignment="1">
      <alignment horizontal="center" vertical="center" wrapText="1"/>
    </xf>
    <xf numFmtId="0" fontId="31" fillId="10" borderId="2" xfId="7" applyNumberFormat="1" applyFont="1" applyFill="1" applyBorder="1" applyAlignment="1">
      <alignment horizontal="center" vertical="center" wrapText="1"/>
    </xf>
    <xf numFmtId="0" fontId="31" fillId="10" borderId="3" xfId="7" applyNumberFormat="1" applyFont="1" applyFill="1" applyBorder="1" applyAlignment="1">
      <alignment horizontal="center" vertical="center" wrapText="1"/>
    </xf>
    <xf numFmtId="0" fontId="5" fillId="0" borderId="66" xfId="0" applyFont="1" applyBorder="1" applyAlignment="1">
      <alignment horizontal="center" vertical="center" textRotation="90"/>
    </xf>
    <xf numFmtId="0" fontId="5" fillId="0" borderId="67" xfId="0" applyFont="1" applyBorder="1" applyAlignment="1">
      <alignment horizontal="center" vertical="center" textRotation="90"/>
    </xf>
    <xf numFmtId="0" fontId="5" fillId="0" borderId="68" xfId="0" applyFont="1" applyBorder="1" applyAlignment="1">
      <alignment horizontal="center" vertical="center" textRotation="90"/>
    </xf>
    <xf numFmtId="0" fontId="5" fillId="0" borderId="67" xfId="0" applyFont="1" applyBorder="1" applyAlignment="1">
      <alignment horizontal="center" vertical="center" textRotation="90" wrapText="1"/>
    </xf>
    <xf numFmtId="0" fontId="5" fillId="0" borderId="68" xfId="0" applyFont="1" applyBorder="1" applyAlignment="1">
      <alignment horizontal="center" vertical="center" textRotation="90" wrapText="1"/>
    </xf>
    <xf numFmtId="0" fontId="5" fillId="0" borderId="4" xfId="0" applyFont="1" applyBorder="1" applyAlignment="1">
      <alignment horizontal="center" vertical="center" textRotation="90" wrapText="1"/>
    </xf>
    <xf numFmtId="0" fontId="5" fillId="0" borderId="5" xfId="0" applyFont="1" applyBorder="1" applyAlignment="1">
      <alignment horizontal="center" vertical="center" textRotation="90" wrapText="1"/>
    </xf>
    <xf numFmtId="0" fontId="5" fillId="0" borderId="16" xfId="0" applyFont="1" applyBorder="1" applyAlignment="1">
      <alignment horizontal="center" vertical="center" textRotation="90" wrapText="1"/>
    </xf>
    <xf numFmtId="0" fontId="10" fillId="8" borderId="125" xfId="6" applyFont="1" applyFill="1" applyBorder="1" applyAlignment="1" applyProtection="1">
      <alignment horizontal="left" vertical="top" wrapText="1"/>
      <protection locked="0"/>
    </xf>
  </cellXfs>
  <cellStyles count="12">
    <cellStyle name="Hyperlink" xfId="7" builtinId="8"/>
    <cellStyle name="Komma" xfId="4" builtinId="3"/>
    <cellStyle name="Komma_calculatiemodule-versie2" xfId="1" xr:uid="{00000000-0005-0000-0000-000000000000}"/>
    <cellStyle name="Normal" xfId="9" xr:uid="{00000000-0005-0000-0000-000000000000}"/>
    <cellStyle name="Procent" xfId="5" builtinId="5"/>
    <cellStyle name="Standaard" xfId="0" builtinId="0"/>
    <cellStyle name="Standaard 2" xfId="8" xr:uid="{00000000-0005-0000-0000-000036000000}"/>
    <cellStyle name="Standaard 3" xfId="10" xr:uid="{D948CE4C-0DDC-4934-8158-69D25BE2CAC3}"/>
    <cellStyle name="Standaard_Ruimtestaat - VWT-gouden versie miv 01-09-06" xfId="6" xr:uid="{A84BFDB8-97A3-49B8-BCE1-8DE3E4CD7E8F}"/>
    <cellStyle name="Valuta" xfId="2" builtinId="4"/>
    <cellStyle name="Valuta 2" xfId="3" xr:uid="{00000000-0005-0000-0000-000033000000}"/>
    <cellStyle name="Valuta 3" xfId="11" xr:uid="{305C0BA9-E440-4980-AEC6-B276F1245F53}"/>
  </cellStyles>
  <dxfs count="34">
    <dxf>
      <font>
        <b val="0"/>
        <i val="0"/>
        <strike val="0"/>
        <condense val="0"/>
        <extend val="0"/>
        <outline val="0"/>
        <shadow val="0"/>
        <u val="none"/>
        <vertAlign val="baseline"/>
        <sz val="10"/>
        <color theme="1"/>
        <name val="Calibri"/>
        <family val="2"/>
        <scheme val="minor"/>
      </font>
      <numFmt numFmtId="167" formatCode="_ * #,##0_ ;_ * \-#,##0_ ;_ * &quot;-&quot;??_ ;_ @_ "/>
      <fill>
        <patternFill patternType="solid">
          <fgColor indexed="64"/>
          <bgColor rgb="FFFFF3FC"/>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0"/>
        <color theme="1"/>
        <name val="Calibri"/>
        <family val="2"/>
        <scheme val="minor"/>
      </font>
      <numFmt numFmtId="167" formatCode="_ * #,##0_ ;_ * \-#,##0_ ;_ * &quot;-&quot;??_ ;_ @_ "/>
      <fill>
        <patternFill patternType="solid">
          <fgColor indexed="64"/>
          <bgColor rgb="FFFFF3FC"/>
        </patternFill>
      </fill>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166" formatCode="#,##0\ &quot;m²&quot;"/>
      <fill>
        <patternFill patternType="solid">
          <fgColor indexed="64"/>
          <bgColor rgb="FFFFF3FC"/>
        </patternFill>
      </fill>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Calibri"/>
        <family val="2"/>
        <scheme val="minor"/>
      </font>
      <numFmt numFmtId="166" formatCode="#,##0\ &quot;m²&quot;"/>
      <fill>
        <patternFill patternType="solid">
          <fgColor indexed="64"/>
          <bgColor rgb="FFFFF3FC"/>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fill>
        <patternFill patternType="solid">
          <fgColor indexed="64"/>
          <bgColor rgb="FFFFF3FC"/>
        </patternFill>
      </fill>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theme="1"/>
        <name val="Calibri"/>
        <scheme val="minor"/>
      </font>
      <fill>
        <patternFill patternType="solid">
          <fgColor indexed="64"/>
          <bgColor rgb="FFFFF3FC"/>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fill>
        <patternFill patternType="solid">
          <fgColor indexed="64"/>
          <bgColor rgb="FFFFF3FC"/>
        </patternFill>
      </fill>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theme="1"/>
        <name val="Calibri"/>
        <scheme val="minor"/>
      </font>
      <fill>
        <patternFill patternType="solid">
          <fgColor indexed="64"/>
          <bgColor rgb="FFFFF3FC"/>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fill>
        <patternFill patternType="solid">
          <fgColor indexed="64"/>
          <bgColor rgb="FFFFF3FC"/>
        </patternFill>
      </fill>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theme="1"/>
        <name val="Calibri"/>
        <scheme val="minor"/>
      </font>
      <fill>
        <patternFill patternType="solid">
          <fgColor indexed="64"/>
          <bgColor rgb="FFFFF3FC"/>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fill>
        <patternFill patternType="solid">
          <fgColor indexed="64"/>
          <bgColor rgb="FFFFF3FC"/>
        </patternFill>
      </fill>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theme="1"/>
        <name val="Calibri"/>
        <scheme val="minor"/>
      </font>
      <fill>
        <patternFill patternType="solid">
          <fgColor indexed="64"/>
          <bgColor rgb="FFFFF3FC"/>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fill>
        <patternFill patternType="solid">
          <fgColor indexed="64"/>
          <bgColor rgb="FFFFF3FC"/>
        </patternFill>
      </fill>
      <border diagonalUp="0" diagonalDown="0" outline="0">
        <left/>
        <right style="thin">
          <color indexed="64"/>
        </right>
        <top style="thin">
          <color indexed="64"/>
        </top>
        <bottom/>
      </border>
    </dxf>
    <dxf>
      <font>
        <b val="0"/>
        <i val="0"/>
        <strike val="0"/>
        <condense val="0"/>
        <extend val="0"/>
        <outline val="0"/>
        <shadow val="0"/>
        <u val="none"/>
        <vertAlign val="baseline"/>
        <sz val="11"/>
        <color theme="1"/>
        <name val="Calibri"/>
        <scheme val="minor"/>
      </font>
      <fill>
        <patternFill patternType="solid">
          <fgColor indexed="64"/>
          <bgColor rgb="FFFFF3FC"/>
        </patternFill>
      </fill>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fill>
        <patternFill patternType="solid">
          <fgColor indexed="64"/>
          <bgColor rgb="FFFFF3FC"/>
        </patternFill>
      </fill>
    </dxf>
    <dxf>
      <border outline="0">
        <bottom style="thin">
          <color indexed="64"/>
        </bottom>
      </border>
    </dxf>
    <dxf>
      <font>
        <b/>
        <i val="0"/>
        <strike val="0"/>
        <condense val="0"/>
        <extend val="0"/>
        <outline val="0"/>
        <shadow val="0"/>
        <u val="none"/>
        <vertAlign val="baseline"/>
        <sz val="11"/>
        <color theme="0"/>
        <name val="Calibri"/>
        <family val="2"/>
        <scheme val="minor"/>
      </font>
      <fill>
        <patternFill patternType="solid">
          <fgColor indexed="64"/>
          <bgColor rgb="FFFF33CC"/>
        </patternFill>
      </fill>
      <alignment horizontal="left" vertical="bottom" textRotation="0" wrapText="0" indent="0" justifyLastLine="0" shrinkToFit="0" readingOrder="0"/>
      <border diagonalUp="0" diagonalDown="0" outline="0">
        <left style="thin">
          <color indexed="64"/>
        </left>
        <right style="thin">
          <color indexed="64"/>
        </right>
        <top/>
        <bottom/>
      </border>
    </dxf>
    <dxf>
      <font>
        <b/>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numFmt numFmtId="34" formatCode="_ &quot;€&quot;\ * #,##0.00_ ;_ &quot;€&quot;\ * \-#,##0.00_ ;_ &quot;€&quot;\ * &quot;-&quot;??_ ;_ @_ "/>
      <fill>
        <patternFill patternType="solid">
          <fgColor indexed="64"/>
          <bgColor rgb="FFFFF3FC"/>
        </patternFill>
      </fill>
      <alignment horizontal="right" vertical="bottom" textRotation="0" wrapText="0"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numFmt numFmtId="34" formatCode="_ &quot;€&quot;\ * #,##0.00_ ;_ &quot;€&quot;\ * \-#,##0.00_ ;_ &quot;€&quot;\ * &quot;-&quot;??_ ;_ @_ "/>
      <fill>
        <patternFill patternType="solid">
          <fgColor indexed="64"/>
          <bgColor rgb="FFFFF3FC"/>
        </patternFill>
      </fill>
      <alignment horizontal="right" vertical="bottom" textRotation="0" wrapText="0" indent="0" justifyLastLine="0" shrinkToFit="0" readingOrder="0"/>
      <border diagonalUp="0" diagonalDown="0" outline="0">
        <left/>
        <right style="thin">
          <color indexed="64"/>
        </right>
        <top style="thin">
          <color indexed="64"/>
        </top>
        <bottom style="thin">
          <color indexed="64"/>
        </bottom>
      </border>
    </dxf>
    <dxf>
      <font>
        <b val="0"/>
      </font>
      <numFmt numFmtId="168" formatCode="#,##0.00\ &quot;m²&quot;"/>
      <fill>
        <patternFill patternType="solid">
          <fgColor indexed="64"/>
          <bgColor rgb="FFFFF3FC"/>
        </patternFill>
      </fill>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rgb="FFFFF3FC"/>
        </patternFill>
      </fill>
      <border diagonalUp="0" diagonalDown="0" outline="0">
        <left style="thin">
          <color indexed="64"/>
        </left>
        <right/>
        <top style="thin">
          <color indexed="64"/>
        </top>
        <bottom style="thin">
          <color indexed="64"/>
        </bottom>
      </border>
    </dxf>
    <dxf>
      <fill>
        <patternFill patternType="solid">
          <fgColor indexed="64"/>
          <bgColor rgb="FFFFF3FC"/>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2" formatCode="0.00"/>
      <fill>
        <patternFill patternType="solid">
          <fgColor indexed="64"/>
          <bgColor rgb="FFFFF3FC"/>
        </patternFill>
      </fill>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1"/>
        <name val="Calibri"/>
        <family val="2"/>
      </font>
      <numFmt numFmtId="2" formatCode="0.00"/>
      <fill>
        <patternFill patternType="solid">
          <fgColor indexed="64"/>
          <bgColor rgb="FFFFF3FC"/>
        </patternFill>
      </fill>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numFmt numFmtId="2" formatCode="0.00"/>
      <fill>
        <patternFill patternType="solid">
          <fgColor indexed="64"/>
          <bgColor rgb="FFFFF3FC"/>
        </patternFill>
      </fill>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2" formatCode="0.00"/>
      <fill>
        <patternFill patternType="solid">
          <fgColor indexed="64"/>
          <bgColor rgb="FFFFF3FC"/>
        </patternFill>
      </fill>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2" formatCode="0.00"/>
      <fill>
        <patternFill patternType="solid">
          <fgColor indexed="64"/>
          <bgColor rgb="FFFFF3FC"/>
        </patternFill>
      </fill>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2" formatCode="0.00"/>
      <fill>
        <patternFill patternType="solid">
          <fgColor indexed="64"/>
          <bgColor rgb="FFFFF3FC"/>
        </patternFill>
      </fill>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2" formatCode="0.00"/>
      <fill>
        <patternFill patternType="solid">
          <fgColor indexed="64"/>
          <bgColor rgb="FFFFF3FC"/>
        </patternFill>
      </fill>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2" formatCode="0.00"/>
      <fill>
        <patternFill patternType="solid">
          <fgColor indexed="64"/>
          <bgColor rgb="FFFF33CC"/>
        </patternFill>
      </fill>
      <alignment horizontal="left" vertical="bottom" textRotation="0" wrapText="0" indent="0" justifyLastLine="0" shrinkToFit="0" readingOrder="0"/>
      <border diagonalUp="0" diagonalDown="0">
        <left/>
        <right style="thin">
          <color indexed="64"/>
        </right>
        <top style="thin">
          <color indexed="64"/>
        </top>
        <bottom style="thin">
          <color indexed="64"/>
        </bottom>
        <vertical/>
        <horizontal/>
      </border>
    </dxf>
    <dxf>
      <border outline="0">
        <left style="medium">
          <color indexed="64"/>
        </left>
        <right style="medium">
          <color indexed="64"/>
        </right>
        <top style="medium">
          <color indexed="64"/>
        </top>
        <bottom style="thin">
          <color indexed="64"/>
        </bottom>
      </border>
    </dxf>
  </dxfs>
  <tableStyles count="0" defaultTableStyle="TableStyleMedium2" defaultPivotStyle="PivotStyleLight16"/>
  <colors>
    <mruColors>
      <color rgb="FFFF33CC"/>
      <color rgb="FFFFF3FC"/>
      <color rgb="FFFF99FF"/>
      <color rgb="FFFFD1F3"/>
      <color rgb="FF00B0F0"/>
      <color rgb="FF808080"/>
      <color rgb="FF172983"/>
      <color rgb="FF09B5AC"/>
      <color rgb="FF00FF00"/>
      <color rgb="FFC0FCF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keender-my.sharepoint.com/ADM/DC-Gedeeld/FD-Aanbestedingen/2015/Europese%20aanbestedingen/Schoonmaak/Voorbereiding/Europese%20aanbesteding%202010/Kopie%20van%20Calculatiemodel%20definitief.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engetal DC"/>
      <sheetName val="kengetal Overig"/>
      <sheetName val="locaties"/>
      <sheetName val="totaal per locatie"/>
      <sheetName val="locatie anna palowna"/>
      <sheetName val="locatie flintstraat"/>
      <sheetName val="locatie van schaikweg"/>
      <sheetName val="locatie veldlaan"/>
      <sheetName val="locatie stadionplein"/>
      <sheetName val="locatie aska"/>
      <sheetName val="locatie idee ict"/>
      <sheetName val="locatie cicero"/>
      <sheetName val="locatie ahg fokkerstraat"/>
      <sheetName val="locatie stuifzandseweg"/>
      <sheetName val="locatie werkhorst"/>
      <sheetName val="sociale voorzieningen"/>
      <sheetName val="sociale lasten"/>
      <sheetName val="tariefopbouw"/>
      <sheetName val="gemiddeld tarief"/>
      <sheetName val="onregelmatigheidsmatrix"/>
      <sheetName val="extra werkzaamheden"/>
    </sheetNames>
    <sheetDataSet>
      <sheetData sheetId="0">
        <row r="10">
          <cell r="A10" t="str">
            <v>1.1</v>
          </cell>
          <cell r="B10" t="str">
            <v>Gang</v>
          </cell>
          <cell r="C10" t="str">
            <v>Verkeersruimten</v>
          </cell>
          <cell r="D10" t="str">
            <v>5/w</v>
          </cell>
          <cell r="E10">
            <v>0</v>
          </cell>
          <cell r="F10" t="str">
            <v>4/w</v>
          </cell>
          <cell r="G10">
            <v>0</v>
          </cell>
          <cell r="H10" t="str">
            <v>3/w</v>
          </cell>
          <cell r="I10">
            <v>0</v>
          </cell>
          <cell r="J10" t="str">
            <v>2/w</v>
          </cell>
          <cell r="K10">
            <v>0</v>
          </cell>
          <cell r="L10" t="str">
            <v>1/w</v>
          </cell>
          <cell r="M10">
            <v>0</v>
          </cell>
        </row>
        <row r="11">
          <cell r="A11" t="str">
            <v>1.2</v>
          </cell>
          <cell r="B11" t="str">
            <v>Entree</v>
          </cell>
          <cell r="C11" t="str">
            <v>Verkeersruimten</v>
          </cell>
          <cell r="D11" t="str">
            <v>5/w</v>
          </cell>
          <cell r="E11">
            <v>0</v>
          </cell>
          <cell r="F11" t="str">
            <v>4/w</v>
          </cell>
          <cell r="G11">
            <v>0</v>
          </cell>
          <cell r="H11" t="str">
            <v>3/w</v>
          </cell>
          <cell r="I11">
            <v>0</v>
          </cell>
          <cell r="J11" t="str">
            <v>2/w</v>
          </cell>
          <cell r="K11">
            <v>0</v>
          </cell>
          <cell r="L11" t="str">
            <v>1/w</v>
          </cell>
          <cell r="M11">
            <v>0</v>
          </cell>
        </row>
        <row r="12">
          <cell r="A12" t="str">
            <v>1.3</v>
          </cell>
          <cell r="B12" t="str">
            <v>(Lift)hal</v>
          </cell>
          <cell r="C12" t="str">
            <v>Verkeersruimten</v>
          </cell>
          <cell r="D12" t="str">
            <v>5/w</v>
          </cell>
          <cell r="E12">
            <v>0</v>
          </cell>
          <cell r="F12" t="str">
            <v>4/w</v>
          </cell>
          <cell r="G12">
            <v>0</v>
          </cell>
          <cell r="H12" t="str">
            <v>3/w</v>
          </cell>
          <cell r="I12">
            <v>0</v>
          </cell>
          <cell r="J12" t="str">
            <v>2/w</v>
          </cell>
          <cell r="K12">
            <v>0</v>
          </cell>
          <cell r="L12" t="str">
            <v>1/w</v>
          </cell>
          <cell r="M12">
            <v>0</v>
          </cell>
        </row>
        <row r="13">
          <cell r="A13" t="str">
            <v>1.4</v>
          </cell>
          <cell r="B13" t="str">
            <v>Garderobe</v>
          </cell>
          <cell r="C13" t="str">
            <v>Verkeersruimten</v>
          </cell>
          <cell r="D13" t="str">
            <v>5/w</v>
          </cell>
          <cell r="E13">
            <v>0</v>
          </cell>
          <cell r="F13" t="str">
            <v>4/w</v>
          </cell>
          <cell r="G13">
            <v>0</v>
          </cell>
          <cell r="H13" t="str">
            <v>3/w</v>
          </cell>
          <cell r="I13">
            <v>0</v>
          </cell>
          <cell r="J13" t="str">
            <v>2/w</v>
          </cell>
          <cell r="K13">
            <v>0</v>
          </cell>
          <cell r="L13" t="str">
            <v>1/w</v>
          </cell>
          <cell r="M13">
            <v>0</v>
          </cell>
        </row>
        <row r="14">
          <cell r="A14" t="str">
            <v>1.5</v>
          </cell>
          <cell r="B14" t="str">
            <v>Lift</v>
          </cell>
          <cell r="C14" t="str">
            <v>Verkeersruimten</v>
          </cell>
          <cell r="D14" t="str">
            <v>5/w</v>
          </cell>
          <cell r="E14">
            <v>0</v>
          </cell>
          <cell r="F14" t="str">
            <v>4/w</v>
          </cell>
          <cell r="G14">
            <v>0</v>
          </cell>
          <cell r="H14" t="str">
            <v>3/w</v>
          </cell>
          <cell r="I14">
            <v>0</v>
          </cell>
          <cell r="J14" t="str">
            <v>2/w</v>
          </cell>
          <cell r="K14">
            <v>0</v>
          </cell>
          <cell r="L14" t="str">
            <v>1/w</v>
          </cell>
          <cell r="M14">
            <v>0</v>
          </cell>
        </row>
        <row r="15">
          <cell r="A15" t="str">
            <v>1.6</v>
          </cell>
          <cell r="B15" t="str">
            <v>Trap</v>
          </cell>
          <cell r="C15" t="str">
            <v>Verkeersruimten</v>
          </cell>
          <cell r="D15" t="str">
            <v>5/w</v>
          </cell>
          <cell r="E15">
            <v>0</v>
          </cell>
          <cell r="F15" t="str">
            <v>4/w</v>
          </cell>
          <cell r="G15">
            <v>0</v>
          </cell>
          <cell r="H15" t="str">
            <v>3/w</v>
          </cell>
          <cell r="I15">
            <v>0</v>
          </cell>
          <cell r="J15" t="str">
            <v>2/w</v>
          </cell>
          <cell r="K15">
            <v>0</v>
          </cell>
          <cell r="L15" t="str">
            <v>1/w</v>
          </cell>
          <cell r="M15">
            <v>0</v>
          </cell>
        </row>
        <row r="16">
          <cell r="A16" t="str">
            <v>1.7</v>
          </cell>
          <cell r="B16" t="str">
            <v>Trappenhuis</v>
          </cell>
          <cell r="C16" t="str">
            <v>Verkeersruimten</v>
          </cell>
          <cell r="D16" t="str">
            <v>5/w</v>
          </cell>
          <cell r="E16">
            <v>0</v>
          </cell>
          <cell r="F16" t="str">
            <v>4/w</v>
          </cell>
          <cell r="G16">
            <v>0</v>
          </cell>
          <cell r="H16" t="str">
            <v>3/w</v>
          </cell>
          <cell r="I16">
            <v>0</v>
          </cell>
          <cell r="J16" t="str">
            <v>2/w</v>
          </cell>
          <cell r="K16">
            <v>0</v>
          </cell>
          <cell r="L16" t="str">
            <v>1/w</v>
          </cell>
          <cell r="M16">
            <v>0</v>
          </cell>
        </row>
        <row r="17">
          <cell r="A17" t="str">
            <v>1.8</v>
          </cell>
          <cell r="B17" t="str">
            <v>Noodtrappenhuis</v>
          </cell>
          <cell r="C17" t="str">
            <v>Verkeersruimten</v>
          </cell>
          <cell r="D17" t="str">
            <v>5/w</v>
          </cell>
          <cell r="E17">
            <v>0</v>
          </cell>
          <cell r="F17" t="str">
            <v>4/w</v>
          </cell>
          <cell r="G17">
            <v>0</v>
          </cell>
          <cell r="H17" t="str">
            <v>3/w</v>
          </cell>
          <cell r="I17">
            <v>0</v>
          </cell>
          <cell r="J17" t="str">
            <v>2/w</v>
          </cell>
          <cell r="K17">
            <v>0</v>
          </cell>
          <cell r="L17" t="str">
            <v>1/w</v>
          </cell>
          <cell r="M17">
            <v>0</v>
          </cell>
        </row>
        <row r="18">
          <cell r="A18" t="str">
            <v>1.9</v>
          </cell>
          <cell r="B18" t="str">
            <v>Portaal</v>
          </cell>
          <cell r="C18" t="str">
            <v>Verkeersruimten</v>
          </cell>
          <cell r="D18" t="str">
            <v>5/w</v>
          </cell>
          <cell r="E18">
            <v>0</v>
          </cell>
          <cell r="F18" t="str">
            <v>4/w</v>
          </cell>
          <cell r="G18">
            <v>0</v>
          </cell>
          <cell r="H18" t="str">
            <v>3/w</v>
          </cell>
          <cell r="I18">
            <v>0</v>
          </cell>
          <cell r="J18" t="str">
            <v>2/w</v>
          </cell>
          <cell r="K18">
            <v>0</v>
          </cell>
          <cell r="L18" t="str">
            <v>1/w</v>
          </cell>
          <cell r="M18">
            <v>0</v>
          </cell>
        </row>
        <row r="19">
          <cell r="A19" t="str">
            <v>1.10</v>
          </cell>
          <cell r="B19" t="str">
            <v>Proceshal</v>
          </cell>
          <cell r="C19" t="str">
            <v>Verkeersruimten</v>
          </cell>
          <cell r="D19" t="str">
            <v>5/w</v>
          </cell>
          <cell r="E19">
            <v>0</v>
          </cell>
          <cell r="F19" t="str">
            <v>4/w</v>
          </cell>
          <cell r="G19">
            <v>0</v>
          </cell>
          <cell r="H19" t="str">
            <v>3/w</v>
          </cell>
          <cell r="I19">
            <v>0</v>
          </cell>
          <cell r="J19" t="str">
            <v>2/w</v>
          </cell>
          <cell r="K19">
            <v>0</v>
          </cell>
          <cell r="L19" t="str">
            <v>1/w</v>
          </cell>
          <cell r="M19">
            <v>0</v>
          </cell>
        </row>
        <row r="20">
          <cell r="A20" t="str">
            <v>2.1</v>
          </cell>
          <cell r="B20" t="str">
            <v>Kantoorruimte</v>
          </cell>
          <cell r="C20" t="str">
            <v>Werkkamers/Theorielokalen</v>
          </cell>
          <cell r="D20" t="str">
            <v>5/w</v>
          </cell>
          <cell r="E20">
            <v>0</v>
          </cell>
          <cell r="F20" t="str">
            <v>4/w</v>
          </cell>
          <cell r="G20">
            <v>0</v>
          </cell>
          <cell r="H20" t="str">
            <v>3/w</v>
          </cell>
          <cell r="I20">
            <v>0</v>
          </cell>
          <cell r="J20" t="str">
            <v>2/w</v>
          </cell>
          <cell r="K20">
            <v>0</v>
          </cell>
          <cell r="L20" t="str">
            <v>1/w</v>
          </cell>
          <cell r="M20">
            <v>0</v>
          </cell>
        </row>
        <row r="21">
          <cell r="A21" t="str">
            <v>2.2</v>
          </cell>
          <cell r="B21" t="str">
            <v>Computerlokaal</v>
          </cell>
          <cell r="C21" t="str">
            <v>Werkkamers/Theorielokalen</v>
          </cell>
          <cell r="D21" t="str">
            <v>5/w</v>
          </cell>
          <cell r="E21">
            <v>0</v>
          </cell>
          <cell r="F21" t="str">
            <v>4/w</v>
          </cell>
          <cell r="G21">
            <v>0</v>
          </cell>
          <cell r="H21" t="str">
            <v>3/w</v>
          </cell>
          <cell r="I21">
            <v>0</v>
          </cell>
          <cell r="J21" t="str">
            <v>2/w</v>
          </cell>
          <cell r="K21">
            <v>0</v>
          </cell>
          <cell r="L21" t="str">
            <v>1/w</v>
          </cell>
          <cell r="M21">
            <v>0</v>
          </cell>
        </row>
        <row r="22">
          <cell r="A22" t="str">
            <v>2.3</v>
          </cell>
          <cell r="B22" t="str">
            <v>Computerruimte</v>
          </cell>
          <cell r="C22" t="str">
            <v>Werkkamers/Theorielokalen</v>
          </cell>
          <cell r="D22" t="str">
            <v>5/w</v>
          </cell>
          <cell r="E22">
            <v>0</v>
          </cell>
          <cell r="F22" t="str">
            <v>4/w</v>
          </cell>
          <cell r="G22">
            <v>0</v>
          </cell>
          <cell r="H22" t="str">
            <v>3/w</v>
          </cell>
          <cell r="I22">
            <v>0</v>
          </cell>
          <cell r="J22" t="str">
            <v>2/w</v>
          </cell>
          <cell r="K22">
            <v>0</v>
          </cell>
          <cell r="L22" t="str">
            <v>1/w</v>
          </cell>
          <cell r="M22">
            <v>0</v>
          </cell>
        </row>
        <row r="23">
          <cell r="A23" t="str">
            <v>2.4</v>
          </cell>
          <cell r="B23" t="str">
            <v>Werkruimte</v>
          </cell>
          <cell r="C23" t="str">
            <v>Werkkamers/Theorielokalen</v>
          </cell>
          <cell r="D23" t="str">
            <v>5/w</v>
          </cell>
          <cell r="E23">
            <v>0</v>
          </cell>
          <cell r="F23" t="str">
            <v>4/w</v>
          </cell>
          <cell r="G23">
            <v>0</v>
          </cell>
          <cell r="H23" t="str">
            <v>3/w</v>
          </cell>
          <cell r="I23">
            <v>0</v>
          </cell>
          <cell r="J23" t="str">
            <v>2/w</v>
          </cell>
          <cell r="K23">
            <v>0</v>
          </cell>
          <cell r="L23" t="str">
            <v>1/w</v>
          </cell>
          <cell r="M23">
            <v>0</v>
          </cell>
        </row>
        <row r="24">
          <cell r="A24" t="str">
            <v>2.5</v>
          </cell>
          <cell r="B24" t="str">
            <v>Docentenkamer</v>
          </cell>
          <cell r="C24" t="str">
            <v>Werkkamers/Theorielokalen</v>
          </cell>
          <cell r="D24" t="str">
            <v>5/w</v>
          </cell>
          <cell r="E24">
            <v>0</v>
          </cell>
          <cell r="F24" t="str">
            <v>4/w</v>
          </cell>
          <cell r="G24">
            <v>0</v>
          </cell>
          <cell r="H24" t="str">
            <v>3/w</v>
          </cell>
          <cell r="I24">
            <v>0</v>
          </cell>
          <cell r="J24" t="str">
            <v>2/w</v>
          </cell>
          <cell r="K24">
            <v>0</v>
          </cell>
          <cell r="L24" t="str">
            <v>1/w</v>
          </cell>
          <cell r="M24">
            <v>0</v>
          </cell>
        </row>
        <row r="25">
          <cell r="A25" t="str">
            <v>2.6</v>
          </cell>
          <cell r="B25" t="str">
            <v>Flexruimte</v>
          </cell>
          <cell r="C25" t="str">
            <v>Werkkamers/Theorielokalen</v>
          </cell>
          <cell r="D25" t="str">
            <v>5/w</v>
          </cell>
          <cell r="E25">
            <v>0</v>
          </cell>
          <cell r="F25" t="str">
            <v>4/w</v>
          </cell>
          <cell r="G25">
            <v>0</v>
          </cell>
          <cell r="H25" t="str">
            <v>3/w</v>
          </cell>
          <cell r="I25">
            <v>0</v>
          </cell>
          <cell r="J25" t="str">
            <v>2/w</v>
          </cell>
          <cell r="K25">
            <v>0</v>
          </cell>
          <cell r="L25" t="str">
            <v>1/w</v>
          </cell>
          <cell r="M25">
            <v>0</v>
          </cell>
        </row>
        <row r="26">
          <cell r="A26" t="str">
            <v>2.7</v>
          </cell>
          <cell r="B26" t="str">
            <v>Les-/theorielokaal</v>
          </cell>
          <cell r="C26" t="str">
            <v>Werkkamers/Theorielokalen</v>
          </cell>
          <cell r="D26" t="str">
            <v>5/w</v>
          </cell>
          <cell r="E26">
            <v>0</v>
          </cell>
          <cell r="F26" t="str">
            <v>4/w</v>
          </cell>
          <cell r="G26">
            <v>0</v>
          </cell>
          <cell r="H26" t="str">
            <v>3/w</v>
          </cell>
          <cell r="I26">
            <v>0</v>
          </cell>
          <cell r="J26" t="str">
            <v>2/w</v>
          </cell>
          <cell r="K26">
            <v>0</v>
          </cell>
          <cell r="L26" t="str">
            <v>1/w</v>
          </cell>
          <cell r="M26">
            <v>0</v>
          </cell>
        </row>
        <row r="27">
          <cell r="A27" t="str">
            <v>2.8</v>
          </cell>
          <cell r="B27" t="str">
            <v>Receptieruimte</v>
          </cell>
          <cell r="C27" t="str">
            <v>Werkkamers/Theorielokalen</v>
          </cell>
          <cell r="D27" t="str">
            <v>5/w</v>
          </cell>
          <cell r="E27">
            <v>0</v>
          </cell>
          <cell r="F27" t="str">
            <v>4/w</v>
          </cell>
          <cell r="G27">
            <v>0</v>
          </cell>
          <cell r="H27" t="str">
            <v>3/w</v>
          </cell>
          <cell r="I27">
            <v>0</v>
          </cell>
          <cell r="J27" t="str">
            <v>2/w</v>
          </cell>
          <cell r="K27">
            <v>0</v>
          </cell>
          <cell r="L27" t="str">
            <v>1/w</v>
          </cell>
          <cell r="M27">
            <v>0</v>
          </cell>
        </row>
        <row r="28">
          <cell r="A28" t="str">
            <v>2.9</v>
          </cell>
          <cell r="B28" t="str">
            <v>Spreekkamer</v>
          </cell>
          <cell r="C28" t="str">
            <v>Werkkamers/Theorielokalen</v>
          </cell>
          <cell r="D28" t="str">
            <v>5/w</v>
          </cell>
          <cell r="E28">
            <v>0</v>
          </cell>
          <cell r="F28" t="str">
            <v>4/w</v>
          </cell>
          <cell r="G28">
            <v>0</v>
          </cell>
          <cell r="H28" t="str">
            <v>3/w</v>
          </cell>
          <cell r="I28">
            <v>0</v>
          </cell>
          <cell r="J28" t="str">
            <v>2/w</v>
          </cell>
          <cell r="K28">
            <v>0</v>
          </cell>
          <cell r="L28" t="str">
            <v>1/w</v>
          </cell>
          <cell r="M28">
            <v>0</v>
          </cell>
        </row>
        <row r="29">
          <cell r="A29" t="str">
            <v>2.10</v>
          </cell>
          <cell r="B29" t="str">
            <v>Studieruimte</v>
          </cell>
          <cell r="C29" t="str">
            <v>Werkkamers/Theorielokalen</v>
          </cell>
          <cell r="D29" t="str">
            <v>5/w</v>
          </cell>
          <cell r="E29">
            <v>0</v>
          </cell>
          <cell r="F29" t="str">
            <v>4/w</v>
          </cell>
          <cell r="G29">
            <v>0</v>
          </cell>
          <cell r="H29" t="str">
            <v>3/w</v>
          </cell>
          <cell r="I29">
            <v>0</v>
          </cell>
          <cell r="J29" t="str">
            <v>2/w</v>
          </cell>
          <cell r="K29">
            <v>0</v>
          </cell>
          <cell r="L29" t="str">
            <v>1/w</v>
          </cell>
          <cell r="M29">
            <v>0</v>
          </cell>
        </row>
        <row r="30">
          <cell r="A30" t="str">
            <v>2.11</v>
          </cell>
          <cell r="B30" t="str">
            <v>Studio</v>
          </cell>
          <cell r="C30" t="str">
            <v>Werkkamers/Theorielokalen</v>
          </cell>
          <cell r="D30" t="str">
            <v>5/w</v>
          </cell>
          <cell r="E30">
            <v>0</v>
          </cell>
          <cell r="F30" t="str">
            <v>4/w</v>
          </cell>
          <cell r="G30">
            <v>0</v>
          </cell>
          <cell r="H30" t="str">
            <v>3/w</v>
          </cell>
          <cell r="I30">
            <v>0</v>
          </cell>
          <cell r="J30" t="str">
            <v>2/w</v>
          </cell>
          <cell r="K30">
            <v>0</v>
          </cell>
          <cell r="L30" t="str">
            <v>1/w</v>
          </cell>
          <cell r="M30">
            <v>0</v>
          </cell>
        </row>
        <row r="31">
          <cell r="A31" t="str">
            <v>2.12</v>
          </cell>
          <cell r="B31" t="str">
            <v>Vergaderruimte</v>
          </cell>
          <cell r="C31" t="str">
            <v>Werkkamers/Theorielokalen</v>
          </cell>
          <cell r="D31" t="str">
            <v>5/w</v>
          </cell>
          <cell r="E31">
            <v>0</v>
          </cell>
          <cell r="F31" t="str">
            <v>4/w</v>
          </cell>
          <cell r="G31">
            <v>0</v>
          </cell>
          <cell r="H31" t="str">
            <v>3/w</v>
          </cell>
          <cell r="I31">
            <v>0</v>
          </cell>
          <cell r="J31" t="str">
            <v>2/w</v>
          </cell>
          <cell r="K31">
            <v>0</v>
          </cell>
          <cell r="L31" t="str">
            <v>1/w</v>
          </cell>
          <cell r="M31">
            <v>0</v>
          </cell>
        </row>
        <row r="32">
          <cell r="A32" t="str">
            <v>3.1</v>
          </cell>
          <cell r="B32" t="str">
            <v>Dramalokaal</v>
          </cell>
          <cell r="C32" t="str">
            <v>Vakspecifieke lokalen</v>
          </cell>
          <cell r="D32" t="str">
            <v>5/w</v>
          </cell>
          <cell r="E32">
            <v>0</v>
          </cell>
          <cell r="F32" t="str">
            <v>4/w</v>
          </cell>
          <cell r="G32">
            <v>0</v>
          </cell>
          <cell r="H32" t="str">
            <v>3/w</v>
          </cell>
          <cell r="I32">
            <v>0</v>
          </cell>
          <cell r="J32" t="str">
            <v>2/w</v>
          </cell>
          <cell r="K32">
            <v>0</v>
          </cell>
          <cell r="L32" t="str">
            <v>1/w</v>
          </cell>
          <cell r="M32">
            <v>0</v>
          </cell>
        </row>
        <row r="33">
          <cell r="A33" t="str">
            <v>3.2</v>
          </cell>
          <cell r="B33" t="str">
            <v>Gastenverblijf</v>
          </cell>
          <cell r="C33" t="str">
            <v>Vakspecifieke lokalen</v>
          </cell>
          <cell r="D33" t="str">
            <v>5/w</v>
          </cell>
          <cell r="E33">
            <v>0</v>
          </cell>
          <cell r="F33" t="str">
            <v>4/w</v>
          </cell>
          <cell r="G33">
            <v>0</v>
          </cell>
          <cell r="H33" t="str">
            <v>3/w</v>
          </cell>
          <cell r="I33">
            <v>0</v>
          </cell>
          <cell r="J33" t="str">
            <v>2/w</v>
          </cell>
          <cell r="K33">
            <v>0</v>
          </cell>
          <cell r="L33" t="str">
            <v>1/w</v>
          </cell>
          <cell r="M33">
            <v>0</v>
          </cell>
        </row>
        <row r="34">
          <cell r="A34" t="str">
            <v>3.3</v>
          </cell>
          <cell r="B34" t="str">
            <v>Lokaal Verpleegkunde</v>
          </cell>
          <cell r="C34" t="str">
            <v>Vakspecifieke lokalen</v>
          </cell>
          <cell r="D34" t="str">
            <v>5/w</v>
          </cell>
          <cell r="E34">
            <v>0</v>
          </cell>
          <cell r="F34" t="str">
            <v>4/w</v>
          </cell>
          <cell r="G34">
            <v>0</v>
          </cell>
          <cell r="H34" t="str">
            <v>3/w</v>
          </cell>
          <cell r="I34">
            <v>0</v>
          </cell>
          <cell r="J34" t="str">
            <v>2/w</v>
          </cell>
          <cell r="K34">
            <v>0</v>
          </cell>
          <cell r="L34" t="str">
            <v>1/w</v>
          </cell>
          <cell r="M34">
            <v>0</v>
          </cell>
        </row>
        <row r="35">
          <cell r="A35" t="str">
            <v>3.4</v>
          </cell>
          <cell r="B35" t="str">
            <v>Lokaal Huishoudkunde</v>
          </cell>
          <cell r="C35" t="str">
            <v>Vakspecifieke lokalen</v>
          </cell>
          <cell r="D35" t="str">
            <v>5/w</v>
          </cell>
          <cell r="E35">
            <v>0</v>
          </cell>
          <cell r="F35" t="str">
            <v>4/w</v>
          </cell>
          <cell r="G35">
            <v>0</v>
          </cell>
          <cell r="H35" t="str">
            <v>3/w</v>
          </cell>
          <cell r="I35">
            <v>0</v>
          </cell>
          <cell r="J35" t="str">
            <v>2/w</v>
          </cell>
          <cell r="K35">
            <v>0</v>
          </cell>
          <cell r="L35" t="str">
            <v>1/w</v>
          </cell>
          <cell r="M35">
            <v>0</v>
          </cell>
        </row>
        <row r="36">
          <cell r="A36" t="str">
            <v>3.5</v>
          </cell>
          <cell r="B36" t="str">
            <v>Kookleslokaal</v>
          </cell>
          <cell r="C36" t="str">
            <v>Vakspecifieke lokalen</v>
          </cell>
          <cell r="D36" t="str">
            <v>5/w</v>
          </cell>
          <cell r="E36">
            <v>0</v>
          </cell>
          <cell r="F36" t="str">
            <v>4/w</v>
          </cell>
          <cell r="G36">
            <v>0</v>
          </cell>
          <cell r="H36" t="str">
            <v>3/w</v>
          </cell>
          <cell r="I36">
            <v>0</v>
          </cell>
          <cell r="J36" t="str">
            <v>2/w</v>
          </cell>
          <cell r="K36">
            <v>0</v>
          </cell>
          <cell r="L36" t="str">
            <v>1/w</v>
          </cell>
          <cell r="M36">
            <v>0</v>
          </cell>
        </row>
        <row r="37">
          <cell r="A37" t="str">
            <v>3.6</v>
          </cell>
          <cell r="B37" t="str">
            <v>Kraamlokaal</v>
          </cell>
          <cell r="C37" t="str">
            <v>Vakspecifieke lokalen</v>
          </cell>
          <cell r="D37" t="str">
            <v>5/w</v>
          </cell>
          <cell r="E37">
            <v>0</v>
          </cell>
          <cell r="F37" t="str">
            <v>4/w</v>
          </cell>
          <cell r="G37">
            <v>0</v>
          </cell>
          <cell r="H37" t="str">
            <v>3/w</v>
          </cell>
          <cell r="I37">
            <v>0</v>
          </cell>
          <cell r="J37" t="str">
            <v>2/w</v>
          </cell>
          <cell r="K37">
            <v>0</v>
          </cell>
          <cell r="L37" t="str">
            <v>1/w</v>
          </cell>
          <cell r="M37">
            <v>0</v>
          </cell>
        </row>
        <row r="38">
          <cell r="A38" t="str">
            <v>3.7</v>
          </cell>
          <cell r="B38" t="str">
            <v>Opleidingsrestaurant</v>
          </cell>
          <cell r="C38" t="str">
            <v>Vakspecifieke lokalen</v>
          </cell>
          <cell r="D38" t="str">
            <v>5/w</v>
          </cell>
          <cell r="E38">
            <v>0</v>
          </cell>
          <cell r="F38" t="str">
            <v>4/w</v>
          </cell>
          <cell r="G38">
            <v>0</v>
          </cell>
          <cell r="H38" t="str">
            <v>3/w</v>
          </cell>
          <cell r="I38">
            <v>0</v>
          </cell>
          <cell r="J38" t="str">
            <v>2/w</v>
          </cell>
          <cell r="K38">
            <v>0</v>
          </cell>
          <cell r="L38" t="str">
            <v>1/w</v>
          </cell>
          <cell r="M38">
            <v>0</v>
          </cell>
        </row>
        <row r="39">
          <cell r="A39" t="str">
            <v>3.8</v>
          </cell>
          <cell r="B39" t="str">
            <v>Praktijklokaal</v>
          </cell>
          <cell r="C39" t="str">
            <v>Vakspecifieke lokalen</v>
          </cell>
          <cell r="D39" t="str">
            <v>5/w</v>
          </cell>
          <cell r="E39">
            <v>0</v>
          </cell>
          <cell r="F39" t="str">
            <v>4/w</v>
          </cell>
          <cell r="G39">
            <v>0</v>
          </cell>
          <cell r="H39" t="str">
            <v>3/w</v>
          </cell>
          <cell r="I39">
            <v>0</v>
          </cell>
          <cell r="J39" t="str">
            <v>2/w</v>
          </cell>
          <cell r="K39">
            <v>0</v>
          </cell>
          <cell r="L39" t="str">
            <v>1/w</v>
          </cell>
          <cell r="M39">
            <v>0</v>
          </cell>
        </row>
        <row r="40">
          <cell r="A40" t="str">
            <v>3.9</v>
          </cell>
          <cell r="B40" t="str">
            <v>Separeerruimte</v>
          </cell>
          <cell r="C40" t="str">
            <v>Vakspecifieke lokalen</v>
          </cell>
          <cell r="D40" t="str">
            <v>5/w</v>
          </cell>
          <cell r="E40">
            <v>0</v>
          </cell>
          <cell r="F40" t="str">
            <v>4/w</v>
          </cell>
          <cell r="G40">
            <v>0</v>
          </cell>
          <cell r="H40" t="str">
            <v>3/w</v>
          </cell>
          <cell r="I40">
            <v>0</v>
          </cell>
          <cell r="J40" t="str">
            <v>2/w</v>
          </cell>
          <cell r="K40">
            <v>0</v>
          </cell>
          <cell r="L40" t="str">
            <v>1/w</v>
          </cell>
          <cell r="M40">
            <v>0</v>
          </cell>
        </row>
        <row r="41">
          <cell r="A41" t="str">
            <v>3.10</v>
          </cell>
          <cell r="B41" t="str">
            <v>Technieklokaal</v>
          </cell>
          <cell r="C41" t="str">
            <v>Vakspecifieke lokalen</v>
          </cell>
          <cell r="D41" t="str">
            <v>5/w</v>
          </cell>
          <cell r="E41">
            <v>0</v>
          </cell>
          <cell r="F41" t="str">
            <v>4/w</v>
          </cell>
          <cell r="G41">
            <v>0</v>
          </cell>
          <cell r="H41" t="str">
            <v>3/w</v>
          </cell>
          <cell r="I41">
            <v>0</v>
          </cell>
          <cell r="J41" t="str">
            <v>2/w</v>
          </cell>
          <cell r="K41">
            <v>0</v>
          </cell>
          <cell r="L41" t="str">
            <v>1/w</v>
          </cell>
          <cell r="M41">
            <v>0</v>
          </cell>
        </row>
        <row r="42">
          <cell r="A42" t="str">
            <v>3.11</v>
          </cell>
          <cell r="B42" t="str">
            <v>Handvaardigheidslokaal</v>
          </cell>
          <cell r="C42" t="str">
            <v>Vakspecifieke lokalen</v>
          </cell>
          <cell r="D42" t="str">
            <v>5/w</v>
          </cell>
          <cell r="E42">
            <v>0</v>
          </cell>
          <cell r="F42" t="str">
            <v>4/w</v>
          </cell>
          <cell r="G42">
            <v>0</v>
          </cell>
          <cell r="H42" t="str">
            <v>3/w</v>
          </cell>
          <cell r="I42">
            <v>0</v>
          </cell>
          <cell r="J42" t="str">
            <v>2/w</v>
          </cell>
          <cell r="K42">
            <v>0</v>
          </cell>
          <cell r="L42" t="str">
            <v>1/w</v>
          </cell>
          <cell r="M42">
            <v>0</v>
          </cell>
        </row>
        <row r="43">
          <cell r="A43" t="str">
            <v>3.12</v>
          </cell>
          <cell r="B43" t="str">
            <v>Tekenlokaal</v>
          </cell>
          <cell r="C43" t="str">
            <v>Vakspecifieke lokalen</v>
          </cell>
          <cell r="D43" t="str">
            <v>5/w</v>
          </cell>
          <cell r="E43">
            <v>0</v>
          </cell>
          <cell r="F43" t="str">
            <v>4/w</v>
          </cell>
          <cell r="G43">
            <v>0</v>
          </cell>
          <cell r="H43" t="str">
            <v>3/w</v>
          </cell>
          <cell r="I43">
            <v>0</v>
          </cell>
          <cell r="J43" t="str">
            <v>2/w</v>
          </cell>
          <cell r="K43">
            <v>0</v>
          </cell>
          <cell r="L43" t="str">
            <v>1/w</v>
          </cell>
          <cell r="M43">
            <v>0</v>
          </cell>
        </row>
        <row r="44">
          <cell r="A44" t="str">
            <v>3.13</v>
          </cell>
          <cell r="B44" t="str">
            <v>Waskeuken</v>
          </cell>
          <cell r="C44" t="str">
            <v>Vakspecifieke lokalen</v>
          </cell>
          <cell r="D44" t="str">
            <v>5/w</v>
          </cell>
          <cell r="E44">
            <v>0</v>
          </cell>
          <cell r="F44" t="str">
            <v>4/w</v>
          </cell>
          <cell r="G44">
            <v>0</v>
          </cell>
          <cell r="H44" t="str">
            <v>3/w</v>
          </cell>
          <cell r="I44">
            <v>0</v>
          </cell>
          <cell r="J44" t="str">
            <v>2/w</v>
          </cell>
          <cell r="K44">
            <v>0</v>
          </cell>
          <cell r="L44" t="str">
            <v>1/w</v>
          </cell>
          <cell r="M44">
            <v>0</v>
          </cell>
        </row>
        <row r="45">
          <cell r="A45" t="str">
            <v>3.14</v>
          </cell>
          <cell r="B45" t="str">
            <v>Winkellokaal</v>
          </cell>
          <cell r="C45" t="str">
            <v>Vakspecifieke lokalen</v>
          </cell>
          <cell r="D45" t="str">
            <v>5/w</v>
          </cell>
          <cell r="E45">
            <v>0</v>
          </cell>
          <cell r="F45" t="str">
            <v>4/w</v>
          </cell>
          <cell r="G45">
            <v>0</v>
          </cell>
          <cell r="H45" t="str">
            <v>3/w</v>
          </cell>
          <cell r="I45">
            <v>0</v>
          </cell>
          <cell r="J45" t="str">
            <v>2/w</v>
          </cell>
          <cell r="K45">
            <v>0</v>
          </cell>
          <cell r="L45" t="str">
            <v>1/w</v>
          </cell>
          <cell r="M45">
            <v>0</v>
          </cell>
        </row>
        <row r="46">
          <cell r="A46" t="str">
            <v>3.15</v>
          </cell>
          <cell r="B46" t="str">
            <v>Laboratorium</v>
          </cell>
          <cell r="C46" t="str">
            <v>Vakspecifieke lokalen</v>
          </cell>
          <cell r="D46" t="str">
            <v>5/w</v>
          </cell>
          <cell r="E46">
            <v>0</v>
          </cell>
          <cell r="F46" t="str">
            <v>4/w</v>
          </cell>
          <cell r="G46">
            <v>0</v>
          </cell>
          <cell r="H46" t="str">
            <v>3/w</v>
          </cell>
          <cell r="I46">
            <v>0</v>
          </cell>
          <cell r="J46" t="str">
            <v>2/w</v>
          </cell>
          <cell r="K46">
            <v>0</v>
          </cell>
          <cell r="L46" t="str">
            <v>1/w</v>
          </cell>
          <cell r="M46">
            <v>0</v>
          </cell>
        </row>
        <row r="47">
          <cell r="A47" t="str">
            <v>4.1</v>
          </cell>
          <cell r="B47" t="str">
            <v>Autotechniek</v>
          </cell>
          <cell r="C47" t="str">
            <v>Praktijklokalen</v>
          </cell>
          <cell r="D47" t="str">
            <v>5/w</v>
          </cell>
          <cell r="E47">
            <v>0</v>
          </cell>
          <cell r="F47" t="str">
            <v>4/w</v>
          </cell>
          <cell r="G47">
            <v>0</v>
          </cell>
          <cell r="H47" t="str">
            <v>3/w</v>
          </cell>
          <cell r="I47">
            <v>0</v>
          </cell>
          <cell r="J47" t="str">
            <v>2/w</v>
          </cell>
          <cell r="K47">
            <v>0</v>
          </cell>
          <cell r="L47" t="str">
            <v>1/w</v>
          </cell>
          <cell r="M47">
            <v>0</v>
          </cell>
        </row>
        <row r="48">
          <cell r="A48" t="str">
            <v>4.2</v>
          </cell>
          <cell r="B48" t="str">
            <v>Bakkerij</v>
          </cell>
          <cell r="C48" t="str">
            <v>Praktijklokalen</v>
          </cell>
          <cell r="D48" t="str">
            <v>5/w</v>
          </cell>
          <cell r="E48">
            <v>0</v>
          </cell>
          <cell r="F48" t="str">
            <v>4/w</v>
          </cell>
          <cell r="G48">
            <v>0</v>
          </cell>
          <cell r="H48" t="str">
            <v>3/w</v>
          </cell>
          <cell r="I48">
            <v>0</v>
          </cell>
          <cell r="J48" t="str">
            <v>2/w</v>
          </cell>
          <cell r="K48">
            <v>0</v>
          </cell>
          <cell r="L48" t="str">
            <v>1/w</v>
          </cell>
          <cell r="M48">
            <v>0</v>
          </cell>
        </row>
        <row r="49">
          <cell r="A49" t="str">
            <v>4.3</v>
          </cell>
          <cell r="B49" t="str">
            <v>Elektrotechnieklokaal</v>
          </cell>
          <cell r="C49" t="str">
            <v>Praktijklokalen</v>
          </cell>
          <cell r="D49" t="str">
            <v>5/w</v>
          </cell>
          <cell r="E49">
            <v>0</v>
          </cell>
          <cell r="F49" t="str">
            <v>4/w</v>
          </cell>
          <cell r="G49">
            <v>0</v>
          </cell>
          <cell r="H49" t="str">
            <v>3/w</v>
          </cell>
          <cell r="I49">
            <v>0</v>
          </cell>
          <cell r="J49" t="str">
            <v>2/w</v>
          </cell>
          <cell r="K49">
            <v>0</v>
          </cell>
          <cell r="L49" t="str">
            <v>1/w</v>
          </cell>
          <cell r="M49">
            <v>0</v>
          </cell>
        </row>
        <row r="50">
          <cell r="A50" t="str">
            <v>4.4</v>
          </cell>
          <cell r="B50" t="str">
            <v>Houtbewerkingslokaal</v>
          </cell>
          <cell r="C50" t="str">
            <v>Praktijklokalen</v>
          </cell>
          <cell r="D50" t="str">
            <v>5/w</v>
          </cell>
          <cell r="E50">
            <v>0</v>
          </cell>
          <cell r="F50" t="str">
            <v>4/w</v>
          </cell>
          <cell r="G50">
            <v>0</v>
          </cell>
          <cell r="H50" t="str">
            <v>3/w</v>
          </cell>
          <cell r="I50">
            <v>0</v>
          </cell>
          <cell r="J50" t="str">
            <v>2/w</v>
          </cell>
          <cell r="K50">
            <v>0</v>
          </cell>
          <cell r="L50" t="str">
            <v>1/w</v>
          </cell>
          <cell r="M50">
            <v>0</v>
          </cell>
        </row>
        <row r="51">
          <cell r="A51" t="str">
            <v>4.5</v>
          </cell>
          <cell r="B51" t="str">
            <v>Praktijklokaal</v>
          </cell>
          <cell r="C51" t="str">
            <v>Praktijklokalen</v>
          </cell>
          <cell r="D51" t="str">
            <v>5/w</v>
          </cell>
          <cell r="E51">
            <v>0</v>
          </cell>
          <cell r="F51" t="str">
            <v>4/w</v>
          </cell>
          <cell r="G51">
            <v>0</v>
          </cell>
          <cell r="H51" t="str">
            <v>3/w</v>
          </cell>
          <cell r="I51">
            <v>0</v>
          </cell>
          <cell r="J51" t="str">
            <v>2/w</v>
          </cell>
          <cell r="K51">
            <v>0</v>
          </cell>
          <cell r="L51" t="str">
            <v>1/w</v>
          </cell>
          <cell r="M51">
            <v>0</v>
          </cell>
        </row>
        <row r="52">
          <cell r="A52" t="str">
            <v>4.6</v>
          </cell>
          <cell r="B52" t="str">
            <v>Praktijkruimte</v>
          </cell>
          <cell r="C52" t="str">
            <v>Praktijklokalen</v>
          </cell>
          <cell r="D52" t="str">
            <v>5/w</v>
          </cell>
          <cell r="E52">
            <v>0</v>
          </cell>
          <cell r="F52" t="str">
            <v>4/w</v>
          </cell>
          <cell r="G52">
            <v>0</v>
          </cell>
          <cell r="H52" t="str">
            <v>3/w</v>
          </cell>
          <cell r="I52">
            <v>0</v>
          </cell>
          <cell r="J52" t="str">
            <v>2/w</v>
          </cell>
          <cell r="K52">
            <v>0</v>
          </cell>
          <cell r="L52" t="str">
            <v>1/w</v>
          </cell>
          <cell r="M52">
            <v>0</v>
          </cell>
        </row>
        <row r="53">
          <cell r="A53" t="str">
            <v>4.7</v>
          </cell>
          <cell r="B53" t="str">
            <v>Werkplaats</v>
          </cell>
          <cell r="C53" t="str">
            <v>Praktijklokalen</v>
          </cell>
          <cell r="D53" t="str">
            <v>5/w</v>
          </cell>
          <cell r="E53">
            <v>0</v>
          </cell>
          <cell r="F53" t="str">
            <v>4/w</v>
          </cell>
          <cell r="G53">
            <v>0</v>
          </cell>
          <cell r="H53" t="str">
            <v>3/w</v>
          </cell>
          <cell r="I53">
            <v>0</v>
          </cell>
          <cell r="J53" t="str">
            <v>2/w</v>
          </cell>
          <cell r="K53">
            <v>0</v>
          </cell>
          <cell r="L53" t="str">
            <v>1/w</v>
          </cell>
          <cell r="M53">
            <v>0</v>
          </cell>
        </row>
        <row r="54">
          <cell r="A54" t="str">
            <v>5.1</v>
          </cell>
          <cell r="B54" t="str">
            <v>Archief</v>
          </cell>
          <cell r="C54" t="str">
            <v>Algemene ruimten</v>
          </cell>
          <cell r="D54" t="str">
            <v>5/w</v>
          </cell>
          <cell r="E54">
            <v>0</v>
          </cell>
          <cell r="F54" t="str">
            <v>4/w</v>
          </cell>
          <cell r="G54">
            <v>0</v>
          </cell>
          <cell r="H54" t="str">
            <v>3/w</v>
          </cell>
          <cell r="I54">
            <v>0</v>
          </cell>
          <cell r="J54" t="str">
            <v>2/w</v>
          </cell>
          <cell r="K54">
            <v>0</v>
          </cell>
          <cell r="L54" t="str">
            <v>1/w</v>
          </cell>
          <cell r="M54">
            <v>0</v>
          </cell>
        </row>
        <row r="55">
          <cell r="A55" t="str">
            <v>5.2</v>
          </cell>
          <cell r="B55" t="str">
            <v>Auditorium</v>
          </cell>
          <cell r="C55" t="str">
            <v>Algemene ruimten</v>
          </cell>
          <cell r="D55" t="str">
            <v>5/w</v>
          </cell>
          <cell r="E55">
            <v>0</v>
          </cell>
          <cell r="F55" t="str">
            <v>4/w</v>
          </cell>
          <cell r="G55">
            <v>0</v>
          </cell>
          <cell r="H55" t="str">
            <v>3/w</v>
          </cell>
          <cell r="I55">
            <v>0</v>
          </cell>
          <cell r="J55" t="str">
            <v>2/w</v>
          </cell>
          <cell r="K55">
            <v>0</v>
          </cell>
          <cell r="L55" t="str">
            <v>1/w</v>
          </cell>
          <cell r="M55">
            <v>0</v>
          </cell>
        </row>
        <row r="56">
          <cell r="A56" t="str">
            <v>5.3</v>
          </cell>
          <cell r="B56" t="str">
            <v>Aula</v>
          </cell>
          <cell r="C56" t="str">
            <v>Algemene ruimten</v>
          </cell>
          <cell r="D56" t="str">
            <v>5/w</v>
          </cell>
          <cell r="E56">
            <v>0</v>
          </cell>
          <cell r="F56" t="str">
            <v>4/w</v>
          </cell>
          <cell r="G56">
            <v>0</v>
          </cell>
          <cell r="H56" t="str">
            <v>3/w</v>
          </cell>
          <cell r="I56">
            <v>0</v>
          </cell>
          <cell r="J56" t="str">
            <v>2/w</v>
          </cell>
          <cell r="K56">
            <v>0</v>
          </cell>
          <cell r="L56" t="str">
            <v>1/w</v>
          </cell>
          <cell r="M56">
            <v>0</v>
          </cell>
        </row>
        <row r="57">
          <cell r="A57" t="str">
            <v>5.4</v>
          </cell>
          <cell r="B57" t="str">
            <v>Berging</v>
          </cell>
          <cell r="C57" t="str">
            <v>Algemene ruimten</v>
          </cell>
          <cell r="D57" t="str">
            <v>5/w</v>
          </cell>
          <cell r="E57">
            <v>0</v>
          </cell>
          <cell r="F57" t="str">
            <v>4/w</v>
          </cell>
          <cell r="G57">
            <v>0</v>
          </cell>
          <cell r="H57" t="str">
            <v>3/w</v>
          </cell>
          <cell r="I57">
            <v>0</v>
          </cell>
          <cell r="J57" t="str">
            <v>2/w</v>
          </cell>
          <cell r="K57">
            <v>0</v>
          </cell>
          <cell r="L57" t="str">
            <v>1/w</v>
          </cell>
          <cell r="M57">
            <v>0</v>
          </cell>
        </row>
        <row r="58">
          <cell r="A58" t="str">
            <v>5.5</v>
          </cell>
          <cell r="B58" t="str">
            <v>Bibliotheek</v>
          </cell>
          <cell r="C58" t="str">
            <v>Algemene ruimten</v>
          </cell>
          <cell r="D58" t="str">
            <v>5/w</v>
          </cell>
          <cell r="E58">
            <v>0</v>
          </cell>
          <cell r="F58" t="str">
            <v>4/w</v>
          </cell>
          <cell r="G58">
            <v>0</v>
          </cell>
          <cell r="H58" t="str">
            <v>3/w</v>
          </cell>
          <cell r="I58">
            <v>0</v>
          </cell>
          <cell r="J58" t="str">
            <v>2/w</v>
          </cell>
          <cell r="K58">
            <v>0</v>
          </cell>
          <cell r="L58" t="str">
            <v>1/w</v>
          </cell>
          <cell r="M58">
            <v>0</v>
          </cell>
        </row>
        <row r="59">
          <cell r="A59" t="str">
            <v>5.6</v>
          </cell>
          <cell r="B59" t="str">
            <v>Containerruimte</v>
          </cell>
          <cell r="C59" t="str">
            <v>Algemene ruimten</v>
          </cell>
          <cell r="D59" t="str">
            <v>5/w</v>
          </cell>
          <cell r="E59">
            <v>0</v>
          </cell>
          <cell r="F59" t="str">
            <v>4/w</v>
          </cell>
          <cell r="G59">
            <v>0</v>
          </cell>
          <cell r="H59" t="str">
            <v>3/w</v>
          </cell>
          <cell r="I59">
            <v>0</v>
          </cell>
          <cell r="J59" t="str">
            <v>2/w</v>
          </cell>
          <cell r="K59">
            <v>0</v>
          </cell>
          <cell r="L59" t="str">
            <v>1/w</v>
          </cell>
          <cell r="M59">
            <v>0</v>
          </cell>
        </row>
        <row r="60">
          <cell r="A60" t="str">
            <v>5.7</v>
          </cell>
          <cell r="B60" t="str">
            <v>Kopieerruimte</v>
          </cell>
          <cell r="C60" t="str">
            <v>Algemene ruimten</v>
          </cell>
          <cell r="D60" t="str">
            <v>5/w</v>
          </cell>
          <cell r="E60">
            <v>0</v>
          </cell>
          <cell r="F60" t="str">
            <v>4/w</v>
          </cell>
          <cell r="G60">
            <v>0</v>
          </cell>
          <cell r="H60" t="str">
            <v>3/w</v>
          </cell>
          <cell r="I60">
            <v>0</v>
          </cell>
          <cell r="J60" t="str">
            <v>2/w</v>
          </cell>
          <cell r="K60">
            <v>0</v>
          </cell>
          <cell r="L60" t="str">
            <v>1/w</v>
          </cell>
          <cell r="M60">
            <v>0</v>
          </cell>
        </row>
        <row r="61">
          <cell r="A61" t="str">
            <v>5.8</v>
          </cell>
          <cell r="B61" t="str">
            <v>Fitnessruimte</v>
          </cell>
          <cell r="C61" t="str">
            <v>Algemene ruimten</v>
          </cell>
          <cell r="D61" t="str">
            <v>5/w</v>
          </cell>
          <cell r="E61">
            <v>0</v>
          </cell>
          <cell r="F61" t="str">
            <v>4/w</v>
          </cell>
          <cell r="G61">
            <v>0</v>
          </cell>
          <cell r="H61" t="str">
            <v>3/w</v>
          </cell>
          <cell r="I61">
            <v>0</v>
          </cell>
          <cell r="J61" t="str">
            <v>2/w</v>
          </cell>
          <cell r="K61">
            <v>0</v>
          </cell>
          <cell r="L61" t="str">
            <v>1/w</v>
          </cell>
          <cell r="M61">
            <v>0</v>
          </cell>
        </row>
        <row r="62">
          <cell r="A62" t="str">
            <v>5.9</v>
          </cell>
          <cell r="B62" t="str">
            <v>Forum</v>
          </cell>
          <cell r="C62" t="str">
            <v>Algemene ruimten</v>
          </cell>
          <cell r="D62" t="str">
            <v>5/w</v>
          </cell>
          <cell r="E62">
            <v>0</v>
          </cell>
          <cell r="F62" t="str">
            <v>4/w</v>
          </cell>
          <cell r="G62">
            <v>0</v>
          </cell>
          <cell r="H62" t="str">
            <v>3/w</v>
          </cell>
          <cell r="I62">
            <v>0</v>
          </cell>
          <cell r="J62" t="str">
            <v>2/w</v>
          </cell>
          <cell r="K62">
            <v>0</v>
          </cell>
          <cell r="L62" t="str">
            <v>1/w</v>
          </cell>
          <cell r="M62">
            <v>0</v>
          </cell>
        </row>
        <row r="63">
          <cell r="A63" t="str">
            <v>5.10</v>
          </cell>
          <cell r="B63" t="str">
            <v>Groepsruimte</v>
          </cell>
          <cell r="C63" t="str">
            <v>Algemene ruimten</v>
          </cell>
          <cell r="D63" t="str">
            <v>5/w</v>
          </cell>
          <cell r="E63">
            <v>0</v>
          </cell>
          <cell r="F63" t="str">
            <v>4/w</v>
          </cell>
          <cell r="G63">
            <v>0</v>
          </cell>
          <cell r="H63" t="str">
            <v>3/w</v>
          </cell>
          <cell r="I63">
            <v>0</v>
          </cell>
          <cell r="J63" t="str">
            <v>2/w</v>
          </cell>
          <cell r="K63">
            <v>0</v>
          </cell>
          <cell r="L63" t="str">
            <v>1/w</v>
          </cell>
          <cell r="M63">
            <v>0</v>
          </cell>
        </row>
        <row r="64">
          <cell r="A64" t="str">
            <v>5.11</v>
          </cell>
          <cell r="B64" t="str">
            <v>Huiskamer</v>
          </cell>
          <cell r="C64" t="str">
            <v>Algemene ruimten</v>
          </cell>
          <cell r="D64" t="str">
            <v>5/w</v>
          </cell>
          <cell r="E64">
            <v>0</v>
          </cell>
          <cell r="F64" t="str">
            <v>4/w</v>
          </cell>
          <cell r="G64">
            <v>0</v>
          </cell>
          <cell r="H64" t="str">
            <v>3/w</v>
          </cell>
          <cell r="I64">
            <v>0</v>
          </cell>
          <cell r="J64" t="str">
            <v>2/w</v>
          </cell>
          <cell r="K64">
            <v>0</v>
          </cell>
          <cell r="L64" t="str">
            <v>1/w</v>
          </cell>
          <cell r="M64">
            <v>0</v>
          </cell>
        </row>
        <row r="65">
          <cell r="A65" t="str">
            <v>5.12</v>
          </cell>
          <cell r="B65" t="str">
            <v>Kluisruimte</v>
          </cell>
          <cell r="C65" t="str">
            <v>Algemene ruimten</v>
          </cell>
          <cell r="D65" t="str">
            <v>5/w</v>
          </cell>
          <cell r="E65">
            <v>0</v>
          </cell>
          <cell r="F65" t="str">
            <v>4/w</v>
          </cell>
          <cell r="G65">
            <v>0</v>
          </cell>
          <cell r="H65" t="str">
            <v>3/w</v>
          </cell>
          <cell r="I65">
            <v>0</v>
          </cell>
          <cell r="J65" t="str">
            <v>2/w</v>
          </cell>
          <cell r="K65">
            <v>0</v>
          </cell>
          <cell r="L65" t="str">
            <v>1/w</v>
          </cell>
          <cell r="M65">
            <v>0</v>
          </cell>
        </row>
        <row r="66">
          <cell r="A66" t="str">
            <v>5.13</v>
          </cell>
          <cell r="B66" t="str">
            <v>Magazijn</v>
          </cell>
          <cell r="C66" t="str">
            <v>Algemene ruimten</v>
          </cell>
          <cell r="D66" t="str">
            <v>5/w</v>
          </cell>
          <cell r="E66">
            <v>0</v>
          </cell>
          <cell r="F66" t="str">
            <v>4/w</v>
          </cell>
          <cell r="G66">
            <v>0</v>
          </cell>
          <cell r="H66" t="str">
            <v>3/w</v>
          </cell>
          <cell r="I66">
            <v>0</v>
          </cell>
          <cell r="J66" t="str">
            <v>2/w</v>
          </cell>
          <cell r="K66">
            <v>0</v>
          </cell>
          <cell r="L66" t="str">
            <v>1/w</v>
          </cell>
          <cell r="M66">
            <v>0</v>
          </cell>
        </row>
        <row r="67">
          <cell r="A67" t="str">
            <v>5.14</v>
          </cell>
          <cell r="B67" t="str">
            <v>Mediatheek</v>
          </cell>
          <cell r="C67" t="str">
            <v>Algemene ruimten</v>
          </cell>
          <cell r="D67" t="str">
            <v>5/w</v>
          </cell>
          <cell r="E67">
            <v>0</v>
          </cell>
          <cell r="F67" t="str">
            <v>4/w</v>
          </cell>
          <cell r="G67">
            <v>0</v>
          </cell>
          <cell r="H67" t="str">
            <v>3/w</v>
          </cell>
          <cell r="I67">
            <v>0</v>
          </cell>
          <cell r="J67" t="str">
            <v>2/w</v>
          </cell>
          <cell r="K67">
            <v>0</v>
          </cell>
          <cell r="L67" t="str">
            <v>1/w</v>
          </cell>
          <cell r="M67">
            <v>0</v>
          </cell>
        </row>
        <row r="68">
          <cell r="A68" t="str">
            <v>5.15</v>
          </cell>
          <cell r="B68" t="str">
            <v>Open leercentrum</v>
          </cell>
          <cell r="C68" t="str">
            <v>Algemene ruimten</v>
          </cell>
          <cell r="D68" t="str">
            <v>5/w</v>
          </cell>
          <cell r="E68">
            <v>0</v>
          </cell>
          <cell r="F68" t="str">
            <v>4/w</v>
          </cell>
          <cell r="G68">
            <v>0</v>
          </cell>
          <cell r="H68" t="str">
            <v>3/w</v>
          </cell>
          <cell r="I68">
            <v>0</v>
          </cell>
          <cell r="J68" t="str">
            <v>2/w</v>
          </cell>
          <cell r="K68">
            <v>0</v>
          </cell>
          <cell r="L68" t="str">
            <v>1/w</v>
          </cell>
          <cell r="M68">
            <v>0</v>
          </cell>
        </row>
        <row r="69">
          <cell r="A69" t="str">
            <v>5.16</v>
          </cell>
          <cell r="B69" t="str">
            <v>Opslag</v>
          </cell>
          <cell r="C69" t="str">
            <v>Algemene ruimten</v>
          </cell>
          <cell r="D69" t="str">
            <v>5/w</v>
          </cell>
          <cell r="E69">
            <v>0</v>
          </cell>
          <cell r="F69" t="str">
            <v>4/w</v>
          </cell>
          <cell r="G69">
            <v>0</v>
          </cell>
          <cell r="H69" t="str">
            <v>3/w</v>
          </cell>
          <cell r="I69">
            <v>0</v>
          </cell>
          <cell r="J69" t="str">
            <v>2/w</v>
          </cell>
          <cell r="K69">
            <v>0</v>
          </cell>
          <cell r="L69" t="str">
            <v>1/w</v>
          </cell>
          <cell r="M69">
            <v>0</v>
          </cell>
        </row>
        <row r="70">
          <cell r="A70" t="str">
            <v>5.17</v>
          </cell>
          <cell r="B70" t="str">
            <v>Sportzaal</v>
          </cell>
          <cell r="C70" t="str">
            <v>Algemene ruimten</v>
          </cell>
          <cell r="D70" t="str">
            <v>5/w</v>
          </cell>
          <cell r="E70">
            <v>0</v>
          </cell>
          <cell r="F70" t="str">
            <v>4/w</v>
          </cell>
          <cell r="G70">
            <v>0</v>
          </cell>
          <cell r="H70" t="str">
            <v>3/w</v>
          </cell>
          <cell r="I70">
            <v>0</v>
          </cell>
          <cell r="J70" t="str">
            <v>2/w</v>
          </cell>
          <cell r="K70">
            <v>0</v>
          </cell>
          <cell r="L70" t="str">
            <v>1/w</v>
          </cell>
          <cell r="M70">
            <v>0</v>
          </cell>
        </row>
        <row r="71">
          <cell r="A71" t="str">
            <v>5.18</v>
          </cell>
          <cell r="B71" t="str">
            <v>Voorraadruimte</v>
          </cell>
          <cell r="C71" t="str">
            <v>Algemene ruimten</v>
          </cell>
          <cell r="D71" t="str">
            <v>5/w</v>
          </cell>
          <cell r="E71">
            <v>0</v>
          </cell>
          <cell r="F71" t="str">
            <v>4/w</v>
          </cell>
          <cell r="G71">
            <v>0</v>
          </cell>
          <cell r="H71" t="str">
            <v>3/w</v>
          </cell>
          <cell r="I71">
            <v>0</v>
          </cell>
          <cell r="J71" t="str">
            <v>2/w</v>
          </cell>
          <cell r="K71">
            <v>0</v>
          </cell>
          <cell r="L71" t="str">
            <v>1/w</v>
          </cell>
          <cell r="M71">
            <v>0</v>
          </cell>
        </row>
        <row r="72">
          <cell r="A72" t="str">
            <v>5.19</v>
          </cell>
          <cell r="B72" t="str">
            <v>Wachtruimte</v>
          </cell>
          <cell r="C72" t="str">
            <v>Algemene ruimten</v>
          </cell>
          <cell r="D72" t="str">
            <v>5/w</v>
          </cell>
          <cell r="E72">
            <v>0</v>
          </cell>
          <cell r="F72" t="str">
            <v>4/w</v>
          </cell>
          <cell r="G72">
            <v>0</v>
          </cell>
          <cell r="H72" t="str">
            <v>3/w</v>
          </cell>
          <cell r="I72">
            <v>0</v>
          </cell>
          <cell r="J72" t="str">
            <v>2/w</v>
          </cell>
          <cell r="K72">
            <v>0</v>
          </cell>
          <cell r="L72" t="str">
            <v>1/w</v>
          </cell>
          <cell r="M72">
            <v>0</v>
          </cell>
        </row>
        <row r="73">
          <cell r="A73" t="str">
            <v>6.1</v>
          </cell>
          <cell r="B73" t="str">
            <v>Uitgifteruimte</v>
          </cell>
          <cell r="C73" t="str">
            <v>Restauratieve ruimten</v>
          </cell>
          <cell r="D73" t="str">
            <v>5/w</v>
          </cell>
          <cell r="E73">
            <v>0</v>
          </cell>
          <cell r="F73" t="str">
            <v>4/w</v>
          </cell>
          <cell r="G73">
            <v>0</v>
          </cell>
          <cell r="H73" t="str">
            <v>3/w</v>
          </cell>
          <cell r="I73">
            <v>0</v>
          </cell>
          <cell r="J73" t="str">
            <v>2/w</v>
          </cell>
          <cell r="K73">
            <v>0</v>
          </cell>
          <cell r="L73" t="str">
            <v>1/w</v>
          </cell>
          <cell r="M73">
            <v>0</v>
          </cell>
        </row>
        <row r="74">
          <cell r="A74" t="str">
            <v>6.2</v>
          </cell>
          <cell r="B74" t="str">
            <v>Horeca keuken</v>
          </cell>
          <cell r="C74" t="str">
            <v>Restauratieve ruimten</v>
          </cell>
          <cell r="D74" t="str">
            <v>5/w</v>
          </cell>
          <cell r="E74">
            <v>0</v>
          </cell>
          <cell r="F74" t="str">
            <v>4/w</v>
          </cell>
          <cell r="G74">
            <v>0</v>
          </cell>
          <cell r="H74" t="str">
            <v>3/w</v>
          </cell>
          <cell r="I74">
            <v>0</v>
          </cell>
          <cell r="J74" t="str">
            <v>2/w</v>
          </cell>
          <cell r="K74">
            <v>0</v>
          </cell>
          <cell r="L74" t="str">
            <v>1/w</v>
          </cell>
          <cell r="M74">
            <v>0</v>
          </cell>
        </row>
        <row r="75">
          <cell r="A75" t="str">
            <v>6.3</v>
          </cell>
          <cell r="B75" t="str">
            <v>Kantine</v>
          </cell>
          <cell r="C75" t="str">
            <v>Restauratieve ruimten</v>
          </cell>
          <cell r="D75" t="str">
            <v>5/w</v>
          </cell>
          <cell r="E75">
            <v>0</v>
          </cell>
          <cell r="F75" t="str">
            <v>4/w</v>
          </cell>
          <cell r="G75">
            <v>0</v>
          </cell>
          <cell r="H75" t="str">
            <v>3/w</v>
          </cell>
          <cell r="I75">
            <v>0</v>
          </cell>
          <cell r="J75" t="str">
            <v>2/w</v>
          </cell>
          <cell r="K75">
            <v>0</v>
          </cell>
          <cell r="L75" t="str">
            <v>1/w</v>
          </cell>
          <cell r="M75">
            <v>0</v>
          </cell>
        </row>
        <row r="76">
          <cell r="A76" t="str">
            <v>6.4</v>
          </cell>
          <cell r="B76" t="str">
            <v>Pantry</v>
          </cell>
          <cell r="C76" t="str">
            <v>Restauratieve ruimten</v>
          </cell>
          <cell r="D76" t="str">
            <v>5/w</v>
          </cell>
          <cell r="E76">
            <v>0</v>
          </cell>
          <cell r="F76" t="str">
            <v>4/w</v>
          </cell>
          <cell r="G76">
            <v>0</v>
          </cell>
          <cell r="H76" t="str">
            <v>3/w</v>
          </cell>
          <cell r="I76">
            <v>0</v>
          </cell>
          <cell r="J76" t="str">
            <v>2/w</v>
          </cell>
          <cell r="K76">
            <v>0</v>
          </cell>
          <cell r="L76" t="str">
            <v>1/w</v>
          </cell>
          <cell r="M76">
            <v>0</v>
          </cell>
        </row>
        <row r="77">
          <cell r="A77" t="str">
            <v>6.5</v>
          </cell>
          <cell r="B77" t="str">
            <v>Teamruimte</v>
          </cell>
          <cell r="C77" t="str">
            <v>Restauratieve ruimten</v>
          </cell>
          <cell r="D77" t="str">
            <v>5/w</v>
          </cell>
          <cell r="E77">
            <v>0</v>
          </cell>
          <cell r="F77" t="str">
            <v>4/w</v>
          </cell>
          <cell r="G77">
            <v>0</v>
          </cell>
          <cell r="H77" t="str">
            <v>3/w</v>
          </cell>
          <cell r="I77">
            <v>0</v>
          </cell>
          <cell r="J77" t="str">
            <v>2/w</v>
          </cell>
          <cell r="K77">
            <v>0</v>
          </cell>
          <cell r="L77" t="str">
            <v>1/w</v>
          </cell>
          <cell r="M77">
            <v>0</v>
          </cell>
        </row>
        <row r="78">
          <cell r="A78" t="str">
            <v>6.6</v>
          </cell>
          <cell r="B78" t="str">
            <v>Restaurant</v>
          </cell>
          <cell r="C78" t="str">
            <v>Restauratieve ruimten</v>
          </cell>
          <cell r="D78" t="str">
            <v>5/w</v>
          </cell>
          <cell r="E78">
            <v>0</v>
          </cell>
          <cell r="F78" t="str">
            <v>4/w</v>
          </cell>
          <cell r="G78">
            <v>0</v>
          </cell>
          <cell r="H78" t="str">
            <v>3/w</v>
          </cell>
          <cell r="I78">
            <v>0</v>
          </cell>
          <cell r="J78" t="str">
            <v>2/w</v>
          </cell>
          <cell r="K78">
            <v>0</v>
          </cell>
          <cell r="L78" t="str">
            <v>1/w</v>
          </cell>
          <cell r="M78">
            <v>0</v>
          </cell>
        </row>
        <row r="79">
          <cell r="A79" t="str">
            <v>6.7</v>
          </cell>
          <cell r="B79" t="str">
            <v>Serviesruimte</v>
          </cell>
          <cell r="C79" t="str">
            <v>Restauratieve ruimten</v>
          </cell>
          <cell r="D79" t="str">
            <v>5/w</v>
          </cell>
          <cell r="E79">
            <v>0</v>
          </cell>
          <cell r="F79" t="str">
            <v>4/w</v>
          </cell>
          <cell r="G79">
            <v>0</v>
          </cell>
          <cell r="H79" t="str">
            <v>3/w</v>
          </cell>
          <cell r="I79">
            <v>0</v>
          </cell>
          <cell r="J79" t="str">
            <v>2/w</v>
          </cell>
          <cell r="K79">
            <v>0</v>
          </cell>
          <cell r="L79" t="str">
            <v>1/w</v>
          </cell>
          <cell r="M79">
            <v>0</v>
          </cell>
        </row>
        <row r="80">
          <cell r="A80" t="str">
            <v>6.8</v>
          </cell>
          <cell r="B80" t="str">
            <v>Spoelkeuken</v>
          </cell>
          <cell r="C80" t="str">
            <v>Restauratieve ruimten</v>
          </cell>
          <cell r="D80" t="str">
            <v>5/w</v>
          </cell>
          <cell r="E80">
            <v>0</v>
          </cell>
          <cell r="F80" t="str">
            <v>4/w</v>
          </cell>
          <cell r="G80">
            <v>0</v>
          </cell>
          <cell r="H80" t="str">
            <v>3/w</v>
          </cell>
          <cell r="I80">
            <v>0</v>
          </cell>
          <cell r="J80" t="str">
            <v>2/w</v>
          </cell>
          <cell r="K80">
            <v>0</v>
          </cell>
          <cell r="L80" t="str">
            <v>1/w</v>
          </cell>
          <cell r="M80">
            <v>0</v>
          </cell>
        </row>
        <row r="81">
          <cell r="A81" t="str">
            <v>6.9</v>
          </cell>
          <cell r="B81" t="str">
            <v>Spoelruimte</v>
          </cell>
          <cell r="C81" t="str">
            <v>Restauratieve ruimten</v>
          </cell>
          <cell r="D81" t="str">
            <v>5/w</v>
          </cell>
          <cell r="E81">
            <v>0</v>
          </cell>
          <cell r="F81" t="str">
            <v>4/w</v>
          </cell>
          <cell r="G81">
            <v>0</v>
          </cell>
          <cell r="H81" t="str">
            <v>3/w</v>
          </cell>
          <cell r="I81">
            <v>0</v>
          </cell>
          <cell r="J81" t="str">
            <v>2/w</v>
          </cell>
          <cell r="K81">
            <v>0</v>
          </cell>
          <cell r="L81" t="str">
            <v>1/w</v>
          </cell>
          <cell r="M81">
            <v>0</v>
          </cell>
        </row>
        <row r="82">
          <cell r="A82" t="str">
            <v>7.1</v>
          </cell>
          <cell r="B82" t="str">
            <v>Badkamer</v>
          </cell>
          <cell r="C82" t="str">
            <v>Sanitair</v>
          </cell>
          <cell r="D82" t="str">
            <v>5/w</v>
          </cell>
          <cell r="E82">
            <v>0</v>
          </cell>
          <cell r="F82" t="str">
            <v>4/w</v>
          </cell>
          <cell r="G82">
            <v>0</v>
          </cell>
          <cell r="H82" t="str">
            <v>3/w</v>
          </cell>
          <cell r="I82">
            <v>0</v>
          </cell>
          <cell r="J82" t="str">
            <v>2/w</v>
          </cell>
          <cell r="K82">
            <v>0</v>
          </cell>
          <cell r="L82" t="str">
            <v>1/w</v>
          </cell>
          <cell r="M82">
            <v>0</v>
          </cell>
        </row>
        <row r="83">
          <cell r="A83" t="str">
            <v>7.2</v>
          </cell>
          <cell r="B83" t="str">
            <v>Toiletruimte</v>
          </cell>
          <cell r="C83" t="str">
            <v>Sanitair</v>
          </cell>
          <cell r="D83" t="str">
            <v>5/w</v>
          </cell>
          <cell r="E83">
            <v>0</v>
          </cell>
          <cell r="F83" t="str">
            <v>4/w</v>
          </cell>
          <cell r="G83">
            <v>0</v>
          </cell>
          <cell r="H83" t="str">
            <v>3/w</v>
          </cell>
          <cell r="I83">
            <v>0</v>
          </cell>
          <cell r="J83" t="str">
            <v>2/w</v>
          </cell>
          <cell r="K83">
            <v>0</v>
          </cell>
          <cell r="L83" t="str">
            <v>1/w</v>
          </cell>
          <cell r="M83">
            <v>0</v>
          </cell>
        </row>
        <row r="84">
          <cell r="A84" t="str">
            <v>7.3</v>
          </cell>
          <cell r="B84" t="str">
            <v>Douche</v>
          </cell>
          <cell r="C84" t="str">
            <v>Sanitair</v>
          </cell>
          <cell r="D84" t="str">
            <v>5/w</v>
          </cell>
          <cell r="E84">
            <v>0</v>
          </cell>
          <cell r="F84" t="str">
            <v>4/w</v>
          </cell>
          <cell r="G84">
            <v>0</v>
          </cell>
          <cell r="H84" t="str">
            <v>3/w</v>
          </cell>
          <cell r="I84">
            <v>0</v>
          </cell>
          <cell r="J84" t="str">
            <v>2/w</v>
          </cell>
          <cell r="K84">
            <v>0</v>
          </cell>
          <cell r="L84" t="str">
            <v>1/w</v>
          </cell>
          <cell r="M84">
            <v>0</v>
          </cell>
        </row>
        <row r="85">
          <cell r="A85" t="str">
            <v>7.4</v>
          </cell>
          <cell r="B85" t="str">
            <v>Kleedkamer</v>
          </cell>
          <cell r="C85" t="str">
            <v>Sanitair</v>
          </cell>
          <cell r="D85" t="str">
            <v>5/w</v>
          </cell>
          <cell r="E85">
            <v>0</v>
          </cell>
          <cell r="F85" t="str">
            <v>4/w</v>
          </cell>
          <cell r="G85">
            <v>0</v>
          </cell>
          <cell r="H85" t="str">
            <v>3/w</v>
          </cell>
          <cell r="I85">
            <v>0</v>
          </cell>
          <cell r="J85" t="str">
            <v>2/w</v>
          </cell>
          <cell r="K85">
            <v>0</v>
          </cell>
          <cell r="L85" t="str">
            <v>1/w</v>
          </cell>
          <cell r="M85">
            <v>0</v>
          </cell>
        </row>
        <row r="86">
          <cell r="A86" t="str">
            <v>7.5</v>
          </cell>
          <cell r="B86" t="str">
            <v>Toiletgroep</v>
          </cell>
          <cell r="C86" t="str">
            <v>Sanitair</v>
          </cell>
          <cell r="D86" t="str">
            <v>5/w</v>
          </cell>
          <cell r="E86">
            <v>0</v>
          </cell>
          <cell r="F86" t="str">
            <v>4/w</v>
          </cell>
          <cell r="G86">
            <v>0</v>
          </cell>
          <cell r="H86" t="str">
            <v>3/w</v>
          </cell>
          <cell r="I86">
            <v>0</v>
          </cell>
          <cell r="J86" t="str">
            <v>2/w</v>
          </cell>
          <cell r="K86">
            <v>0</v>
          </cell>
          <cell r="L86" t="str">
            <v>1/w</v>
          </cell>
          <cell r="M86">
            <v>0</v>
          </cell>
        </row>
        <row r="87">
          <cell r="A87" t="str">
            <v>7.6</v>
          </cell>
          <cell r="B87" t="str">
            <v>Miva toiletruimte</v>
          </cell>
          <cell r="C87" t="str">
            <v>Sanitair</v>
          </cell>
          <cell r="D87" t="str">
            <v>5/w</v>
          </cell>
          <cell r="E87">
            <v>0</v>
          </cell>
          <cell r="F87" t="str">
            <v>4/w</v>
          </cell>
          <cell r="G87">
            <v>0</v>
          </cell>
          <cell r="H87" t="str">
            <v>3/w</v>
          </cell>
          <cell r="I87">
            <v>0</v>
          </cell>
          <cell r="J87" t="str">
            <v>2/w</v>
          </cell>
          <cell r="K87">
            <v>0</v>
          </cell>
          <cell r="L87" t="str">
            <v>1/w</v>
          </cell>
          <cell r="M87">
            <v>0</v>
          </cell>
        </row>
        <row r="88">
          <cell r="A88" t="str">
            <v>7.7</v>
          </cell>
          <cell r="B88" t="str">
            <v>Toilet/wasruimte</v>
          </cell>
          <cell r="C88" t="str">
            <v>Sanitair</v>
          </cell>
          <cell r="D88" t="str">
            <v>5/w</v>
          </cell>
          <cell r="E88">
            <v>0</v>
          </cell>
          <cell r="F88" t="str">
            <v>4/w</v>
          </cell>
          <cell r="G88">
            <v>0</v>
          </cell>
          <cell r="H88" t="str">
            <v>3/w</v>
          </cell>
          <cell r="I88">
            <v>0</v>
          </cell>
          <cell r="J88" t="str">
            <v>2/w</v>
          </cell>
          <cell r="K88">
            <v>0</v>
          </cell>
          <cell r="L88" t="str">
            <v>1/w</v>
          </cell>
          <cell r="M88">
            <v>0</v>
          </cell>
        </row>
        <row r="89">
          <cell r="A89" t="str">
            <v>7.8</v>
          </cell>
          <cell r="B89" t="str">
            <v>Voorruimte</v>
          </cell>
          <cell r="C89" t="str">
            <v>Sanitair</v>
          </cell>
          <cell r="D89" t="str">
            <v>5/w</v>
          </cell>
          <cell r="E89">
            <v>0</v>
          </cell>
          <cell r="F89" t="str">
            <v>4/w</v>
          </cell>
          <cell r="G89">
            <v>0</v>
          </cell>
          <cell r="H89" t="str">
            <v>3/w</v>
          </cell>
          <cell r="I89">
            <v>0</v>
          </cell>
          <cell r="J89" t="str">
            <v>2/w</v>
          </cell>
          <cell r="K89">
            <v>0</v>
          </cell>
          <cell r="L89" t="str">
            <v>1/w</v>
          </cell>
          <cell r="M89">
            <v>0</v>
          </cell>
        </row>
        <row r="90">
          <cell r="A90" t="str">
            <v>7.9</v>
          </cell>
          <cell r="B90" t="str">
            <v>Wasruimte</v>
          </cell>
          <cell r="C90" t="str">
            <v>Sanitair</v>
          </cell>
          <cell r="D90" t="str">
            <v>5/w</v>
          </cell>
          <cell r="E90">
            <v>0</v>
          </cell>
          <cell r="F90" t="str">
            <v>4/w</v>
          </cell>
          <cell r="G90">
            <v>0</v>
          </cell>
          <cell r="H90" t="str">
            <v>3/w</v>
          </cell>
          <cell r="I90">
            <v>0</v>
          </cell>
          <cell r="J90" t="str">
            <v>2/w</v>
          </cell>
          <cell r="K90">
            <v>0</v>
          </cell>
          <cell r="L90" t="str">
            <v>1/w</v>
          </cell>
          <cell r="M90">
            <v>0</v>
          </cell>
        </row>
        <row r="93">
          <cell r="A93" t="str">
            <v>8.1</v>
          </cell>
          <cell r="B93" t="str">
            <v>Badkamer</v>
          </cell>
          <cell r="C93" t="str">
            <v>Sanitair</v>
          </cell>
          <cell r="D93" t="str">
            <v>10/w</v>
          </cell>
          <cell r="E93">
            <v>0</v>
          </cell>
        </row>
        <row r="94">
          <cell r="A94" t="str">
            <v>8.2</v>
          </cell>
          <cell r="B94" t="str">
            <v>Toiletruimte</v>
          </cell>
          <cell r="C94" t="str">
            <v>Sanitair</v>
          </cell>
          <cell r="D94" t="str">
            <v>10/w</v>
          </cell>
          <cell r="E94">
            <v>0</v>
          </cell>
        </row>
        <row r="95">
          <cell r="A95" t="str">
            <v>8.3</v>
          </cell>
          <cell r="B95" t="str">
            <v>Douche</v>
          </cell>
          <cell r="C95" t="str">
            <v>Sanitair</v>
          </cell>
          <cell r="D95" t="str">
            <v>10/w</v>
          </cell>
          <cell r="E95">
            <v>0</v>
          </cell>
        </row>
        <row r="96">
          <cell r="A96" t="str">
            <v>8.4</v>
          </cell>
          <cell r="B96" t="str">
            <v>Kleedkamer</v>
          </cell>
          <cell r="C96" t="str">
            <v>Sanitair</v>
          </cell>
          <cell r="D96" t="str">
            <v>10/w</v>
          </cell>
          <cell r="E96">
            <v>0</v>
          </cell>
        </row>
        <row r="97">
          <cell r="A97" t="str">
            <v>8.5</v>
          </cell>
          <cell r="B97" t="str">
            <v>Toiletgroep</v>
          </cell>
          <cell r="C97" t="str">
            <v>Sanitair</v>
          </cell>
          <cell r="D97" t="str">
            <v>10/w</v>
          </cell>
          <cell r="E97">
            <v>0</v>
          </cell>
        </row>
        <row r="98">
          <cell r="A98" t="str">
            <v>8.6</v>
          </cell>
          <cell r="B98" t="str">
            <v>Miva toiletruimte</v>
          </cell>
          <cell r="C98" t="str">
            <v>Sanitair</v>
          </cell>
          <cell r="D98" t="str">
            <v>10/w</v>
          </cell>
          <cell r="E98">
            <v>0</v>
          </cell>
        </row>
        <row r="99">
          <cell r="A99" t="str">
            <v>8.7</v>
          </cell>
          <cell r="B99" t="str">
            <v>Toilet/wasruimte</v>
          </cell>
          <cell r="C99" t="str">
            <v>Sanitair</v>
          </cell>
          <cell r="D99" t="str">
            <v>10/w</v>
          </cell>
          <cell r="E99">
            <v>0</v>
          </cell>
        </row>
        <row r="100">
          <cell r="A100" t="str">
            <v>8.8</v>
          </cell>
          <cell r="B100" t="str">
            <v>Voorruimte</v>
          </cell>
          <cell r="C100" t="str">
            <v>Sanitair</v>
          </cell>
          <cell r="D100" t="str">
            <v>10/w</v>
          </cell>
          <cell r="E100">
            <v>0</v>
          </cell>
        </row>
        <row r="101">
          <cell r="A101" t="str">
            <v>8.9</v>
          </cell>
          <cell r="B101" t="str">
            <v>Wasruimte</v>
          </cell>
          <cell r="C101" t="str">
            <v>Sanitair</v>
          </cell>
          <cell r="D101" t="str">
            <v>10/w</v>
          </cell>
          <cell r="E101">
            <v>0</v>
          </cell>
        </row>
        <row r="104">
          <cell r="A104" t="str">
            <v>9.1</v>
          </cell>
          <cell r="B104" t="str">
            <v>Kookleslokalen</v>
          </cell>
          <cell r="C104" t="str">
            <v>Grootkeukens</v>
          </cell>
          <cell r="D104">
            <v>10</v>
          </cell>
          <cell r="E104">
            <v>0</v>
          </cell>
        </row>
      </sheetData>
      <sheetData sheetId="1">
        <row r="10">
          <cell r="A10" t="str">
            <v>1.1</v>
          </cell>
          <cell r="B10" t="str">
            <v>Gang</v>
          </cell>
          <cell r="C10" t="str">
            <v>Verkeersruimten</v>
          </cell>
          <cell r="D10" t="str">
            <v>5/w</v>
          </cell>
          <cell r="E10">
            <v>0</v>
          </cell>
          <cell r="F10" t="str">
            <v>4/w</v>
          </cell>
          <cell r="G10">
            <v>0</v>
          </cell>
          <cell r="H10" t="str">
            <v>3/w</v>
          </cell>
          <cell r="I10">
            <v>0</v>
          </cell>
          <cell r="J10" t="str">
            <v>2/w</v>
          </cell>
          <cell r="K10">
            <v>0</v>
          </cell>
          <cell r="L10" t="str">
            <v>1/w</v>
          </cell>
          <cell r="M10">
            <v>0</v>
          </cell>
        </row>
        <row r="11">
          <cell r="A11" t="str">
            <v>1.2</v>
          </cell>
          <cell r="B11" t="str">
            <v>Entree</v>
          </cell>
          <cell r="C11" t="str">
            <v>Verkeersruimten</v>
          </cell>
          <cell r="D11" t="str">
            <v>5/w</v>
          </cell>
          <cell r="E11">
            <v>0</v>
          </cell>
          <cell r="F11" t="str">
            <v>4/w</v>
          </cell>
          <cell r="G11">
            <v>0</v>
          </cell>
          <cell r="H11" t="str">
            <v>3/w</v>
          </cell>
          <cell r="I11">
            <v>0</v>
          </cell>
          <cell r="J11" t="str">
            <v>2/w</v>
          </cell>
          <cell r="K11">
            <v>0</v>
          </cell>
          <cell r="L11" t="str">
            <v>1/w</v>
          </cell>
          <cell r="M11">
            <v>0</v>
          </cell>
        </row>
        <row r="12">
          <cell r="A12" t="str">
            <v>1.3</v>
          </cell>
          <cell r="B12" t="str">
            <v>(Lift)hal</v>
          </cell>
          <cell r="C12" t="str">
            <v>Verkeersruimten</v>
          </cell>
          <cell r="D12" t="str">
            <v>5/w</v>
          </cell>
          <cell r="E12">
            <v>0</v>
          </cell>
          <cell r="F12" t="str">
            <v>4/w</v>
          </cell>
          <cell r="G12">
            <v>0</v>
          </cell>
          <cell r="H12" t="str">
            <v>3/w</v>
          </cell>
          <cell r="I12">
            <v>0</v>
          </cell>
          <cell r="J12" t="str">
            <v>2/w</v>
          </cell>
          <cell r="K12">
            <v>0</v>
          </cell>
          <cell r="L12" t="str">
            <v>1/w</v>
          </cell>
          <cell r="M12">
            <v>0</v>
          </cell>
        </row>
        <row r="13">
          <cell r="A13" t="str">
            <v>1.4</v>
          </cell>
          <cell r="B13" t="str">
            <v>Garderobe</v>
          </cell>
          <cell r="C13" t="str">
            <v>Verkeersruimten</v>
          </cell>
          <cell r="D13" t="str">
            <v>5/w</v>
          </cell>
          <cell r="E13">
            <v>0</v>
          </cell>
          <cell r="F13" t="str">
            <v>4/w</v>
          </cell>
          <cell r="G13">
            <v>0</v>
          </cell>
          <cell r="H13" t="str">
            <v>3/w</v>
          </cell>
          <cell r="I13">
            <v>0</v>
          </cell>
          <cell r="J13" t="str">
            <v>2/w</v>
          </cell>
          <cell r="K13">
            <v>0</v>
          </cell>
          <cell r="L13" t="str">
            <v>1/w</v>
          </cell>
          <cell r="M13">
            <v>0</v>
          </cell>
        </row>
        <row r="14">
          <cell r="A14" t="str">
            <v>1.5</v>
          </cell>
          <cell r="B14" t="str">
            <v>Lift</v>
          </cell>
          <cell r="C14" t="str">
            <v>Verkeersruimten</v>
          </cell>
          <cell r="D14" t="str">
            <v>5/w</v>
          </cell>
          <cell r="E14">
            <v>0</v>
          </cell>
          <cell r="F14" t="str">
            <v>4/w</v>
          </cell>
          <cell r="G14">
            <v>0</v>
          </cell>
          <cell r="H14" t="str">
            <v>3/w</v>
          </cell>
          <cell r="I14">
            <v>0</v>
          </cell>
          <cell r="J14" t="str">
            <v>2/w</v>
          </cell>
          <cell r="K14">
            <v>0</v>
          </cell>
          <cell r="L14" t="str">
            <v>1/w</v>
          </cell>
          <cell r="M14">
            <v>0</v>
          </cell>
        </row>
        <row r="15">
          <cell r="A15" t="str">
            <v>1.6</v>
          </cell>
          <cell r="B15" t="str">
            <v>Trap</v>
          </cell>
          <cell r="C15" t="str">
            <v>Verkeersruimten</v>
          </cell>
          <cell r="D15" t="str">
            <v>5/w</v>
          </cell>
          <cell r="E15">
            <v>0</v>
          </cell>
          <cell r="F15" t="str">
            <v>4/w</v>
          </cell>
          <cell r="G15">
            <v>0</v>
          </cell>
          <cell r="H15" t="str">
            <v>3/w</v>
          </cell>
          <cell r="I15">
            <v>0</v>
          </cell>
          <cell r="J15" t="str">
            <v>2/w</v>
          </cell>
          <cell r="K15">
            <v>0</v>
          </cell>
          <cell r="L15" t="str">
            <v>1/w</v>
          </cell>
          <cell r="M15">
            <v>0</v>
          </cell>
        </row>
        <row r="16">
          <cell r="A16" t="str">
            <v>1.7</v>
          </cell>
          <cell r="B16" t="str">
            <v>Trappenhuis</v>
          </cell>
          <cell r="C16" t="str">
            <v>Verkeersruimten</v>
          </cell>
          <cell r="D16" t="str">
            <v>5/w</v>
          </cell>
          <cell r="E16">
            <v>0</v>
          </cell>
          <cell r="F16" t="str">
            <v>4/w</v>
          </cell>
          <cell r="G16">
            <v>0</v>
          </cell>
          <cell r="H16" t="str">
            <v>3/w</v>
          </cell>
          <cell r="I16">
            <v>0</v>
          </cell>
          <cell r="J16" t="str">
            <v>2/w</v>
          </cell>
          <cell r="K16">
            <v>0</v>
          </cell>
          <cell r="L16" t="str">
            <v>1/w</v>
          </cell>
          <cell r="M16">
            <v>0</v>
          </cell>
        </row>
        <row r="17">
          <cell r="A17" t="str">
            <v>1.8</v>
          </cell>
          <cell r="B17" t="str">
            <v>Noodtrappenhuis</v>
          </cell>
          <cell r="C17" t="str">
            <v>Verkeersruimten</v>
          </cell>
          <cell r="D17" t="str">
            <v>5/w</v>
          </cell>
          <cell r="E17">
            <v>0</v>
          </cell>
          <cell r="F17" t="str">
            <v>4/w</v>
          </cell>
          <cell r="G17">
            <v>0</v>
          </cell>
          <cell r="H17" t="str">
            <v>3/w</v>
          </cell>
          <cell r="I17">
            <v>0</v>
          </cell>
          <cell r="J17" t="str">
            <v>2/w</v>
          </cell>
          <cell r="K17">
            <v>0</v>
          </cell>
          <cell r="L17" t="str">
            <v>1/w</v>
          </cell>
          <cell r="M17">
            <v>0</v>
          </cell>
        </row>
        <row r="18">
          <cell r="A18" t="str">
            <v>2.1</v>
          </cell>
          <cell r="B18" t="str">
            <v>Kantoorruimte</v>
          </cell>
          <cell r="C18" t="str">
            <v>Administratieve ruimten</v>
          </cell>
          <cell r="D18" t="str">
            <v>5/w</v>
          </cell>
          <cell r="E18">
            <v>0</v>
          </cell>
          <cell r="F18" t="str">
            <v>4/w</v>
          </cell>
          <cell r="G18">
            <v>0</v>
          </cell>
          <cell r="H18" t="str">
            <v>3/w</v>
          </cell>
          <cell r="I18">
            <v>0</v>
          </cell>
          <cell r="J18" t="str">
            <v>2/w</v>
          </cell>
          <cell r="K18">
            <v>0</v>
          </cell>
          <cell r="L18" t="str">
            <v>1/w</v>
          </cell>
          <cell r="M18">
            <v>0</v>
          </cell>
        </row>
        <row r="19">
          <cell r="A19" t="str">
            <v>2.2</v>
          </cell>
          <cell r="B19" t="str">
            <v>Werkruimte</v>
          </cell>
          <cell r="C19" t="str">
            <v>Administratieve ruimten</v>
          </cell>
          <cell r="D19" t="str">
            <v>5/w</v>
          </cell>
          <cell r="E19">
            <v>0</v>
          </cell>
          <cell r="F19" t="str">
            <v>4/w</v>
          </cell>
          <cell r="G19">
            <v>0</v>
          </cell>
          <cell r="H19" t="str">
            <v>3/w</v>
          </cell>
          <cell r="I19">
            <v>0</v>
          </cell>
          <cell r="J19" t="str">
            <v>2/w</v>
          </cell>
          <cell r="K19">
            <v>0</v>
          </cell>
          <cell r="L19" t="str">
            <v>1/w</v>
          </cell>
          <cell r="M19">
            <v>0</v>
          </cell>
        </row>
        <row r="20">
          <cell r="A20" t="str">
            <v>2.3</v>
          </cell>
          <cell r="B20" t="str">
            <v>Receptieruimte</v>
          </cell>
          <cell r="C20" t="str">
            <v>Administratieve ruimten</v>
          </cell>
          <cell r="D20" t="str">
            <v>5/w</v>
          </cell>
          <cell r="E20">
            <v>0</v>
          </cell>
          <cell r="F20" t="str">
            <v>4/w</v>
          </cell>
          <cell r="G20">
            <v>0</v>
          </cell>
          <cell r="H20" t="str">
            <v>3/w</v>
          </cell>
          <cell r="I20">
            <v>0</v>
          </cell>
          <cell r="J20" t="str">
            <v>2/w</v>
          </cell>
          <cell r="K20">
            <v>0</v>
          </cell>
          <cell r="L20" t="str">
            <v>1/w</v>
          </cell>
          <cell r="M20">
            <v>0</v>
          </cell>
        </row>
        <row r="21">
          <cell r="A21" t="str">
            <v>2.4</v>
          </cell>
          <cell r="B21" t="str">
            <v>Spreekkamer</v>
          </cell>
          <cell r="C21" t="str">
            <v>Administratieve ruimten</v>
          </cell>
          <cell r="D21" t="str">
            <v>5/w</v>
          </cell>
          <cell r="E21">
            <v>0</v>
          </cell>
          <cell r="F21" t="str">
            <v>4/w</v>
          </cell>
          <cell r="G21">
            <v>0</v>
          </cell>
          <cell r="H21" t="str">
            <v>3/w</v>
          </cell>
          <cell r="I21">
            <v>0</v>
          </cell>
          <cell r="J21" t="str">
            <v>2/w</v>
          </cell>
          <cell r="K21">
            <v>0</v>
          </cell>
          <cell r="L21" t="str">
            <v>1/w</v>
          </cell>
          <cell r="M21">
            <v>0</v>
          </cell>
        </row>
        <row r="22">
          <cell r="A22" t="str">
            <v>2.5</v>
          </cell>
          <cell r="B22" t="str">
            <v>Vergaderruimte</v>
          </cell>
          <cell r="C22" t="str">
            <v>Administratieve ruimten</v>
          </cell>
          <cell r="D22" t="str">
            <v>5/w</v>
          </cell>
          <cell r="E22">
            <v>0</v>
          </cell>
          <cell r="F22" t="str">
            <v>4/w</v>
          </cell>
          <cell r="G22">
            <v>0</v>
          </cell>
          <cell r="H22" t="str">
            <v>3/w</v>
          </cell>
          <cell r="I22">
            <v>0</v>
          </cell>
          <cell r="J22" t="str">
            <v>2/w</v>
          </cell>
          <cell r="K22">
            <v>0</v>
          </cell>
          <cell r="L22" t="str">
            <v>1/w</v>
          </cell>
          <cell r="M22">
            <v>0</v>
          </cell>
        </row>
        <row r="23">
          <cell r="A23" t="str">
            <v>3.1</v>
          </cell>
          <cell r="B23" t="str">
            <v>Archief</v>
          </cell>
          <cell r="C23" t="str">
            <v>Algemene ruimten</v>
          </cell>
          <cell r="D23" t="str">
            <v>5/w</v>
          </cell>
          <cell r="E23">
            <v>0</v>
          </cell>
          <cell r="F23" t="str">
            <v>4/w</v>
          </cell>
          <cell r="G23">
            <v>0</v>
          </cell>
          <cell r="H23" t="str">
            <v>3/w</v>
          </cell>
          <cell r="I23">
            <v>0</v>
          </cell>
          <cell r="J23" t="str">
            <v>2/w</v>
          </cell>
          <cell r="K23">
            <v>0</v>
          </cell>
          <cell r="L23" t="str">
            <v>1/w</v>
          </cell>
          <cell r="M23">
            <v>0</v>
          </cell>
        </row>
        <row r="24">
          <cell r="A24" t="str">
            <v>3.2</v>
          </cell>
          <cell r="B24" t="str">
            <v>Kopieerruimte</v>
          </cell>
          <cell r="C24" t="str">
            <v>Algemene ruimten</v>
          </cell>
          <cell r="D24" t="str">
            <v>5/w</v>
          </cell>
          <cell r="E24">
            <v>0</v>
          </cell>
          <cell r="F24" t="str">
            <v>4/w</v>
          </cell>
          <cell r="G24">
            <v>0</v>
          </cell>
          <cell r="H24" t="str">
            <v>3/w</v>
          </cell>
          <cell r="I24">
            <v>0</v>
          </cell>
          <cell r="J24" t="str">
            <v>2/w</v>
          </cell>
          <cell r="K24">
            <v>0</v>
          </cell>
          <cell r="L24" t="str">
            <v>1/w</v>
          </cell>
          <cell r="M24">
            <v>0</v>
          </cell>
        </row>
        <row r="25">
          <cell r="A25" t="str">
            <v>3.3</v>
          </cell>
          <cell r="B25" t="str">
            <v>Forum</v>
          </cell>
          <cell r="C25" t="str">
            <v>Algemene ruimten</v>
          </cell>
          <cell r="D25" t="str">
            <v>5/w</v>
          </cell>
          <cell r="E25">
            <v>0</v>
          </cell>
          <cell r="F25" t="str">
            <v>4/w</v>
          </cell>
          <cell r="G25">
            <v>0</v>
          </cell>
          <cell r="H25" t="str">
            <v>3/w</v>
          </cell>
          <cell r="I25">
            <v>0</v>
          </cell>
          <cell r="J25" t="str">
            <v>2/w</v>
          </cell>
          <cell r="K25">
            <v>0</v>
          </cell>
          <cell r="L25" t="str">
            <v>1/w</v>
          </cell>
          <cell r="M25">
            <v>0</v>
          </cell>
        </row>
        <row r="26">
          <cell r="A26" t="str">
            <v>3.4</v>
          </cell>
          <cell r="B26" t="str">
            <v>Groepsruimte</v>
          </cell>
          <cell r="C26" t="str">
            <v>Algemene ruimten</v>
          </cell>
          <cell r="D26" t="str">
            <v>5/w</v>
          </cell>
          <cell r="E26">
            <v>0</v>
          </cell>
          <cell r="F26" t="str">
            <v>4/w</v>
          </cell>
          <cell r="G26">
            <v>0</v>
          </cell>
          <cell r="H26" t="str">
            <v>3/w</v>
          </cell>
          <cell r="I26">
            <v>0</v>
          </cell>
          <cell r="J26" t="str">
            <v>2/w</v>
          </cell>
          <cell r="K26">
            <v>0</v>
          </cell>
          <cell r="L26" t="str">
            <v>1/w</v>
          </cell>
          <cell r="M26">
            <v>0</v>
          </cell>
        </row>
        <row r="27">
          <cell r="A27" t="str">
            <v>3.5</v>
          </cell>
          <cell r="B27" t="str">
            <v>Wachtruimte</v>
          </cell>
          <cell r="C27" t="str">
            <v>Algemene ruimten</v>
          </cell>
          <cell r="D27" t="str">
            <v>5/w</v>
          </cell>
          <cell r="E27">
            <v>0</v>
          </cell>
          <cell r="F27" t="str">
            <v>4/w</v>
          </cell>
          <cell r="G27">
            <v>0</v>
          </cell>
          <cell r="H27" t="str">
            <v>3/w</v>
          </cell>
          <cell r="I27">
            <v>0</v>
          </cell>
          <cell r="J27" t="str">
            <v>2/w</v>
          </cell>
          <cell r="K27">
            <v>0</v>
          </cell>
          <cell r="L27" t="str">
            <v>1/w</v>
          </cell>
          <cell r="M27">
            <v>0</v>
          </cell>
        </row>
        <row r="28">
          <cell r="A28" t="str">
            <v>3.6</v>
          </cell>
          <cell r="B28" t="str">
            <v>Slaapkamer</v>
          </cell>
          <cell r="C28" t="str">
            <v>Algemene ruimten</v>
          </cell>
          <cell r="D28" t="str">
            <v>5/w</v>
          </cell>
          <cell r="E28">
            <v>0</v>
          </cell>
          <cell r="F28" t="str">
            <v>4/w</v>
          </cell>
          <cell r="G28">
            <v>0</v>
          </cell>
          <cell r="H28" t="str">
            <v>3/w</v>
          </cell>
          <cell r="I28">
            <v>0</v>
          </cell>
          <cell r="J28" t="str">
            <v>2/w</v>
          </cell>
          <cell r="K28">
            <v>0</v>
          </cell>
          <cell r="L28" t="str">
            <v>1/w</v>
          </cell>
          <cell r="M28">
            <v>0</v>
          </cell>
        </row>
        <row r="29">
          <cell r="A29" t="str">
            <v>4.1</v>
          </cell>
          <cell r="B29" t="str">
            <v>Kantine</v>
          </cell>
          <cell r="C29" t="str">
            <v>Restauratieve ruimten</v>
          </cell>
          <cell r="D29" t="str">
            <v>5/w</v>
          </cell>
          <cell r="E29">
            <v>0</v>
          </cell>
          <cell r="F29" t="str">
            <v>4/w</v>
          </cell>
          <cell r="G29">
            <v>0</v>
          </cell>
          <cell r="H29" t="str">
            <v>3/w</v>
          </cell>
          <cell r="I29">
            <v>0</v>
          </cell>
          <cell r="J29" t="str">
            <v>2/w</v>
          </cell>
          <cell r="K29">
            <v>0</v>
          </cell>
          <cell r="L29" t="str">
            <v>1/w</v>
          </cell>
          <cell r="M29">
            <v>0</v>
          </cell>
        </row>
        <row r="30">
          <cell r="A30" t="str">
            <v>4.2</v>
          </cell>
          <cell r="B30" t="str">
            <v>Pantry</v>
          </cell>
          <cell r="C30" t="str">
            <v>Restauratieve ruimten</v>
          </cell>
          <cell r="D30" t="str">
            <v>5/w</v>
          </cell>
          <cell r="E30">
            <v>0</v>
          </cell>
          <cell r="F30" t="str">
            <v>4/w</v>
          </cell>
          <cell r="G30">
            <v>0</v>
          </cell>
          <cell r="H30" t="str">
            <v>3/w</v>
          </cell>
          <cell r="I30">
            <v>0</v>
          </cell>
          <cell r="J30" t="str">
            <v>2/w</v>
          </cell>
          <cell r="K30">
            <v>0</v>
          </cell>
          <cell r="L30" t="str">
            <v>1/w</v>
          </cell>
          <cell r="M30">
            <v>0</v>
          </cell>
        </row>
        <row r="31">
          <cell r="A31" t="str">
            <v>4.3</v>
          </cell>
          <cell r="B31" t="str">
            <v>Restaurant</v>
          </cell>
          <cell r="C31" t="str">
            <v>Restauratieve ruimten</v>
          </cell>
          <cell r="D31" t="str">
            <v>5/w</v>
          </cell>
          <cell r="E31">
            <v>0</v>
          </cell>
          <cell r="F31" t="str">
            <v>4/w</v>
          </cell>
          <cell r="G31">
            <v>0</v>
          </cell>
          <cell r="H31" t="str">
            <v>3/w</v>
          </cell>
          <cell r="I31">
            <v>0</v>
          </cell>
          <cell r="J31" t="str">
            <v>2/w</v>
          </cell>
          <cell r="K31">
            <v>0</v>
          </cell>
          <cell r="L31" t="str">
            <v>1/w</v>
          </cell>
          <cell r="M31">
            <v>0</v>
          </cell>
        </row>
        <row r="32">
          <cell r="A32" t="str">
            <v>4.4</v>
          </cell>
          <cell r="B32" t="str">
            <v>Keuken</v>
          </cell>
          <cell r="C32" t="str">
            <v>Restauratieve ruimten</v>
          </cell>
          <cell r="D32" t="str">
            <v>5/w</v>
          </cell>
          <cell r="E32">
            <v>0</v>
          </cell>
          <cell r="F32" t="str">
            <v>4/w</v>
          </cell>
          <cell r="G32">
            <v>0</v>
          </cell>
          <cell r="H32" t="str">
            <v>3/w</v>
          </cell>
          <cell r="I32">
            <v>0</v>
          </cell>
          <cell r="J32" t="str">
            <v>2/w</v>
          </cell>
          <cell r="K32">
            <v>0</v>
          </cell>
          <cell r="L32" t="str">
            <v>1/w</v>
          </cell>
          <cell r="M32">
            <v>0</v>
          </cell>
        </row>
        <row r="33">
          <cell r="A33" t="str">
            <v>5.1</v>
          </cell>
          <cell r="B33" t="str">
            <v>Badkamer</v>
          </cell>
          <cell r="C33" t="str">
            <v>Sanitair</v>
          </cell>
          <cell r="D33" t="str">
            <v>5/w</v>
          </cell>
          <cell r="E33">
            <v>0</v>
          </cell>
          <cell r="F33" t="str">
            <v>4/w</v>
          </cell>
          <cell r="G33">
            <v>0</v>
          </cell>
          <cell r="H33" t="str">
            <v>3/w</v>
          </cell>
          <cell r="I33">
            <v>0</v>
          </cell>
          <cell r="J33" t="str">
            <v>2/w</v>
          </cell>
          <cell r="K33">
            <v>0</v>
          </cell>
          <cell r="L33" t="str">
            <v>1/w</v>
          </cell>
          <cell r="M33">
            <v>0</v>
          </cell>
        </row>
        <row r="34">
          <cell r="A34" t="str">
            <v>5.2</v>
          </cell>
          <cell r="B34" t="str">
            <v>Toiletruimte</v>
          </cell>
          <cell r="C34" t="str">
            <v>Sanitair</v>
          </cell>
          <cell r="D34" t="str">
            <v>5/w</v>
          </cell>
          <cell r="E34">
            <v>0</v>
          </cell>
          <cell r="F34" t="str">
            <v>4/w</v>
          </cell>
          <cell r="G34">
            <v>0</v>
          </cell>
          <cell r="H34" t="str">
            <v>3/w</v>
          </cell>
          <cell r="I34">
            <v>0</v>
          </cell>
          <cell r="J34" t="str">
            <v>2/w</v>
          </cell>
          <cell r="K34">
            <v>0</v>
          </cell>
          <cell r="L34" t="str">
            <v>1/w</v>
          </cell>
          <cell r="M34">
            <v>0</v>
          </cell>
        </row>
        <row r="35">
          <cell r="A35" t="str">
            <v>5.3</v>
          </cell>
          <cell r="B35" t="str">
            <v>Douche</v>
          </cell>
          <cell r="C35" t="str">
            <v>Sanitair</v>
          </cell>
          <cell r="D35" t="str">
            <v>5/w</v>
          </cell>
          <cell r="E35">
            <v>0</v>
          </cell>
          <cell r="F35" t="str">
            <v>4/w</v>
          </cell>
          <cell r="G35">
            <v>0</v>
          </cell>
          <cell r="H35" t="str">
            <v>3/w</v>
          </cell>
          <cell r="I35">
            <v>0</v>
          </cell>
          <cell r="J35" t="str">
            <v>2/w</v>
          </cell>
          <cell r="K35">
            <v>0</v>
          </cell>
          <cell r="L35" t="str">
            <v>1/w</v>
          </cell>
          <cell r="M35">
            <v>0</v>
          </cell>
        </row>
        <row r="36">
          <cell r="A36" t="str">
            <v>5.4</v>
          </cell>
          <cell r="B36" t="str">
            <v>Kleedkamer</v>
          </cell>
          <cell r="C36" t="str">
            <v>Sanitair</v>
          </cell>
          <cell r="D36" t="str">
            <v>5/w</v>
          </cell>
          <cell r="E36">
            <v>0</v>
          </cell>
          <cell r="F36" t="str">
            <v>4/w</v>
          </cell>
          <cell r="G36">
            <v>0</v>
          </cell>
          <cell r="H36" t="str">
            <v>3/w</v>
          </cell>
          <cell r="I36">
            <v>0</v>
          </cell>
          <cell r="J36" t="str">
            <v>2/w</v>
          </cell>
          <cell r="K36">
            <v>0</v>
          </cell>
          <cell r="L36" t="str">
            <v>1/w</v>
          </cell>
          <cell r="M36">
            <v>0</v>
          </cell>
        </row>
        <row r="37">
          <cell r="A37" t="str">
            <v>5.5</v>
          </cell>
          <cell r="B37" t="str">
            <v>Toiletgroep</v>
          </cell>
          <cell r="C37" t="str">
            <v>Sanitair</v>
          </cell>
          <cell r="D37" t="str">
            <v>5/w</v>
          </cell>
          <cell r="E37">
            <v>0</v>
          </cell>
          <cell r="F37" t="str">
            <v>4/w</v>
          </cell>
          <cell r="G37">
            <v>0</v>
          </cell>
          <cell r="H37" t="str">
            <v>3/w</v>
          </cell>
          <cell r="I37">
            <v>0</v>
          </cell>
          <cell r="J37" t="str">
            <v>2/w</v>
          </cell>
          <cell r="K37">
            <v>0</v>
          </cell>
          <cell r="L37" t="str">
            <v>1/w</v>
          </cell>
          <cell r="M37">
            <v>0</v>
          </cell>
        </row>
        <row r="38">
          <cell r="A38" t="str">
            <v>5.6</v>
          </cell>
          <cell r="B38" t="str">
            <v>Miva toiletruimte</v>
          </cell>
          <cell r="C38" t="str">
            <v>Sanitair</v>
          </cell>
          <cell r="D38" t="str">
            <v>5/w</v>
          </cell>
          <cell r="E38">
            <v>0</v>
          </cell>
          <cell r="F38" t="str">
            <v>4/w</v>
          </cell>
          <cell r="G38">
            <v>0</v>
          </cell>
          <cell r="H38" t="str">
            <v>3/w</v>
          </cell>
          <cell r="I38">
            <v>0</v>
          </cell>
          <cell r="J38" t="str">
            <v>2/w</v>
          </cell>
          <cell r="K38">
            <v>0</v>
          </cell>
          <cell r="L38" t="str">
            <v>1/w</v>
          </cell>
          <cell r="M38">
            <v>0</v>
          </cell>
        </row>
        <row r="39">
          <cell r="A39" t="str">
            <v>5.7</v>
          </cell>
          <cell r="B39" t="str">
            <v>Toilet/wasruimte</v>
          </cell>
          <cell r="C39" t="str">
            <v>Sanitair</v>
          </cell>
          <cell r="D39" t="str">
            <v>5/w</v>
          </cell>
          <cell r="E39">
            <v>0</v>
          </cell>
          <cell r="F39" t="str">
            <v>4/w</v>
          </cell>
          <cell r="G39">
            <v>0</v>
          </cell>
          <cell r="H39" t="str">
            <v>3/w</v>
          </cell>
          <cell r="I39">
            <v>0</v>
          </cell>
          <cell r="J39" t="str">
            <v>2/w</v>
          </cell>
          <cell r="K39">
            <v>0</v>
          </cell>
          <cell r="L39" t="str">
            <v>1/w</v>
          </cell>
          <cell r="M39">
            <v>0</v>
          </cell>
        </row>
        <row r="40">
          <cell r="A40" t="str">
            <v>5.8</v>
          </cell>
          <cell r="B40" t="str">
            <v>Voorruimte</v>
          </cell>
          <cell r="C40" t="str">
            <v>Sanitair</v>
          </cell>
          <cell r="D40" t="str">
            <v>5/w</v>
          </cell>
          <cell r="E40">
            <v>0</v>
          </cell>
          <cell r="F40" t="str">
            <v>4/w</v>
          </cell>
          <cell r="G40">
            <v>0</v>
          </cell>
          <cell r="H40" t="str">
            <v>3/w</v>
          </cell>
          <cell r="I40">
            <v>0</v>
          </cell>
          <cell r="J40" t="str">
            <v>2/w</v>
          </cell>
          <cell r="K40">
            <v>0</v>
          </cell>
          <cell r="L40" t="str">
            <v>1/w</v>
          </cell>
          <cell r="M40">
            <v>0</v>
          </cell>
        </row>
        <row r="41">
          <cell r="A41" t="str">
            <v>5.9</v>
          </cell>
          <cell r="B41" t="str">
            <v>Wasruimte</v>
          </cell>
          <cell r="C41" t="str">
            <v>Sanitair</v>
          </cell>
          <cell r="D41" t="str">
            <v>5/w</v>
          </cell>
          <cell r="E41">
            <v>0</v>
          </cell>
          <cell r="F41" t="str">
            <v>4/w</v>
          </cell>
          <cell r="G41">
            <v>0</v>
          </cell>
          <cell r="H41" t="str">
            <v>3/w</v>
          </cell>
          <cell r="I41">
            <v>0</v>
          </cell>
          <cell r="J41" t="str">
            <v>2/w</v>
          </cell>
          <cell r="K41">
            <v>0</v>
          </cell>
          <cell r="L41" t="str">
            <v>1/w</v>
          </cell>
          <cell r="M41">
            <v>0</v>
          </cell>
        </row>
        <row r="44">
          <cell r="A44" t="str">
            <v>6.1</v>
          </cell>
          <cell r="B44" t="str">
            <v>Badkamer</v>
          </cell>
          <cell r="C44" t="str">
            <v>Sanitair</v>
          </cell>
          <cell r="D44" t="str">
            <v>10/w</v>
          </cell>
          <cell r="E44">
            <v>0</v>
          </cell>
        </row>
        <row r="45">
          <cell r="A45" t="str">
            <v>6.2</v>
          </cell>
          <cell r="B45" t="str">
            <v>Toiletruimte</v>
          </cell>
          <cell r="C45" t="str">
            <v>Sanitair</v>
          </cell>
          <cell r="D45" t="str">
            <v>10/w</v>
          </cell>
          <cell r="E45">
            <v>0</v>
          </cell>
        </row>
        <row r="46">
          <cell r="A46" t="str">
            <v>6.3</v>
          </cell>
          <cell r="B46" t="str">
            <v>Douche</v>
          </cell>
          <cell r="C46" t="str">
            <v>Sanitair</v>
          </cell>
          <cell r="D46" t="str">
            <v>10/w</v>
          </cell>
          <cell r="E46">
            <v>0</v>
          </cell>
        </row>
        <row r="47">
          <cell r="A47" t="str">
            <v>6.4</v>
          </cell>
          <cell r="B47" t="str">
            <v>Kleedkamer</v>
          </cell>
          <cell r="C47" t="str">
            <v>Sanitair</v>
          </cell>
          <cell r="D47" t="str">
            <v>10/w</v>
          </cell>
          <cell r="E47">
            <v>0</v>
          </cell>
        </row>
        <row r="48">
          <cell r="A48" t="str">
            <v>6.5</v>
          </cell>
          <cell r="B48" t="str">
            <v>Toiletgroep</v>
          </cell>
          <cell r="C48" t="str">
            <v>Sanitair</v>
          </cell>
          <cell r="D48" t="str">
            <v>10/w</v>
          </cell>
          <cell r="E48">
            <v>0</v>
          </cell>
        </row>
        <row r="49">
          <cell r="A49" t="str">
            <v>6.6</v>
          </cell>
          <cell r="B49" t="str">
            <v>Miva toiletruimte</v>
          </cell>
          <cell r="C49" t="str">
            <v>Sanitair</v>
          </cell>
          <cell r="D49" t="str">
            <v>10/w</v>
          </cell>
          <cell r="E49">
            <v>0</v>
          </cell>
        </row>
        <row r="50">
          <cell r="A50" t="str">
            <v>6.7</v>
          </cell>
          <cell r="B50" t="str">
            <v>Toilet/wasruimte</v>
          </cell>
          <cell r="C50" t="str">
            <v>Sanitair</v>
          </cell>
          <cell r="D50" t="str">
            <v>10/w</v>
          </cell>
          <cell r="E50">
            <v>0</v>
          </cell>
        </row>
        <row r="51">
          <cell r="A51" t="str">
            <v>6.8</v>
          </cell>
          <cell r="B51" t="str">
            <v>Voorruimte</v>
          </cell>
          <cell r="C51" t="str">
            <v>Sanitair</v>
          </cell>
          <cell r="D51" t="str">
            <v>10/w</v>
          </cell>
          <cell r="E51">
            <v>0</v>
          </cell>
        </row>
        <row r="52">
          <cell r="A52" t="str">
            <v>6.9</v>
          </cell>
          <cell r="B52" t="str">
            <v>Wasruimte</v>
          </cell>
          <cell r="C52" t="str">
            <v>Sanitair</v>
          </cell>
          <cell r="D52" t="str">
            <v>10/w</v>
          </cell>
          <cell r="E52">
            <v>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ow r="6">
          <cell r="B6" t="str">
            <v>Anna Palownalaan 1-3</v>
          </cell>
          <cell r="C6" t="str">
            <v>Emmen</v>
          </cell>
          <cell r="D6">
            <v>200</v>
          </cell>
          <cell r="E6">
            <v>160</v>
          </cell>
          <cell r="F6">
            <v>120</v>
          </cell>
          <cell r="G6">
            <v>80</v>
          </cell>
          <cell r="H6">
            <v>40</v>
          </cell>
          <cell r="I6">
            <v>400</v>
          </cell>
          <cell r="J6">
            <v>10</v>
          </cell>
        </row>
        <row r="7">
          <cell r="B7" t="str">
            <v>Flintstraat 29</v>
          </cell>
          <cell r="C7" t="str">
            <v>Emmen</v>
          </cell>
          <cell r="D7">
            <v>200</v>
          </cell>
          <cell r="E7">
            <v>160</v>
          </cell>
          <cell r="F7">
            <v>120</v>
          </cell>
          <cell r="G7">
            <v>80</v>
          </cell>
          <cell r="H7">
            <v>40</v>
          </cell>
          <cell r="I7">
            <v>400</v>
          </cell>
          <cell r="J7">
            <v>10</v>
          </cell>
        </row>
        <row r="8">
          <cell r="B8" t="str">
            <v>Van Schaikweg 98</v>
          </cell>
          <cell r="C8" t="str">
            <v>Emmen</v>
          </cell>
          <cell r="D8">
            <v>200</v>
          </cell>
          <cell r="E8">
            <v>160</v>
          </cell>
          <cell r="F8">
            <v>120</v>
          </cell>
          <cell r="G8">
            <v>80</v>
          </cell>
          <cell r="H8">
            <v>40</v>
          </cell>
          <cell r="I8">
            <v>400</v>
          </cell>
          <cell r="J8">
            <v>10</v>
          </cell>
        </row>
        <row r="9">
          <cell r="B9" t="str">
            <v>Veldlaan 2</v>
          </cell>
          <cell r="C9" t="str">
            <v>Emmen</v>
          </cell>
          <cell r="D9">
            <v>200</v>
          </cell>
          <cell r="E9">
            <v>160</v>
          </cell>
          <cell r="F9">
            <v>120</v>
          </cell>
          <cell r="G9">
            <v>80</v>
          </cell>
          <cell r="H9">
            <v>40</v>
          </cell>
          <cell r="I9">
            <v>400</v>
          </cell>
          <cell r="J9">
            <v>10</v>
          </cell>
        </row>
        <row r="10">
          <cell r="B10" t="str">
            <v>Stadionplein 5</v>
          </cell>
          <cell r="C10" t="str">
            <v>Emmen</v>
          </cell>
          <cell r="D10">
            <v>210</v>
          </cell>
          <cell r="E10">
            <v>168</v>
          </cell>
          <cell r="F10">
            <v>126</v>
          </cell>
          <cell r="G10">
            <v>84</v>
          </cell>
          <cell r="H10">
            <v>42</v>
          </cell>
          <cell r="I10">
            <v>420</v>
          </cell>
          <cell r="J10">
            <v>10</v>
          </cell>
        </row>
        <row r="12">
          <cell r="B12" t="str">
            <v>Perceel 2:</v>
          </cell>
          <cell r="C12" t="str">
            <v>Plaats</v>
          </cell>
          <cell r="D12" t="str">
            <v>5/w</v>
          </cell>
          <cell r="E12" t="str">
            <v>4/w</v>
          </cell>
          <cell r="F12" t="str">
            <v>3/w</v>
          </cell>
          <cell r="G12" t="str">
            <v>2/w</v>
          </cell>
          <cell r="H12" t="str">
            <v>1/w</v>
          </cell>
          <cell r="I12" t="str">
            <v>10/w</v>
          </cell>
          <cell r="J12" t="str">
            <v>1/mnd</v>
          </cell>
        </row>
        <row r="13">
          <cell r="B13" t="str">
            <v>Aska (KDO)</v>
          </cell>
          <cell r="C13" t="str">
            <v>Assen</v>
          </cell>
          <cell r="D13">
            <v>255</v>
          </cell>
          <cell r="E13">
            <v>208</v>
          </cell>
          <cell r="F13">
            <v>156</v>
          </cell>
          <cell r="G13">
            <v>104</v>
          </cell>
          <cell r="H13">
            <v>52</v>
          </cell>
          <cell r="I13">
            <v>510</v>
          </cell>
          <cell r="J13">
            <v>12</v>
          </cell>
        </row>
        <row r="14">
          <cell r="B14" t="str">
            <v>Idee ICT</v>
          </cell>
          <cell r="C14" t="str">
            <v>Assen</v>
          </cell>
          <cell r="D14">
            <v>255</v>
          </cell>
          <cell r="E14">
            <v>208</v>
          </cell>
          <cell r="F14">
            <v>156</v>
          </cell>
          <cell r="G14">
            <v>104</v>
          </cell>
          <cell r="H14">
            <v>52</v>
          </cell>
          <cell r="I14">
            <v>510</v>
          </cell>
          <cell r="J14">
            <v>12</v>
          </cell>
        </row>
        <row r="15">
          <cell r="B15" t="str">
            <v>Cicero</v>
          </cell>
          <cell r="C15" t="str">
            <v>Assen</v>
          </cell>
          <cell r="D15">
            <v>200</v>
          </cell>
          <cell r="E15">
            <v>160</v>
          </cell>
          <cell r="F15">
            <v>120</v>
          </cell>
          <cell r="G15">
            <v>80</v>
          </cell>
          <cell r="H15">
            <v>40</v>
          </cell>
          <cell r="I15">
            <v>400</v>
          </cell>
          <cell r="J15">
            <v>10</v>
          </cell>
        </row>
        <row r="16">
          <cell r="B16" t="str">
            <v>A.H.G. Fokkerstraat 7-9</v>
          </cell>
          <cell r="C16" t="str">
            <v>Assen</v>
          </cell>
          <cell r="D16">
            <v>200</v>
          </cell>
          <cell r="E16">
            <v>160</v>
          </cell>
          <cell r="F16">
            <v>120</v>
          </cell>
          <cell r="G16">
            <v>80</v>
          </cell>
          <cell r="H16">
            <v>40</v>
          </cell>
          <cell r="I16">
            <v>400</v>
          </cell>
          <cell r="J16">
            <v>10</v>
          </cell>
        </row>
        <row r="17">
          <cell r="B17" t="str">
            <v>Stuifzandseweg 40</v>
          </cell>
          <cell r="C17" t="str">
            <v>Hoogeveen</v>
          </cell>
          <cell r="D17">
            <v>200</v>
          </cell>
          <cell r="E17">
            <v>160</v>
          </cell>
          <cell r="F17">
            <v>120</v>
          </cell>
          <cell r="G17">
            <v>80</v>
          </cell>
          <cell r="H17">
            <v>40</v>
          </cell>
          <cell r="I17">
            <v>400</v>
          </cell>
          <cell r="J17">
            <v>10</v>
          </cell>
        </row>
        <row r="18">
          <cell r="B18" t="str">
            <v>Werkhorst 30</v>
          </cell>
          <cell r="C18" t="str">
            <v>Meppel</v>
          </cell>
          <cell r="D18">
            <v>200</v>
          </cell>
          <cell r="E18">
            <v>160</v>
          </cell>
          <cell r="F18">
            <v>120</v>
          </cell>
          <cell r="G18">
            <v>80</v>
          </cell>
          <cell r="H18">
            <v>40</v>
          </cell>
          <cell r="I18">
            <v>400</v>
          </cell>
          <cell r="J18">
            <v>10</v>
          </cell>
        </row>
      </sheetData>
      <sheetData sheetId="16" refreshError="1"/>
      <sheetData sheetId="17" refreshError="1"/>
      <sheetData sheetId="18">
        <row r="16">
          <cell r="F16" t="str">
            <v>Perceel 1EmmenAnna Palownalaan 1-3</v>
          </cell>
          <cell r="G16">
            <v>0</v>
          </cell>
        </row>
        <row r="17">
          <cell r="F17" t="str">
            <v>Perceel 1EmmenFlintstraat 29</v>
          </cell>
          <cell r="G17">
            <v>0</v>
          </cell>
        </row>
        <row r="18">
          <cell r="F18" t="str">
            <v>Perceel 1EmmenVan Schaikweg 98</v>
          </cell>
          <cell r="G18">
            <v>0</v>
          </cell>
        </row>
        <row r="19">
          <cell r="F19" t="str">
            <v>Perceel 1EmmenVeldlaan 2</v>
          </cell>
          <cell r="G19">
            <v>0</v>
          </cell>
        </row>
        <row r="20">
          <cell r="F20" t="str">
            <v>Perceel 1EmmenStadionplein 5</v>
          </cell>
          <cell r="G20">
            <v>0</v>
          </cell>
        </row>
        <row r="21">
          <cell r="F21"/>
        </row>
        <row r="22">
          <cell r="F22" t="str">
            <v>Perceel 2AssenAska (KDO)A. de Vriesstraat 70</v>
          </cell>
          <cell r="G22">
            <v>0</v>
          </cell>
        </row>
        <row r="23">
          <cell r="F23" t="str">
            <v>Perceel 2AssenIdee ICTA. de Vriesstraat 70</v>
          </cell>
          <cell r="G23">
            <v>0</v>
          </cell>
        </row>
        <row r="24">
          <cell r="F24" t="str">
            <v>Perceel 2AssenCiceroA. de Vriesstraat 70</v>
          </cell>
          <cell r="G24">
            <v>0</v>
          </cell>
        </row>
        <row r="25">
          <cell r="F25" t="str">
            <v>Perceel 2AssenA.H.G. Fokkerstraat 7-9</v>
          </cell>
          <cell r="G25">
            <v>0</v>
          </cell>
        </row>
        <row r="26">
          <cell r="F26" t="str">
            <v>Perceel 2HoogeveenStuifzandseweg 40</v>
          </cell>
          <cell r="G26">
            <v>0</v>
          </cell>
        </row>
        <row r="27">
          <cell r="F27" t="str">
            <v>Perceel 2MeppelWerkhorst 30</v>
          </cell>
          <cell r="G27">
            <v>0</v>
          </cell>
        </row>
      </sheetData>
      <sheetData sheetId="19" refreshError="1"/>
      <sheetData sheetId="20"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51682CF-798A-4EAB-80B6-8BB242BDF858}" name="Ruimtesoort" displayName="Ruimtesoort" ref="A11:B374" totalsRowShown="0" headerRowDxfId="19">
  <autoFilter ref="A11:B374" xr:uid="{551682CF-798A-4EAB-80B6-8BB242BDF858}"/>
  <tableColumns count="2">
    <tableColumn id="1" xr3:uid="{1753E3AF-7C08-404E-91BA-2FD8CAA5D1FD}" name="Beschrijving ruimte"/>
    <tableColumn id="2" xr3:uid="{1C1E7E6E-99F5-4313-9337-A08F1E214327}" name="Ruimtesoort"/>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20A7B0DE-5E74-4B19-A91B-2119DD38C43E}" name="Ruimtestaat" displayName="Ruimtestaat" ref="A3:M78" totalsRowShown="0" tableBorderDxfId="33">
  <autoFilter ref="A3:M78" xr:uid="{20A7B0DE-5E74-4B19-A91B-2119DD38C43E}"/>
  <tableColumns count="13">
    <tableColumn id="1" xr3:uid="{74F9481F-D6AA-46AB-94AD-F263DC82B63E}" name="Stichting" dataDxfId="32"/>
    <tableColumn id="2" xr3:uid="{5426C37C-6A86-491A-9173-29CBDD2A6B9F}" name="Locatienaam" dataDxfId="31"/>
    <tableColumn id="3" xr3:uid="{1FF897FC-8F4F-4411-9492-8B79FD7A6328}" name="Gebouw" dataDxfId="30"/>
    <tableColumn id="4" xr3:uid="{AF24B197-154E-4E53-AB6A-4FEE7D64B166}" name="Adres" dataDxfId="29"/>
    <tableColumn id="5" xr3:uid="{6B62E469-2F67-47A5-9F4D-4F88A6DFB2B7}" name="Plaats" dataDxfId="28"/>
    <tableColumn id="6" xr3:uid="{25840E5E-ACB1-42DD-8308-DB13986B2BD7}" name="Verdieping" dataDxfId="27"/>
    <tableColumn id="7" xr3:uid="{A1597C07-1D24-488A-8243-2D093ADC7CAD}" name="Beschrijving ruimte" dataDxfId="26"/>
    <tableColumn id="8" xr3:uid="{C82C2420-82F4-4A74-9ED9-84E358FE0867}" name="Ruimtesoort / Werkprogramma " dataDxfId="25"/>
    <tableColumn id="9" xr3:uid="{6085BE96-8486-47E0-8826-8FFF4CB0E0E1}" name="Ruimte-nummer" dataDxfId="24"/>
    <tableColumn id="10" xr3:uid="{A1991A49-406D-45A2-93D0-57C104EAB8E0}" name="Vloer-afwerking" dataDxfId="23"/>
    <tableColumn id="11" xr3:uid="{8BB592BD-B548-4384-990C-FCC85E2CB6D7}" name="Opp.m²" dataDxfId="22"/>
    <tableColumn id="12" xr3:uid="{9A31FEEA-91E5-4E85-BB0E-48C5FA577B0F}" name="Prijs per m² per Werkprogramma p/j" dataDxfId="21" dataCellStyle="Valuta">
      <calculatedColumnFormula>_xlfn.XLOOKUP(Ruimtestaat[[#This Row],[Ruimtesoort / Werkprogramma ]],'Prijzenblad WadA'!$C$2:$C$9,'Prijzenblad WadA'!$G$2:$G$9,"")</calculatedColumnFormula>
    </tableColumn>
    <tableColumn id="13" xr3:uid="{36ED120C-9C06-4514-AD59-B52353A4ADC6}" name="Prijs per ruimte per jaar" dataDxfId="20" dataCellStyle="Valuta">
      <calculatedColumnFormula>IF(L4=0,0,L4*K4)</calculatedColumnFormula>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67EFA938-9A9C-45C2-9BA0-FDD6B996C2AF}" name="Locaties" displayName="Locaties" ref="A2:G5" totalsRowCount="1" headerRowDxfId="18" dataDxfId="16" headerRowBorderDxfId="17" tableBorderDxfId="15" totalsRowBorderDxfId="14">
  <autoFilter ref="A2:G4" xr:uid="{67EFA938-9A9C-45C2-9BA0-FDD6B996C2AF}"/>
  <tableColumns count="7">
    <tableColumn id="1" xr3:uid="{09529B4B-C304-4248-964E-CAC3526E92F4}" name="Scholen" totalsRowLabel="Totaal" dataDxfId="13" totalsRowDxfId="12"/>
    <tableColumn id="2" xr3:uid="{8DAFFCBE-4FF9-43F6-B1FF-76D8520BA4E9}" name="Locatienaam" dataDxfId="11" totalsRowDxfId="10"/>
    <tableColumn id="3" xr3:uid="{CA9D7D78-44C4-4D11-ACAF-03179853E4E4}" name="Adres" dataDxfId="9" totalsRowDxfId="8"/>
    <tableColumn id="4" xr3:uid="{2A5BAFCE-D453-4334-A7B8-7537893AD67B}" name="Postcode" dataDxfId="7" totalsRowDxfId="6"/>
    <tableColumn id="5" xr3:uid="{463F331B-CA0F-4A4F-A07B-C471E447F7B1}" name="Plaats" dataDxfId="5" totalsRowDxfId="4"/>
    <tableColumn id="6" xr3:uid="{5EAA232C-5326-4D66-8918-3B7013ECA406}" name="# m²" totalsRowFunction="custom" dataDxfId="3" totalsRowDxfId="2">
      <calculatedColumnFormula>SUMIFS('Ruimtestaat'!K:K,'Ruimtestaat'!B:B,Locaties[[#This Row],[Locatienaam]])</calculatedColumnFormula>
      <totalsRowFormula>SUM(Locaties['# m²])</totalsRowFormula>
    </tableColumn>
    <tableColumn id="7" xr3:uid="{9DB083DA-4344-4BE3-A6C2-C59050E318AD}" name="# leerl." totalsRowFunction="custom" dataDxfId="1" totalsRowDxfId="0" dataCellStyle="Komma">
      <totalsRowFormula>SUM(G3:G4)</totalsRowFormula>
    </tableColumn>
  </tableColumns>
  <tableStyleInfo name="TableStyleMedium2" showFirstColumn="0" showLastColumn="0" showRowStripes="1" showColumnStripes="0"/>
</table>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Kantoor">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9AAC28-F493-4203-B4D4-DCE7DAD6FE00}">
  <sheetPr codeName="Blad3"/>
  <dimension ref="A1:B15"/>
  <sheetViews>
    <sheetView showGridLines="0" zoomScale="90" zoomScaleNormal="90" workbookViewId="0">
      <selection activeCell="H6" sqref="H6"/>
    </sheetView>
  </sheetViews>
  <sheetFormatPr defaultColWidth="8.88671875" defaultRowHeight="19.8" x14ac:dyDescent="0.3"/>
  <cols>
    <col min="1" max="1" width="31.6640625" style="131" bestFit="1" customWidth="1"/>
    <col min="2" max="2" width="157" customWidth="1"/>
    <col min="3" max="4" width="8.88671875" customWidth="1"/>
  </cols>
  <sheetData>
    <row r="1" spans="1:2" ht="22.2" thickTop="1" thickBot="1" x14ac:dyDescent="0.45">
      <c r="A1" s="118" t="s">
        <v>0</v>
      </c>
      <c r="B1" s="119" t="s">
        <v>1</v>
      </c>
    </row>
    <row r="2" spans="1:2" ht="62.4" thickTop="1" thickBot="1" x14ac:dyDescent="0.35">
      <c r="A2" s="134" t="s">
        <v>2</v>
      </c>
      <c r="B2" s="132" t="s">
        <v>3</v>
      </c>
    </row>
    <row r="3" spans="1:2" ht="44.4" thickTop="1" thickBot="1" x14ac:dyDescent="0.35">
      <c r="A3" s="134" t="s">
        <v>2</v>
      </c>
      <c r="B3" s="133" t="s">
        <v>4</v>
      </c>
    </row>
    <row r="4" spans="1:2" ht="46.8" customHeight="1" thickTop="1" thickBot="1" x14ac:dyDescent="0.35">
      <c r="A4" s="134" t="s">
        <v>2</v>
      </c>
      <c r="B4" s="133" t="s">
        <v>5</v>
      </c>
    </row>
    <row r="5" spans="1:2" ht="75" customHeight="1" thickTop="1" thickBot="1" x14ac:dyDescent="0.35">
      <c r="A5" s="338" t="s">
        <v>962</v>
      </c>
      <c r="B5" s="361" t="s">
        <v>968</v>
      </c>
    </row>
    <row r="6" spans="1:2" ht="61.2" thickTop="1" thickBot="1" x14ac:dyDescent="0.35">
      <c r="A6" s="135" t="s">
        <v>6</v>
      </c>
      <c r="B6" s="351" t="s">
        <v>7</v>
      </c>
    </row>
    <row r="7" spans="1:2" ht="21" customHeight="1" thickTop="1" x14ac:dyDescent="0.3">
      <c r="A7" s="352" t="s">
        <v>9</v>
      </c>
      <c r="B7" s="362" t="s">
        <v>963</v>
      </c>
    </row>
    <row r="8" spans="1:2" ht="21" customHeight="1" x14ac:dyDescent="0.3">
      <c r="A8" s="353" t="s">
        <v>773</v>
      </c>
      <c r="B8" s="363"/>
    </row>
    <row r="9" spans="1:2" ht="21" customHeight="1" x14ac:dyDescent="0.3">
      <c r="A9" s="353" t="s">
        <v>893</v>
      </c>
      <c r="B9" s="363"/>
    </row>
    <row r="10" spans="1:2" ht="21" customHeight="1" x14ac:dyDescent="0.3">
      <c r="A10" s="353" t="s">
        <v>894</v>
      </c>
      <c r="B10" s="363"/>
    </row>
    <row r="11" spans="1:2" ht="21" customHeight="1" x14ac:dyDescent="0.3">
      <c r="A11" s="353" t="s">
        <v>895</v>
      </c>
      <c r="B11" s="363"/>
    </row>
    <row r="12" spans="1:2" ht="21" customHeight="1" x14ac:dyDescent="0.3">
      <c r="A12" s="354" t="s">
        <v>896</v>
      </c>
      <c r="B12" s="363"/>
    </row>
    <row r="13" spans="1:2" ht="21" customHeight="1" thickBot="1" x14ac:dyDescent="0.35">
      <c r="A13" s="355" t="s">
        <v>964</v>
      </c>
      <c r="B13" s="364"/>
    </row>
    <row r="14" spans="1:2" ht="73.8" customHeight="1" thickTop="1" thickBot="1" x14ac:dyDescent="0.35">
      <c r="A14" s="356" t="s">
        <v>932</v>
      </c>
      <c r="B14" s="357" t="s">
        <v>969</v>
      </c>
    </row>
    <row r="15" spans="1:2" s="99" customFormat="1" ht="46.2" thickBot="1" x14ac:dyDescent="0.35">
      <c r="A15" s="359" t="s">
        <v>897</v>
      </c>
      <c r="B15" s="358" t="s">
        <v>10</v>
      </c>
    </row>
  </sheetData>
  <mergeCells count="1">
    <mergeCell ref="B7:B13"/>
  </mergeCells>
  <dataValidations count="1">
    <dataValidation allowBlank="1" showInputMessage="1" showErrorMessage="1" promptTitle="Locaties Viadere" sqref="A15" xr:uid="{2263E02B-CDE9-4FD2-A26E-6B2788DBDECB}"/>
  </dataValidations>
  <hyperlinks>
    <hyperlink ref="A6" location="Ruimtestaat!M2" display="Ruimtestaat" xr:uid="{344E5846-31FE-4199-85E8-3F8AA020DF7E}"/>
    <hyperlink ref="A7" location="'Admistratieve ruimte (1)'!E1" display="Adm ruimte (1)" xr:uid="{46211A49-30F5-4A8F-9ACA-40B007EC00B1}"/>
    <hyperlink ref="A11" location="'Verkeersruimte (6)'!A1" display="Verkeersruimte (6)" xr:uid="{B7C9C53A-48FC-4D52-83AC-3B2D164EED78}"/>
    <hyperlink ref="A10" location="'Restauratieve ruimte (5)'!A1" display="Restauratieve ruimte (5)" xr:uid="{A5B35435-868A-4E34-8F13-631FC066EC8B}"/>
    <hyperlink ref="A9" location="'Sanitair (4)'!E1" display="Sanitaire ruimte (4)" xr:uid="{A836109A-4990-4BDF-A750-2AE9096B97C7}"/>
    <hyperlink ref="A8" location="'Leslokaal (2)'!A1" display="Leslokaal (2)" xr:uid="{65A3E857-2963-4FCD-A6AB-D7FAE0267811}"/>
    <hyperlink ref="A5" location="'Prijzenblad Viadere'!A1" display="Prijzenblad Viadere" xr:uid="{710020D6-77FA-401F-AA52-0F4FF70CA474}"/>
    <hyperlink ref="A12" location="'Speellokaal (7)'!A1" display="Speellokaal (7)" xr:uid="{CA008F44-42E9-4C0B-B47A-CC7CE8583B33}"/>
    <hyperlink ref="A13" location="'BSO  PZ (8)'!A1" display="'BSO  PZ (8)'!A1" xr:uid="{CAD518D6-B49B-4D46-BED3-7D6FDBBD5D84}"/>
    <hyperlink ref="A15" location="'Locaties WadA'!A1" display="Locaties WadA" xr:uid="{95863433-FE00-4317-8268-2173FF1A1BF0}"/>
    <hyperlink ref="A14" location="Regiewerkzaamheden!A1" display="Regiewerkzaamheden" xr:uid="{944128E9-8679-4BDA-991B-183C3DE40802}"/>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C8339A-2457-43E6-8D43-B14E98EC6ADB}">
  <sheetPr codeName="Blad14">
    <tabColor rgb="FF7030A0"/>
    <pageSetUpPr fitToPage="1"/>
  </sheetPr>
  <dimension ref="A1:G38"/>
  <sheetViews>
    <sheetView showGridLines="0" zoomScaleNormal="100" workbookViewId="0">
      <pane ySplit="5" topLeftCell="A6" activePane="bottomLeft" state="frozen"/>
      <selection sqref="A1:A21"/>
      <selection pane="bottomLeft" activeCell="K35" sqref="K35"/>
    </sheetView>
  </sheetViews>
  <sheetFormatPr defaultColWidth="8.88671875" defaultRowHeight="14.4" x14ac:dyDescent="0.3"/>
  <cols>
    <col min="1" max="1" width="16.6640625" customWidth="1"/>
    <col min="2" max="2" width="50.6640625" customWidth="1"/>
    <col min="3" max="3" width="35.6640625" customWidth="1"/>
    <col min="4" max="4" width="50.6640625" customWidth="1"/>
    <col min="5" max="5" width="16.6640625" customWidth="1"/>
    <col min="6" max="6" width="12.33203125" bestFit="1" customWidth="1"/>
    <col min="7" max="7" width="11.44140625" customWidth="1"/>
  </cols>
  <sheetData>
    <row r="1" spans="1:7" ht="18.600000000000001" thickBot="1" x14ac:dyDescent="0.4">
      <c r="A1" s="399" t="s">
        <v>17</v>
      </c>
      <c r="B1" s="188" t="s">
        <v>418</v>
      </c>
      <c r="C1" s="189" t="s">
        <v>965</v>
      </c>
      <c r="D1" s="109" t="s">
        <v>419</v>
      </c>
      <c r="E1" s="136">
        <v>0</v>
      </c>
      <c r="F1" s="137"/>
      <c r="G1" s="137"/>
    </row>
    <row r="2" spans="1:7" ht="18" x14ac:dyDescent="0.35">
      <c r="A2" s="400"/>
      <c r="B2" s="190" t="s">
        <v>420</v>
      </c>
      <c r="C2" s="191">
        <v>5</v>
      </c>
    </row>
    <row r="3" spans="1:7" ht="18.600000000000001" thickBot="1" x14ac:dyDescent="0.4">
      <c r="A3" s="401"/>
      <c r="B3" s="192" t="s">
        <v>421</v>
      </c>
      <c r="C3" s="193" t="s">
        <v>23</v>
      </c>
    </row>
    <row r="4" spans="1:7" ht="15" thickBot="1" x14ac:dyDescent="0.35">
      <c r="B4" s="194"/>
      <c r="C4" s="195"/>
    </row>
    <row r="5" spans="1:7" ht="40.799999999999997" thickTop="1" thickBot="1" x14ac:dyDescent="0.35">
      <c r="A5" s="286"/>
      <c r="B5" s="287" t="s">
        <v>422</v>
      </c>
      <c r="C5" s="290" t="s">
        <v>423</v>
      </c>
      <c r="D5" s="292" t="s">
        <v>424</v>
      </c>
      <c r="E5" s="288" t="s">
        <v>425</v>
      </c>
      <c r="F5" s="288" t="s">
        <v>426</v>
      </c>
    </row>
    <row r="6" spans="1:7" x14ac:dyDescent="0.3">
      <c r="A6" s="394" t="s">
        <v>427</v>
      </c>
      <c r="B6" s="160" t="s">
        <v>428</v>
      </c>
      <c r="C6" s="203" t="s">
        <v>553</v>
      </c>
      <c r="D6" s="41" t="s">
        <v>430</v>
      </c>
      <c r="E6" s="42">
        <v>210</v>
      </c>
      <c r="F6" s="42" t="s">
        <v>431</v>
      </c>
    </row>
    <row r="7" spans="1:7" ht="20.399999999999999" x14ac:dyDescent="0.3">
      <c r="A7" s="394"/>
      <c r="B7" s="289" t="s">
        <v>755</v>
      </c>
      <c r="C7" s="203" t="s">
        <v>433</v>
      </c>
      <c r="D7" s="113" t="s">
        <v>756</v>
      </c>
      <c r="E7" s="42">
        <v>210</v>
      </c>
      <c r="F7" s="42" t="s">
        <v>431</v>
      </c>
    </row>
    <row r="8" spans="1:7" x14ac:dyDescent="0.3">
      <c r="A8" s="394"/>
      <c r="B8" s="74" t="s">
        <v>507</v>
      </c>
      <c r="C8" s="202" t="s">
        <v>437</v>
      </c>
      <c r="D8" s="41" t="s">
        <v>438</v>
      </c>
      <c r="E8" s="73">
        <v>210</v>
      </c>
      <c r="F8" s="73" t="s">
        <v>431</v>
      </c>
    </row>
    <row r="9" spans="1:7" x14ac:dyDescent="0.3">
      <c r="A9" s="394"/>
      <c r="B9" s="160" t="s">
        <v>554</v>
      </c>
      <c r="C9" s="203" t="s">
        <v>555</v>
      </c>
      <c r="D9" s="41" t="s">
        <v>556</v>
      </c>
      <c r="E9" s="42">
        <v>210</v>
      </c>
      <c r="F9" s="42" t="s">
        <v>431</v>
      </c>
    </row>
    <row r="10" spans="1:7" ht="20.399999999999999" x14ac:dyDescent="0.3">
      <c r="A10" s="394"/>
      <c r="B10" s="106" t="s">
        <v>552</v>
      </c>
      <c r="C10" s="203" t="s">
        <v>441</v>
      </c>
      <c r="D10" s="41" t="s">
        <v>557</v>
      </c>
      <c r="E10" s="42">
        <v>168</v>
      </c>
      <c r="F10" s="42" t="s">
        <v>757</v>
      </c>
    </row>
    <row r="11" spans="1:7" ht="21" thickBot="1" x14ac:dyDescent="0.35">
      <c r="A11" s="395"/>
      <c r="B11" s="199" t="s">
        <v>443</v>
      </c>
      <c r="C11" s="291" t="s">
        <v>506</v>
      </c>
      <c r="D11" s="43" t="s">
        <v>444</v>
      </c>
      <c r="E11" s="44">
        <v>168</v>
      </c>
      <c r="F11" s="177" t="s">
        <v>757</v>
      </c>
    </row>
    <row r="12" spans="1:7" ht="15" thickTop="1" x14ac:dyDescent="0.3">
      <c r="A12" s="393" t="s">
        <v>435</v>
      </c>
      <c r="B12" s="168" t="s">
        <v>516</v>
      </c>
      <c r="C12" s="202" t="s">
        <v>454</v>
      </c>
      <c r="D12" s="72" t="s">
        <v>455</v>
      </c>
      <c r="E12" s="73">
        <v>42</v>
      </c>
      <c r="F12" s="73" t="s">
        <v>439</v>
      </c>
    </row>
    <row r="13" spans="1:7" ht="20.399999999999999" x14ac:dyDescent="0.3">
      <c r="A13" s="394"/>
      <c r="B13" s="168" t="s">
        <v>551</v>
      </c>
      <c r="C13" s="202" t="s">
        <v>437</v>
      </c>
      <c r="D13" s="41" t="s">
        <v>452</v>
      </c>
      <c r="E13" s="73">
        <v>42</v>
      </c>
      <c r="F13" s="73" t="s">
        <v>439</v>
      </c>
    </row>
    <row r="14" spans="1:7" x14ac:dyDescent="0.3">
      <c r="A14" s="394"/>
      <c r="B14" s="168" t="s">
        <v>447</v>
      </c>
      <c r="C14" s="202" t="s">
        <v>437</v>
      </c>
      <c r="D14" s="41" t="s">
        <v>448</v>
      </c>
      <c r="E14" s="73">
        <v>42</v>
      </c>
      <c r="F14" s="73" t="s">
        <v>439</v>
      </c>
    </row>
    <row r="15" spans="1:7" x14ac:dyDescent="0.3">
      <c r="A15" s="394"/>
      <c r="B15" s="146" t="s">
        <v>449</v>
      </c>
      <c r="C15" s="203" t="s">
        <v>437</v>
      </c>
      <c r="D15" s="41" t="s">
        <v>450</v>
      </c>
      <c r="E15" s="184">
        <v>42</v>
      </c>
      <c r="F15" s="180" t="s">
        <v>439</v>
      </c>
    </row>
    <row r="16" spans="1:7" x14ac:dyDescent="0.3">
      <c r="A16" s="394"/>
      <c r="B16" s="168" t="s">
        <v>558</v>
      </c>
      <c r="C16" s="202" t="s">
        <v>437</v>
      </c>
      <c r="D16" s="41" t="s">
        <v>559</v>
      </c>
      <c r="E16" s="73">
        <v>42</v>
      </c>
      <c r="F16" s="73" t="s">
        <v>439</v>
      </c>
    </row>
    <row r="17" spans="1:6" ht="20.399999999999999" x14ac:dyDescent="0.3">
      <c r="A17" s="394"/>
      <c r="B17" s="168" t="s">
        <v>560</v>
      </c>
      <c r="C17" s="202" t="s">
        <v>561</v>
      </c>
      <c r="D17" s="41" t="s">
        <v>562</v>
      </c>
      <c r="E17" s="73">
        <v>42</v>
      </c>
      <c r="F17" s="73" t="s">
        <v>439</v>
      </c>
    </row>
    <row r="18" spans="1:6" x14ac:dyDescent="0.3">
      <c r="A18" s="394"/>
      <c r="B18" s="152" t="s">
        <v>554</v>
      </c>
      <c r="C18" s="203" t="s">
        <v>563</v>
      </c>
      <c r="D18" s="41" t="s">
        <v>564</v>
      </c>
      <c r="E18" s="73">
        <v>42</v>
      </c>
      <c r="F18" s="73" t="s">
        <v>439</v>
      </c>
    </row>
    <row r="19" spans="1:6" ht="22.2" customHeight="1" x14ac:dyDescent="0.3">
      <c r="A19" s="394"/>
      <c r="B19" s="152" t="s">
        <v>565</v>
      </c>
      <c r="C19" s="203" t="s">
        <v>437</v>
      </c>
      <c r="D19" s="41" t="s">
        <v>566</v>
      </c>
      <c r="E19" s="73">
        <v>42</v>
      </c>
      <c r="F19" s="73" t="s">
        <v>439</v>
      </c>
    </row>
    <row r="20" spans="1:6" x14ac:dyDescent="0.3">
      <c r="A20" s="394"/>
      <c r="B20" s="152" t="s">
        <v>567</v>
      </c>
      <c r="C20" s="203" t="s">
        <v>437</v>
      </c>
      <c r="D20" s="41" t="s">
        <v>568</v>
      </c>
      <c r="E20" s="73">
        <v>42</v>
      </c>
      <c r="F20" s="73" t="s">
        <v>439</v>
      </c>
    </row>
    <row r="21" spans="1:6" x14ac:dyDescent="0.3">
      <c r="A21" s="394"/>
      <c r="B21" s="146" t="s">
        <v>459</v>
      </c>
      <c r="C21" s="203" t="s">
        <v>460</v>
      </c>
      <c r="D21" s="41" t="s">
        <v>461</v>
      </c>
      <c r="E21" s="184">
        <v>42</v>
      </c>
      <c r="F21" s="175" t="s">
        <v>439</v>
      </c>
    </row>
    <row r="22" spans="1:6" ht="20.399999999999999" x14ac:dyDescent="0.3">
      <c r="A22" s="394"/>
      <c r="B22" s="146" t="s">
        <v>552</v>
      </c>
      <c r="C22" s="41" t="s">
        <v>758</v>
      </c>
      <c r="D22" s="41" t="s">
        <v>759</v>
      </c>
      <c r="E22" s="204">
        <v>42</v>
      </c>
      <c r="F22" s="186" t="s">
        <v>439</v>
      </c>
    </row>
    <row r="23" spans="1:6" ht="20.399999999999999" x14ac:dyDescent="0.3">
      <c r="A23" s="394"/>
      <c r="B23" s="146" t="s">
        <v>552</v>
      </c>
      <c r="C23" s="203" t="s">
        <v>465</v>
      </c>
      <c r="D23" s="41" t="s">
        <v>466</v>
      </c>
      <c r="E23" s="73">
        <v>42</v>
      </c>
      <c r="F23" s="73" t="s">
        <v>439</v>
      </c>
    </row>
    <row r="24" spans="1:6" x14ac:dyDescent="0.3">
      <c r="A24" s="394"/>
      <c r="B24" s="152" t="s">
        <v>443</v>
      </c>
      <c r="C24" s="203" t="s">
        <v>467</v>
      </c>
      <c r="D24" s="41" t="s">
        <v>442</v>
      </c>
      <c r="E24" s="73">
        <v>42</v>
      </c>
      <c r="F24" s="73" t="s">
        <v>439</v>
      </c>
    </row>
    <row r="25" spans="1:6" ht="21" thickBot="1" x14ac:dyDescent="0.35">
      <c r="A25" s="395"/>
      <c r="B25" s="155" t="s">
        <v>569</v>
      </c>
      <c r="C25" s="291" t="s">
        <v>437</v>
      </c>
      <c r="D25" s="43" t="s">
        <v>570</v>
      </c>
      <c r="E25" s="44">
        <v>42</v>
      </c>
      <c r="F25" s="44" t="s">
        <v>439</v>
      </c>
    </row>
    <row r="26" spans="1:6" ht="15" thickTop="1" x14ac:dyDescent="0.3">
      <c r="A26" s="394" t="s">
        <v>470</v>
      </c>
      <c r="B26" s="169" t="s">
        <v>475</v>
      </c>
      <c r="C26" s="202" t="s">
        <v>476</v>
      </c>
      <c r="D26" s="72" t="s">
        <v>477</v>
      </c>
      <c r="E26" s="73">
        <v>12</v>
      </c>
      <c r="F26" s="186" t="s">
        <v>474</v>
      </c>
    </row>
    <row r="27" spans="1:6" x14ac:dyDescent="0.3">
      <c r="A27" s="394"/>
      <c r="B27" s="169" t="s">
        <v>571</v>
      </c>
      <c r="C27" s="202" t="s">
        <v>481</v>
      </c>
      <c r="D27" s="41" t="s">
        <v>482</v>
      </c>
      <c r="E27" s="42">
        <v>12</v>
      </c>
      <c r="F27" s="175" t="s">
        <v>474</v>
      </c>
    </row>
    <row r="28" spans="1:6" x14ac:dyDescent="0.3">
      <c r="A28" s="394"/>
      <c r="B28" s="157" t="s">
        <v>478</v>
      </c>
      <c r="C28" s="203" t="s">
        <v>479</v>
      </c>
      <c r="D28" s="41" t="s">
        <v>480</v>
      </c>
      <c r="E28" s="42">
        <v>12</v>
      </c>
      <c r="F28" s="175" t="s">
        <v>474</v>
      </c>
    </row>
    <row r="29" spans="1:6" x14ac:dyDescent="0.3">
      <c r="A29" s="394"/>
      <c r="B29" s="170" t="s">
        <v>471</v>
      </c>
      <c r="C29" s="202" t="s">
        <v>472</v>
      </c>
      <c r="D29" s="41" t="s">
        <v>512</v>
      </c>
      <c r="E29" s="204">
        <v>12</v>
      </c>
      <c r="F29" s="175" t="s">
        <v>474</v>
      </c>
    </row>
    <row r="30" spans="1:6" ht="15" thickBot="1" x14ac:dyDescent="0.35">
      <c r="A30" s="395"/>
      <c r="B30" s="197" t="s">
        <v>483</v>
      </c>
      <c r="C30" s="43" t="s">
        <v>460</v>
      </c>
      <c r="D30" s="113" t="s">
        <v>480</v>
      </c>
      <c r="E30" s="73">
        <v>12</v>
      </c>
      <c r="F30" s="73" t="s">
        <v>474</v>
      </c>
    </row>
    <row r="31" spans="1:6" ht="21" customHeight="1" thickTop="1" x14ac:dyDescent="0.3">
      <c r="A31" s="393" t="s">
        <v>484</v>
      </c>
      <c r="B31" s="159" t="s">
        <v>572</v>
      </c>
      <c r="C31" s="39" t="s">
        <v>486</v>
      </c>
      <c r="D31" s="39" t="s">
        <v>573</v>
      </c>
      <c r="E31" s="40">
        <v>4</v>
      </c>
      <c r="F31" s="176" t="s">
        <v>488</v>
      </c>
    </row>
    <row r="32" spans="1:6" ht="21" customHeight="1" x14ac:dyDescent="0.3">
      <c r="A32" s="394"/>
      <c r="B32" s="147" t="s">
        <v>489</v>
      </c>
      <c r="C32" s="72" t="s">
        <v>490</v>
      </c>
      <c r="D32" s="72" t="s">
        <v>491</v>
      </c>
      <c r="E32" s="73">
        <v>4</v>
      </c>
      <c r="F32" s="186" t="s">
        <v>488</v>
      </c>
    </row>
    <row r="33" spans="1:7" ht="20.399999999999999" x14ac:dyDescent="0.3">
      <c r="A33" s="394"/>
      <c r="B33" s="148" t="s">
        <v>485</v>
      </c>
      <c r="C33" s="41" t="s">
        <v>486</v>
      </c>
      <c r="D33" s="41" t="s">
        <v>487</v>
      </c>
      <c r="E33" s="42">
        <v>4</v>
      </c>
      <c r="F33" s="175" t="s">
        <v>488</v>
      </c>
    </row>
    <row r="34" spans="1:7" x14ac:dyDescent="0.3">
      <c r="A34" s="394"/>
      <c r="B34" s="148" t="s">
        <v>495</v>
      </c>
      <c r="C34" s="41" t="s">
        <v>496</v>
      </c>
      <c r="D34" s="41" t="s">
        <v>497</v>
      </c>
      <c r="E34" s="42">
        <v>4</v>
      </c>
      <c r="F34" s="73" t="s">
        <v>488</v>
      </c>
    </row>
    <row r="35" spans="1:7" ht="33.6" customHeight="1" x14ac:dyDescent="0.3">
      <c r="A35" s="394"/>
      <c r="B35" s="299" t="s">
        <v>498</v>
      </c>
      <c r="C35" s="113" t="s">
        <v>499</v>
      </c>
      <c r="D35" s="113" t="s">
        <v>500</v>
      </c>
      <c r="E35" s="300">
        <v>2</v>
      </c>
      <c r="F35" s="293" t="s">
        <v>760</v>
      </c>
    </row>
    <row r="36" spans="1:7" ht="25.8" customHeight="1" x14ac:dyDescent="0.3">
      <c r="A36" s="394"/>
      <c r="B36" s="148" t="s">
        <v>552</v>
      </c>
      <c r="C36" s="41" t="s">
        <v>774</v>
      </c>
      <c r="D36" s="41" t="s">
        <v>775</v>
      </c>
      <c r="E36" s="42">
        <v>2</v>
      </c>
      <c r="F36" s="175" t="s">
        <v>760</v>
      </c>
    </row>
    <row r="37" spans="1:7" ht="50.4" customHeight="1" thickBot="1" x14ac:dyDescent="0.35">
      <c r="A37" s="395"/>
      <c r="B37" s="234" t="s">
        <v>502</v>
      </c>
      <c r="C37" s="235" t="s">
        <v>503</v>
      </c>
      <c r="D37" s="235" t="s">
        <v>504</v>
      </c>
      <c r="E37" s="308">
        <v>1</v>
      </c>
      <c r="F37" s="309" t="s">
        <v>501</v>
      </c>
      <c r="G37" s="172"/>
    </row>
    <row r="38" spans="1:7" ht="15" thickTop="1" x14ac:dyDescent="0.3">
      <c r="F38" s="196"/>
    </row>
  </sheetData>
  <mergeCells count="5">
    <mergeCell ref="A31:A37"/>
    <mergeCell ref="A6:A11"/>
    <mergeCell ref="A12:A25"/>
    <mergeCell ref="A26:A30"/>
    <mergeCell ref="A1:A3"/>
  </mergeCells>
  <hyperlinks>
    <hyperlink ref="A1" location="Toelichting!A1" display="Terug naar het tabblad Toelichting" xr:uid="{364EBAA1-CDB3-443C-93D6-619266CAD41D}"/>
  </hyperlinks>
  <pageMargins left="0.70866141732283472" right="0.70866141732283472" top="0.74803149606299213" bottom="0.74803149606299213" header="0.31496062992125984" footer="0.31496062992125984"/>
  <pageSetup paperSize="9" scale="63"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AA0C1D-B2AA-4E24-95FB-799DB1C4CBE2}">
  <sheetPr codeName="Blad15">
    <tabColor rgb="FF7030A0"/>
    <pageSetUpPr fitToPage="1"/>
  </sheetPr>
  <dimension ref="A1:G23"/>
  <sheetViews>
    <sheetView showGridLines="0" zoomScaleNormal="100" workbookViewId="0">
      <pane ySplit="5" topLeftCell="A6" activePane="bottomLeft" state="frozen"/>
      <selection sqref="A1:A21"/>
      <selection pane="bottomLeft" activeCell="F22" sqref="F22"/>
    </sheetView>
  </sheetViews>
  <sheetFormatPr defaultColWidth="8.88671875" defaultRowHeight="14.4" x14ac:dyDescent="0.3"/>
  <cols>
    <col min="1" max="1" width="16.6640625" customWidth="1"/>
    <col min="2" max="2" width="50.6640625" customWidth="1"/>
    <col min="3" max="3" width="35.6640625" customWidth="1"/>
    <col min="4" max="4" width="50.6640625" customWidth="1"/>
    <col min="5" max="5" width="16.6640625" customWidth="1"/>
    <col min="6" max="6" width="11.6640625" customWidth="1"/>
    <col min="7" max="7" width="11.44140625" customWidth="1"/>
  </cols>
  <sheetData>
    <row r="1" spans="1:7" ht="18.600000000000001" thickBot="1" x14ac:dyDescent="0.4">
      <c r="A1" s="382" t="s">
        <v>17</v>
      </c>
      <c r="B1" s="63" t="s">
        <v>418</v>
      </c>
      <c r="C1" s="66" t="s">
        <v>965</v>
      </c>
      <c r="D1" s="36" t="s">
        <v>419</v>
      </c>
      <c r="E1" s="136">
        <v>0</v>
      </c>
      <c r="F1" s="137"/>
      <c r="G1" s="137"/>
    </row>
    <row r="2" spans="1:7" ht="18" x14ac:dyDescent="0.35">
      <c r="A2" s="383"/>
      <c r="B2" s="64" t="s">
        <v>420</v>
      </c>
      <c r="C2" s="67">
        <v>6</v>
      </c>
    </row>
    <row r="3" spans="1:7" ht="18.600000000000001" thickBot="1" x14ac:dyDescent="0.4">
      <c r="A3" s="384"/>
      <c r="B3" s="65" t="s">
        <v>421</v>
      </c>
      <c r="C3" s="75" t="s">
        <v>411</v>
      </c>
    </row>
    <row r="4" spans="1:7" ht="15" thickBot="1" x14ac:dyDescent="0.35"/>
    <row r="5" spans="1:7" ht="40.799999999999997" thickTop="1" thickBot="1" x14ac:dyDescent="0.35">
      <c r="B5" s="69" t="s">
        <v>422</v>
      </c>
      <c r="C5" s="70" t="s">
        <v>423</v>
      </c>
      <c r="D5" s="70" t="s">
        <v>424</v>
      </c>
      <c r="E5" s="71" t="s">
        <v>425</v>
      </c>
      <c r="F5" s="71" t="s">
        <v>426</v>
      </c>
    </row>
    <row r="6" spans="1:7" x14ac:dyDescent="0.3">
      <c r="A6" s="390" t="s">
        <v>435</v>
      </c>
      <c r="B6" s="154" t="s">
        <v>428</v>
      </c>
      <c r="C6" s="41" t="s">
        <v>575</v>
      </c>
      <c r="D6" s="41" t="s">
        <v>430</v>
      </c>
      <c r="E6" s="42">
        <v>42</v>
      </c>
      <c r="F6" s="310" t="s">
        <v>439</v>
      </c>
    </row>
    <row r="7" spans="1:7" ht="16.2" customHeight="1" x14ac:dyDescent="0.3">
      <c r="A7" s="391"/>
      <c r="B7" s="154" t="s">
        <v>507</v>
      </c>
      <c r="C7" s="41" t="s">
        <v>437</v>
      </c>
      <c r="D7" s="41" t="s">
        <v>438</v>
      </c>
      <c r="E7" s="42">
        <v>42</v>
      </c>
      <c r="F7" s="310" t="s">
        <v>439</v>
      </c>
    </row>
    <row r="8" spans="1:7" x14ac:dyDescent="0.3">
      <c r="A8" s="391"/>
      <c r="B8" s="154" t="s">
        <v>516</v>
      </c>
      <c r="C8" s="41" t="s">
        <v>454</v>
      </c>
      <c r="D8" s="41" t="s">
        <v>455</v>
      </c>
      <c r="E8" s="42">
        <v>42</v>
      </c>
      <c r="F8" s="310" t="s">
        <v>439</v>
      </c>
    </row>
    <row r="9" spans="1:7" x14ac:dyDescent="0.3">
      <c r="A9" s="391"/>
      <c r="B9" s="154" t="s">
        <v>554</v>
      </c>
      <c r="C9" s="41" t="s">
        <v>555</v>
      </c>
      <c r="D9" s="41" t="s">
        <v>556</v>
      </c>
      <c r="E9" s="42">
        <v>42</v>
      </c>
      <c r="F9" s="310" t="s">
        <v>439</v>
      </c>
    </row>
    <row r="10" spans="1:7" x14ac:dyDescent="0.3">
      <c r="A10" s="391"/>
      <c r="B10" s="154" t="s">
        <v>762</v>
      </c>
      <c r="C10" s="41" t="s">
        <v>534</v>
      </c>
      <c r="D10" s="41" t="s">
        <v>574</v>
      </c>
      <c r="E10" s="42">
        <v>42</v>
      </c>
      <c r="F10" s="310" t="s">
        <v>439</v>
      </c>
    </row>
    <row r="11" spans="1:7" x14ac:dyDescent="0.3">
      <c r="A11" s="391"/>
      <c r="B11" s="154" t="s">
        <v>762</v>
      </c>
      <c r="C11" s="41" t="s">
        <v>763</v>
      </c>
      <c r="D11" s="41" t="s">
        <v>764</v>
      </c>
      <c r="E11" s="42">
        <v>42</v>
      </c>
      <c r="F11" s="310" t="s">
        <v>439</v>
      </c>
    </row>
    <row r="12" spans="1:7" ht="20.399999999999999" x14ac:dyDescent="0.3">
      <c r="A12" s="391"/>
      <c r="B12" s="154" t="s">
        <v>536</v>
      </c>
      <c r="C12" s="41" t="s">
        <v>765</v>
      </c>
      <c r="D12" s="41" t="s">
        <v>509</v>
      </c>
      <c r="E12" s="42">
        <v>42</v>
      </c>
      <c r="F12" s="310" t="s">
        <v>439</v>
      </c>
    </row>
    <row r="13" spans="1:7" ht="21" thickBot="1" x14ac:dyDescent="0.35">
      <c r="A13" s="259"/>
      <c r="B13" s="155" t="s">
        <v>576</v>
      </c>
      <c r="C13" s="41" t="s">
        <v>493</v>
      </c>
      <c r="D13" s="113" t="s">
        <v>577</v>
      </c>
      <c r="E13" s="300">
        <v>42</v>
      </c>
      <c r="F13" s="311" t="s">
        <v>439</v>
      </c>
    </row>
    <row r="14" spans="1:7" ht="20.399999999999999" x14ac:dyDescent="0.3">
      <c r="A14" s="402" t="s">
        <v>470</v>
      </c>
      <c r="B14" s="156" t="s">
        <v>485</v>
      </c>
      <c r="C14" s="39" t="s">
        <v>493</v>
      </c>
      <c r="D14" s="39" t="s">
        <v>487</v>
      </c>
      <c r="E14" s="40">
        <v>12</v>
      </c>
      <c r="F14" s="312" t="s">
        <v>474</v>
      </c>
    </row>
    <row r="15" spans="1:7" x14ac:dyDescent="0.3">
      <c r="A15" s="403"/>
      <c r="B15" s="157" t="s">
        <v>428</v>
      </c>
      <c r="C15" s="41" t="s">
        <v>481</v>
      </c>
      <c r="D15" s="41" t="s">
        <v>482</v>
      </c>
      <c r="E15" s="42">
        <v>12</v>
      </c>
      <c r="F15" s="310" t="s">
        <v>474</v>
      </c>
    </row>
    <row r="16" spans="1:7" x14ac:dyDescent="0.3">
      <c r="A16" s="403"/>
      <c r="B16" s="166" t="s">
        <v>475</v>
      </c>
      <c r="C16" s="72" t="s">
        <v>476</v>
      </c>
      <c r="D16" s="41" t="s">
        <v>477</v>
      </c>
      <c r="E16" s="300">
        <v>12</v>
      </c>
      <c r="F16" s="310" t="s">
        <v>474</v>
      </c>
    </row>
    <row r="17" spans="1:6" x14ac:dyDescent="0.3">
      <c r="A17" s="403"/>
      <c r="B17" s="141" t="s">
        <v>447</v>
      </c>
      <c r="C17" s="41" t="s">
        <v>437</v>
      </c>
      <c r="D17" s="41" t="s">
        <v>448</v>
      </c>
      <c r="E17" s="42">
        <v>12</v>
      </c>
      <c r="F17" s="310" t="s">
        <v>474</v>
      </c>
    </row>
    <row r="18" spans="1:6" ht="21" thickBot="1" x14ac:dyDescent="0.35">
      <c r="A18" s="404"/>
      <c r="B18" s="158" t="s">
        <v>578</v>
      </c>
      <c r="C18" s="43" t="s">
        <v>486</v>
      </c>
      <c r="D18" s="43" t="s">
        <v>579</v>
      </c>
      <c r="E18" s="44">
        <v>12</v>
      </c>
      <c r="F18" s="313" t="s">
        <v>474</v>
      </c>
    </row>
    <row r="19" spans="1:6" ht="21" thickTop="1" x14ac:dyDescent="0.3">
      <c r="A19" s="393" t="s">
        <v>484</v>
      </c>
      <c r="B19" s="159" t="s">
        <v>485</v>
      </c>
      <c r="C19" s="39" t="s">
        <v>493</v>
      </c>
      <c r="D19" s="39" t="s">
        <v>487</v>
      </c>
      <c r="E19" s="40">
        <v>4</v>
      </c>
      <c r="F19" s="312" t="s">
        <v>488</v>
      </c>
    </row>
    <row r="20" spans="1:6" ht="34.799999999999997" customHeight="1" x14ac:dyDescent="0.3">
      <c r="A20" s="394"/>
      <c r="B20" s="148" t="s">
        <v>580</v>
      </c>
      <c r="C20" s="41" t="s">
        <v>765</v>
      </c>
      <c r="D20" s="41" t="s">
        <v>766</v>
      </c>
      <c r="E20" s="42">
        <v>4</v>
      </c>
      <c r="F20" s="310" t="s">
        <v>488</v>
      </c>
    </row>
    <row r="21" spans="1:6" ht="20.399999999999999" x14ac:dyDescent="0.3">
      <c r="A21" s="394"/>
      <c r="B21" s="147" t="s">
        <v>552</v>
      </c>
      <c r="C21" s="72" t="s">
        <v>774</v>
      </c>
      <c r="D21" s="72" t="s">
        <v>775</v>
      </c>
      <c r="E21" s="73">
        <v>2</v>
      </c>
      <c r="F21" s="304" t="s">
        <v>760</v>
      </c>
    </row>
    <row r="22" spans="1:6" ht="41.4" thickBot="1" x14ac:dyDescent="0.35">
      <c r="A22" s="394"/>
      <c r="B22" s="149" t="s">
        <v>502</v>
      </c>
      <c r="C22" s="43" t="s">
        <v>503</v>
      </c>
      <c r="D22" s="43" t="s">
        <v>504</v>
      </c>
      <c r="E22" s="44">
        <v>1</v>
      </c>
      <c r="F22" s="313" t="s">
        <v>501</v>
      </c>
    </row>
    <row r="23" spans="1:6" ht="15" thickTop="1" x14ac:dyDescent="0.3">
      <c r="A23" s="196"/>
    </row>
  </sheetData>
  <mergeCells count="4">
    <mergeCell ref="A19:A22"/>
    <mergeCell ref="A6:A12"/>
    <mergeCell ref="A14:A18"/>
    <mergeCell ref="A1:A3"/>
  </mergeCells>
  <hyperlinks>
    <hyperlink ref="A1" location="Toelichting!A1" display="Terug naar het tabblad Toelichting" xr:uid="{AE326AD7-53BF-4E60-9AD0-7A1FF230400C}"/>
  </hyperlinks>
  <pageMargins left="0.70866141732283472" right="0.70866141732283472" top="0.74803149606299213" bottom="0.74803149606299213" header="0.31496062992125984" footer="0.31496062992125984"/>
  <pageSetup paperSize="9" scale="71"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202932-68A7-41A1-ABB8-0D40CD29C75D}">
  <sheetPr codeName="Blad16">
    <tabColor rgb="FF7030A0"/>
    <pageSetUpPr fitToPage="1"/>
  </sheetPr>
  <dimension ref="A1:G31"/>
  <sheetViews>
    <sheetView showGridLines="0" workbookViewId="0">
      <pane ySplit="5" topLeftCell="A6" activePane="bottomLeft" state="frozen"/>
      <selection sqref="A1:A21"/>
      <selection pane="bottomLeft" activeCell="F31" sqref="F31"/>
    </sheetView>
  </sheetViews>
  <sheetFormatPr defaultColWidth="8.88671875" defaultRowHeight="14.4" x14ac:dyDescent="0.3"/>
  <cols>
    <col min="1" max="1" width="16.6640625" customWidth="1"/>
    <col min="2" max="2" width="50.6640625" customWidth="1"/>
    <col min="3" max="3" width="43.6640625" customWidth="1"/>
    <col min="4" max="4" width="50.6640625" customWidth="1"/>
    <col min="5" max="5" width="16.6640625" style="20" customWidth="1"/>
    <col min="6" max="6" width="12.33203125" customWidth="1"/>
    <col min="7" max="7" width="11.44140625" customWidth="1"/>
  </cols>
  <sheetData>
    <row r="1" spans="1:7" ht="18.600000000000001" thickBot="1" x14ac:dyDescent="0.4">
      <c r="A1" s="382" t="s">
        <v>17</v>
      </c>
      <c r="B1" s="63" t="s">
        <v>418</v>
      </c>
      <c r="C1" s="66" t="s">
        <v>965</v>
      </c>
      <c r="D1" s="209" t="s">
        <v>419</v>
      </c>
      <c r="E1" s="84">
        <v>0</v>
      </c>
      <c r="F1" s="137"/>
      <c r="G1" s="137"/>
    </row>
    <row r="2" spans="1:7" ht="18" x14ac:dyDescent="0.35">
      <c r="A2" s="383"/>
      <c r="B2" s="64" t="s">
        <v>420</v>
      </c>
      <c r="C2" s="208">
        <v>7</v>
      </c>
      <c r="D2" s="187"/>
      <c r="E2"/>
    </row>
    <row r="3" spans="1:7" ht="18.600000000000001" thickBot="1" x14ac:dyDescent="0.4">
      <c r="A3" s="384"/>
      <c r="B3" s="65" t="s">
        <v>421</v>
      </c>
      <c r="C3" s="121" t="s">
        <v>966</v>
      </c>
      <c r="E3"/>
    </row>
    <row r="4" spans="1:7" ht="15" thickBot="1" x14ac:dyDescent="0.35"/>
    <row r="5" spans="1:7" ht="40.799999999999997" thickTop="1" thickBot="1" x14ac:dyDescent="0.35">
      <c r="B5" s="69" t="s">
        <v>422</v>
      </c>
      <c r="C5" s="70" t="s">
        <v>423</v>
      </c>
      <c r="D5" s="70" t="s">
        <v>424</v>
      </c>
      <c r="E5" s="71" t="s">
        <v>425</v>
      </c>
      <c r="F5" s="71" t="s">
        <v>426</v>
      </c>
    </row>
    <row r="6" spans="1:7" ht="14.4" customHeight="1" x14ac:dyDescent="0.3">
      <c r="A6" s="402" t="s">
        <v>427</v>
      </c>
      <c r="B6" s="273" t="s">
        <v>581</v>
      </c>
      <c r="C6" s="274" t="s">
        <v>454</v>
      </c>
      <c r="D6" s="274" t="s">
        <v>455</v>
      </c>
      <c r="E6" s="275">
        <v>260</v>
      </c>
      <c r="F6" s="276" t="s">
        <v>431</v>
      </c>
    </row>
    <row r="7" spans="1:7" x14ac:dyDescent="0.3">
      <c r="A7" s="403"/>
      <c r="B7" s="265" t="s">
        <v>731</v>
      </c>
      <c r="C7" s="266" t="s">
        <v>437</v>
      </c>
      <c r="D7" s="266" t="s">
        <v>438</v>
      </c>
      <c r="E7" s="264">
        <v>260</v>
      </c>
      <c r="F7" s="263" t="s">
        <v>431</v>
      </c>
    </row>
    <row r="8" spans="1:7" x14ac:dyDescent="0.3">
      <c r="A8" s="403"/>
      <c r="B8" s="74" t="s">
        <v>428</v>
      </c>
      <c r="C8" s="260" t="s">
        <v>429</v>
      </c>
      <c r="D8" s="260" t="s">
        <v>430</v>
      </c>
      <c r="E8" s="261">
        <v>260</v>
      </c>
      <c r="F8" s="264" t="s">
        <v>431</v>
      </c>
    </row>
    <row r="9" spans="1:7" ht="20.399999999999999" x14ac:dyDescent="0.3">
      <c r="A9" s="403"/>
      <c r="B9" s="74" t="s">
        <v>432</v>
      </c>
      <c r="C9" s="260" t="s">
        <v>433</v>
      </c>
      <c r="D9" s="260" t="s">
        <v>434</v>
      </c>
      <c r="E9" s="264">
        <v>260</v>
      </c>
      <c r="F9" s="263" t="s">
        <v>431</v>
      </c>
    </row>
    <row r="10" spans="1:7" ht="20.399999999999999" x14ac:dyDescent="0.3">
      <c r="A10" s="403"/>
      <c r="B10" s="74" t="s">
        <v>440</v>
      </c>
      <c r="C10" s="260" t="s">
        <v>728</v>
      </c>
      <c r="D10" s="260" t="s">
        <v>730</v>
      </c>
      <c r="E10" s="261">
        <v>260</v>
      </c>
      <c r="F10" s="263" t="s">
        <v>431</v>
      </c>
    </row>
    <row r="11" spans="1:7" ht="20.399999999999999" x14ac:dyDescent="0.3">
      <c r="A11" s="403"/>
      <c r="B11" s="74" t="s">
        <v>440</v>
      </c>
      <c r="C11" s="260" t="s">
        <v>496</v>
      </c>
      <c r="D11" s="260" t="s">
        <v>729</v>
      </c>
      <c r="E11" s="261">
        <v>104</v>
      </c>
      <c r="F11" s="263" t="s">
        <v>724</v>
      </c>
    </row>
    <row r="12" spans="1:7" ht="20.399999999999999" x14ac:dyDescent="0.3">
      <c r="A12" s="403"/>
      <c r="B12" s="284" t="s">
        <v>727</v>
      </c>
      <c r="C12" s="260" t="s">
        <v>726</v>
      </c>
      <c r="D12" s="260" t="s">
        <v>466</v>
      </c>
      <c r="E12" s="261">
        <v>156</v>
      </c>
      <c r="F12" s="263" t="s">
        <v>725</v>
      </c>
    </row>
    <row r="13" spans="1:7" ht="20.399999999999999" x14ac:dyDescent="0.3">
      <c r="A13" s="403"/>
      <c r="B13" s="74" t="s">
        <v>443</v>
      </c>
      <c r="C13" s="260" t="s">
        <v>506</v>
      </c>
      <c r="D13" s="260" t="s">
        <v>444</v>
      </c>
      <c r="E13" s="261">
        <v>260</v>
      </c>
      <c r="F13" s="262" t="s">
        <v>431</v>
      </c>
    </row>
    <row r="14" spans="1:7" ht="21" thickBot="1" x14ac:dyDescent="0.35">
      <c r="A14" s="403"/>
      <c r="B14" s="269" t="s">
        <v>513</v>
      </c>
      <c r="C14" s="270" t="s">
        <v>493</v>
      </c>
      <c r="D14" s="270" t="s">
        <v>509</v>
      </c>
      <c r="E14" s="271">
        <v>260</v>
      </c>
      <c r="F14" s="271" t="s">
        <v>431</v>
      </c>
    </row>
    <row r="15" spans="1:7" ht="30.6" customHeight="1" x14ac:dyDescent="0.3">
      <c r="A15" s="376" t="s">
        <v>435</v>
      </c>
      <c r="B15" s="168" t="s">
        <v>732</v>
      </c>
      <c r="C15" s="266" t="s">
        <v>733</v>
      </c>
      <c r="D15" s="266" t="s">
        <v>734</v>
      </c>
      <c r="E15" s="261">
        <v>52</v>
      </c>
      <c r="F15" s="263" t="s">
        <v>439</v>
      </c>
    </row>
    <row r="16" spans="1:7" ht="31.8" customHeight="1" thickBot="1" x14ac:dyDescent="0.35">
      <c r="A16" s="378"/>
      <c r="B16" s="168" t="s">
        <v>737</v>
      </c>
      <c r="C16" s="266" t="s">
        <v>735</v>
      </c>
      <c r="D16" s="270" t="s">
        <v>736</v>
      </c>
      <c r="E16" s="262">
        <v>52</v>
      </c>
      <c r="F16" s="263" t="s">
        <v>439</v>
      </c>
    </row>
    <row r="17" spans="1:6" ht="21" customHeight="1" x14ac:dyDescent="0.3">
      <c r="A17" s="403" t="s">
        <v>470</v>
      </c>
      <c r="B17" s="277" t="s">
        <v>738</v>
      </c>
      <c r="C17" s="274" t="s">
        <v>739</v>
      </c>
      <c r="D17" s="272" t="s">
        <v>477</v>
      </c>
      <c r="E17" s="275">
        <v>12</v>
      </c>
      <c r="F17" s="276" t="s">
        <v>474</v>
      </c>
    </row>
    <row r="18" spans="1:6" ht="21" customHeight="1" x14ac:dyDescent="0.3">
      <c r="A18" s="403"/>
      <c r="B18" s="278" t="s">
        <v>740</v>
      </c>
      <c r="C18" s="266" t="s">
        <v>741</v>
      </c>
      <c r="D18" s="260" t="s">
        <v>742</v>
      </c>
      <c r="E18" s="262">
        <v>12</v>
      </c>
      <c r="F18" s="263" t="s">
        <v>474</v>
      </c>
    </row>
    <row r="19" spans="1:6" ht="21" customHeight="1" x14ac:dyDescent="0.3">
      <c r="A19" s="403"/>
      <c r="B19" s="278" t="s">
        <v>428</v>
      </c>
      <c r="C19" s="260" t="s">
        <v>481</v>
      </c>
      <c r="D19" s="260" t="s">
        <v>482</v>
      </c>
      <c r="E19" s="262">
        <v>12</v>
      </c>
      <c r="F19" s="263" t="s">
        <v>474</v>
      </c>
    </row>
    <row r="20" spans="1:6" ht="21" customHeight="1" x14ac:dyDescent="0.3">
      <c r="A20" s="403"/>
      <c r="B20" s="278" t="s">
        <v>744</v>
      </c>
      <c r="C20" s="266" t="s">
        <v>743</v>
      </c>
      <c r="D20" s="266" t="s">
        <v>745</v>
      </c>
      <c r="E20" s="262">
        <v>12</v>
      </c>
      <c r="F20" s="263" t="s">
        <v>474</v>
      </c>
    </row>
    <row r="21" spans="1:6" ht="21" customHeight="1" x14ac:dyDescent="0.3">
      <c r="A21" s="403"/>
      <c r="B21" s="278" t="s">
        <v>746</v>
      </c>
      <c r="C21" s="266" t="s">
        <v>747</v>
      </c>
      <c r="D21" s="266" t="s">
        <v>748</v>
      </c>
      <c r="E21" s="262">
        <v>12</v>
      </c>
      <c r="F21" s="263" t="s">
        <v>474</v>
      </c>
    </row>
    <row r="22" spans="1:6" ht="21" customHeight="1" x14ac:dyDescent="0.3">
      <c r="A22" s="403"/>
      <c r="B22" s="278" t="s">
        <v>749</v>
      </c>
      <c r="C22" s="266" t="s">
        <v>479</v>
      </c>
      <c r="D22" s="260" t="s">
        <v>754</v>
      </c>
      <c r="E22" s="262">
        <v>12</v>
      </c>
      <c r="F22" s="263" t="s">
        <v>474</v>
      </c>
    </row>
    <row r="23" spans="1:6" ht="21" customHeight="1" x14ac:dyDescent="0.3">
      <c r="A23" s="403"/>
      <c r="B23" s="278" t="s">
        <v>750</v>
      </c>
      <c r="C23" s="266" t="s">
        <v>733</v>
      </c>
      <c r="D23" s="266" t="s">
        <v>751</v>
      </c>
      <c r="E23" s="262">
        <v>12</v>
      </c>
      <c r="F23" s="263" t="s">
        <v>474</v>
      </c>
    </row>
    <row r="24" spans="1:6" ht="21" customHeight="1" x14ac:dyDescent="0.3">
      <c r="A24" s="403"/>
      <c r="B24" s="278" t="s">
        <v>456</v>
      </c>
      <c r="C24" s="266" t="s">
        <v>752</v>
      </c>
      <c r="D24" s="260" t="s">
        <v>753</v>
      </c>
      <c r="E24" s="262">
        <v>12</v>
      </c>
      <c r="F24" s="263" t="s">
        <v>474</v>
      </c>
    </row>
    <row r="25" spans="1:6" x14ac:dyDescent="0.3">
      <c r="A25" s="403"/>
      <c r="B25" s="279" t="s">
        <v>478</v>
      </c>
      <c r="C25" s="260" t="s">
        <v>479</v>
      </c>
      <c r="D25" s="260" t="s">
        <v>754</v>
      </c>
      <c r="E25" s="261">
        <v>12</v>
      </c>
      <c r="F25" s="263" t="s">
        <v>474</v>
      </c>
    </row>
    <row r="26" spans="1:6" ht="15" thickBot="1" x14ac:dyDescent="0.35">
      <c r="A26" s="404"/>
      <c r="B26" s="280" t="s">
        <v>483</v>
      </c>
      <c r="C26" s="267" t="s">
        <v>460</v>
      </c>
      <c r="D26" s="267" t="s">
        <v>754</v>
      </c>
      <c r="E26" s="268">
        <v>12</v>
      </c>
      <c r="F26" s="262" t="s">
        <v>474</v>
      </c>
    </row>
    <row r="27" spans="1:6" ht="20.399999999999999" x14ac:dyDescent="0.3">
      <c r="A27" s="405" t="s">
        <v>484</v>
      </c>
      <c r="B27" s="281" t="s">
        <v>485</v>
      </c>
      <c r="C27" s="274" t="s">
        <v>486</v>
      </c>
      <c r="D27" s="274" t="s">
        <v>487</v>
      </c>
      <c r="E27" s="275">
        <v>4</v>
      </c>
      <c r="F27" s="276" t="s">
        <v>488</v>
      </c>
    </row>
    <row r="28" spans="1:6" x14ac:dyDescent="0.3">
      <c r="A28" s="405"/>
      <c r="B28" s="282" t="s">
        <v>495</v>
      </c>
      <c r="C28" s="260" t="s">
        <v>496</v>
      </c>
      <c r="D28" s="260" t="s">
        <v>497</v>
      </c>
      <c r="E28" s="261">
        <v>4</v>
      </c>
      <c r="F28" s="263" t="s">
        <v>488</v>
      </c>
    </row>
    <row r="29" spans="1:6" ht="20.399999999999999" x14ac:dyDescent="0.3">
      <c r="A29" s="405"/>
      <c r="B29" s="282" t="s">
        <v>513</v>
      </c>
      <c r="C29" s="260" t="s">
        <v>514</v>
      </c>
      <c r="D29" s="260" t="s">
        <v>515</v>
      </c>
      <c r="E29" s="261">
        <v>4</v>
      </c>
      <c r="F29" s="262" t="s">
        <v>488</v>
      </c>
    </row>
    <row r="30" spans="1:6" ht="20.399999999999999" x14ac:dyDescent="0.3">
      <c r="A30" s="405"/>
      <c r="B30" s="148" t="s">
        <v>464</v>
      </c>
      <c r="C30" s="41" t="s">
        <v>774</v>
      </c>
      <c r="D30" s="41" t="s">
        <v>775</v>
      </c>
      <c r="E30" s="104">
        <v>2</v>
      </c>
      <c r="F30" s="180" t="s">
        <v>760</v>
      </c>
    </row>
    <row r="31" spans="1:6" ht="41.4" thickBot="1" x14ac:dyDescent="0.35">
      <c r="A31" s="406"/>
      <c r="B31" s="283" t="s">
        <v>502</v>
      </c>
      <c r="C31" s="270" t="s">
        <v>503</v>
      </c>
      <c r="D31" s="270" t="s">
        <v>504</v>
      </c>
      <c r="E31" s="271">
        <v>1</v>
      </c>
      <c r="F31" s="271" t="s">
        <v>501</v>
      </c>
    </row>
  </sheetData>
  <mergeCells count="5">
    <mergeCell ref="A6:A14"/>
    <mergeCell ref="A15:A16"/>
    <mergeCell ref="A17:A26"/>
    <mergeCell ref="A27:A31"/>
    <mergeCell ref="A1:A3"/>
  </mergeCells>
  <hyperlinks>
    <hyperlink ref="A1" location="Toelichting!A1" display="Terug naar het tabblad Toelichting" xr:uid="{F985F5CB-6C4F-499A-B843-768CC28FC3C7}"/>
  </hyperlinks>
  <pageMargins left="0.70866141732283472" right="0.70866141732283472" top="0.74803149606299213" bottom="0.74803149606299213" header="0.31496062992125984" footer="0.31496062992125984"/>
  <pageSetup paperSize="9" scale="67"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7890A2-CB1E-46E2-9A95-A1A3FC2A0FCA}">
  <sheetPr>
    <tabColor rgb="FFFFD1F3"/>
  </sheetPr>
  <dimension ref="A1:C43"/>
  <sheetViews>
    <sheetView zoomScale="80" zoomScaleNormal="80" workbookViewId="0">
      <selection activeCell="G13" sqref="G13"/>
    </sheetView>
  </sheetViews>
  <sheetFormatPr defaultRowHeight="14.4" x14ac:dyDescent="0.3"/>
  <cols>
    <col min="1" max="1" width="125.44140625" customWidth="1"/>
    <col min="2" max="2" width="13.6640625" customWidth="1"/>
    <col min="3" max="3" width="14.5546875" bestFit="1" customWidth="1"/>
  </cols>
  <sheetData>
    <row r="1" spans="1:3" ht="40.799999999999997" customHeight="1" x14ac:dyDescent="0.3">
      <c r="A1" s="339" t="s">
        <v>903</v>
      </c>
      <c r="B1" s="340"/>
      <c r="C1" s="382" t="s">
        <v>17</v>
      </c>
    </row>
    <row r="2" spans="1:3" ht="43.2" customHeight="1" x14ac:dyDescent="0.3">
      <c r="A2" s="339" t="s">
        <v>967</v>
      </c>
      <c r="B2" s="340"/>
      <c r="C2" s="383"/>
    </row>
    <row r="3" spans="1:3" ht="19.8" customHeight="1" thickBot="1" x14ac:dyDescent="0.35">
      <c r="A3" s="341" t="s">
        <v>904</v>
      </c>
      <c r="B3" s="340"/>
      <c r="C3" s="384"/>
    </row>
    <row r="4" spans="1:3" ht="15" thickBot="1" x14ac:dyDescent="0.35">
      <c r="A4" s="342" t="s">
        <v>905</v>
      </c>
      <c r="B4" s="343" t="s">
        <v>906</v>
      </c>
      <c r="C4" s="344" t="s">
        <v>907</v>
      </c>
    </row>
    <row r="5" spans="1:3" x14ac:dyDescent="0.3">
      <c r="A5" s="345" t="s">
        <v>908</v>
      </c>
      <c r="B5" s="346">
        <v>0</v>
      </c>
      <c r="C5" s="347" t="s">
        <v>909</v>
      </c>
    </row>
    <row r="6" spans="1:3" x14ac:dyDescent="0.3">
      <c r="A6" s="345" t="s">
        <v>910</v>
      </c>
      <c r="B6" s="346">
        <v>0</v>
      </c>
      <c r="C6" s="347" t="s">
        <v>911</v>
      </c>
    </row>
    <row r="7" spans="1:3" x14ac:dyDescent="0.3">
      <c r="A7" s="345" t="s">
        <v>912</v>
      </c>
      <c r="B7" s="346">
        <v>0</v>
      </c>
      <c r="C7" s="347" t="s">
        <v>913</v>
      </c>
    </row>
    <row r="8" spans="1:3" x14ac:dyDescent="0.3">
      <c r="A8" s="345" t="s">
        <v>914</v>
      </c>
      <c r="B8" s="346">
        <v>0</v>
      </c>
      <c r="C8" s="347" t="s">
        <v>915</v>
      </c>
    </row>
    <row r="9" spans="1:3" x14ac:dyDescent="0.3">
      <c r="A9" s="345" t="s">
        <v>916</v>
      </c>
      <c r="B9" s="346">
        <v>0</v>
      </c>
      <c r="C9" s="347" t="s">
        <v>915</v>
      </c>
    </row>
    <row r="10" spans="1:3" x14ac:dyDescent="0.3">
      <c r="A10" s="345" t="s">
        <v>917</v>
      </c>
      <c r="B10" s="346">
        <v>0</v>
      </c>
      <c r="C10" s="347" t="s">
        <v>915</v>
      </c>
    </row>
    <row r="11" spans="1:3" x14ac:dyDescent="0.3">
      <c r="A11" s="345" t="s">
        <v>918</v>
      </c>
      <c r="B11" s="346">
        <v>0</v>
      </c>
      <c r="C11" s="347" t="s">
        <v>915</v>
      </c>
    </row>
    <row r="12" spans="1:3" x14ac:dyDescent="0.3">
      <c r="A12" s="345" t="s">
        <v>919</v>
      </c>
      <c r="B12" s="346">
        <v>0</v>
      </c>
      <c r="C12" s="347" t="s">
        <v>920</v>
      </c>
    </row>
    <row r="13" spans="1:3" x14ac:dyDescent="0.3">
      <c r="A13" s="345" t="s">
        <v>921</v>
      </c>
      <c r="B13" s="346">
        <v>0</v>
      </c>
      <c r="C13" s="347" t="s">
        <v>922</v>
      </c>
    </row>
    <row r="14" spans="1:3" x14ac:dyDescent="0.3">
      <c r="A14" s="345" t="s">
        <v>923</v>
      </c>
      <c r="B14" s="346">
        <v>0</v>
      </c>
      <c r="C14" s="347" t="s">
        <v>922</v>
      </c>
    </row>
    <row r="15" spans="1:3" x14ac:dyDescent="0.3">
      <c r="A15" s="345" t="s">
        <v>924</v>
      </c>
      <c r="B15" s="346">
        <v>0</v>
      </c>
      <c r="C15" s="347" t="s">
        <v>925</v>
      </c>
    </row>
    <row r="16" spans="1:3" x14ac:dyDescent="0.3">
      <c r="A16" s="345" t="s">
        <v>926</v>
      </c>
      <c r="B16" s="346">
        <v>0</v>
      </c>
      <c r="C16" s="347" t="s">
        <v>927</v>
      </c>
    </row>
    <row r="17" spans="1:3" x14ac:dyDescent="0.3">
      <c r="A17" s="345" t="s">
        <v>928</v>
      </c>
      <c r="B17" s="346">
        <v>0</v>
      </c>
      <c r="C17" s="347" t="s">
        <v>927</v>
      </c>
    </row>
    <row r="18" spans="1:3" x14ac:dyDescent="0.3">
      <c r="A18" s="345" t="s">
        <v>929</v>
      </c>
      <c r="B18" s="346">
        <v>0</v>
      </c>
      <c r="C18" s="347" t="s">
        <v>913</v>
      </c>
    </row>
    <row r="19" spans="1:3" x14ac:dyDescent="0.3">
      <c r="A19" s="345" t="s">
        <v>930</v>
      </c>
      <c r="B19" s="346">
        <v>0</v>
      </c>
      <c r="C19" s="347" t="s">
        <v>931</v>
      </c>
    </row>
    <row r="20" spans="1:3" x14ac:dyDescent="0.3">
      <c r="A20" s="345" t="s">
        <v>932</v>
      </c>
      <c r="B20" s="346">
        <v>0</v>
      </c>
      <c r="C20" s="347" t="s">
        <v>931</v>
      </c>
    </row>
    <row r="21" spans="1:3" x14ac:dyDescent="0.3">
      <c r="A21" s="345" t="s">
        <v>933</v>
      </c>
      <c r="B21" s="346">
        <v>0</v>
      </c>
      <c r="C21" s="347" t="s">
        <v>934</v>
      </c>
    </row>
    <row r="22" spans="1:3" x14ac:dyDescent="0.3">
      <c r="A22" s="345" t="s">
        <v>935</v>
      </c>
      <c r="B22" s="346">
        <v>0</v>
      </c>
      <c r="C22" s="347" t="s">
        <v>936</v>
      </c>
    </row>
    <row r="23" spans="1:3" x14ac:dyDescent="0.3">
      <c r="A23" s="345" t="s">
        <v>937</v>
      </c>
      <c r="B23" s="346">
        <v>0</v>
      </c>
      <c r="C23" s="347" t="s">
        <v>938</v>
      </c>
    </row>
    <row r="24" spans="1:3" x14ac:dyDescent="0.3">
      <c r="A24" s="345" t="s">
        <v>939</v>
      </c>
      <c r="B24" s="346">
        <v>0</v>
      </c>
      <c r="C24" s="347" t="s">
        <v>940</v>
      </c>
    </row>
    <row r="25" spans="1:3" x14ac:dyDescent="0.3">
      <c r="A25" s="345" t="s">
        <v>941</v>
      </c>
      <c r="B25" s="346">
        <v>0</v>
      </c>
      <c r="C25" s="347" t="s">
        <v>940</v>
      </c>
    </row>
    <row r="26" spans="1:3" x14ac:dyDescent="0.3">
      <c r="A26" s="345" t="s">
        <v>942</v>
      </c>
      <c r="B26" s="346">
        <v>0</v>
      </c>
      <c r="C26" s="347" t="s">
        <v>943</v>
      </c>
    </row>
    <row r="27" spans="1:3" x14ac:dyDescent="0.3">
      <c r="A27" s="345" t="s">
        <v>944</v>
      </c>
      <c r="B27" s="346">
        <v>0</v>
      </c>
      <c r="C27" s="347" t="s">
        <v>943</v>
      </c>
    </row>
    <row r="28" spans="1:3" x14ac:dyDescent="0.3">
      <c r="A28" s="345" t="s">
        <v>945</v>
      </c>
      <c r="B28" s="346">
        <v>0</v>
      </c>
      <c r="C28" s="347" t="s">
        <v>946</v>
      </c>
    </row>
    <row r="29" spans="1:3" x14ac:dyDescent="0.3">
      <c r="A29" s="345" t="s">
        <v>947</v>
      </c>
      <c r="B29" s="346">
        <v>0</v>
      </c>
      <c r="C29" s="347" t="s">
        <v>946</v>
      </c>
    </row>
    <row r="30" spans="1:3" x14ac:dyDescent="0.3">
      <c r="A30" s="345" t="s">
        <v>948</v>
      </c>
      <c r="B30" s="346">
        <v>0</v>
      </c>
      <c r="C30" s="347" t="s">
        <v>949</v>
      </c>
    </row>
    <row r="31" spans="1:3" x14ac:dyDescent="0.3">
      <c r="A31" s="345" t="s">
        <v>950</v>
      </c>
      <c r="B31" s="346">
        <v>0</v>
      </c>
      <c r="C31" s="347" t="s">
        <v>949</v>
      </c>
    </row>
    <row r="32" spans="1:3" x14ac:dyDescent="0.3">
      <c r="A32" s="345" t="s">
        <v>951</v>
      </c>
      <c r="B32" s="346">
        <v>0</v>
      </c>
      <c r="C32" s="347" t="s">
        <v>949</v>
      </c>
    </row>
    <row r="33" spans="1:3" x14ac:dyDescent="0.3">
      <c r="A33" s="345" t="s">
        <v>952</v>
      </c>
      <c r="B33" s="346">
        <v>0</v>
      </c>
      <c r="C33" s="347" t="s">
        <v>949</v>
      </c>
    </row>
    <row r="34" spans="1:3" x14ac:dyDescent="0.3">
      <c r="A34" s="345" t="s">
        <v>953</v>
      </c>
      <c r="B34" s="346">
        <v>0</v>
      </c>
      <c r="C34" s="347" t="s">
        <v>925</v>
      </c>
    </row>
    <row r="35" spans="1:3" x14ac:dyDescent="0.3">
      <c r="A35" s="345" t="s">
        <v>954</v>
      </c>
      <c r="B35" s="346">
        <v>0</v>
      </c>
      <c r="C35" s="347" t="s">
        <v>925</v>
      </c>
    </row>
    <row r="36" spans="1:3" x14ac:dyDescent="0.3">
      <c r="A36" s="345" t="s">
        <v>955</v>
      </c>
      <c r="B36" s="346">
        <v>0</v>
      </c>
      <c r="C36" s="347" t="s">
        <v>925</v>
      </c>
    </row>
    <row r="37" spans="1:3" x14ac:dyDescent="0.3">
      <c r="A37" s="345" t="s">
        <v>956</v>
      </c>
      <c r="B37" s="346">
        <v>0</v>
      </c>
      <c r="C37" s="347" t="s">
        <v>925</v>
      </c>
    </row>
    <row r="38" spans="1:3" x14ac:dyDescent="0.3">
      <c r="A38" s="345" t="s">
        <v>957</v>
      </c>
      <c r="B38" s="346">
        <v>0</v>
      </c>
      <c r="C38" s="347" t="s">
        <v>925</v>
      </c>
    </row>
    <row r="39" spans="1:3" x14ac:dyDescent="0.3">
      <c r="A39" s="345" t="s">
        <v>958</v>
      </c>
      <c r="B39" s="346">
        <v>0</v>
      </c>
      <c r="C39" s="347" t="s">
        <v>925</v>
      </c>
    </row>
    <row r="40" spans="1:3" x14ac:dyDescent="0.3">
      <c r="A40" s="345" t="s">
        <v>959</v>
      </c>
      <c r="B40" s="346">
        <v>0</v>
      </c>
      <c r="C40" s="347" t="s">
        <v>925</v>
      </c>
    </row>
    <row r="41" spans="1:3" x14ac:dyDescent="0.3">
      <c r="A41" s="345" t="s">
        <v>960</v>
      </c>
      <c r="B41" s="346">
        <v>0</v>
      </c>
      <c r="C41" s="347" t="s">
        <v>925</v>
      </c>
    </row>
    <row r="42" spans="1:3" ht="15" thickBot="1" x14ac:dyDescent="0.35">
      <c r="A42" s="348" t="s">
        <v>961</v>
      </c>
      <c r="B42" s="349">
        <v>0</v>
      </c>
      <c r="C42" s="350" t="s">
        <v>925</v>
      </c>
    </row>
    <row r="43" spans="1:3" ht="15" thickTop="1" x14ac:dyDescent="0.3"/>
  </sheetData>
  <mergeCells count="1">
    <mergeCell ref="C1:C3"/>
  </mergeCells>
  <hyperlinks>
    <hyperlink ref="C1:C3" location="Toelichting!A1" display="Terug naar het tabblad Toelichting" xr:uid="{42E8AE8D-9D51-4309-BBDF-9A6EC078C704}"/>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EAAC2D-B7B8-462A-A310-37805A7C1EC6}">
  <sheetPr codeName="Blad18"/>
  <dimension ref="A1:I87"/>
  <sheetViews>
    <sheetView workbookViewId="0"/>
  </sheetViews>
  <sheetFormatPr defaultRowHeight="14.4" x14ac:dyDescent="0.3"/>
  <cols>
    <col min="1" max="1" width="30.6640625" customWidth="1"/>
    <col min="2" max="2" width="36.5546875" bestFit="1" customWidth="1"/>
    <col min="3" max="6" width="30.6640625" customWidth="1"/>
    <col min="7" max="7" width="33.6640625" bestFit="1" customWidth="1"/>
    <col min="8" max="8" width="30.6640625" customWidth="1"/>
  </cols>
  <sheetData>
    <row r="1" spans="1:9" ht="36.6" thickBot="1" x14ac:dyDescent="0.35">
      <c r="A1" s="120" t="s">
        <v>17</v>
      </c>
    </row>
    <row r="2" spans="1:9" ht="14.4" customHeight="1" x14ac:dyDescent="0.3">
      <c r="A2" s="33" t="s">
        <v>18</v>
      </c>
      <c r="B2" s="33" t="s">
        <v>32</v>
      </c>
      <c r="C2" s="33" t="s">
        <v>26</v>
      </c>
      <c r="D2" s="33" t="s">
        <v>19</v>
      </c>
      <c r="E2" s="33" t="s">
        <v>20</v>
      </c>
      <c r="F2" s="33" t="s">
        <v>21</v>
      </c>
      <c r="G2" s="33" t="s">
        <v>22</v>
      </c>
      <c r="H2" s="33" t="s">
        <v>31</v>
      </c>
      <c r="I2" s="33" t="s">
        <v>24</v>
      </c>
    </row>
    <row r="3" spans="1:9" ht="15" customHeight="1" x14ac:dyDescent="0.3">
      <c r="A3" t="s">
        <v>37</v>
      </c>
      <c r="B3" t="s">
        <v>257</v>
      </c>
      <c r="C3" t="s">
        <v>100</v>
      </c>
      <c r="D3" t="s">
        <v>153</v>
      </c>
      <c r="E3" t="s">
        <v>135</v>
      </c>
      <c r="F3" t="s">
        <v>338</v>
      </c>
      <c r="G3" t="s">
        <v>162</v>
      </c>
      <c r="H3" t="s">
        <v>69</v>
      </c>
      <c r="I3" t="s">
        <v>116</v>
      </c>
    </row>
    <row r="4" spans="1:9" x14ac:dyDescent="0.3">
      <c r="A4" t="s">
        <v>78</v>
      </c>
      <c r="B4" t="s">
        <v>334</v>
      </c>
      <c r="C4" t="s">
        <v>238</v>
      </c>
      <c r="D4" t="s">
        <v>166</v>
      </c>
      <c r="E4" t="s">
        <v>151</v>
      </c>
      <c r="F4" t="s">
        <v>339</v>
      </c>
      <c r="G4" t="s">
        <v>241</v>
      </c>
      <c r="H4" t="s">
        <v>582</v>
      </c>
      <c r="I4" t="s">
        <v>117</v>
      </c>
    </row>
    <row r="5" spans="1:9" x14ac:dyDescent="0.3">
      <c r="A5" t="s">
        <v>80</v>
      </c>
      <c r="C5" t="s">
        <v>150</v>
      </c>
      <c r="D5" t="s">
        <v>167</v>
      </c>
      <c r="E5" t="s">
        <v>152</v>
      </c>
      <c r="F5" t="s">
        <v>52</v>
      </c>
      <c r="G5" t="s">
        <v>325</v>
      </c>
      <c r="H5" t="s">
        <v>337</v>
      </c>
      <c r="I5" t="s">
        <v>118</v>
      </c>
    </row>
    <row r="6" spans="1:9" x14ac:dyDescent="0.3">
      <c r="A6" t="s">
        <v>83</v>
      </c>
      <c r="C6" t="s">
        <v>41</v>
      </c>
      <c r="D6" t="s">
        <v>170</v>
      </c>
      <c r="F6" t="s">
        <v>64</v>
      </c>
      <c r="G6" t="s">
        <v>335</v>
      </c>
      <c r="H6" t="s">
        <v>340</v>
      </c>
      <c r="I6" t="s">
        <v>289</v>
      </c>
    </row>
    <row r="7" spans="1:9" x14ac:dyDescent="0.3">
      <c r="A7" t="s">
        <v>84</v>
      </c>
      <c r="C7" t="s">
        <v>44</v>
      </c>
      <c r="D7" t="s">
        <v>171</v>
      </c>
      <c r="F7" t="s">
        <v>88</v>
      </c>
      <c r="G7" t="s">
        <v>336</v>
      </c>
      <c r="H7" t="s">
        <v>36</v>
      </c>
      <c r="I7" t="s">
        <v>290</v>
      </c>
    </row>
    <row r="8" spans="1:9" x14ac:dyDescent="0.3">
      <c r="A8" t="s">
        <v>85</v>
      </c>
      <c r="C8" t="s">
        <v>45</v>
      </c>
      <c r="D8" t="s">
        <v>172</v>
      </c>
      <c r="F8" t="s">
        <v>154</v>
      </c>
      <c r="G8" t="s">
        <v>67</v>
      </c>
      <c r="H8" t="s">
        <v>38</v>
      </c>
      <c r="I8" t="s">
        <v>297</v>
      </c>
    </row>
    <row r="9" spans="1:9" x14ac:dyDescent="0.3">
      <c r="A9" t="s">
        <v>86</v>
      </c>
      <c r="C9" t="s">
        <v>46</v>
      </c>
      <c r="D9" t="s">
        <v>173</v>
      </c>
      <c r="F9" t="s">
        <v>155</v>
      </c>
      <c r="G9" t="s">
        <v>68</v>
      </c>
      <c r="H9" t="s">
        <v>39</v>
      </c>
      <c r="I9" t="s">
        <v>298</v>
      </c>
    </row>
    <row r="10" spans="1:9" x14ac:dyDescent="0.3">
      <c r="A10" t="s">
        <v>87</v>
      </c>
      <c r="C10" t="s">
        <v>47</v>
      </c>
      <c r="D10" t="s">
        <v>174</v>
      </c>
      <c r="F10" t="s">
        <v>156</v>
      </c>
      <c r="G10" t="s">
        <v>75</v>
      </c>
      <c r="H10" t="s">
        <v>40</v>
      </c>
      <c r="I10" t="s">
        <v>296</v>
      </c>
    </row>
    <row r="11" spans="1:9" x14ac:dyDescent="0.3">
      <c r="A11" t="s">
        <v>127</v>
      </c>
      <c r="C11" t="s">
        <v>48</v>
      </c>
      <c r="D11" t="s">
        <v>175</v>
      </c>
      <c r="F11" t="s">
        <v>237</v>
      </c>
      <c r="G11" t="s">
        <v>76</v>
      </c>
      <c r="H11" t="s">
        <v>42</v>
      </c>
    </row>
    <row r="12" spans="1:9" x14ac:dyDescent="0.3">
      <c r="A12" t="s">
        <v>128</v>
      </c>
      <c r="C12" t="s">
        <v>49</v>
      </c>
      <c r="D12" t="s">
        <v>176</v>
      </c>
      <c r="F12" t="s">
        <v>262</v>
      </c>
      <c r="G12" t="s">
        <v>110</v>
      </c>
      <c r="H12" t="s">
        <v>43</v>
      </c>
    </row>
    <row r="13" spans="1:9" x14ac:dyDescent="0.3">
      <c r="A13" t="s">
        <v>134</v>
      </c>
      <c r="C13" t="s">
        <v>50</v>
      </c>
      <c r="D13" t="s">
        <v>177</v>
      </c>
      <c r="F13" t="s">
        <v>272</v>
      </c>
      <c r="G13" t="s">
        <v>111</v>
      </c>
      <c r="H13" t="s">
        <v>63</v>
      </c>
    </row>
    <row r="14" spans="1:9" x14ac:dyDescent="0.3">
      <c r="A14" t="s">
        <v>136</v>
      </c>
      <c r="C14" t="s">
        <v>51</v>
      </c>
      <c r="D14" t="s">
        <v>178</v>
      </c>
      <c r="F14" t="s">
        <v>273</v>
      </c>
      <c r="G14" t="s">
        <v>122</v>
      </c>
      <c r="H14" t="s">
        <v>65</v>
      </c>
    </row>
    <row r="15" spans="1:9" x14ac:dyDescent="0.3">
      <c r="A15" t="s">
        <v>137</v>
      </c>
      <c r="C15" t="s">
        <v>53</v>
      </c>
      <c r="D15" t="s">
        <v>179</v>
      </c>
      <c r="F15" t="s">
        <v>275</v>
      </c>
      <c r="G15" t="s">
        <v>123</v>
      </c>
      <c r="H15" t="s">
        <v>71</v>
      </c>
    </row>
    <row r="16" spans="1:9" x14ac:dyDescent="0.3">
      <c r="A16" t="s">
        <v>138</v>
      </c>
      <c r="C16" t="s">
        <v>54</v>
      </c>
      <c r="D16" t="s">
        <v>180</v>
      </c>
      <c r="F16" t="s">
        <v>277</v>
      </c>
      <c r="G16" t="s">
        <v>129</v>
      </c>
      <c r="H16" t="s">
        <v>73</v>
      </c>
    </row>
    <row r="17" spans="1:8" x14ac:dyDescent="0.3">
      <c r="A17" t="s">
        <v>139</v>
      </c>
      <c r="C17" t="s">
        <v>55</v>
      </c>
      <c r="F17" t="s">
        <v>278</v>
      </c>
      <c r="G17" t="s">
        <v>130</v>
      </c>
      <c r="H17" t="s">
        <v>74</v>
      </c>
    </row>
    <row r="18" spans="1:8" x14ac:dyDescent="0.3">
      <c r="A18" t="s">
        <v>140</v>
      </c>
      <c r="C18" t="s">
        <v>56</v>
      </c>
      <c r="D18" t="s">
        <v>184</v>
      </c>
      <c r="F18" t="s">
        <v>299</v>
      </c>
      <c r="G18" t="s">
        <v>131</v>
      </c>
      <c r="H18" t="s">
        <v>77</v>
      </c>
    </row>
    <row r="19" spans="1:8" x14ac:dyDescent="0.3">
      <c r="A19" t="s">
        <v>141</v>
      </c>
      <c r="C19" t="s">
        <v>57</v>
      </c>
      <c r="D19" t="s">
        <v>185</v>
      </c>
      <c r="F19" t="s">
        <v>300</v>
      </c>
      <c r="G19" t="s">
        <v>133</v>
      </c>
      <c r="H19" t="s">
        <v>81</v>
      </c>
    </row>
    <row r="20" spans="1:8" x14ac:dyDescent="0.3">
      <c r="A20" t="s">
        <v>142</v>
      </c>
      <c r="C20" t="s">
        <v>58</v>
      </c>
      <c r="D20" t="s">
        <v>186</v>
      </c>
      <c r="F20" t="s">
        <v>301</v>
      </c>
      <c r="G20" t="s">
        <v>249</v>
      </c>
      <c r="H20" t="s">
        <v>82</v>
      </c>
    </row>
    <row r="21" spans="1:8" x14ac:dyDescent="0.3">
      <c r="A21" t="s">
        <v>143</v>
      </c>
      <c r="C21" t="s">
        <v>59</v>
      </c>
      <c r="D21" t="s">
        <v>187</v>
      </c>
      <c r="F21" t="s">
        <v>303</v>
      </c>
      <c r="G21" t="s">
        <v>250</v>
      </c>
      <c r="H21" t="s">
        <v>89</v>
      </c>
    </row>
    <row r="22" spans="1:8" x14ac:dyDescent="0.3">
      <c r="A22" t="s">
        <v>144</v>
      </c>
      <c r="C22" t="s">
        <v>60</v>
      </c>
      <c r="D22" t="s">
        <v>189</v>
      </c>
      <c r="F22" t="s">
        <v>304</v>
      </c>
      <c r="G22" t="s">
        <v>282</v>
      </c>
      <c r="H22" t="s">
        <v>90</v>
      </c>
    </row>
    <row r="23" spans="1:8" x14ac:dyDescent="0.3">
      <c r="A23" t="s">
        <v>145</v>
      </c>
      <c r="C23" t="s">
        <v>61</v>
      </c>
      <c r="D23" t="s">
        <v>190</v>
      </c>
      <c r="F23" t="s">
        <v>305</v>
      </c>
      <c r="G23" t="s">
        <v>283</v>
      </c>
      <c r="H23" t="s">
        <v>91</v>
      </c>
    </row>
    <row r="24" spans="1:8" x14ac:dyDescent="0.3">
      <c r="A24" t="s">
        <v>146</v>
      </c>
      <c r="C24" t="s">
        <v>62</v>
      </c>
      <c r="D24" t="s">
        <v>191</v>
      </c>
      <c r="F24" t="s">
        <v>306</v>
      </c>
      <c r="G24" t="s">
        <v>284</v>
      </c>
      <c r="H24" t="s">
        <v>93</v>
      </c>
    </row>
    <row r="25" spans="1:8" x14ac:dyDescent="0.3">
      <c r="A25" t="s">
        <v>147</v>
      </c>
      <c r="C25" t="s">
        <v>66</v>
      </c>
      <c r="D25" t="s">
        <v>192</v>
      </c>
      <c r="F25" t="s">
        <v>307</v>
      </c>
      <c r="G25" t="s">
        <v>285</v>
      </c>
      <c r="H25" t="s">
        <v>94</v>
      </c>
    </row>
    <row r="26" spans="1:8" x14ac:dyDescent="0.3">
      <c r="A26" t="s">
        <v>148</v>
      </c>
      <c r="C26" t="s">
        <v>72</v>
      </c>
      <c r="D26" t="s">
        <v>193</v>
      </c>
      <c r="F26" t="s">
        <v>308</v>
      </c>
      <c r="G26" t="s">
        <v>286</v>
      </c>
      <c r="H26" t="s">
        <v>95</v>
      </c>
    </row>
    <row r="27" spans="1:8" x14ac:dyDescent="0.3">
      <c r="A27" t="s">
        <v>149</v>
      </c>
      <c r="C27" t="s">
        <v>79</v>
      </c>
      <c r="D27" t="s">
        <v>194</v>
      </c>
      <c r="F27" t="s">
        <v>309</v>
      </c>
      <c r="G27" t="s">
        <v>287</v>
      </c>
      <c r="H27" t="s">
        <v>96</v>
      </c>
    </row>
    <row r="28" spans="1:8" x14ac:dyDescent="0.3">
      <c r="A28" t="s">
        <v>168</v>
      </c>
      <c r="C28" t="s">
        <v>92</v>
      </c>
      <c r="D28" t="s">
        <v>195</v>
      </c>
      <c r="F28" t="s">
        <v>310</v>
      </c>
      <c r="G28" t="s">
        <v>292</v>
      </c>
      <c r="H28" t="s">
        <v>97</v>
      </c>
    </row>
    <row r="29" spans="1:8" x14ac:dyDescent="0.3">
      <c r="A29" t="s">
        <v>169</v>
      </c>
      <c r="C29" t="s">
        <v>113</v>
      </c>
      <c r="D29" t="s">
        <v>196</v>
      </c>
      <c r="F29" t="s">
        <v>311</v>
      </c>
      <c r="G29" t="s">
        <v>583</v>
      </c>
      <c r="H29" t="s">
        <v>98</v>
      </c>
    </row>
    <row r="30" spans="1:8" x14ac:dyDescent="0.3">
      <c r="A30" t="s">
        <v>251</v>
      </c>
      <c r="C30" t="s">
        <v>114</v>
      </c>
      <c r="D30" t="s">
        <v>197</v>
      </c>
      <c r="F30" t="s">
        <v>312</v>
      </c>
      <c r="G30" t="s">
        <v>350</v>
      </c>
      <c r="H30" t="s">
        <v>99</v>
      </c>
    </row>
    <row r="31" spans="1:8" x14ac:dyDescent="0.3">
      <c r="A31" t="s">
        <v>253</v>
      </c>
      <c r="C31" t="s">
        <v>132</v>
      </c>
      <c r="D31" t="s">
        <v>198</v>
      </c>
      <c r="F31" t="s">
        <v>313</v>
      </c>
      <c r="H31" t="s">
        <v>101</v>
      </c>
    </row>
    <row r="32" spans="1:8" x14ac:dyDescent="0.3">
      <c r="A32" t="s">
        <v>254</v>
      </c>
      <c r="C32" t="s">
        <v>157</v>
      </c>
      <c r="D32" t="s">
        <v>199</v>
      </c>
      <c r="F32" t="s">
        <v>314</v>
      </c>
      <c r="G32" t="s">
        <v>358</v>
      </c>
      <c r="H32" t="s">
        <v>102</v>
      </c>
    </row>
    <row r="33" spans="1:8" x14ac:dyDescent="0.3">
      <c r="A33" t="s">
        <v>255</v>
      </c>
      <c r="C33" t="s">
        <v>159</v>
      </c>
      <c r="D33" t="s">
        <v>200</v>
      </c>
      <c r="F33" t="s">
        <v>315</v>
      </c>
      <c r="H33" t="s">
        <v>103</v>
      </c>
    </row>
    <row r="34" spans="1:8" x14ac:dyDescent="0.3">
      <c r="A34" t="s">
        <v>256</v>
      </c>
      <c r="C34" t="s">
        <v>160</v>
      </c>
      <c r="D34" t="s">
        <v>201</v>
      </c>
      <c r="H34" t="s">
        <v>104</v>
      </c>
    </row>
    <row r="35" spans="1:8" x14ac:dyDescent="0.3">
      <c r="A35" t="s">
        <v>326</v>
      </c>
      <c r="C35" t="s">
        <v>181</v>
      </c>
      <c r="D35" t="s">
        <v>202</v>
      </c>
      <c r="H35" t="s">
        <v>105</v>
      </c>
    </row>
    <row r="36" spans="1:8" x14ac:dyDescent="0.3">
      <c r="A36" t="s">
        <v>584</v>
      </c>
      <c r="C36" t="s">
        <v>183</v>
      </c>
      <c r="D36" t="s">
        <v>203</v>
      </c>
      <c r="H36" t="s">
        <v>106</v>
      </c>
    </row>
    <row r="37" spans="1:8" x14ac:dyDescent="0.3">
      <c r="C37" t="s">
        <v>188</v>
      </c>
      <c r="D37" t="s">
        <v>204</v>
      </c>
      <c r="H37" t="s">
        <v>107</v>
      </c>
    </row>
    <row r="38" spans="1:8" x14ac:dyDescent="0.3">
      <c r="C38" t="s">
        <v>213</v>
      </c>
      <c r="D38" t="s">
        <v>205</v>
      </c>
      <c r="H38" t="s">
        <v>108</v>
      </c>
    </row>
    <row r="39" spans="1:8" x14ac:dyDescent="0.3">
      <c r="C39" t="s">
        <v>218</v>
      </c>
      <c r="D39" t="s">
        <v>206</v>
      </c>
      <c r="H39" t="s">
        <v>109</v>
      </c>
    </row>
    <row r="40" spans="1:8" x14ac:dyDescent="0.3">
      <c r="C40" t="s">
        <v>233</v>
      </c>
      <c r="D40" t="s">
        <v>207</v>
      </c>
      <c r="H40" t="s">
        <v>112</v>
      </c>
    </row>
    <row r="41" spans="1:8" x14ac:dyDescent="0.3">
      <c r="C41" t="s">
        <v>234</v>
      </c>
      <c r="D41" t="s">
        <v>208</v>
      </c>
      <c r="H41" t="s">
        <v>119</v>
      </c>
    </row>
    <row r="42" spans="1:8" x14ac:dyDescent="0.3">
      <c r="C42" t="s">
        <v>235</v>
      </c>
      <c r="D42" t="s">
        <v>209</v>
      </c>
      <c r="H42" t="s">
        <v>120</v>
      </c>
    </row>
    <row r="43" spans="1:8" x14ac:dyDescent="0.3">
      <c r="C43" t="s">
        <v>236</v>
      </c>
      <c r="D43" t="s">
        <v>210</v>
      </c>
      <c r="H43" t="s">
        <v>121</v>
      </c>
    </row>
    <row r="44" spans="1:8" x14ac:dyDescent="0.3">
      <c r="C44" t="s">
        <v>242</v>
      </c>
      <c r="D44" t="s">
        <v>211</v>
      </c>
      <c r="H44" t="s">
        <v>124</v>
      </c>
    </row>
    <row r="45" spans="1:8" x14ac:dyDescent="0.3">
      <c r="C45" t="s">
        <v>243</v>
      </c>
      <c r="D45" t="s">
        <v>212</v>
      </c>
      <c r="H45" t="s">
        <v>125</v>
      </c>
    </row>
    <row r="46" spans="1:8" x14ac:dyDescent="0.3">
      <c r="C46" t="s">
        <v>585</v>
      </c>
      <c r="D46" t="s">
        <v>214</v>
      </c>
      <c r="H46" t="s">
        <v>126</v>
      </c>
    </row>
    <row r="47" spans="1:8" x14ac:dyDescent="0.3">
      <c r="C47" t="s">
        <v>279</v>
      </c>
      <c r="D47" t="s">
        <v>215</v>
      </c>
      <c r="H47" t="s">
        <v>161</v>
      </c>
    </row>
    <row r="48" spans="1:8" x14ac:dyDescent="0.3">
      <c r="C48" t="s">
        <v>281</v>
      </c>
      <c r="D48" t="s">
        <v>216</v>
      </c>
      <c r="H48" t="s">
        <v>231</v>
      </c>
    </row>
    <row r="49" spans="3:8" x14ac:dyDescent="0.3">
      <c r="C49" t="s">
        <v>293</v>
      </c>
      <c r="D49" t="s">
        <v>217</v>
      </c>
      <c r="H49" t="s">
        <v>232</v>
      </c>
    </row>
    <row r="50" spans="3:8" x14ac:dyDescent="0.3">
      <c r="C50" t="s">
        <v>294</v>
      </c>
      <c r="D50" t="s">
        <v>219</v>
      </c>
      <c r="H50" t="s">
        <v>244</v>
      </c>
    </row>
    <row r="51" spans="3:8" x14ac:dyDescent="0.3">
      <c r="C51" t="s">
        <v>302</v>
      </c>
      <c r="D51" t="s">
        <v>220</v>
      </c>
      <c r="H51" t="s">
        <v>247</v>
      </c>
    </row>
    <row r="52" spans="3:8" x14ac:dyDescent="0.3">
      <c r="C52" t="s">
        <v>341</v>
      </c>
      <c r="D52" t="s">
        <v>221</v>
      </c>
      <c r="H52" t="s">
        <v>248</v>
      </c>
    </row>
    <row r="53" spans="3:8" x14ac:dyDescent="0.3">
      <c r="C53" t="s">
        <v>342</v>
      </c>
      <c r="D53" t="s">
        <v>222</v>
      </c>
      <c r="H53" t="s">
        <v>259</v>
      </c>
    </row>
    <row r="54" spans="3:8" x14ac:dyDescent="0.3">
      <c r="C54" t="s">
        <v>344</v>
      </c>
      <c r="D54" t="s">
        <v>223</v>
      </c>
      <c r="H54" t="s">
        <v>260</v>
      </c>
    </row>
    <row r="55" spans="3:8" x14ac:dyDescent="0.3">
      <c r="C55" t="s">
        <v>345</v>
      </c>
      <c r="D55" t="s">
        <v>224</v>
      </c>
      <c r="H55" t="s">
        <v>261</v>
      </c>
    </row>
    <row r="56" spans="3:8" x14ac:dyDescent="0.3">
      <c r="C56" t="s">
        <v>346</v>
      </c>
      <c r="D56" t="s">
        <v>225</v>
      </c>
      <c r="H56" t="s">
        <v>263</v>
      </c>
    </row>
    <row r="57" spans="3:8" x14ac:dyDescent="0.3">
      <c r="C57" t="s">
        <v>347</v>
      </c>
      <c r="D57" t="s">
        <v>226</v>
      </c>
      <c r="H57" t="s">
        <v>264</v>
      </c>
    </row>
    <row r="58" spans="3:8" x14ac:dyDescent="0.3">
      <c r="C58" t="s">
        <v>354</v>
      </c>
      <c r="D58" t="s">
        <v>227</v>
      </c>
      <c r="H58" t="s">
        <v>265</v>
      </c>
    </row>
    <row r="59" spans="3:8" x14ac:dyDescent="0.3">
      <c r="C59" t="s">
        <v>355</v>
      </c>
      <c r="D59" t="s">
        <v>228</v>
      </c>
      <c r="H59" t="s">
        <v>266</v>
      </c>
    </row>
    <row r="60" spans="3:8" x14ac:dyDescent="0.3">
      <c r="C60" t="s">
        <v>274</v>
      </c>
      <c r="D60" t="s">
        <v>229</v>
      </c>
      <c r="H60" t="s">
        <v>267</v>
      </c>
    </row>
    <row r="61" spans="3:8" x14ac:dyDescent="0.3">
      <c r="C61" t="s">
        <v>276</v>
      </c>
      <c r="D61" t="s">
        <v>230</v>
      </c>
      <c r="H61" t="s">
        <v>268</v>
      </c>
    </row>
    <row r="62" spans="3:8" x14ac:dyDescent="0.3">
      <c r="C62" t="s">
        <v>115</v>
      </c>
      <c r="D62" t="s">
        <v>239</v>
      </c>
      <c r="H62" t="s">
        <v>269</v>
      </c>
    </row>
    <row r="63" spans="3:8" x14ac:dyDescent="0.3">
      <c r="D63" t="s">
        <v>240</v>
      </c>
      <c r="H63" t="s">
        <v>270</v>
      </c>
    </row>
    <row r="64" spans="3:8" x14ac:dyDescent="0.3">
      <c r="D64" t="s">
        <v>245</v>
      </c>
      <c r="H64" t="s">
        <v>271</v>
      </c>
    </row>
    <row r="65" spans="4:8" x14ac:dyDescent="0.3">
      <c r="D65" t="s">
        <v>246</v>
      </c>
      <c r="H65" t="s">
        <v>280</v>
      </c>
    </row>
    <row r="66" spans="4:8" x14ac:dyDescent="0.3">
      <c r="D66" t="s">
        <v>258</v>
      </c>
      <c r="H66" t="s">
        <v>316</v>
      </c>
    </row>
    <row r="67" spans="4:8" x14ac:dyDescent="0.3">
      <c r="D67" t="s">
        <v>295</v>
      </c>
      <c r="H67" t="s">
        <v>317</v>
      </c>
    </row>
    <row r="68" spans="4:8" x14ac:dyDescent="0.3">
      <c r="H68" t="s">
        <v>318</v>
      </c>
    </row>
    <row r="69" spans="4:8" x14ac:dyDescent="0.3">
      <c r="H69" t="s">
        <v>319</v>
      </c>
    </row>
    <row r="70" spans="4:8" x14ac:dyDescent="0.3">
      <c r="H70" t="s">
        <v>320</v>
      </c>
    </row>
    <row r="71" spans="4:8" x14ac:dyDescent="0.3">
      <c r="H71" t="s">
        <v>321</v>
      </c>
    </row>
    <row r="72" spans="4:8" x14ac:dyDescent="0.3">
      <c r="H72" t="s">
        <v>322</v>
      </c>
    </row>
    <row r="73" spans="4:8" x14ac:dyDescent="0.3">
      <c r="H73" t="s">
        <v>323</v>
      </c>
    </row>
    <row r="74" spans="4:8" x14ac:dyDescent="0.3">
      <c r="H74" t="s">
        <v>324</v>
      </c>
    </row>
    <row r="75" spans="4:8" x14ac:dyDescent="0.3">
      <c r="H75" t="s">
        <v>327</v>
      </c>
    </row>
    <row r="76" spans="4:8" x14ac:dyDescent="0.3">
      <c r="H76" t="s">
        <v>329</v>
      </c>
    </row>
    <row r="77" spans="4:8" x14ac:dyDescent="0.3">
      <c r="H77" t="s">
        <v>330</v>
      </c>
    </row>
    <row r="78" spans="4:8" x14ac:dyDescent="0.3">
      <c r="H78" t="s">
        <v>331</v>
      </c>
    </row>
    <row r="79" spans="4:8" x14ac:dyDescent="0.3">
      <c r="H79" t="s">
        <v>332</v>
      </c>
    </row>
    <row r="80" spans="4:8" x14ac:dyDescent="0.3">
      <c r="H80" t="s">
        <v>333</v>
      </c>
    </row>
    <row r="81" spans="8:8" x14ac:dyDescent="0.3">
      <c r="H81" t="s">
        <v>343</v>
      </c>
    </row>
    <row r="82" spans="8:8" x14ac:dyDescent="0.3">
      <c r="H82" t="s">
        <v>348</v>
      </c>
    </row>
    <row r="83" spans="8:8" x14ac:dyDescent="0.3">
      <c r="H83" t="s">
        <v>351</v>
      </c>
    </row>
    <row r="84" spans="8:8" x14ac:dyDescent="0.3">
      <c r="H84" t="s">
        <v>352</v>
      </c>
    </row>
    <row r="85" spans="8:8" x14ac:dyDescent="0.3">
      <c r="H85" t="s">
        <v>353</v>
      </c>
    </row>
    <row r="86" spans="8:8" x14ac:dyDescent="0.3">
      <c r="H86" t="s">
        <v>158</v>
      </c>
    </row>
    <row r="87" spans="8:8" x14ac:dyDescent="0.3">
      <c r="H87" t="s">
        <v>182</v>
      </c>
    </row>
  </sheetData>
  <hyperlinks>
    <hyperlink ref="A1" location="Toelichting!A1" display="Terug naar het tabblad Toelichting" xr:uid="{316ED999-42C6-4AAF-92BA-D108461F0C20}"/>
  </hyperlink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Blad19">
    <pageSetUpPr fitToPage="1"/>
  </sheetPr>
  <dimension ref="A1:E17"/>
  <sheetViews>
    <sheetView workbookViewId="0">
      <selection activeCell="A16" sqref="A16"/>
    </sheetView>
  </sheetViews>
  <sheetFormatPr defaultRowHeight="14.4" x14ac:dyDescent="0.3"/>
  <cols>
    <col min="2" max="2" width="42.5546875" customWidth="1"/>
    <col min="3" max="3" width="33.44140625" customWidth="1"/>
    <col min="4" max="4" width="64" customWidth="1"/>
    <col min="5" max="5" width="10.109375" customWidth="1"/>
  </cols>
  <sheetData>
    <row r="1" spans="1:5" x14ac:dyDescent="0.3">
      <c r="B1" s="15" t="s">
        <v>418</v>
      </c>
      <c r="C1" s="15" t="s">
        <v>586</v>
      </c>
    </row>
    <row r="2" spans="1:5" x14ac:dyDescent="0.3">
      <c r="B2" s="16" t="s">
        <v>587</v>
      </c>
      <c r="C2" s="16" t="s">
        <v>588</v>
      </c>
    </row>
    <row r="3" spans="1:5" x14ac:dyDescent="0.3">
      <c r="B3" s="16" t="s">
        <v>420</v>
      </c>
      <c r="C3" s="16"/>
    </row>
    <row r="4" spans="1:5" ht="15" thickBot="1" x14ac:dyDescent="0.35">
      <c r="B4" s="17" t="s">
        <v>421</v>
      </c>
      <c r="C4" s="17" t="s">
        <v>589</v>
      </c>
    </row>
    <row r="8" spans="1:5" ht="40.200000000000003" thickBot="1" x14ac:dyDescent="0.35">
      <c r="B8" s="2" t="s">
        <v>422</v>
      </c>
      <c r="C8" s="2" t="s">
        <v>423</v>
      </c>
      <c r="D8" s="2" t="s">
        <v>424</v>
      </c>
      <c r="E8" s="3" t="s">
        <v>425</v>
      </c>
    </row>
    <row r="9" spans="1:5" ht="29.25" customHeight="1" x14ac:dyDescent="0.3">
      <c r="A9" s="376" t="s">
        <v>427</v>
      </c>
      <c r="B9" s="9" t="s">
        <v>590</v>
      </c>
      <c r="C9" s="4" t="s">
        <v>591</v>
      </c>
      <c r="D9" s="4" t="s">
        <v>509</v>
      </c>
      <c r="E9" s="12">
        <v>200</v>
      </c>
    </row>
    <row r="10" spans="1:5" ht="23.25" customHeight="1" thickBot="1" x14ac:dyDescent="0.35">
      <c r="A10" s="378"/>
      <c r="B10" s="11" t="s">
        <v>592</v>
      </c>
      <c r="C10" s="7" t="s">
        <v>593</v>
      </c>
      <c r="D10" s="7" t="s">
        <v>594</v>
      </c>
      <c r="E10" s="14">
        <v>200</v>
      </c>
    </row>
    <row r="11" spans="1:5" ht="20.399999999999999" x14ac:dyDescent="0.3">
      <c r="A11" s="376" t="s">
        <v>484</v>
      </c>
      <c r="B11" s="9" t="s">
        <v>595</v>
      </c>
      <c r="C11" s="4" t="s">
        <v>596</v>
      </c>
      <c r="D11" s="4" t="s">
        <v>597</v>
      </c>
      <c r="E11" s="12">
        <v>1</v>
      </c>
    </row>
    <row r="12" spans="1:5" x14ac:dyDescent="0.3">
      <c r="A12" s="377"/>
      <c r="B12" s="10" t="s">
        <v>590</v>
      </c>
      <c r="C12" s="1" t="s">
        <v>598</v>
      </c>
      <c r="D12" s="1" t="s">
        <v>599</v>
      </c>
      <c r="E12" s="13">
        <v>1</v>
      </c>
    </row>
    <row r="13" spans="1:5" x14ac:dyDescent="0.3">
      <c r="A13" s="377"/>
      <c r="B13" s="10" t="s">
        <v>600</v>
      </c>
      <c r="C13" s="1" t="s">
        <v>601</v>
      </c>
      <c r="D13" s="1" t="s">
        <v>602</v>
      </c>
      <c r="E13" s="13">
        <v>1</v>
      </c>
    </row>
    <row r="14" spans="1:5" ht="20.399999999999999" x14ac:dyDescent="0.3">
      <c r="A14" s="377"/>
      <c r="B14" s="10" t="s">
        <v>603</v>
      </c>
      <c r="C14" s="1" t="s">
        <v>604</v>
      </c>
      <c r="D14" s="1" t="s">
        <v>605</v>
      </c>
      <c r="E14" s="13">
        <v>1</v>
      </c>
    </row>
    <row r="15" spans="1:5" ht="15" thickBot="1" x14ac:dyDescent="0.35">
      <c r="A15" s="378"/>
      <c r="B15" s="11" t="s">
        <v>606</v>
      </c>
      <c r="C15" s="7" t="s">
        <v>607</v>
      </c>
      <c r="D15" s="7" t="s">
        <v>608</v>
      </c>
      <c r="E15" s="14">
        <v>1</v>
      </c>
    </row>
    <row r="17" spans="2:2" x14ac:dyDescent="0.3">
      <c r="B17" s="29" t="s">
        <v>609</v>
      </c>
    </row>
  </sheetData>
  <mergeCells count="2">
    <mergeCell ref="A9:A10"/>
    <mergeCell ref="A11:A15"/>
  </mergeCells>
  <pageMargins left="0.70866141732283472" right="0.70866141732283472" top="0.74803149606299213" bottom="0.74803149606299213" header="0.31496062992125984" footer="0.31496062992125984"/>
  <pageSetup paperSize="9" scale="82"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Blad20">
    <pageSetUpPr fitToPage="1"/>
  </sheetPr>
  <dimension ref="A1:E40"/>
  <sheetViews>
    <sheetView topLeftCell="A16" workbookViewId="0">
      <selection activeCell="A41" sqref="A41"/>
    </sheetView>
  </sheetViews>
  <sheetFormatPr defaultRowHeight="14.4" x14ac:dyDescent="0.3"/>
  <cols>
    <col min="1" max="1" width="10.109375" customWidth="1"/>
    <col min="2" max="2" width="45" customWidth="1"/>
    <col min="3" max="3" width="32.44140625" customWidth="1"/>
    <col min="4" max="4" width="59.88671875" customWidth="1"/>
    <col min="5" max="5" width="17.5546875" customWidth="1"/>
  </cols>
  <sheetData>
    <row r="1" spans="1:5" x14ac:dyDescent="0.3">
      <c r="B1" s="15" t="s">
        <v>418</v>
      </c>
      <c r="C1" s="15" t="s">
        <v>586</v>
      </c>
    </row>
    <row r="2" spans="1:5" x14ac:dyDescent="0.3">
      <c r="B2" s="16" t="s">
        <v>587</v>
      </c>
      <c r="C2" s="16" t="s">
        <v>588</v>
      </c>
    </row>
    <row r="3" spans="1:5" x14ac:dyDescent="0.3">
      <c r="B3" s="16" t="s">
        <v>420</v>
      </c>
      <c r="C3" s="16"/>
    </row>
    <row r="4" spans="1:5" ht="15" thickBot="1" x14ac:dyDescent="0.35">
      <c r="B4" s="17" t="s">
        <v>421</v>
      </c>
      <c r="C4" s="17" t="s">
        <v>610</v>
      </c>
    </row>
    <row r="8" spans="1:5" ht="27" thickBot="1" x14ac:dyDescent="0.35">
      <c r="B8" s="2" t="s">
        <v>422</v>
      </c>
      <c r="C8" s="2" t="s">
        <v>423</v>
      </c>
      <c r="D8" s="2" t="s">
        <v>424</v>
      </c>
      <c r="E8" s="3" t="s">
        <v>425</v>
      </c>
    </row>
    <row r="9" spans="1:5" x14ac:dyDescent="0.3">
      <c r="A9" s="376" t="s">
        <v>427</v>
      </c>
      <c r="B9" s="9" t="s">
        <v>611</v>
      </c>
      <c r="C9" s="4" t="s">
        <v>612</v>
      </c>
      <c r="D9" s="21" t="s">
        <v>442</v>
      </c>
      <c r="E9" s="24">
        <v>200</v>
      </c>
    </row>
    <row r="10" spans="1:5" x14ac:dyDescent="0.3">
      <c r="A10" s="377"/>
      <c r="B10" s="10" t="s">
        <v>613</v>
      </c>
      <c r="C10" s="1" t="s">
        <v>612</v>
      </c>
      <c r="D10" s="22" t="s">
        <v>442</v>
      </c>
      <c r="E10" s="25">
        <v>200</v>
      </c>
    </row>
    <row r="11" spans="1:5" x14ac:dyDescent="0.3">
      <c r="A11" s="377"/>
      <c r="B11" s="10" t="s">
        <v>614</v>
      </c>
      <c r="C11" s="1" t="s">
        <v>615</v>
      </c>
      <c r="D11" s="22" t="s">
        <v>616</v>
      </c>
      <c r="E11" s="25">
        <v>200</v>
      </c>
    </row>
    <row r="12" spans="1:5" x14ac:dyDescent="0.3">
      <c r="A12" s="377"/>
      <c r="B12" s="10" t="s">
        <v>617</v>
      </c>
      <c r="C12" s="1" t="s">
        <v>618</v>
      </c>
      <c r="D12" s="22" t="s">
        <v>619</v>
      </c>
      <c r="E12" s="25">
        <v>200</v>
      </c>
    </row>
    <row r="13" spans="1:5" x14ac:dyDescent="0.3">
      <c r="A13" s="377"/>
      <c r="B13" s="10" t="s">
        <v>620</v>
      </c>
      <c r="C13" s="1" t="s">
        <v>621</v>
      </c>
      <c r="D13" s="22" t="s">
        <v>622</v>
      </c>
      <c r="E13" s="25">
        <v>200</v>
      </c>
    </row>
    <row r="14" spans="1:5" x14ac:dyDescent="0.3">
      <c r="A14" s="377"/>
      <c r="B14" s="10" t="s">
        <v>623</v>
      </c>
      <c r="C14" s="1" t="s">
        <v>624</v>
      </c>
      <c r="D14" s="22" t="s">
        <v>625</v>
      </c>
      <c r="E14" s="25">
        <v>200</v>
      </c>
    </row>
    <row r="15" spans="1:5" x14ac:dyDescent="0.3">
      <c r="A15" s="377"/>
      <c r="B15" s="10" t="s">
        <v>626</v>
      </c>
      <c r="C15" s="1" t="s">
        <v>627</v>
      </c>
      <c r="D15" s="22" t="s">
        <v>628</v>
      </c>
      <c r="E15" s="25">
        <v>200</v>
      </c>
    </row>
    <row r="16" spans="1:5" x14ac:dyDescent="0.3">
      <c r="A16" s="377"/>
      <c r="B16" s="10" t="s">
        <v>629</v>
      </c>
      <c r="C16" s="1" t="s">
        <v>621</v>
      </c>
      <c r="D16" s="22" t="s">
        <v>630</v>
      </c>
      <c r="E16" s="25">
        <v>200</v>
      </c>
    </row>
    <row r="17" spans="1:5" x14ac:dyDescent="0.3">
      <c r="A17" s="377"/>
      <c r="B17" s="10" t="s">
        <v>631</v>
      </c>
      <c r="C17" s="1" t="s">
        <v>632</v>
      </c>
      <c r="D17" s="22" t="s">
        <v>633</v>
      </c>
      <c r="E17" s="25">
        <v>200</v>
      </c>
    </row>
    <row r="18" spans="1:5" ht="15" thickBot="1" x14ac:dyDescent="0.35">
      <c r="A18" s="378"/>
      <c r="B18" s="11" t="s">
        <v>600</v>
      </c>
      <c r="C18" s="7" t="s">
        <v>601</v>
      </c>
      <c r="D18" s="27" t="s">
        <v>537</v>
      </c>
      <c r="E18" s="26">
        <v>200</v>
      </c>
    </row>
    <row r="19" spans="1:5" x14ac:dyDescent="0.3">
      <c r="A19" s="376" t="s">
        <v>435</v>
      </c>
      <c r="B19" s="9" t="s">
        <v>611</v>
      </c>
      <c r="C19" s="4" t="s">
        <v>634</v>
      </c>
      <c r="D19" s="21" t="s">
        <v>635</v>
      </c>
      <c r="E19" s="24">
        <v>40</v>
      </c>
    </row>
    <row r="20" spans="1:5" x14ac:dyDescent="0.3">
      <c r="A20" s="377"/>
      <c r="B20" s="10" t="s">
        <v>617</v>
      </c>
      <c r="C20" s="1" t="s">
        <v>636</v>
      </c>
      <c r="D20" s="22" t="s">
        <v>442</v>
      </c>
      <c r="E20" s="25">
        <v>40</v>
      </c>
    </row>
    <row r="21" spans="1:5" x14ac:dyDescent="0.3">
      <c r="A21" s="377"/>
      <c r="B21" s="10" t="s">
        <v>620</v>
      </c>
      <c r="C21" s="1" t="s">
        <v>591</v>
      </c>
      <c r="D21" s="22" t="s">
        <v>637</v>
      </c>
      <c r="E21" s="25">
        <v>40</v>
      </c>
    </row>
    <row r="22" spans="1:5" x14ac:dyDescent="0.3">
      <c r="A22" s="377"/>
      <c r="B22" s="10" t="s">
        <v>638</v>
      </c>
      <c r="C22" s="1" t="s">
        <v>621</v>
      </c>
      <c r="D22" s="22" t="s">
        <v>639</v>
      </c>
      <c r="E22" s="25">
        <v>40</v>
      </c>
    </row>
    <row r="23" spans="1:5" x14ac:dyDescent="0.3">
      <c r="A23" s="377"/>
      <c r="B23" s="10" t="s">
        <v>640</v>
      </c>
      <c r="C23" s="1" t="s">
        <v>591</v>
      </c>
      <c r="D23" s="22" t="s">
        <v>641</v>
      </c>
      <c r="E23" s="25">
        <v>40</v>
      </c>
    </row>
    <row r="24" spans="1:5" x14ac:dyDescent="0.3">
      <c r="A24" s="377"/>
      <c r="B24" s="10" t="s">
        <v>642</v>
      </c>
      <c r="C24" s="1" t="s">
        <v>643</v>
      </c>
      <c r="D24" s="22" t="s">
        <v>644</v>
      </c>
      <c r="E24" s="25">
        <v>40</v>
      </c>
    </row>
    <row r="25" spans="1:5" ht="15" thickBot="1" x14ac:dyDescent="0.35">
      <c r="A25" s="378"/>
      <c r="B25" s="11" t="s">
        <v>645</v>
      </c>
      <c r="C25" s="7" t="s">
        <v>646</v>
      </c>
      <c r="D25" s="27" t="s">
        <v>647</v>
      </c>
      <c r="E25" s="26">
        <v>40</v>
      </c>
    </row>
    <row r="26" spans="1:5" ht="16.5" customHeight="1" x14ac:dyDescent="0.3">
      <c r="A26" s="376" t="s">
        <v>470</v>
      </c>
      <c r="B26" s="9" t="s">
        <v>611</v>
      </c>
      <c r="C26" s="4" t="s">
        <v>648</v>
      </c>
      <c r="D26" s="21" t="s">
        <v>649</v>
      </c>
      <c r="E26" s="24">
        <v>10</v>
      </c>
    </row>
    <row r="27" spans="1:5" x14ac:dyDescent="0.3">
      <c r="A27" s="377"/>
      <c r="B27" s="10" t="s">
        <v>614</v>
      </c>
      <c r="C27" s="1" t="s">
        <v>648</v>
      </c>
      <c r="D27" s="22" t="s">
        <v>650</v>
      </c>
      <c r="E27" s="25">
        <v>10</v>
      </c>
    </row>
    <row r="28" spans="1:5" x14ac:dyDescent="0.3">
      <c r="A28" s="377"/>
      <c r="B28" s="10" t="s">
        <v>651</v>
      </c>
      <c r="C28" s="1" t="s">
        <v>604</v>
      </c>
      <c r="D28" s="22" t="s">
        <v>545</v>
      </c>
      <c r="E28" s="25">
        <v>10</v>
      </c>
    </row>
    <row r="29" spans="1:5" ht="15" thickBot="1" x14ac:dyDescent="0.35">
      <c r="A29" s="378"/>
      <c r="B29" s="18" t="s">
        <v>652</v>
      </c>
      <c r="C29" s="19" t="s">
        <v>653</v>
      </c>
      <c r="D29" s="23" t="s">
        <v>647</v>
      </c>
      <c r="E29" s="30">
        <v>10</v>
      </c>
    </row>
    <row r="30" spans="1:5" ht="15" customHeight="1" x14ac:dyDescent="0.3">
      <c r="A30" s="407" t="s">
        <v>484</v>
      </c>
      <c r="B30" s="9" t="s">
        <v>654</v>
      </c>
      <c r="C30" s="4" t="s">
        <v>596</v>
      </c>
      <c r="D30" s="5" t="s">
        <v>655</v>
      </c>
      <c r="E30" s="24">
        <v>4</v>
      </c>
    </row>
    <row r="31" spans="1:5" x14ac:dyDescent="0.3">
      <c r="A31" s="408"/>
      <c r="B31" s="10" t="s">
        <v>623</v>
      </c>
      <c r="C31" s="1" t="s">
        <v>656</v>
      </c>
      <c r="D31" s="6" t="s">
        <v>657</v>
      </c>
      <c r="E31" s="25">
        <v>4</v>
      </c>
    </row>
    <row r="32" spans="1:5" x14ac:dyDescent="0.3">
      <c r="A32" s="408"/>
      <c r="B32" s="10" t="s">
        <v>606</v>
      </c>
      <c r="C32" s="1" t="s">
        <v>596</v>
      </c>
      <c r="D32" s="6" t="s">
        <v>658</v>
      </c>
      <c r="E32" s="25">
        <v>4</v>
      </c>
    </row>
    <row r="33" spans="1:5" ht="20.399999999999999" x14ac:dyDescent="0.3">
      <c r="A33" s="408"/>
      <c r="B33" s="10" t="s">
        <v>595</v>
      </c>
      <c r="C33" s="1" t="s">
        <v>596</v>
      </c>
      <c r="D33" s="6" t="s">
        <v>597</v>
      </c>
      <c r="E33" s="25">
        <v>1</v>
      </c>
    </row>
    <row r="34" spans="1:5" x14ac:dyDescent="0.3">
      <c r="A34" s="408"/>
      <c r="B34" s="10" t="s">
        <v>638</v>
      </c>
      <c r="C34" s="1" t="s">
        <v>621</v>
      </c>
      <c r="D34" s="6" t="s">
        <v>659</v>
      </c>
      <c r="E34" s="25">
        <v>1</v>
      </c>
    </row>
    <row r="35" spans="1:5" x14ac:dyDescent="0.3">
      <c r="A35" s="408"/>
      <c r="B35" s="10" t="s">
        <v>600</v>
      </c>
      <c r="C35" s="1" t="s">
        <v>601</v>
      </c>
      <c r="D35" s="6" t="s">
        <v>602</v>
      </c>
      <c r="E35" s="25">
        <v>1</v>
      </c>
    </row>
    <row r="36" spans="1:5" ht="20.399999999999999" x14ac:dyDescent="0.3">
      <c r="A36" s="408"/>
      <c r="B36" s="10" t="s">
        <v>603</v>
      </c>
      <c r="C36" s="1" t="s">
        <v>604</v>
      </c>
      <c r="D36" s="6" t="s">
        <v>605</v>
      </c>
      <c r="E36" s="25">
        <v>1</v>
      </c>
    </row>
    <row r="37" spans="1:5" x14ac:dyDescent="0.3">
      <c r="A37" s="408"/>
      <c r="B37" s="10" t="s">
        <v>606</v>
      </c>
      <c r="C37" s="1" t="s">
        <v>607</v>
      </c>
      <c r="D37" s="6" t="s">
        <v>608</v>
      </c>
      <c r="E37" s="25">
        <v>1</v>
      </c>
    </row>
    <row r="38" spans="1:5" ht="20.399999999999999" x14ac:dyDescent="0.3">
      <c r="A38" s="408"/>
      <c r="B38" s="10" t="s">
        <v>660</v>
      </c>
      <c r="C38" s="1" t="s">
        <v>661</v>
      </c>
      <c r="D38" s="6" t="s">
        <v>662</v>
      </c>
      <c r="E38" s="25">
        <v>4</v>
      </c>
    </row>
    <row r="39" spans="1:5" ht="20.399999999999999" x14ac:dyDescent="0.3">
      <c r="A39" s="408"/>
      <c r="B39" s="10" t="s">
        <v>663</v>
      </c>
      <c r="C39" s="1" t="s">
        <v>664</v>
      </c>
      <c r="D39" s="6" t="s">
        <v>665</v>
      </c>
      <c r="E39" s="25">
        <v>4</v>
      </c>
    </row>
    <row r="40" spans="1:5" ht="15" thickBot="1" x14ac:dyDescent="0.35">
      <c r="A40" s="409"/>
      <c r="B40" s="11" t="s">
        <v>660</v>
      </c>
      <c r="C40" s="7" t="s">
        <v>666</v>
      </c>
      <c r="D40" s="8" t="s">
        <v>667</v>
      </c>
      <c r="E40" s="26">
        <v>1</v>
      </c>
    </row>
  </sheetData>
  <mergeCells count="4">
    <mergeCell ref="A9:A18"/>
    <mergeCell ref="A19:A25"/>
    <mergeCell ref="A26:A29"/>
    <mergeCell ref="A30:A40"/>
  </mergeCells>
  <pageMargins left="0.70866141732283472" right="0.70866141732283472" top="0.74803149606299213" bottom="0.74803149606299213" header="0.31496062992125984" footer="0.31496062992125984"/>
  <pageSetup paperSize="9" scale="78"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Blad21">
    <pageSetUpPr fitToPage="1"/>
  </sheetPr>
  <dimension ref="A1:E42"/>
  <sheetViews>
    <sheetView topLeftCell="A4" workbookViewId="0">
      <selection activeCell="D11" sqref="D11"/>
    </sheetView>
  </sheetViews>
  <sheetFormatPr defaultRowHeight="14.4" x14ac:dyDescent="0.3"/>
  <cols>
    <col min="2" max="2" width="28.33203125" customWidth="1"/>
    <col min="3" max="3" width="33.33203125" customWidth="1"/>
    <col min="4" max="4" width="46.5546875" customWidth="1"/>
    <col min="5" max="5" width="17.33203125" style="20" customWidth="1"/>
  </cols>
  <sheetData>
    <row r="1" spans="1:5" x14ac:dyDescent="0.3">
      <c r="B1" s="15" t="s">
        <v>418</v>
      </c>
      <c r="C1" s="15" t="s">
        <v>586</v>
      </c>
    </row>
    <row r="2" spans="1:5" x14ac:dyDescent="0.3">
      <c r="B2" s="16" t="s">
        <v>587</v>
      </c>
      <c r="C2" s="16" t="s">
        <v>588</v>
      </c>
    </row>
    <row r="3" spans="1:5" x14ac:dyDescent="0.3">
      <c r="B3" s="16" t="s">
        <v>420</v>
      </c>
      <c r="C3" s="16"/>
    </row>
    <row r="4" spans="1:5" ht="15" thickBot="1" x14ac:dyDescent="0.35">
      <c r="B4" s="17" t="s">
        <v>421</v>
      </c>
      <c r="C4" s="17" t="s">
        <v>668</v>
      </c>
    </row>
    <row r="8" spans="1:5" ht="27" thickBot="1" x14ac:dyDescent="0.35">
      <c r="B8" s="2" t="s">
        <v>422</v>
      </c>
      <c r="C8" s="2" t="s">
        <v>423</v>
      </c>
      <c r="D8" s="2" t="s">
        <v>424</v>
      </c>
      <c r="E8" s="28" t="s">
        <v>425</v>
      </c>
    </row>
    <row r="9" spans="1:5" x14ac:dyDescent="0.3">
      <c r="A9" s="376" t="s">
        <v>427</v>
      </c>
      <c r="B9" s="9" t="s">
        <v>669</v>
      </c>
      <c r="C9" s="4" t="s">
        <v>670</v>
      </c>
      <c r="D9" s="4" t="s">
        <v>442</v>
      </c>
      <c r="E9" s="12">
        <v>400</v>
      </c>
    </row>
    <row r="10" spans="1:5" x14ac:dyDescent="0.3">
      <c r="A10" s="377"/>
      <c r="B10" s="10" t="s">
        <v>631</v>
      </c>
      <c r="C10" s="1" t="s">
        <v>632</v>
      </c>
      <c r="D10" s="1" t="s">
        <v>633</v>
      </c>
      <c r="E10" s="13">
        <v>200</v>
      </c>
    </row>
    <row r="11" spans="1:5" x14ac:dyDescent="0.3">
      <c r="A11" s="377"/>
      <c r="B11" s="10" t="s">
        <v>671</v>
      </c>
      <c r="C11" s="1" t="s">
        <v>591</v>
      </c>
      <c r="D11" s="1" t="s">
        <v>672</v>
      </c>
      <c r="E11" s="13">
        <v>400</v>
      </c>
    </row>
    <row r="12" spans="1:5" x14ac:dyDescent="0.3">
      <c r="A12" s="377"/>
      <c r="B12" s="10" t="s">
        <v>673</v>
      </c>
      <c r="C12" s="1" t="s">
        <v>624</v>
      </c>
      <c r="D12" s="1" t="s">
        <v>625</v>
      </c>
      <c r="E12" s="13">
        <v>400</v>
      </c>
    </row>
    <row r="13" spans="1:5" x14ac:dyDescent="0.3">
      <c r="A13" s="377"/>
      <c r="B13" s="10" t="s">
        <v>674</v>
      </c>
      <c r="C13" s="1" t="s">
        <v>591</v>
      </c>
      <c r="D13" s="1" t="s">
        <v>675</v>
      </c>
      <c r="E13" s="13">
        <v>400</v>
      </c>
    </row>
    <row r="14" spans="1:5" ht="20.399999999999999" x14ac:dyDescent="0.3">
      <c r="A14" s="377"/>
      <c r="B14" s="10" t="s">
        <v>676</v>
      </c>
      <c r="C14" s="1" t="s">
        <v>591</v>
      </c>
      <c r="D14" s="1" t="s">
        <v>677</v>
      </c>
      <c r="E14" s="13">
        <v>400</v>
      </c>
    </row>
    <row r="15" spans="1:5" ht="20.399999999999999" x14ac:dyDescent="0.3">
      <c r="A15" s="377"/>
      <c r="B15" s="10" t="s">
        <v>678</v>
      </c>
      <c r="C15" s="1" t="s">
        <v>591</v>
      </c>
      <c r="D15" s="1" t="s">
        <v>679</v>
      </c>
      <c r="E15" s="13">
        <v>200</v>
      </c>
    </row>
    <row r="16" spans="1:5" x14ac:dyDescent="0.3">
      <c r="A16" s="377"/>
      <c r="B16" s="10" t="s">
        <v>680</v>
      </c>
      <c r="C16" s="1" t="s">
        <v>681</v>
      </c>
      <c r="D16" s="1" t="s">
        <v>675</v>
      </c>
      <c r="E16" s="13">
        <v>400</v>
      </c>
    </row>
    <row r="17" spans="1:5" ht="20.399999999999999" x14ac:dyDescent="0.3">
      <c r="A17" s="377"/>
      <c r="B17" s="10" t="s">
        <v>682</v>
      </c>
      <c r="C17" s="1" t="s">
        <v>591</v>
      </c>
      <c r="D17" s="1" t="s">
        <v>541</v>
      </c>
      <c r="E17" s="13">
        <v>400</v>
      </c>
    </row>
    <row r="18" spans="1:5" x14ac:dyDescent="0.3">
      <c r="A18" s="377"/>
      <c r="B18" s="10" t="s">
        <v>683</v>
      </c>
      <c r="C18" s="1" t="s">
        <v>684</v>
      </c>
      <c r="D18" s="1" t="s">
        <v>675</v>
      </c>
      <c r="E18" s="13">
        <v>200</v>
      </c>
    </row>
    <row r="19" spans="1:5" x14ac:dyDescent="0.3">
      <c r="A19" s="377"/>
      <c r="B19" s="10" t="s">
        <v>685</v>
      </c>
      <c r="C19" s="1" t="s">
        <v>686</v>
      </c>
      <c r="D19" s="1" t="s">
        <v>687</v>
      </c>
      <c r="E19" s="13">
        <v>400</v>
      </c>
    </row>
    <row r="20" spans="1:5" x14ac:dyDescent="0.3">
      <c r="A20" s="377"/>
      <c r="B20" s="10" t="s">
        <v>688</v>
      </c>
      <c r="C20" s="1" t="s">
        <v>601</v>
      </c>
      <c r="D20" s="1" t="s">
        <v>689</v>
      </c>
      <c r="E20" s="13">
        <v>400</v>
      </c>
    </row>
    <row r="21" spans="1:5" x14ac:dyDescent="0.3">
      <c r="A21" s="377"/>
      <c r="B21" s="10" t="s">
        <v>690</v>
      </c>
      <c r="C21" s="1" t="s">
        <v>601</v>
      </c>
      <c r="D21" s="1" t="s">
        <v>689</v>
      </c>
      <c r="E21" s="13">
        <v>400</v>
      </c>
    </row>
    <row r="22" spans="1:5" x14ac:dyDescent="0.3">
      <c r="A22" s="377"/>
      <c r="B22" s="10" t="s">
        <v>690</v>
      </c>
      <c r="C22" s="1" t="s">
        <v>691</v>
      </c>
      <c r="D22" s="1" t="s">
        <v>692</v>
      </c>
      <c r="E22" s="13">
        <v>400</v>
      </c>
    </row>
    <row r="23" spans="1:5" ht="20.399999999999999" x14ac:dyDescent="0.3">
      <c r="A23" s="377"/>
      <c r="B23" s="10" t="s">
        <v>693</v>
      </c>
      <c r="C23" s="1" t="s">
        <v>694</v>
      </c>
      <c r="D23" s="1" t="s">
        <v>695</v>
      </c>
      <c r="E23" s="13">
        <v>200</v>
      </c>
    </row>
    <row r="24" spans="1:5" x14ac:dyDescent="0.3">
      <c r="A24" s="377"/>
      <c r="B24" s="10" t="s">
        <v>696</v>
      </c>
      <c r="C24" s="1" t="s">
        <v>694</v>
      </c>
      <c r="D24" s="1" t="s">
        <v>657</v>
      </c>
      <c r="E24" s="13">
        <v>200</v>
      </c>
    </row>
    <row r="25" spans="1:5" x14ac:dyDescent="0.3">
      <c r="A25" s="377"/>
      <c r="B25" s="10" t="s">
        <v>697</v>
      </c>
      <c r="C25" s="1" t="s">
        <v>694</v>
      </c>
      <c r="D25" s="1" t="s">
        <v>698</v>
      </c>
      <c r="E25" s="13">
        <v>200</v>
      </c>
    </row>
    <row r="26" spans="1:5" x14ac:dyDescent="0.3">
      <c r="A26" s="377"/>
      <c r="B26" s="10" t="s">
        <v>699</v>
      </c>
      <c r="C26" s="1" t="s">
        <v>694</v>
      </c>
      <c r="D26" s="1" t="s">
        <v>700</v>
      </c>
      <c r="E26" s="13">
        <v>200</v>
      </c>
    </row>
    <row r="27" spans="1:5" ht="21" thickBot="1" x14ac:dyDescent="0.35">
      <c r="A27" s="378"/>
      <c r="B27" s="11" t="s">
        <v>701</v>
      </c>
      <c r="C27" s="7" t="s">
        <v>591</v>
      </c>
      <c r="D27" s="7" t="s">
        <v>677</v>
      </c>
      <c r="E27" s="14">
        <v>400</v>
      </c>
    </row>
    <row r="28" spans="1:5" x14ac:dyDescent="0.3">
      <c r="A28" s="376" t="s">
        <v>435</v>
      </c>
      <c r="B28" s="9" t="s">
        <v>669</v>
      </c>
      <c r="C28" s="4" t="s">
        <v>664</v>
      </c>
      <c r="D28" s="4" t="s">
        <v>442</v>
      </c>
      <c r="E28" s="12">
        <v>40</v>
      </c>
    </row>
    <row r="29" spans="1:5" x14ac:dyDescent="0.3">
      <c r="A29" s="377"/>
      <c r="B29" s="10" t="s">
        <v>702</v>
      </c>
      <c r="C29" s="1" t="s">
        <v>601</v>
      </c>
      <c r="D29" s="1" t="s">
        <v>700</v>
      </c>
      <c r="E29" s="13">
        <v>40</v>
      </c>
    </row>
    <row r="30" spans="1:5" x14ac:dyDescent="0.3">
      <c r="A30" s="377"/>
      <c r="B30" s="10" t="s">
        <v>703</v>
      </c>
      <c r="C30" s="1" t="s">
        <v>604</v>
      </c>
      <c r="D30" s="1" t="s">
        <v>704</v>
      </c>
      <c r="E30" s="13">
        <v>40</v>
      </c>
    </row>
    <row r="31" spans="1:5" x14ac:dyDescent="0.3">
      <c r="A31" s="377"/>
      <c r="B31" s="10" t="s">
        <v>642</v>
      </c>
      <c r="C31" s="1" t="s">
        <v>643</v>
      </c>
      <c r="D31" s="1" t="s">
        <v>644</v>
      </c>
      <c r="E31" s="13">
        <v>40</v>
      </c>
    </row>
    <row r="32" spans="1:5" ht="15" thickBot="1" x14ac:dyDescent="0.35">
      <c r="A32" s="378"/>
      <c r="B32" s="11" t="s">
        <v>682</v>
      </c>
      <c r="C32" s="7" t="s">
        <v>705</v>
      </c>
      <c r="D32" s="7" t="s">
        <v>687</v>
      </c>
      <c r="E32" s="14">
        <v>40</v>
      </c>
    </row>
    <row r="33" spans="1:5" x14ac:dyDescent="0.3">
      <c r="A33" s="376" t="s">
        <v>470</v>
      </c>
      <c r="B33" s="9" t="s">
        <v>606</v>
      </c>
      <c r="C33" s="4" t="s">
        <v>607</v>
      </c>
      <c r="D33" s="4" t="s">
        <v>706</v>
      </c>
      <c r="E33" s="12">
        <v>10</v>
      </c>
    </row>
    <row r="34" spans="1:5" x14ac:dyDescent="0.3">
      <c r="A34" s="377"/>
      <c r="B34" s="10" t="s">
        <v>707</v>
      </c>
      <c r="C34" s="1" t="s">
        <v>604</v>
      </c>
      <c r="D34" s="1" t="s">
        <v>545</v>
      </c>
      <c r="E34" s="13">
        <v>10</v>
      </c>
    </row>
    <row r="35" spans="1:5" x14ac:dyDescent="0.3">
      <c r="A35" s="377"/>
      <c r="B35" s="10" t="s">
        <v>703</v>
      </c>
      <c r="C35" s="1" t="s">
        <v>656</v>
      </c>
      <c r="D35" s="1" t="s">
        <v>700</v>
      </c>
      <c r="E35" s="13">
        <v>10</v>
      </c>
    </row>
    <row r="36" spans="1:5" x14ac:dyDescent="0.3">
      <c r="A36" s="377"/>
      <c r="B36" s="10" t="s">
        <v>652</v>
      </c>
      <c r="C36" s="1" t="s">
        <v>653</v>
      </c>
      <c r="D36" s="1" t="s">
        <v>647</v>
      </c>
      <c r="E36" s="13">
        <v>10</v>
      </c>
    </row>
    <row r="37" spans="1:5" ht="15" thickBot="1" x14ac:dyDescent="0.35">
      <c r="A37" s="378"/>
      <c r="B37" s="11" t="s">
        <v>673</v>
      </c>
      <c r="C37" s="7" t="s">
        <v>708</v>
      </c>
      <c r="D37" s="7" t="s">
        <v>657</v>
      </c>
      <c r="E37" s="14">
        <v>10</v>
      </c>
    </row>
    <row r="38" spans="1:5" ht="20.399999999999999" x14ac:dyDescent="0.3">
      <c r="A38" s="376" t="s">
        <v>484</v>
      </c>
      <c r="B38" s="9" t="s">
        <v>709</v>
      </c>
      <c r="C38" s="4" t="s">
        <v>596</v>
      </c>
      <c r="D38" s="4" t="s">
        <v>710</v>
      </c>
      <c r="E38" s="12">
        <v>1</v>
      </c>
    </row>
    <row r="39" spans="1:5" ht="20.399999999999999" x14ac:dyDescent="0.3">
      <c r="A39" s="377"/>
      <c r="B39" s="10" t="s">
        <v>603</v>
      </c>
      <c r="C39" s="1" t="s">
        <v>604</v>
      </c>
      <c r="D39" s="1" t="s">
        <v>605</v>
      </c>
      <c r="E39" s="13">
        <v>1</v>
      </c>
    </row>
    <row r="40" spans="1:5" ht="15" thickBot="1" x14ac:dyDescent="0.35">
      <c r="A40" s="378"/>
      <c r="B40" s="11" t="s">
        <v>606</v>
      </c>
      <c r="C40" s="7" t="s">
        <v>607</v>
      </c>
      <c r="D40" s="7" t="s">
        <v>608</v>
      </c>
      <c r="E40" s="14">
        <v>1</v>
      </c>
    </row>
    <row r="42" spans="1:5" x14ac:dyDescent="0.3">
      <c r="B42" s="29" t="s">
        <v>711</v>
      </c>
    </row>
  </sheetData>
  <mergeCells count="4">
    <mergeCell ref="A38:A40"/>
    <mergeCell ref="A9:A27"/>
    <mergeCell ref="A28:A32"/>
    <mergeCell ref="A33:A37"/>
  </mergeCells>
  <pageMargins left="0.70866141732283472" right="0.70866141732283472" top="0.74803149606299213" bottom="0.74803149606299213" header="0.31496062992125984" footer="0.31496062992125984"/>
  <pageSetup paperSize="9" scale="64"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Blad22">
    <pageSetUpPr fitToPage="1"/>
  </sheetPr>
  <dimension ref="A1:E20"/>
  <sheetViews>
    <sheetView workbookViewId="0">
      <selection activeCell="E19" sqref="E19"/>
    </sheetView>
  </sheetViews>
  <sheetFormatPr defaultRowHeight="14.4" x14ac:dyDescent="0.3"/>
  <cols>
    <col min="2" max="2" width="31.6640625" customWidth="1"/>
    <col min="3" max="3" width="32.5546875" customWidth="1"/>
    <col min="4" max="4" width="42.6640625" customWidth="1"/>
    <col min="5" max="5" width="16.33203125" style="20" customWidth="1"/>
  </cols>
  <sheetData>
    <row r="1" spans="1:5" x14ac:dyDescent="0.3">
      <c r="B1" s="15" t="s">
        <v>418</v>
      </c>
      <c r="C1" s="15" t="s">
        <v>586</v>
      </c>
    </row>
    <row r="2" spans="1:5" x14ac:dyDescent="0.3">
      <c r="B2" s="16" t="s">
        <v>587</v>
      </c>
      <c r="C2" s="16" t="s">
        <v>588</v>
      </c>
    </row>
    <row r="3" spans="1:5" x14ac:dyDescent="0.3">
      <c r="B3" s="16" t="s">
        <v>420</v>
      </c>
      <c r="C3" s="16"/>
    </row>
    <row r="4" spans="1:5" ht="15" thickBot="1" x14ac:dyDescent="0.35">
      <c r="B4" s="17" t="s">
        <v>421</v>
      </c>
      <c r="C4" s="17" t="s">
        <v>712</v>
      </c>
    </row>
    <row r="8" spans="1:5" ht="27" thickBot="1" x14ac:dyDescent="0.35">
      <c r="B8" s="2" t="s">
        <v>422</v>
      </c>
      <c r="C8" s="2" t="s">
        <v>423</v>
      </c>
      <c r="D8" s="2" t="s">
        <v>424</v>
      </c>
      <c r="E8" s="28" t="s">
        <v>425</v>
      </c>
    </row>
    <row r="9" spans="1:5" x14ac:dyDescent="0.3">
      <c r="A9" s="390" t="s">
        <v>470</v>
      </c>
      <c r="B9" s="9" t="s">
        <v>614</v>
      </c>
      <c r="C9" s="4" t="s">
        <v>664</v>
      </c>
      <c r="D9" s="4" t="s">
        <v>713</v>
      </c>
      <c r="E9" s="12">
        <v>10</v>
      </c>
    </row>
    <row r="10" spans="1:5" ht="20.399999999999999" x14ac:dyDescent="0.3">
      <c r="A10" s="391"/>
      <c r="B10" s="10" t="s">
        <v>714</v>
      </c>
      <c r="C10" s="1" t="s">
        <v>591</v>
      </c>
      <c r="D10" s="1" t="s">
        <v>509</v>
      </c>
      <c r="E10" s="13">
        <v>10</v>
      </c>
    </row>
    <row r="11" spans="1:5" x14ac:dyDescent="0.3">
      <c r="A11" s="391"/>
      <c r="B11" s="10" t="s">
        <v>673</v>
      </c>
      <c r="C11" s="1" t="s">
        <v>656</v>
      </c>
      <c r="D11" s="1" t="s">
        <v>625</v>
      </c>
      <c r="E11" s="13">
        <v>10</v>
      </c>
    </row>
    <row r="12" spans="1:5" x14ac:dyDescent="0.3">
      <c r="A12" s="391"/>
      <c r="B12" s="10" t="s">
        <v>715</v>
      </c>
      <c r="C12" s="1" t="s">
        <v>656</v>
      </c>
      <c r="D12" s="1" t="s">
        <v>716</v>
      </c>
      <c r="E12" s="13">
        <v>10</v>
      </c>
    </row>
    <row r="13" spans="1:5" x14ac:dyDescent="0.3">
      <c r="A13" s="391"/>
      <c r="B13" s="10" t="s">
        <v>642</v>
      </c>
      <c r="C13" s="1" t="s">
        <v>643</v>
      </c>
      <c r="D13" s="1" t="s">
        <v>644</v>
      </c>
      <c r="E13" s="13">
        <v>10</v>
      </c>
    </row>
    <row r="14" spans="1:5" x14ac:dyDescent="0.3">
      <c r="A14" s="391"/>
      <c r="B14" s="10" t="s">
        <v>717</v>
      </c>
      <c r="C14" s="1" t="s">
        <v>604</v>
      </c>
      <c r="D14" s="1" t="s">
        <v>545</v>
      </c>
      <c r="E14" s="13">
        <v>10</v>
      </c>
    </row>
    <row r="15" spans="1:5" x14ac:dyDescent="0.3">
      <c r="A15" s="391"/>
      <c r="B15" s="10" t="s">
        <v>652</v>
      </c>
      <c r="C15" s="1" t="s">
        <v>653</v>
      </c>
      <c r="D15" s="1" t="s">
        <v>647</v>
      </c>
      <c r="E15" s="13">
        <v>10</v>
      </c>
    </row>
    <row r="16" spans="1:5" ht="21" thickBot="1" x14ac:dyDescent="0.35">
      <c r="A16" s="392"/>
      <c r="B16" s="11" t="s">
        <v>718</v>
      </c>
      <c r="C16" s="7" t="s">
        <v>719</v>
      </c>
      <c r="D16" s="7" t="s">
        <v>720</v>
      </c>
      <c r="E16" s="14">
        <v>10</v>
      </c>
    </row>
    <row r="17" spans="1:5" ht="22.5" customHeight="1" x14ac:dyDescent="0.3">
      <c r="A17" s="407" t="s">
        <v>484</v>
      </c>
      <c r="B17" s="9" t="s">
        <v>714</v>
      </c>
      <c r="C17" s="4" t="s">
        <v>598</v>
      </c>
      <c r="D17" s="4" t="s">
        <v>721</v>
      </c>
      <c r="E17" s="12">
        <v>4</v>
      </c>
    </row>
    <row r="18" spans="1:5" ht="30.75" customHeight="1" thickBot="1" x14ac:dyDescent="0.35">
      <c r="A18" s="378"/>
      <c r="B18" s="11" t="s">
        <v>606</v>
      </c>
      <c r="C18" s="7" t="s">
        <v>596</v>
      </c>
      <c r="D18" s="7" t="s">
        <v>658</v>
      </c>
      <c r="E18" s="14">
        <v>4</v>
      </c>
    </row>
    <row r="20" spans="1:5" x14ac:dyDescent="0.3">
      <c r="B20" s="29" t="s">
        <v>711</v>
      </c>
    </row>
  </sheetData>
  <mergeCells count="2">
    <mergeCell ref="A9:A16"/>
    <mergeCell ref="A17:A18"/>
  </mergeCells>
  <pageMargins left="0.70866141732283472" right="0.70866141732283472" top="0.74803149606299213" bottom="0.74803149606299213" header="0.31496062992125984" footer="0.31496062992125984"/>
  <pageSetup paperSize="9" scale="9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7FC36F-1B9A-49DB-B704-7DEDAAFA65EB}">
  <sheetPr codeName="Blad7"/>
  <dimension ref="A1:B374"/>
  <sheetViews>
    <sheetView workbookViewId="0">
      <pane ySplit="9" topLeftCell="A370" activePane="bottomLeft" state="frozen"/>
      <selection pane="bottomLeft" activeCell="B377" sqref="B377"/>
    </sheetView>
  </sheetViews>
  <sheetFormatPr defaultRowHeight="14.4" x14ac:dyDescent="0.3"/>
  <cols>
    <col min="1" max="1" width="33.6640625" bestFit="1" customWidth="1"/>
    <col min="2" max="2" width="28.109375" customWidth="1"/>
  </cols>
  <sheetData>
    <row r="1" spans="1:2" x14ac:dyDescent="0.3">
      <c r="A1" s="35" t="s">
        <v>30</v>
      </c>
    </row>
    <row r="2" spans="1:2" x14ac:dyDescent="0.3">
      <c r="A2" s="34" t="s">
        <v>18</v>
      </c>
    </row>
    <row r="3" spans="1:2" x14ac:dyDescent="0.3">
      <c r="A3" s="34" t="s">
        <v>21</v>
      </c>
    </row>
    <row r="4" spans="1:2" x14ac:dyDescent="0.3">
      <c r="A4" s="34" t="s">
        <v>22</v>
      </c>
    </row>
    <row r="5" spans="1:2" x14ac:dyDescent="0.3">
      <c r="A5" s="34" t="s">
        <v>26</v>
      </c>
    </row>
    <row r="6" spans="1:2" x14ac:dyDescent="0.3">
      <c r="A6" s="34" t="s">
        <v>19</v>
      </c>
    </row>
    <row r="7" spans="1:2" x14ac:dyDescent="0.3">
      <c r="A7" s="34" t="s">
        <v>31</v>
      </c>
    </row>
    <row r="8" spans="1:2" x14ac:dyDescent="0.3">
      <c r="A8" s="34" t="s">
        <v>32</v>
      </c>
    </row>
    <row r="9" spans="1:2" x14ac:dyDescent="0.3">
      <c r="A9" s="34" t="s">
        <v>20</v>
      </c>
    </row>
    <row r="11" spans="1:2" x14ac:dyDescent="0.3">
      <c r="A11" s="33" t="s">
        <v>33</v>
      </c>
      <c r="B11" s="33" t="s">
        <v>11</v>
      </c>
    </row>
    <row r="12" spans="1:2" x14ac:dyDescent="0.3">
      <c r="A12" t="s">
        <v>34</v>
      </c>
      <c r="B12" t="s">
        <v>23</v>
      </c>
    </row>
    <row r="13" spans="1:2" x14ac:dyDescent="0.3">
      <c r="A13" t="s">
        <v>35</v>
      </c>
      <c r="B13" t="s">
        <v>23</v>
      </c>
    </row>
    <row r="14" spans="1:2" x14ac:dyDescent="0.3">
      <c r="A14" t="s">
        <v>36</v>
      </c>
      <c r="B14" t="s">
        <v>23</v>
      </c>
    </row>
    <row r="15" spans="1:2" x14ac:dyDescent="0.3">
      <c r="A15" t="s">
        <v>37</v>
      </c>
      <c r="B15" t="s">
        <v>18</v>
      </c>
    </row>
    <row r="16" spans="1:2" x14ac:dyDescent="0.3">
      <c r="A16" t="s">
        <v>38</v>
      </c>
      <c r="B16" t="s">
        <v>23</v>
      </c>
    </row>
    <row r="17" spans="1:2" x14ac:dyDescent="0.3">
      <c r="A17" t="s">
        <v>39</v>
      </c>
      <c r="B17" t="s">
        <v>23</v>
      </c>
    </row>
    <row r="18" spans="1:2" x14ac:dyDescent="0.3">
      <c r="A18" t="s">
        <v>40</v>
      </c>
      <c r="B18" t="s">
        <v>23</v>
      </c>
    </row>
    <row r="19" spans="1:2" x14ac:dyDescent="0.3">
      <c r="A19" t="s">
        <v>41</v>
      </c>
      <c r="B19" t="s">
        <v>26</v>
      </c>
    </row>
    <row r="20" spans="1:2" x14ac:dyDescent="0.3">
      <c r="A20" t="s">
        <v>42</v>
      </c>
      <c r="B20" t="s">
        <v>26</v>
      </c>
    </row>
    <row r="21" spans="1:2" x14ac:dyDescent="0.3">
      <c r="A21" t="s">
        <v>43</v>
      </c>
      <c r="B21" t="s">
        <v>26</v>
      </c>
    </row>
    <row r="22" spans="1:2" x14ac:dyDescent="0.3">
      <c r="A22" t="s">
        <v>44</v>
      </c>
      <c r="B22" t="s">
        <v>26</v>
      </c>
    </row>
    <row r="23" spans="1:2" x14ac:dyDescent="0.3">
      <c r="A23" t="s">
        <v>45</v>
      </c>
      <c r="B23" t="s">
        <v>26</v>
      </c>
    </row>
    <row r="24" spans="1:2" x14ac:dyDescent="0.3">
      <c r="A24" t="s">
        <v>46</v>
      </c>
      <c r="B24" t="s">
        <v>26</v>
      </c>
    </row>
    <row r="25" spans="1:2" x14ac:dyDescent="0.3">
      <c r="A25" t="s">
        <v>47</v>
      </c>
      <c r="B25" t="s">
        <v>26</v>
      </c>
    </row>
    <row r="26" spans="1:2" x14ac:dyDescent="0.3">
      <c r="A26" t="s">
        <v>48</v>
      </c>
      <c r="B26" t="s">
        <v>26</v>
      </c>
    </row>
    <row r="27" spans="1:2" x14ac:dyDescent="0.3">
      <c r="A27" t="s">
        <v>49</v>
      </c>
      <c r="B27" t="s">
        <v>26</v>
      </c>
    </row>
    <row r="28" spans="1:2" x14ac:dyDescent="0.3">
      <c r="A28" t="s">
        <v>50</v>
      </c>
      <c r="B28" t="s">
        <v>26</v>
      </c>
    </row>
    <row r="29" spans="1:2" x14ac:dyDescent="0.3">
      <c r="A29" t="s">
        <v>51</v>
      </c>
      <c r="B29" t="s">
        <v>26</v>
      </c>
    </row>
    <row r="30" spans="1:2" x14ac:dyDescent="0.3">
      <c r="A30" t="s">
        <v>52</v>
      </c>
      <c r="B30" t="s">
        <v>21</v>
      </c>
    </row>
    <row r="31" spans="1:2" x14ac:dyDescent="0.3">
      <c r="A31" t="s">
        <v>53</v>
      </c>
      <c r="B31" t="s">
        <v>26</v>
      </c>
    </row>
    <row r="32" spans="1:2" x14ac:dyDescent="0.3">
      <c r="A32" t="s">
        <v>54</v>
      </c>
      <c r="B32" t="s">
        <v>26</v>
      </c>
    </row>
    <row r="33" spans="1:2" x14ac:dyDescent="0.3">
      <c r="A33" t="s">
        <v>55</v>
      </c>
      <c r="B33" t="s">
        <v>26</v>
      </c>
    </row>
    <row r="34" spans="1:2" x14ac:dyDescent="0.3">
      <c r="A34" t="s">
        <v>56</v>
      </c>
      <c r="B34" t="s">
        <v>26</v>
      </c>
    </row>
    <row r="35" spans="1:2" x14ac:dyDescent="0.3">
      <c r="A35" t="s">
        <v>57</v>
      </c>
      <c r="B35" t="s">
        <v>26</v>
      </c>
    </row>
    <row r="36" spans="1:2" x14ac:dyDescent="0.3">
      <c r="A36" t="s">
        <v>58</v>
      </c>
      <c r="B36" t="s">
        <v>26</v>
      </c>
    </row>
    <row r="37" spans="1:2" x14ac:dyDescent="0.3">
      <c r="A37" t="s">
        <v>59</v>
      </c>
      <c r="B37" t="s">
        <v>26</v>
      </c>
    </row>
    <row r="38" spans="1:2" x14ac:dyDescent="0.3">
      <c r="A38" t="s">
        <v>60</v>
      </c>
      <c r="B38" t="s">
        <v>26</v>
      </c>
    </row>
    <row r="39" spans="1:2" x14ac:dyDescent="0.3">
      <c r="A39" t="s">
        <v>61</v>
      </c>
      <c r="B39" t="s">
        <v>26</v>
      </c>
    </row>
    <row r="40" spans="1:2" x14ac:dyDescent="0.3">
      <c r="A40" t="s">
        <v>62</v>
      </c>
      <c r="B40" t="s">
        <v>26</v>
      </c>
    </row>
    <row r="41" spans="1:2" x14ac:dyDescent="0.3">
      <c r="A41" t="s">
        <v>63</v>
      </c>
      <c r="B41" t="s">
        <v>23</v>
      </c>
    </row>
    <row r="42" spans="1:2" x14ac:dyDescent="0.3">
      <c r="A42" t="s">
        <v>64</v>
      </c>
      <c r="B42" t="s">
        <v>26</v>
      </c>
    </row>
    <row r="43" spans="1:2" x14ac:dyDescent="0.3">
      <c r="A43" t="s">
        <v>65</v>
      </c>
      <c r="B43" t="s">
        <v>26</v>
      </c>
    </row>
    <row r="44" spans="1:2" x14ac:dyDescent="0.3">
      <c r="A44" t="s">
        <v>66</v>
      </c>
      <c r="B44" t="s">
        <v>26</v>
      </c>
    </row>
    <row r="45" spans="1:2" x14ac:dyDescent="0.3">
      <c r="A45" t="s">
        <v>67</v>
      </c>
      <c r="B45" t="s">
        <v>22</v>
      </c>
    </row>
    <row r="46" spans="1:2" x14ac:dyDescent="0.3">
      <c r="A46" t="s">
        <v>68</v>
      </c>
      <c r="B46" t="s">
        <v>22</v>
      </c>
    </row>
    <row r="47" spans="1:2" x14ac:dyDescent="0.3">
      <c r="A47" t="s">
        <v>69</v>
      </c>
      <c r="B47" t="s">
        <v>23</v>
      </c>
    </row>
    <row r="48" spans="1:2" x14ac:dyDescent="0.3">
      <c r="A48" t="s">
        <v>70</v>
      </c>
      <c r="B48" t="s">
        <v>25</v>
      </c>
    </row>
    <row r="49" spans="1:2" x14ac:dyDescent="0.3">
      <c r="A49" t="s">
        <v>71</v>
      </c>
      <c r="B49" t="s">
        <v>26</v>
      </c>
    </row>
    <row r="50" spans="1:2" x14ac:dyDescent="0.3">
      <c r="A50" t="s">
        <v>72</v>
      </c>
      <c r="B50" t="s">
        <v>26</v>
      </c>
    </row>
    <row r="51" spans="1:2" x14ac:dyDescent="0.3">
      <c r="A51" t="s">
        <v>73</v>
      </c>
      <c r="B51" t="s">
        <v>23</v>
      </c>
    </row>
    <row r="52" spans="1:2" x14ac:dyDescent="0.3">
      <c r="A52" t="s">
        <v>74</v>
      </c>
      <c r="B52" t="s">
        <v>23</v>
      </c>
    </row>
    <row r="53" spans="1:2" x14ac:dyDescent="0.3">
      <c r="A53" t="s">
        <v>75</v>
      </c>
      <c r="B53" t="s">
        <v>22</v>
      </c>
    </row>
    <row r="54" spans="1:2" x14ac:dyDescent="0.3">
      <c r="A54" t="s">
        <v>76</v>
      </c>
      <c r="B54" t="s">
        <v>22</v>
      </c>
    </row>
    <row r="55" spans="1:2" x14ac:dyDescent="0.3">
      <c r="A55" t="s">
        <v>77</v>
      </c>
      <c r="B55" t="s">
        <v>23</v>
      </c>
    </row>
    <row r="56" spans="1:2" x14ac:dyDescent="0.3">
      <c r="A56" t="s">
        <v>78</v>
      </c>
      <c r="B56" t="s">
        <v>18</v>
      </c>
    </row>
    <row r="57" spans="1:2" x14ac:dyDescent="0.3">
      <c r="A57" t="s">
        <v>79</v>
      </c>
      <c r="B57" t="s">
        <v>26</v>
      </c>
    </row>
    <row r="58" spans="1:2" x14ac:dyDescent="0.3">
      <c r="A58" t="s">
        <v>80</v>
      </c>
      <c r="B58" t="s">
        <v>18</v>
      </c>
    </row>
    <row r="59" spans="1:2" x14ac:dyDescent="0.3">
      <c r="A59" t="s">
        <v>81</v>
      </c>
      <c r="B59" t="s">
        <v>23</v>
      </c>
    </row>
    <row r="60" spans="1:2" x14ac:dyDescent="0.3">
      <c r="A60" t="s">
        <v>82</v>
      </c>
      <c r="B60" t="s">
        <v>23</v>
      </c>
    </row>
    <row r="61" spans="1:2" x14ac:dyDescent="0.3">
      <c r="A61" t="s">
        <v>83</v>
      </c>
      <c r="B61" t="s">
        <v>18</v>
      </c>
    </row>
    <row r="62" spans="1:2" x14ac:dyDescent="0.3">
      <c r="A62" t="s">
        <v>84</v>
      </c>
      <c r="B62" t="s">
        <v>18</v>
      </c>
    </row>
    <row r="63" spans="1:2" x14ac:dyDescent="0.3">
      <c r="A63" t="s">
        <v>85</v>
      </c>
      <c r="B63" t="s">
        <v>18</v>
      </c>
    </row>
    <row r="64" spans="1:2" x14ac:dyDescent="0.3">
      <c r="A64" t="s">
        <v>86</v>
      </c>
      <c r="B64" t="s">
        <v>18</v>
      </c>
    </row>
    <row r="65" spans="1:2" x14ac:dyDescent="0.3">
      <c r="A65" t="s">
        <v>87</v>
      </c>
      <c r="B65" t="s">
        <v>18</v>
      </c>
    </row>
    <row r="66" spans="1:2" x14ac:dyDescent="0.3">
      <c r="A66" t="s">
        <v>88</v>
      </c>
      <c r="B66" t="s">
        <v>21</v>
      </c>
    </row>
    <row r="67" spans="1:2" x14ac:dyDescent="0.3">
      <c r="A67" t="s">
        <v>89</v>
      </c>
      <c r="B67" t="s">
        <v>23</v>
      </c>
    </row>
    <row r="68" spans="1:2" x14ac:dyDescent="0.3">
      <c r="A68" t="s">
        <v>90</v>
      </c>
      <c r="B68" t="s">
        <v>23</v>
      </c>
    </row>
    <row r="69" spans="1:2" x14ac:dyDescent="0.3">
      <c r="A69" t="s">
        <v>91</v>
      </c>
      <c r="B69" t="s">
        <v>23</v>
      </c>
    </row>
    <row r="70" spans="1:2" x14ac:dyDescent="0.3">
      <c r="A70" t="s">
        <v>92</v>
      </c>
      <c r="B70" t="s">
        <v>26</v>
      </c>
    </row>
    <row r="71" spans="1:2" x14ac:dyDescent="0.3">
      <c r="A71" t="s">
        <v>93</v>
      </c>
      <c r="B71" t="s">
        <v>23</v>
      </c>
    </row>
    <row r="72" spans="1:2" x14ac:dyDescent="0.3">
      <c r="A72" t="s">
        <v>94</v>
      </c>
      <c r="B72" t="s">
        <v>23</v>
      </c>
    </row>
    <row r="73" spans="1:2" x14ac:dyDescent="0.3">
      <c r="A73" t="s">
        <v>95</v>
      </c>
      <c r="B73" t="s">
        <v>23</v>
      </c>
    </row>
    <row r="74" spans="1:2" x14ac:dyDescent="0.3">
      <c r="A74" t="s">
        <v>96</v>
      </c>
      <c r="B74" t="s">
        <v>23</v>
      </c>
    </row>
    <row r="75" spans="1:2" x14ac:dyDescent="0.3">
      <c r="A75" t="s">
        <v>97</v>
      </c>
      <c r="B75" t="s">
        <v>23</v>
      </c>
    </row>
    <row r="76" spans="1:2" x14ac:dyDescent="0.3">
      <c r="A76" t="s">
        <v>98</v>
      </c>
      <c r="B76" t="s">
        <v>23</v>
      </c>
    </row>
    <row r="77" spans="1:2" x14ac:dyDescent="0.3">
      <c r="A77" t="s">
        <v>99</v>
      </c>
      <c r="B77" t="s">
        <v>23</v>
      </c>
    </row>
    <row r="78" spans="1:2" x14ac:dyDescent="0.3">
      <c r="A78" t="s">
        <v>100</v>
      </c>
      <c r="B78" t="s">
        <v>26</v>
      </c>
    </row>
    <row r="79" spans="1:2" x14ac:dyDescent="0.3">
      <c r="A79" t="s">
        <v>101</v>
      </c>
      <c r="B79" t="s">
        <v>23</v>
      </c>
    </row>
    <row r="80" spans="1:2" x14ac:dyDescent="0.3">
      <c r="A80" t="s">
        <v>102</v>
      </c>
      <c r="B80" t="s">
        <v>23</v>
      </c>
    </row>
    <row r="81" spans="1:2" x14ac:dyDescent="0.3">
      <c r="A81" t="s">
        <v>103</v>
      </c>
      <c r="B81" t="s">
        <v>23</v>
      </c>
    </row>
    <row r="82" spans="1:2" x14ac:dyDescent="0.3">
      <c r="A82" t="s">
        <v>104</v>
      </c>
      <c r="B82" t="s">
        <v>23</v>
      </c>
    </row>
    <row r="83" spans="1:2" x14ac:dyDescent="0.3">
      <c r="A83" t="s">
        <v>105</v>
      </c>
      <c r="B83" t="s">
        <v>23</v>
      </c>
    </row>
    <row r="84" spans="1:2" x14ac:dyDescent="0.3">
      <c r="A84" t="s">
        <v>106</v>
      </c>
      <c r="B84" t="s">
        <v>23</v>
      </c>
    </row>
    <row r="85" spans="1:2" x14ac:dyDescent="0.3">
      <c r="A85" t="s">
        <v>107</v>
      </c>
      <c r="B85" t="s">
        <v>23</v>
      </c>
    </row>
    <row r="86" spans="1:2" x14ac:dyDescent="0.3">
      <c r="A86" t="s">
        <v>108</v>
      </c>
      <c r="B86" t="s">
        <v>23</v>
      </c>
    </row>
    <row r="87" spans="1:2" x14ac:dyDescent="0.3">
      <c r="A87" t="s">
        <v>109</v>
      </c>
      <c r="B87" t="s">
        <v>23</v>
      </c>
    </row>
    <row r="88" spans="1:2" x14ac:dyDescent="0.3">
      <c r="A88" t="s">
        <v>110</v>
      </c>
      <c r="B88" t="s">
        <v>22</v>
      </c>
    </row>
    <row r="89" spans="1:2" x14ac:dyDescent="0.3">
      <c r="A89" t="s">
        <v>111</v>
      </c>
      <c r="B89" t="s">
        <v>22</v>
      </c>
    </row>
    <row r="90" spans="1:2" x14ac:dyDescent="0.3">
      <c r="A90" t="s">
        <v>112</v>
      </c>
      <c r="B90" t="s">
        <v>23</v>
      </c>
    </row>
    <row r="91" spans="1:2" x14ac:dyDescent="0.3">
      <c r="A91" t="s">
        <v>113</v>
      </c>
      <c r="B91" t="s">
        <v>26</v>
      </c>
    </row>
    <row r="92" spans="1:2" x14ac:dyDescent="0.3">
      <c r="A92" t="s">
        <v>114</v>
      </c>
      <c r="B92" t="s">
        <v>26</v>
      </c>
    </row>
    <row r="93" spans="1:2" x14ac:dyDescent="0.3">
      <c r="A93" t="s">
        <v>115</v>
      </c>
      <c r="B93" t="s">
        <v>26</v>
      </c>
    </row>
    <row r="94" spans="1:2" x14ac:dyDescent="0.3">
      <c r="A94" t="s">
        <v>116</v>
      </c>
      <c r="B94" t="s">
        <v>24</v>
      </c>
    </row>
    <row r="95" spans="1:2" x14ac:dyDescent="0.3">
      <c r="A95" t="s">
        <v>117</v>
      </c>
      <c r="B95" t="s">
        <v>24</v>
      </c>
    </row>
    <row r="96" spans="1:2" x14ac:dyDescent="0.3">
      <c r="A96" t="s">
        <v>118</v>
      </c>
      <c r="B96" t="s">
        <v>24</v>
      </c>
    </row>
    <row r="97" spans="1:2" x14ac:dyDescent="0.3">
      <c r="A97" t="s">
        <v>119</v>
      </c>
      <c r="B97" t="s">
        <v>23</v>
      </c>
    </row>
    <row r="98" spans="1:2" x14ac:dyDescent="0.3">
      <c r="A98" t="s">
        <v>120</v>
      </c>
      <c r="B98" t="s">
        <v>23</v>
      </c>
    </row>
    <row r="99" spans="1:2" x14ac:dyDescent="0.3">
      <c r="A99" t="s">
        <v>121</v>
      </c>
      <c r="B99" t="s">
        <v>23</v>
      </c>
    </row>
    <row r="100" spans="1:2" x14ac:dyDescent="0.3">
      <c r="A100" t="s">
        <v>122</v>
      </c>
      <c r="B100" t="s">
        <v>22</v>
      </c>
    </row>
    <row r="101" spans="1:2" x14ac:dyDescent="0.3">
      <c r="A101" t="s">
        <v>123</v>
      </c>
      <c r="B101" t="s">
        <v>22</v>
      </c>
    </row>
    <row r="102" spans="1:2" x14ac:dyDescent="0.3">
      <c r="A102" t="s">
        <v>124</v>
      </c>
      <c r="B102" t="s">
        <v>23</v>
      </c>
    </row>
    <row r="103" spans="1:2" x14ac:dyDescent="0.3">
      <c r="A103" t="s">
        <v>125</v>
      </c>
      <c r="B103" t="s">
        <v>23</v>
      </c>
    </row>
    <row r="104" spans="1:2" x14ac:dyDescent="0.3">
      <c r="A104" t="s">
        <v>126</v>
      </c>
      <c r="B104" t="s">
        <v>23</v>
      </c>
    </row>
    <row r="105" spans="1:2" x14ac:dyDescent="0.3">
      <c r="A105" t="s">
        <v>127</v>
      </c>
      <c r="B105" t="s">
        <v>18</v>
      </c>
    </row>
    <row r="106" spans="1:2" x14ac:dyDescent="0.3">
      <c r="A106" t="s">
        <v>128</v>
      </c>
      <c r="B106" t="s">
        <v>18</v>
      </c>
    </row>
    <row r="107" spans="1:2" x14ac:dyDescent="0.3">
      <c r="A107" t="s">
        <v>129</v>
      </c>
      <c r="B107" t="s">
        <v>22</v>
      </c>
    </row>
    <row r="108" spans="1:2" x14ac:dyDescent="0.3">
      <c r="A108" t="s">
        <v>130</v>
      </c>
      <c r="B108" t="s">
        <v>22</v>
      </c>
    </row>
    <row r="109" spans="1:2" x14ac:dyDescent="0.3">
      <c r="A109" t="s">
        <v>131</v>
      </c>
      <c r="B109" t="s">
        <v>22</v>
      </c>
    </row>
    <row r="110" spans="1:2" x14ac:dyDescent="0.3">
      <c r="A110" t="s">
        <v>132</v>
      </c>
      <c r="B110" t="s">
        <v>26</v>
      </c>
    </row>
    <row r="111" spans="1:2" x14ac:dyDescent="0.3">
      <c r="A111" t="s">
        <v>133</v>
      </c>
      <c r="B111" t="s">
        <v>22</v>
      </c>
    </row>
    <row r="112" spans="1:2" x14ac:dyDescent="0.3">
      <c r="A112" t="s">
        <v>134</v>
      </c>
      <c r="B112" t="s">
        <v>18</v>
      </c>
    </row>
    <row r="113" spans="1:2" x14ac:dyDescent="0.3">
      <c r="A113" t="s">
        <v>135</v>
      </c>
      <c r="B113" t="s">
        <v>20</v>
      </c>
    </row>
    <row r="114" spans="1:2" x14ac:dyDescent="0.3">
      <c r="A114" t="s">
        <v>136</v>
      </c>
      <c r="B114" t="s">
        <v>18</v>
      </c>
    </row>
    <row r="115" spans="1:2" x14ac:dyDescent="0.3">
      <c r="A115" t="s">
        <v>137</v>
      </c>
      <c r="B115" t="s">
        <v>18</v>
      </c>
    </row>
    <row r="116" spans="1:2" x14ac:dyDescent="0.3">
      <c r="A116" t="s">
        <v>138</v>
      </c>
      <c r="B116" t="s">
        <v>18</v>
      </c>
    </row>
    <row r="117" spans="1:2" x14ac:dyDescent="0.3">
      <c r="A117" t="s">
        <v>139</v>
      </c>
      <c r="B117" t="s">
        <v>18</v>
      </c>
    </row>
    <row r="118" spans="1:2" x14ac:dyDescent="0.3">
      <c r="A118" t="s">
        <v>140</v>
      </c>
      <c r="B118" t="s">
        <v>18</v>
      </c>
    </row>
    <row r="119" spans="1:2" x14ac:dyDescent="0.3">
      <c r="A119" t="s">
        <v>141</v>
      </c>
      <c r="B119" t="s">
        <v>18</v>
      </c>
    </row>
    <row r="120" spans="1:2" x14ac:dyDescent="0.3">
      <c r="A120" t="s">
        <v>142</v>
      </c>
      <c r="B120" t="s">
        <v>18</v>
      </c>
    </row>
    <row r="121" spans="1:2" x14ac:dyDescent="0.3">
      <c r="A121" t="s">
        <v>143</v>
      </c>
      <c r="B121" t="s">
        <v>18</v>
      </c>
    </row>
    <row r="122" spans="1:2" x14ac:dyDescent="0.3">
      <c r="A122" t="s">
        <v>144</v>
      </c>
      <c r="B122" t="s">
        <v>18</v>
      </c>
    </row>
    <row r="123" spans="1:2" x14ac:dyDescent="0.3">
      <c r="A123" t="s">
        <v>145</v>
      </c>
      <c r="B123" t="s">
        <v>18</v>
      </c>
    </row>
    <row r="124" spans="1:2" x14ac:dyDescent="0.3">
      <c r="A124" t="s">
        <v>146</v>
      </c>
      <c r="B124" t="s">
        <v>18</v>
      </c>
    </row>
    <row r="125" spans="1:2" x14ac:dyDescent="0.3">
      <c r="A125" t="s">
        <v>147</v>
      </c>
      <c r="B125" t="s">
        <v>18</v>
      </c>
    </row>
    <row r="126" spans="1:2" x14ac:dyDescent="0.3">
      <c r="A126" t="s">
        <v>148</v>
      </c>
      <c r="B126" t="s">
        <v>18</v>
      </c>
    </row>
    <row r="127" spans="1:2" x14ac:dyDescent="0.3">
      <c r="A127" t="s">
        <v>149</v>
      </c>
      <c r="B127" t="s">
        <v>26</v>
      </c>
    </row>
    <row r="128" spans="1:2" x14ac:dyDescent="0.3">
      <c r="A128" t="s">
        <v>150</v>
      </c>
      <c r="B128" t="s">
        <v>26</v>
      </c>
    </row>
    <row r="129" spans="1:2" x14ac:dyDescent="0.3">
      <c r="A129" t="s">
        <v>151</v>
      </c>
      <c r="B129" t="s">
        <v>20</v>
      </c>
    </row>
    <row r="130" spans="1:2" x14ac:dyDescent="0.3">
      <c r="A130" t="s">
        <v>152</v>
      </c>
      <c r="B130" t="s">
        <v>20</v>
      </c>
    </row>
    <row r="131" spans="1:2" x14ac:dyDescent="0.3">
      <c r="A131" t="s">
        <v>153</v>
      </c>
      <c r="B131" t="s">
        <v>19</v>
      </c>
    </row>
    <row r="132" spans="1:2" x14ac:dyDescent="0.3">
      <c r="A132" t="s">
        <v>154</v>
      </c>
      <c r="B132" t="s">
        <v>21</v>
      </c>
    </row>
    <row r="133" spans="1:2" x14ac:dyDescent="0.3">
      <c r="A133" t="s">
        <v>155</v>
      </c>
      <c r="B133" t="s">
        <v>21</v>
      </c>
    </row>
    <row r="134" spans="1:2" x14ac:dyDescent="0.3">
      <c r="A134" t="s">
        <v>156</v>
      </c>
      <c r="B134" t="s">
        <v>21</v>
      </c>
    </row>
    <row r="135" spans="1:2" x14ac:dyDescent="0.3">
      <c r="A135" t="s">
        <v>157</v>
      </c>
      <c r="B135" t="s">
        <v>26</v>
      </c>
    </row>
    <row r="136" spans="1:2" x14ac:dyDescent="0.3">
      <c r="A136" t="s">
        <v>158</v>
      </c>
      <c r="B136" t="s">
        <v>22</v>
      </c>
    </row>
    <row r="137" spans="1:2" x14ac:dyDescent="0.3">
      <c r="A137" t="s">
        <v>159</v>
      </c>
      <c r="B137" t="s">
        <v>26</v>
      </c>
    </row>
    <row r="138" spans="1:2" x14ac:dyDescent="0.3">
      <c r="A138" t="s">
        <v>160</v>
      </c>
      <c r="B138" t="s">
        <v>26</v>
      </c>
    </row>
    <row r="139" spans="1:2" x14ac:dyDescent="0.3">
      <c r="A139" t="s">
        <v>161</v>
      </c>
      <c r="B139" t="s">
        <v>23</v>
      </c>
    </row>
    <row r="140" spans="1:2" x14ac:dyDescent="0.3">
      <c r="A140" t="s">
        <v>162</v>
      </c>
      <c r="B140" t="s">
        <v>22</v>
      </c>
    </row>
    <row r="141" spans="1:2" x14ac:dyDescent="0.3">
      <c r="A141" t="s">
        <v>163</v>
      </c>
      <c r="B141" t="s">
        <v>23</v>
      </c>
    </row>
    <row r="142" spans="1:2" x14ac:dyDescent="0.3">
      <c r="A142" t="s">
        <v>164</v>
      </c>
      <c r="B142" t="s">
        <v>19</v>
      </c>
    </row>
    <row r="143" spans="1:2" x14ac:dyDescent="0.3">
      <c r="A143" t="s">
        <v>165</v>
      </c>
      <c r="B143" t="s">
        <v>19</v>
      </c>
    </row>
    <row r="144" spans="1:2" x14ac:dyDescent="0.3">
      <c r="A144" t="s">
        <v>166</v>
      </c>
      <c r="B144" t="s">
        <v>19</v>
      </c>
    </row>
    <row r="145" spans="1:2" x14ac:dyDescent="0.3">
      <c r="A145" t="s">
        <v>167</v>
      </c>
      <c r="B145" t="s">
        <v>19</v>
      </c>
    </row>
    <row r="146" spans="1:2" x14ac:dyDescent="0.3">
      <c r="A146" t="s">
        <v>168</v>
      </c>
      <c r="B146" t="s">
        <v>18</v>
      </c>
    </row>
    <row r="147" spans="1:2" x14ac:dyDescent="0.3">
      <c r="A147" t="s">
        <v>169</v>
      </c>
      <c r="B147" t="s">
        <v>18</v>
      </c>
    </row>
    <row r="148" spans="1:2" x14ac:dyDescent="0.3">
      <c r="A148" t="s">
        <v>170</v>
      </c>
      <c r="B148" t="s">
        <v>19</v>
      </c>
    </row>
    <row r="149" spans="1:2" x14ac:dyDescent="0.3">
      <c r="A149" t="s">
        <v>171</v>
      </c>
      <c r="B149" t="s">
        <v>19</v>
      </c>
    </row>
    <row r="150" spans="1:2" x14ac:dyDescent="0.3">
      <c r="A150" t="s">
        <v>172</v>
      </c>
      <c r="B150" t="s">
        <v>19</v>
      </c>
    </row>
    <row r="151" spans="1:2" x14ac:dyDescent="0.3">
      <c r="A151" t="s">
        <v>173</v>
      </c>
      <c r="B151" t="s">
        <v>19</v>
      </c>
    </row>
    <row r="152" spans="1:2" x14ac:dyDescent="0.3">
      <c r="A152" t="s">
        <v>174</v>
      </c>
      <c r="B152" t="s">
        <v>19</v>
      </c>
    </row>
    <row r="153" spans="1:2" x14ac:dyDescent="0.3">
      <c r="A153" t="s">
        <v>175</v>
      </c>
      <c r="B153" t="s">
        <v>19</v>
      </c>
    </row>
    <row r="154" spans="1:2" x14ac:dyDescent="0.3">
      <c r="A154" t="s">
        <v>176</v>
      </c>
      <c r="B154" t="s">
        <v>19</v>
      </c>
    </row>
    <row r="155" spans="1:2" x14ac:dyDescent="0.3">
      <c r="A155" t="s">
        <v>177</v>
      </c>
      <c r="B155" t="s">
        <v>19</v>
      </c>
    </row>
    <row r="156" spans="1:2" x14ac:dyDescent="0.3">
      <c r="A156" t="s">
        <v>178</v>
      </c>
      <c r="B156" t="s">
        <v>19</v>
      </c>
    </row>
    <row r="157" spans="1:2" x14ac:dyDescent="0.3">
      <c r="A157" t="s">
        <v>179</v>
      </c>
      <c r="B157" t="s">
        <v>19</v>
      </c>
    </row>
    <row r="158" spans="1:2" x14ac:dyDescent="0.3">
      <c r="A158" t="s">
        <v>180</v>
      </c>
      <c r="B158" t="s">
        <v>19</v>
      </c>
    </row>
    <row r="159" spans="1:2" x14ac:dyDescent="0.3">
      <c r="A159" t="s">
        <v>181</v>
      </c>
      <c r="B159" t="s">
        <v>26</v>
      </c>
    </row>
    <row r="160" spans="1:2" x14ac:dyDescent="0.3">
      <c r="A160" t="s">
        <v>182</v>
      </c>
      <c r="B160" t="s">
        <v>23</v>
      </c>
    </row>
    <row r="161" spans="1:2" x14ac:dyDescent="0.3">
      <c r="A161" t="s">
        <v>183</v>
      </c>
      <c r="B161" t="s">
        <v>26</v>
      </c>
    </row>
    <row r="162" spans="1:2" x14ac:dyDescent="0.3">
      <c r="A162" t="s">
        <v>184</v>
      </c>
      <c r="B162" t="s">
        <v>19</v>
      </c>
    </row>
    <row r="163" spans="1:2" x14ac:dyDescent="0.3">
      <c r="A163" t="s">
        <v>185</v>
      </c>
      <c r="B163" t="s">
        <v>19</v>
      </c>
    </row>
    <row r="164" spans="1:2" x14ac:dyDescent="0.3">
      <c r="A164" t="s">
        <v>186</v>
      </c>
      <c r="B164" t="s">
        <v>19</v>
      </c>
    </row>
    <row r="165" spans="1:2" x14ac:dyDescent="0.3">
      <c r="A165" t="s">
        <v>187</v>
      </c>
      <c r="B165" t="s">
        <v>19</v>
      </c>
    </row>
    <row r="166" spans="1:2" x14ac:dyDescent="0.3">
      <c r="A166" t="s">
        <v>188</v>
      </c>
      <c r="B166" t="s">
        <v>26</v>
      </c>
    </row>
    <row r="167" spans="1:2" x14ac:dyDescent="0.3">
      <c r="A167" t="s">
        <v>189</v>
      </c>
      <c r="B167" t="s">
        <v>19</v>
      </c>
    </row>
    <row r="168" spans="1:2" x14ac:dyDescent="0.3">
      <c r="A168" t="s">
        <v>190</v>
      </c>
      <c r="B168" t="s">
        <v>19</v>
      </c>
    </row>
    <row r="169" spans="1:2" x14ac:dyDescent="0.3">
      <c r="A169" t="s">
        <v>191</v>
      </c>
      <c r="B169" t="s">
        <v>19</v>
      </c>
    </row>
    <row r="170" spans="1:2" x14ac:dyDescent="0.3">
      <c r="A170" t="s">
        <v>192</v>
      </c>
      <c r="B170" t="s">
        <v>19</v>
      </c>
    </row>
    <row r="171" spans="1:2" x14ac:dyDescent="0.3">
      <c r="A171" t="s">
        <v>193</v>
      </c>
      <c r="B171" t="s">
        <v>19</v>
      </c>
    </row>
    <row r="172" spans="1:2" x14ac:dyDescent="0.3">
      <c r="A172" t="s">
        <v>194</v>
      </c>
      <c r="B172" t="s">
        <v>19</v>
      </c>
    </row>
    <row r="173" spans="1:2" x14ac:dyDescent="0.3">
      <c r="A173" t="s">
        <v>195</v>
      </c>
      <c r="B173" t="s">
        <v>19</v>
      </c>
    </row>
    <row r="174" spans="1:2" x14ac:dyDescent="0.3">
      <c r="A174" t="s">
        <v>196</v>
      </c>
      <c r="B174" t="s">
        <v>19</v>
      </c>
    </row>
    <row r="175" spans="1:2" x14ac:dyDescent="0.3">
      <c r="A175" t="s">
        <v>197</v>
      </c>
      <c r="B175" t="s">
        <v>19</v>
      </c>
    </row>
    <row r="176" spans="1:2" x14ac:dyDescent="0.3">
      <c r="A176" t="s">
        <v>198</v>
      </c>
      <c r="B176" t="s">
        <v>19</v>
      </c>
    </row>
    <row r="177" spans="1:2" x14ac:dyDescent="0.3">
      <c r="A177" t="s">
        <v>199</v>
      </c>
      <c r="B177" t="s">
        <v>19</v>
      </c>
    </row>
    <row r="178" spans="1:2" x14ac:dyDescent="0.3">
      <c r="A178" t="s">
        <v>200</v>
      </c>
      <c r="B178" t="s">
        <v>19</v>
      </c>
    </row>
    <row r="179" spans="1:2" x14ac:dyDescent="0.3">
      <c r="A179" t="s">
        <v>201</v>
      </c>
      <c r="B179" t="s">
        <v>19</v>
      </c>
    </row>
    <row r="180" spans="1:2" x14ac:dyDescent="0.3">
      <c r="A180" t="s">
        <v>202</v>
      </c>
      <c r="B180" t="s">
        <v>19</v>
      </c>
    </row>
    <row r="181" spans="1:2" x14ac:dyDescent="0.3">
      <c r="A181" t="s">
        <v>203</v>
      </c>
      <c r="B181" t="s">
        <v>19</v>
      </c>
    </row>
    <row r="182" spans="1:2" x14ac:dyDescent="0.3">
      <c r="A182" t="s">
        <v>204</v>
      </c>
      <c r="B182" t="s">
        <v>19</v>
      </c>
    </row>
    <row r="183" spans="1:2" x14ac:dyDescent="0.3">
      <c r="A183" t="s">
        <v>205</v>
      </c>
      <c r="B183" t="s">
        <v>19</v>
      </c>
    </row>
    <row r="184" spans="1:2" x14ac:dyDescent="0.3">
      <c r="A184" t="s">
        <v>206</v>
      </c>
      <c r="B184" t="s">
        <v>19</v>
      </c>
    </row>
    <row r="185" spans="1:2" x14ac:dyDescent="0.3">
      <c r="A185" t="s">
        <v>207</v>
      </c>
      <c r="B185" t="s">
        <v>19</v>
      </c>
    </row>
    <row r="186" spans="1:2" x14ac:dyDescent="0.3">
      <c r="A186" t="s">
        <v>208</v>
      </c>
      <c r="B186" t="s">
        <v>19</v>
      </c>
    </row>
    <row r="187" spans="1:2" x14ac:dyDescent="0.3">
      <c r="A187" t="s">
        <v>209</v>
      </c>
      <c r="B187" t="s">
        <v>19</v>
      </c>
    </row>
    <row r="188" spans="1:2" x14ac:dyDescent="0.3">
      <c r="A188" t="s">
        <v>210</v>
      </c>
      <c r="B188" t="s">
        <v>19</v>
      </c>
    </row>
    <row r="189" spans="1:2" x14ac:dyDescent="0.3">
      <c r="A189" t="s">
        <v>211</v>
      </c>
      <c r="B189" t="s">
        <v>19</v>
      </c>
    </row>
    <row r="190" spans="1:2" x14ac:dyDescent="0.3">
      <c r="A190" t="s">
        <v>212</v>
      </c>
      <c r="B190" t="s">
        <v>19</v>
      </c>
    </row>
    <row r="191" spans="1:2" x14ac:dyDescent="0.3">
      <c r="A191" t="s">
        <v>213</v>
      </c>
      <c r="B191" t="s">
        <v>26</v>
      </c>
    </row>
    <row r="192" spans="1:2" x14ac:dyDescent="0.3">
      <c r="A192" t="s">
        <v>214</v>
      </c>
      <c r="B192" t="s">
        <v>19</v>
      </c>
    </row>
    <row r="193" spans="1:2" x14ac:dyDescent="0.3">
      <c r="A193" t="s">
        <v>215</v>
      </c>
      <c r="B193" t="s">
        <v>19</v>
      </c>
    </row>
    <row r="194" spans="1:2" x14ac:dyDescent="0.3">
      <c r="A194" t="s">
        <v>216</v>
      </c>
      <c r="B194" t="s">
        <v>19</v>
      </c>
    </row>
    <row r="195" spans="1:2" x14ac:dyDescent="0.3">
      <c r="A195" t="s">
        <v>217</v>
      </c>
      <c r="B195" t="s">
        <v>19</v>
      </c>
    </row>
    <row r="196" spans="1:2" x14ac:dyDescent="0.3">
      <c r="A196" t="s">
        <v>218</v>
      </c>
      <c r="B196" t="s">
        <v>26</v>
      </c>
    </row>
    <row r="197" spans="1:2" x14ac:dyDescent="0.3">
      <c r="A197" t="s">
        <v>219</v>
      </c>
      <c r="B197" t="s">
        <v>19</v>
      </c>
    </row>
    <row r="198" spans="1:2" x14ac:dyDescent="0.3">
      <c r="A198" t="s">
        <v>220</v>
      </c>
      <c r="B198" t="s">
        <v>19</v>
      </c>
    </row>
    <row r="199" spans="1:2" x14ac:dyDescent="0.3">
      <c r="A199" t="s">
        <v>221</v>
      </c>
      <c r="B199" t="s">
        <v>19</v>
      </c>
    </row>
    <row r="200" spans="1:2" x14ac:dyDescent="0.3">
      <c r="A200" t="s">
        <v>222</v>
      </c>
      <c r="B200" t="s">
        <v>19</v>
      </c>
    </row>
    <row r="201" spans="1:2" x14ac:dyDescent="0.3">
      <c r="A201" t="s">
        <v>223</v>
      </c>
      <c r="B201" t="s">
        <v>19</v>
      </c>
    </row>
    <row r="202" spans="1:2" x14ac:dyDescent="0.3">
      <c r="A202" t="s">
        <v>224</v>
      </c>
      <c r="B202" t="s">
        <v>19</v>
      </c>
    </row>
    <row r="203" spans="1:2" x14ac:dyDescent="0.3">
      <c r="A203" t="s">
        <v>225</v>
      </c>
      <c r="B203" t="s">
        <v>19</v>
      </c>
    </row>
    <row r="204" spans="1:2" x14ac:dyDescent="0.3">
      <c r="A204" t="s">
        <v>226</v>
      </c>
      <c r="B204" t="s">
        <v>19</v>
      </c>
    </row>
    <row r="205" spans="1:2" x14ac:dyDescent="0.3">
      <c r="A205" t="s">
        <v>227</v>
      </c>
      <c r="B205" t="s">
        <v>19</v>
      </c>
    </row>
    <row r="206" spans="1:2" x14ac:dyDescent="0.3">
      <c r="A206" t="s">
        <v>228</v>
      </c>
      <c r="B206" t="s">
        <v>19</v>
      </c>
    </row>
    <row r="207" spans="1:2" x14ac:dyDescent="0.3">
      <c r="A207" t="s">
        <v>229</v>
      </c>
      <c r="B207" t="s">
        <v>19</v>
      </c>
    </row>
    <row r="208" spans="1:2" x14ac:dyDescent="0.3">
      <c r="A208" t="s">
        <v>230</v>
      </c>
      <c r="B208" t="s">
        <v>19</v>
      </c>
    </row>
    <row r="209" spans="1:2" x14ac:dyDescent="0.3">
      <c r="A209" t="s">
        <v>231</v>
      </c>
      <c r="B209" t="s">
        <v>23</v>
      </c>
    </row>
    <row r="210" spans="1:2" x14ac:dyDescent="0.3">
      <c r="A210" t="s">
        <v>232</v>
      </c>
      <c r="B210" t="s">
        <v>23</v>
      </c>
    </row>
    <row r="211" spans="1:2" x14ac:dyDescent="0.3">
      <c r="A211" t="s">
        <v>233</v>
      </c>
      <c r="B211" t="s">
        <v>26</v>
      </c>
    </row>
    <row r="212" spans="1:2" x14ac:dyDescent="0.3">
      <c r="A212" t="s">
        <v>234</v>
      </c>
      <c r="B212" t="s">
        <v>26</v>
      </c>
    </row>
    <row r="213" spans="1:2" x14ac:dyDescent="0.3">
      <c r="A213" t="s">
        <v>235</v>
      </c>
      <c r="B213" t="s">
        <v>26</v>
      </c>
    </row>
    <row r="214" spans="1:2" x14ac:dyDescent="0.3">
      <c r="A214" t="s">
        <v>236</v>
      </c>
      <c r="B214" t="s">
        <v>26</v>
      </c>
    </row>
    <row r="215" spans="1:2" x14ac:dyDescent="0.3">
      <c r="A215" t="s">
        <v>237</v>
      </c>
      <c r="B215" t="s">
        <v>21</v>
      </c>
    </row>
    <row r="216" spans="1:2" x14ac:dyDescent="0.3">
      <c r="A216" t="s">
        <v>238</v>
      </c>
      <c r="B216" t="s">
        <v>26</v>
      </c>
    </row>
    <row r="217" spans="1:2" x14ac:dyDescent="0.3">
      <c r="A217" t="s">
        <v>239</v>
      </c>
      <c r="B217" t="s">
        <v>19</v>
      </c>
    </row>
    <row r="218" spans="1:2" x14ac:dyDescent="0.3">
      <c r="A218" t="s">
        <v>240</v>
      </c>
      <c r="B218" t="s">
        <v>19</v>
      </c>
    </row>
    <row r="219" spans="1:2" x14ac:dyDescent="0.3">
      <c r="A219" t="s">
        <v>241</v>
      </c>
      <c r="B219" t="s">
        <v>22</v>
      </c>
    </row>
    <row r="220" spans="1:2" x14ac:dyDescent="0.3">
      <c r="A220" t="s">
        <v>242</v>
      </c>
      <c r="B220" t="s">
        <v>26</v>
      </c>
    </row>
    <row r="221" spans="1:2" x14ac:dyDescent="0.3">
      <c r="A221" t="s">
        <v>243</v>
      </c>
      <c r="B221" t="s">
        <v>26</v>
      </c>
    </row>
    <row r="222" spans="1:2" x14ac:dyDescent="0.3">
      <c r="A222" t="s">
        <v>244</v>
      </c>
      <c r="B222" t="s">
        <v>23</v>
      </c>
    </row>
    <row r="223" spans="1:2" x14ac:dyDescent="0.3">
      <c r="A223" t="s">
        <v>245</v>
      </c>
      <c r="B223" t="s">
        <v>19</v>
      </c>
    </row>
    <row r="224" spans="1:2" x14ac:dyDescent="0.3">
      <c r="A224" t="s">
        <v>246</v>
      </c>
      <c r="B224" t="s">
        <v>19</v>
      </c>
    </row>
    <row r="225" spans="1:2" x14ac:dyDescent="0.3">
      <c r="A225" t="s">
        <v>247</v>
      </c>
      <c r="B225" t="s">
        <v>23</v>
      </c>
    </row>
    <row r="226" spans="1:2" x14ac:dyDescent="0.3">
      <c r="A226" t="s">
        <v>248</v>
      </c>
      <c r="B226" t="s">
        <v>23</v>
      </c>
    </row>
    <row r="227" spans="1:2" x14ac:dyDescent="0.3">
      <c r="A227" t="s">
        <v>249</v>
      </c>
      <c r="B227" t="s">
        <v>22</v>
      </c>
    </row>
    <row r="228" spans="1:2" x14ac:dyDescent="0.3">
      <c r="A228" t="s">
        <v>250</v>
      </c>
      <c r="B228" t="s">
        <v>22</v>
      </c>
    </row>
    <row r="229" spans="1:2" x14ac:dyDescent="0.3">
      <c r="A229" t="s">
        <v>251</v>
      </c>
      <c r="B229" t="s">
        <v>18</v>
      </c>
    </row>
    <row r="230" spans="1:2" x14ac:dyDescent="0.3">
      <c r="A230" t="s">
        <v>252</v>
      </c>
      <c r="B230" t="s">
        <v>18</v>
      </c>
    </row>
    <row r="231" spans="1:2" x14ac:dyDescent="0.3">
      <c r="A231" t="s">
        <v>253</v>
      </c>
      <c r="B231" t="s">
        <v>18</v>
      </c>
    </row>
    <row r="232" spans="1:2" x14ac:dyDescent="0.3">
      <c r="A232" t="s">
        <v>254</v>
      </c>
      <c r="B232" t="s">
        <v>18</v>
      </c>
    </row>
    <row r="233" spans="1:2" x14ac:dyDescent="0.3">
      <c r="A233" t="s">
        <v>255</v>
      </c>
      <c r="B233" t="s">
        <v>18</v>
      </c>
    </row>
    <row r="234" spans="1:2" x14ac:dyDescent="0.3">
      <c r="A234" t="s">
        <v>256</v>
      </c>
      <c r="B234" t="s">
        <v>18</v>
      </c>
    </row>
    <row r="235" spans="1:2" x14ac:dyDescent="0.3">
      <c r="A235" t="s">
        <v>257</v>
      </c>
      <c r="B235" t="s">
        <v>25</v>
      </c>
    </row>
    <row r="236" spans="1:2" x14ac:dyDescent="0.3">
      <c r="A236" t="s">
        <v>258</v>
      </c>
      <c r="B236" t="s">
        <v>19</v>
      </c>
    </row>
    <row r="237" spans="1:2" x14ac:dyDescent="0.3">
      <c r="A237" t="s">
        <v>259</v>
      </c>
      <c r="B237" t="s">
        <v>23</v>
      </c>
    </row>
    <row r="238" spans="1:2" x14ac:dyDescent="0.3">
      <c r="A238" t="s">
        <v>260</v>
      </c>
      <c r="B238" t="s">
        <v>23</v>
      </c>
    </row>
    <row r="239" spans="1:2" x14ac:dyDescent="0.3">
      <c r="A239" t="s">
        <v>261</v>
      </c>
      <c r="B239" t="s">
        <v>23</v>
      </c>
    </row>
    <row r="240" spans="1:2" x14ac:dyDescent="0.3">
      <c r="A240" t="s">
        <v>262</v>
      </c>
      <c r="B240" t="s">
        <v>21</v>
      </c>
    </row>
    <row r="241" spans="1:2" x14ac:dyDescent="0.3">
      <c r="A241" t="s">
        <v>263</v>
      </c>
      <c r="B241" t="s">
        <v>23</v>
      </c>
    </row>
    <row r="242" spans="1:2" x14ac:dyDescent="0.3">
      <c r="A242" t="s">
        <v>264</v>
      </c>
      <c r="B242" t="s">
        <v>23</v>
      </c>
    </row>
    <row r="243" spans="1:2" x14ac:dyDescent="0.3">
      <c r="A243" t="s">
        <v>265</v>
      </c>
      <c r="B243" t="s">
        <v>23</v>
      </c>
    </row>
    <row r="244" spans="1:2" x14ac:dyDescent="0.3">
      <c r="A244" t="s">
        <v>266</v>
      </c>
      <c r="B244" t="s">
        <v>23</v>
      </c>
    </row>
    <row r="245" spans="1:2" x14ac:dyDescent="0.3">
      <c r="A245" t="s">
        <v>267</v>
      </c>
      <c r="B245" t="s">
        <v>23</v>
      </c>
    </row>
    <row r="246" spans="1:2" x14ac:dyDescent="0.3">
      <c r="A246" t="s">
        <v>268</v>
      </c>
      <c r="B246" t="s">
        <v>23</v>
      </c>
    </row>
    <row r="247" spans="1:2" x14ac:dyDescent="0.3">
      <c r="A247" t="s">
        <v>269</v>
      </c>
      <c r="B247" t="s">
        <v>23</v>
      </c>
    </row>
    <row r="248" spans="1:2" x14ac:dyDescent="0.3">
      <c r="A248" t="s">
        <v>270</v>
      </c>
      <c r="B248" t="s">
        <v>23</v>
      </c>
    </row>
    <row r="249" spans="1:2" x14ac:dyDescent="0.3">
      <c r="A249" t="s">
        <v>271</v>
      </c>
      <c r="B249" t="s">
        <v>23</v>
      </c>
    </row>
    <row r="250" spans="1:2" x14ac:dyDescent="0.3">
      <c r="A250" t="s">
        <v>272</v>
      </c>
      <c r="B250" t="s">
        <v>21</v>
      </c>
    </row>
    <row r="251" spans="1:2" x14ac:dyDescent="0.3">
      <c r="A251" t="s">
        <v>273</v>
      </c>
      <c r="B251" t="s">
        <v>21</v>
      </c>
    </row>
    <row r="252" spans="1:2" x14ac:dyDescent="0.3">
      <c r="A252" t="s">
        <v>274</v>
      </c>
      <c r="B252" t="s">
        <v>26</v>
      </c>
    </row>
    <row r="253" spans="1:2" x14ac:dyDescent="0.3">
      <c r="A253" t="s">
        <v>275</v>
      </c>
      <c r="B253" t="s">
        <v>21</v>
      </c>
    </row>
    <row r="254" spans="1:2" x14ac:dyDescent="0.3">
      <c r="A254" t="s">
        <v>276</v>
      </c>
      <c r="B254" t="s">
        <v>26</v>
      </c>
    </row>
    <row r="255" spans="1:2" x14ac:dyDescent="0.3">
      <c r="A255" t="s">
        <v>277</v>
      </c>
      <c r="B255" t="s">
        <v>21</v>
      </c>
    </row>
    <row r="256" spans="1:2" x14ac:dyDescent="0.3">
      <c r="A256" t="s">
        <v>278</v>
      </c>
      <c r="B256" t="s">
        <v>21</v>
      </c>
    </row>
    <row r="257" spans="1:2" x14ac:dyDescent="0.3">
      <c r="A257" t="s">
        <v>279</v>
      </c>
      <c r="B257" t="s">
        <v>26</v>
      </c>
    </row>
    <row r="258" spans="1:2" x14ac:dyDescent="0.3">
      <c r="A258" t="s">
        <v>280</v>
      </c>
      <c r="B258" t="s">
        <v>23</v>
      </c>
    </row>
    <row r="259" spans="1:2" x14ac:dyDescent="0.3">
      <c r="A259" t="s">
        <v>281</v>
      </c>
      <c r="B259" t="s">
        <v>26</v>
      </c>
    </row>
    <row r="260" spans="1:2" x14ac:dyDescent="0.3">
      <c r="A260" t="s">
        <v>282</v>
      </c>
      <c r="B260" t="s">
        <v>22</v>
      </c>
    </row>
    <row r="261" spans="1:2" x14ac:dyDescent="0.3">
      <c r="A261" t="s">
        <v>283</v>
      </c>
      <c r="B261" t="s">
        <v>22</v>
      </c>
    </row>
    <row r="262" spans="1:2" x14ac:dyDescent="0.3">
      <c r="A262" t="s">
        <v>284</v>
      </c>
      <c r="B262" t="s">
        <v>22</v>
      </c>
    </row>
    <row r="263" spans="1:2" x14ac:dyDescent="0.3">
      <c r="A263" t="s">
        <v>285</v>
      </c>
      <c r="B263" t="s">
        <v>22</v>
      </c>
    </row>
    <row r="264" spans="1:2" x14ac:dyDescent="0.3">
      <c r="A264" t="s">
        <v>286</v>
      </c>
      <c r="B264" t="s">
        <v>22</v>
      </c>
    </row>
    <row r="265" spans="1:2" x14ac:dyDescent="0.3">
      <c r="A265" t="s">
        <v>287</v>
      </c>
      <c r="B265" t="s">
        <v>22</v>
      </c>
    </row>
    <row r="266" spans="1:2" x14ac:dyDescent="0.3">
      <c r="A266" t="s">
        <v>288</v>
      </c>
      <c r="B266" t="s">
        <v>22</v>
      </c>
    </row>
    <row r="267" spans="1:2" x14ac:dyDescent="0.3">
      <c r="A267" t="s">
        <v>289</v>
      </c>
      <c r="B267" t="s">
        <v>22</v>
      </c>
    </row>
    <row r="268" spans="1:2" x14ac:dyDescent="0.3">
      <c r="A268" t="s">
        <v>290</v>
      </c>
      <c r="B268" t="s">
        <v>22</v>
      </c>
    </row>
    <row r="269" spans="1:2" x14ac:dyDescent="0.3">
      <c r="A269" t="s">
        <v>291</v>
      </c>
      <c r="B269" t="s">
        <v>22</v>
      </c>
    </row>
    <row r="270" spans="1:2" x14ac:dyDescent="0.3">
      <c r="A270" t="s">
        <v>292</v>
      </c>
      <c r="B270" t="s">
        <v>22</v>
      </c>
    </row>
    <row r="271" spans="1:2" x14ac:dyDescent="0.3">
      <c r="A271" t="s">
        <v>293</v>
      </c>
      <c r="B271" t="s">
        <v>26</v>
      </c>
    </row>
    <row r="272" spans="1:2" x14ac:dyDescent="0.3">
      <c r="A272" t="s">
        <v>294</v>
      </c>
      <c r="B272" t="s">
        <v>26</v>
      </c>
    </row>
    <row r="273" spans="1:2" x14ac:dyDescent="0.3">
      <c r="A273" t="s">
        <v>295</v>
      </c>
      <c r="B273" t="s">
        <v>19</v>
      </c>
    </row>
    <row r="274" spans="1:2" x14ac:dyDescent="0.3">
      <c r="A274" t="s">
        <v>296</v>
      </c>
      <c r="B274" t="s">
        <v>22</v>
      </c>
    </row>
    <row r="275" spans="1:2" x14ac:dyDescent="0.3">
      <c r="A275" t="s">
        <v>297</v>
      </c>
      <c r="B275" t="s">
        <v>26</v>
      </c>
    </row>
    <row r="276" spans="1:2" x14ac:dyDescent="0.3">
      <c r="A276" t="s">
        <v>298</v>
      </c>
      <c r="B276" t="s">
        <v>26</v>
      </c>
    </row>
    <row r="277" spans="1:2" x14ac:dyDescent="0.3">
      <c r="A277" t="s">
        <v>299</v>
      </c>
      <c r="B277" t="s">
        <v>21</v>
      </c>
    </row>
    <row r="278" spans="1:2" x14ac:dyDescent="0.3">
      <c r="A278" t="s">
        <v>300</v>
      </c>
      <c r="B278" t="s">
        <v>21</v>
      </c>
    </row>
    <row r="279" spans="1:2" x14ac:dyDescent="0.3">
      <c r="A279" t="s">
        <v>301</v>
      </c>
      <c r="B279" t="s">
        <v>21</v>
      </c>
    </row>
    <row r="280" spans="1:2" x14ac:dyDescent="0.3">
      <c r="A280" t="s">
        <v>302</v>
      </c>
      <c r="B280" t="s">
        <v>26</v>
      </c>
    </row>
    <row r="281" spans="1:2" x14ac:dyDescent="0.3">
      <c r="A281" t="s">
        <v>303</v>
      </c>
      <c r="B281" t="s">
        <v>21</v>
      </c>
    </row>
    <row r="282" spans="1:2" x14ac:dyDescent="0.3">
      <c r="A282" t="s">
        <v>304</v>
      </c>
      <c r="B282" t="s">
        <v>21</v>
      </c>
    </row>
    <row r="283" spans="1:2" x14ac:dyDescent="0.3">
      <c r="A283" t="s">
        <v>305</v>
      </c>
      <c r="B283" t="s">
        <v>21</v>
      </c>
    </row>
    <row r="284" spans="1:2" x14ac:dyDescent="0.3">
      <c r="A284" t="s">
        <v>306</v>
      </c>
      <c r="B284" t="s">
        <v>21</v>
      </c>
    </row>
    <row r="285" spans="1:2" x14ac:dyDescent="0.3">
      <c r="A285" t="s">
        <v>307</v>
      </c>
      <c r="B285" t="s">
        <v>21</v>
      </c>
    </row>
    <row r="286" spans="1:2" x14ac:dyDescent="0.3">
      <c r="A286" t="s">
        <v>308</v>
      </c>
      <c r="B286" t="s">
        <v>21</v>
      </c>
    </row>
    <row r="287" spans="1:2" x14ac:dyDescent="0.3">
      <c r="A287" t="s">
        <v>309</v>
      </c>
      <c r="B287" t="s">
        <v>21</v>
      </c>
    </row>
    <row r="288" spans="1:2" x14ac:dyDescent="0.3">
      <c r="A288" t="s">
        <v>310</v>
      </c>
      <c r="B288" t="s">
        <v>21</v>
      </c>
    </row>
    <row r="289" spans="1:2" x14ac:dyDescent="0.3">
      <c r="A289" t="s">
        <v>311</v>
      </c>
      <c r="B289" t="s">
        <v>21</v>
      </c>
    </row>
    <row r="290" spans="1:2" x14ac:dyDescent="0.3">
      <c r="A290" t="s">
        <v>312</v>
      </c>
      <c r="B290" t="s">
        <v>21</v>
      </c>
    </row>
    <row r="291" spans="1:2" x14ac:dyDescent="0.3">
      <c r="A291" t="s">
        <v>313</v>
      </c>
      <c r="B291" t="s">
        <v>21</v>
      </c>
    </row>
    <row r="292" spans="1:2" x14ac:dyDescent="0.3">
      <c r="A292" t="s">
        <v>314</v>
      </c>
      <c r="B292" t="s">
        <v>21</v>
      </c>
    </row>
    <row r="293" spans="1:2" x14ac:dyDescent="0.3">
      <c r="A293" t="s">
        <v>315</v>
      </c>
      <c r="B293" t="s">
        <v>21</v>
      </c>
    </row>
    <row r="294" spans="1:2" x14ac:dyDescent="0.3">
      <c r="A294" t="s">
        <v>316</v>
      </c>
      <c r="B294" t="s">
        <v>23</v>
      </c>
    </row>
    <row r="295" spans="1:2" x14ac:dyDescent="0.3">
      <c r="A295" t="s">
        <v>317</v>
      </c>
      <c r="B295" t="s">
        <v>23</v>
      </c>
    </row>
    <row r="296" spans="1:2" x14ac:dyDescent="0.3">
      <c r="A296" t="s">
        <v>318</v>
      </c>
      <c r="B296" t="s">
        <v>23</v>
      </c>
    </row>
    <row r="297" spans="1:2" x14ac:dyDescent="0.3">
      <c r="A297" t="s">
        <v>319</v>
      </c>
      <c r="B297" t="s">
        <v>23</v>
      </c>
    </row>
    <row r="298" spans="1:2" x14ac:dyDescent="0.3">
      <c r="A298" t="s">
        <v>320</v>
      </c>
      <c r="B298" t="s">
        <v>23</v>
      </c>
    </row>
    <row r="299" spans="1:2" x14ac:dyDescent="0.3">
      <c r="A299" t="s">
        <v>321</v>
      </c>
      <c r="B299" t="s">
        <v>23</v>
      </c>
    </row>
    <row r="300" spans="1:2" x14ac:dyDescent="0.3">
      <c r="A300" t="s">
        <v>322</v>
      </c>
      <c r="B300" t="s">
        <v>23</v>
      </c>
    </row>
    <row r="301" spans="1:2" x14ac:dyDescent="0.3">
      <c r="A301" t="s">
        <v>323</v>
      </c>
      <c r="B301" t="s">
        <v>23</v>
      </c>
    </row>
    <row r="302" spans="1:2" x14ac:dyDescent="0.3">
      <c r="A302" t="s">
        <v>324</v>
      </c>
      <c r="B302" t="s">
        <v>23</v>
      </c>
    </row>
    <row r="303" spans="1:2" x14ac:dyDescent="0.3">
      <c r="A303" t="s">
        <v>325</v>
      </c>
      <c r="B303" t="s">
        <v>22</v>
      </c>
    </row>
    <row r="304" spans="1:2" x14ac:dyDescent="0.3">
      <c r="A304" t="s">
        <v>326</v>
      </c>
      <c r="B304" t="s">
        <v>18</v>
      </c>
    </row>
    <row r="305" spans="1:2" x14ac:dyDescent="0.3">
      <c r="A305" t="s">
        <v>327</v>
      </c>
      <c r="B305" t="s">
        <v>23</v>
      </c>
    </row>
    <row r="306" spans="1:2" x14ac:dyDescent="0.3">
      <c r="A306" t="s">
        <v>328</v>
      </c>
      <c r="B306" t="s">
        <v>23</v>
      </c>
    </row>
    <row r="307" spans="1:2" x14ac:dyDescent="0.3">
      <c r="A307" t="s">
        <v>329</v>
      </c>
      <c r="B307" t="s">
        <v>23</v>
      </c>
    </row>
    <row r="308" spans="1:2" x14ac:dyDescent="0.3">
      <c r="A308" t="s">
        <v>330</v>
      </c>
      <c r="B308" t="s">
        <v>23</v>
      </c>
    </row>
    <row r="309" spans="1:2" x14ac:dyDescent="0.3">
      <c r="A309" t="s">
        <v>331</v>
      </c>
      <c r="B309" t="s">
        <v>23</v>
      </c>
    </row>
    <row r="310" spans="1:2" x14ac:dyDescent="0.3">
      <c r="A310" t="s">
        <v>332</v>
      </c>
      <c r="B310" t="s">
        <v>23</v>
      </c>
    </row>
    <row r="311" spans="1:2" x14ac:dyDescent="0.3">
      <c r="A311" t="s">
        <v>333</v>
      </c>
      <c r="B311" t="s">
        <v>23</v>
      </c>
    </row>
    <row r="312" spans="1:2" x14ac:dyDescent="0.3">
      <c r="A312" t="s">
        <v>334</v>
      </c>
      <c r="B312" t="s">
        <v>25</v>
      </c>
    </row>
    <row r="313" spans="1:2" x14ac:dyDescent="0.3">
      <c r="A313" t="s">
        <v>335</v>
      </c>
      <c r="B313" t="s">
        <v>22</v>
      </c>
    </row>
    <row r="314" spans="1:2" x14ac:dyDescent="0.3">
      <c r="A314" t="s">
        <v>336</v>
      </c>
      <c r="B314" t="s">
        <v>22</v>
      </c>
    </row>
    <row r="315" spans="1:2" x14ac:dyDescent="0.3">
      <c r="A315" t="s">
        <v>337</v>
      </c>
      <c r="B315" t="s">
        <v>23</v>
      </c>
    </row>
    <row r="316" spans="1:2" x14ac:dyDescent="0.3">
      <c r="A316" t="s">
        <v>338</v>
      </c>
      <c r="B316" t="s">
        <v>21</v>
      </c>
    </row>
    <row r="317" spans="1:2" x14ac:dyDescent="0.3">
      <c r="A317" t="s">
        <v>339</v>
      </c>
      <c r="B317" t="s">
        <v>21</v>
      </c>
    </row>
    <row r="318" spans="1:2" x14ac:dyDescent="0.3">
      <c r="A318" t="s">
        <v>340</v>
      </c>
      <c r="B318" t="s">
        <v>26</v>
      </c>
    </row>
    <row r="319" spans="1:2" x14ac:dyDescent="0.3">
      <c r="A319" t="s">
        <v>341</v>
      </c>
      <c r="B319" t="s">
        <v>26</v>
      </c>
    </row>
    <row r="320" spans="1:2" x14ac:dyDescent="0.3">
      <c r="A320" t="s">
        <v>342</v>
      </c>
      <c r="B320" t="s">
        <v>26</v>
      </c>
    </row>
    <row r="321" spans="1:2" x14ac:dyDescent="0.3">
      <c r="A321" t="s">
        <v>343</v>
      </c>
      <c r="B321" t="s">
        <v>26</v>
      </c>
    </row>
    <row r="322" spans="1:2" x14ac:dyDescent="0.3">
      <c r="A322" t="s">
        <v>344</v>
      </c>
      <c r="B322" t="s">
        <v>26</v>
      </c>
    </row>
    <row r="323" spans="1:2" x14ac:dyDescent="0.3">
      <c r="A323" t="s">
        <v>345</v>
      </c>
      <c r="B323" t="s">
        <v>26</v>
      </c>
    </row>
    <row r="324" spans="1:2" x14ac:dyDescent="0.3">
      <c r="A324" t="s">
        <v>346</v>
      </c>
      <c r="B324" t="s">
        <v>26</v>
      </c>
    </row>
    <row r="325" spans="1:2" x14ac:dyDescent="0.3">
      <c r="A325" t="s">
        <v>347</v>
      </c>
      <c r="B325" t="s">
        <v>26</v>
      </c>
    </row>
    <row r="326" spans="1:2" x14ac:dyDescent="0.3">
      <c r="A326" t="s">
        <v>348</v>
      </c>
      <c r="B326" t="s">
        <v>26</v>
      </c>
    </row>
    <row r="327" spans="1:2" x14ac:dyDescent="0.3">
      <c r="A327" t="s">
        <v>349</v>
      </c>
      <c r="B327" t="s">
        <v>26</v>
      </c>
    </row>
    <row r="328" spans="1:2" x14ac:dyDescent="0.3">
      <c r="A328" t="s">
        <v>350</v>
      </c>
      <c r="B328" t="s">
        <v>22</v>
      </c>
    </row>
    <row r="329" spans="1:2" x14ac:dyDescent="0.3">
      <c r="A329" t="s">
        <v>351</v>
      </c>
      <c r="B329" t="s">
        <v>23</v>
      </c>
    </row>
    <row r="330" spans="1:2" x14ac:dyDescent="0.3">
      <c r="A330" t="s">
        <v>352</v>
      </c>
      <c r="B330" t="s">
        <v>23</v>
      </c>
    </row>
    <row r="331" spans="1:2" x14ac:dyDescent="0.3">
      <c r="A331" t="s">
        <v>353</v>
      </c>
      <c r="B331" t="s">
        <v>23</v>
      </c>
    </row>
    <row r="332" spans="1:2" x14ac:dyDescent="0.3">
      <c r="A332" t="s">
        <v>354</v>
      </c>
      <c r="B332" t="s">
        <v>26</v>
      </c>
    </row>
    <row r="333" spans="1:2" x14ac:dyDescent="0.3">
      <c r="A333" t="s">
        <v>355</v>
      </c>
      <c r="B333" t="s">
        <v>26</v>
      </c>
    </row>
    <row r="334" spans="1:2" x14ac:dyDescent="0.3">
      <c r="A334" t="s">
        <v>356</v>
      </c>
      <c r="B334" t="s">
        <v>23</v>
      </c>
    </row>
    <row r="335" spans="1:2" x14ac:dyDescent="0.3">
      <c r="A335" t="s">
        <v>357</v>
      </c>
      <c r="B335" t="s">
        <v>18</v>
      </c>
    </row>
    <row r="336" spans="1:2" x14ac:dyDescent="0.3">
      <c r="A336" t="s">
        <v>358</v>
      </c>
      <c r="B336" t="s">
        <v>22</v>
      </c>
    </row>
    <row r="337" spans="1:2" x14ac:dyDescent="0.3">
      <c r="A337" t="s">
        <v>359</v>
      </c>
      <c r="B337" t="s">
        <v>23</v>
      </c>
    </row>
    <row r="338" spans="1:2" x14ac:dyDescent="0.3">
      <c r="A338" t="s">
        <v>360</v>
      </c>
      <c r="B338" t="s">
        <v>26</v>
      </c>
    </row>
    <row r="339" spans="1:2" x14ac:dyDescent="0.3">
      <c r="A339" t="s">
        <v>361</v>
      </c>
      <c r="B339" t="s">
        <v>26</v>
      </c>
    </row>
    <row r="340" spans="1:2" x14ac:dyDescent="0.3">
      <c r="A340" t="s">
        <v>362</v>
      </c>
      <c r="B340" t="s">
        <v>26</v>
      </c>
    </row>
    <row r="341" spans="1:2" x14ac:dyDescent="0.3">
      <c r="A341" t="s">
        <v>363</v>
      </c>
      <c r="B341" t="s">
        <v>22</v>
      </c>
    </row>
    <row r="342" spans="1:2" x14ac:dyDescent="0.3">
      <c r="A342" t="s">
        <v>364</v>
      </c>
      <c r="B342" t="s">
        <v>22</v>
      </c>
    </row>
    <row r="343" spans="1:2" x14ac:dyDescent="0.3">
      <c r="A343" t="s">
        <v>365</v>
      </c>
      <c r="B343" t="s">
        <v>26</v>
      </c>
    </row>
    <row r="344" spans="1:2" x14ac:dyDescent="0.3">
      <c r="A344" t="s">
        <v>366</v>
      </c>
      <c r="B344" t="s">
        <v>25</v>
      </c>
    </row>
    <row r="345" spans="1:2" x14ac:dyDescent="0.3">
      <c r="A345" t="s">
        <v>70</v>
      </c>
      <c r="B345" t="s">
        <v>25</v>
      </c>
    </row>
    <row r="346" spans="1:2" x14ac:dyDescent="0.3">
      <c r="A346" t="s">
        <v>367</v>
      </c>
      <c r="B346" t="s">
        <v>23</v>
      </c>
    </row>
    <row r="347" spans="1:2" x14ac:dyDescent="0.3">
      <c r="A347" t="s">
        <v>368</v>
      </c>
      <c r="B347" t="s">
        <v>22</v>
      </c>
    </row>
    <row r="348" spans="1:2" x14ac:dyDescent="0.3">
      <c r="A348" t="s">
        <v>369</v>
      </c>
      <c r="B348" t="s">
        <v>23</v>
      </c>
    </row>
    <row r="349" spans="1:2" x14ac:dyDescent="0.3">
      <c r="A349" t="s">
        <v>370</v>
      </c>
      <c r="B349" t="s">
        <v>26</v>
      </c>
    </row>
    <row r="350" spans="1:2" x14ac:dyDescent="0.3">
      <c r="A350" t="s">
        <v>371</v>
      </c>
      <c r="B350" t="s">
        <v>26</v>
      </c>
    </row>
    <row r="351" spans="1:2" x14ac:dyDescent="0.3">
      <c r="A351" t="s">
        <v>372</v>
      </c>
      <c r="B351" t="s">
        <v>23</v>
      </c>
    </row>
    <row r="352" spans="1:2" x14ac:dyDescent="0.3">
      <c r="A352" t="s">
        <v>373</v>
      </c>
      <c r="B352" t="s">
        <v>19</v>
      </c>
    </row>
    <row r="353" spans="1:2" x14ac:dyDescent="0.3">
      <c r="A353" t="s">
        <v>374</v>
      </c>
      <c r="B353" t="s">
        <v>23</v>
      </c>
    </row>
    <row r="354" spans="1:2" x14ac:dyDescent="0.3">
      <c r="A354" t="s">
        <v>375</v>
      </c>
      <c r="B354" t="s">
        <v>26</v>
      </c>
    </row>
    <row r="355" spans="1:2" x14ac:dyDescent="0.3">
      <c r="A355" t="s">
        <v>376</v>
      </c>
      <c r="B355" t="s">
        <v>25</v>
      </c>
    </row>
    <row r="356" spans="1:2" x14ac:dyDescent="0.3">
      <c r="A356" t="s">
        <v>377</v>
      </c>
      <c r="B356" t="s">
        <v>25</v>
      </c>
    </row>
    <row r="357" spans="1:2" x14ac:dyDescent="0.3">
      <c r="A357" t="s">
        <v>378</v>
      </c>
      <c r="B357" t="s">
        <v>25</v>
      </c>
    </row>
    <row r="358" spans="1:2" x14ac:dyDescent="0.3">
      <c r="A358" t="s">
        <v>379</v>
      </c>
      <c r="B358" t="s">
        <v>25</v>
      </c>
    </row>
    <row r="359" spans="1:2" x14ac:dyDescent="0.3">
      <c r="A359" t="s">
        <v>380</v>
      </c>
      <c r="B359" t="s">
        <v>25</v>
      </c>
    </row>
    <row r="360" spans="1:2" x14ac:dyDescent="0.3">
      <c r="A360" t="s">
        <v>381</v>
      </c>
      <c r="B360" t="s">
        <v>26</v>
      </c>
    </row>
    <row r="361" spans="1:2" x14ac:dyDescent="0.3">
      <c r="A361" t="s">
        <v>382</v>
      </c>
      <c r="B361" t="s">
        <v>22</v>
      </c>
    </row>
    <row r="362" spans="1:2" x14ac:dyDescent="0.3">
      <c r="A362" t="s">
        <v>383</v>
      </c>
      <c r="B362" t="s">
        <v>19</v>
      </c>
    </row>
    <row r="363" spans="1:2" x14ac:dyDescent="0.3">
      <c r="A363" t="s">
        <v>384</v>
      </c>
      <c r="B363" t="s">
        <v>26</v>
      </c>
    </row>
    <row r="364" spans="1:2" x14ac:dyDescent="0.3">
      <c r="A364" t="s">
        <v>385</v>
      </c>
      <c r="B364" t="s">
        <v>26</v>
      </c>
    </row>
    <row r="365" spans="1:2" x14ac:dyDescent="0.3">
      <c r="A365" s="165" t="s">
        <v>386</v>
      </c>
      <c r="B365" t="s">
        <v>25</v>
      </c>
    </row>
    <row r="366" spans="1:2" x14ac:dyDescent="0.3">
      <c r="A366" t="s">
        <v>387</v>
      </c>
      <c r="B366" t="s">
        <v>26</v>
      </c>
    </row>
    <row r="367" spans="1:2" x14ac:dyDescent="0.3">
      <c r="A367" t="s">
        <v>388</v>
      </c>
      <c r="B367" t="s">
        <v>26</v>
      </c>
    </row>
    <row r="368" spans="1:2" x14ac:dyDescent="0.3">
      <c r="A368" t="s">
        <v>389</v>
      </c>
      <c r="B368" t="s">
        <v>26</v>
      </c>
    </row>
    <row r="369" spans="1:2" x14ac:dyDescent="0.3">
      <c r="A369" t="s">
        <v>390</v>
      </c>
      <c r="B369" t="s">
        <v>26</v>
      </c>
    </row>
    <row r="370" spans="1:2" x14ac:dyDescent="0.3">
      <c r="A370" t="s">
        <v>391</v>
      </c>
      <c r="B370" t="s">
        <v>22</v>
      </c>
    </row>
    <row r="371" spans="1:2" x14ac:dyDescent="0.3">
      <c r="A371" t="s">
        <v>392</v>
      </c>
      <c r="B371" t="s">
        <v>22</v>
      </c>
    </row>
    <row r="372" spans="1:2" x14ac:dyDescent="0.3">
      <c r="A372" s="165" t="s">
        <v>393</v>
      </c>
      <c r="B372" t="s">
        <v>25</v>
      </c>
    </row>
    <row r="373" spans="1:2" x14ac:dyDescent="0.3">
      <c r="A373" t="s">
        <v>394</v>
      </c>
      <c r="B373" t="s">
        <v>26</v>
      </c>
    </row>
    <row r="374" spans="1:2" x14ac:dyDescent="0.3">
      <c r="A374" t="s">
        <v>395</v>
      </c>
      <c r="B374" t="s">
        <v>26</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ECCD01-FB09-4070-B423-D95618CA441A}">
  <sheetPr codeName="Blad5">
    <tabColor rgb="FFFF33CC"/>
  </sheetPr>
  <dimension ref="A1:N27"/>
  <sheetViews>
    <sheetView showGridLines="0" tabSelected="1" zoomScaleNormal="100" workbookViewId="0">
      <selection activeCell="C13" sqref="C13"/>
    </sheetView>
  </sheetViews>
  <sheetFormatPr defaultColWidth="8.88671875" defaultRowHeight="14.4" x14ac:dyDescent="0.3"/>
  <cols>
    <col min="1" max="1" width="12" style="55" customWidth="1"/>
    <col min="2" max="2" width="7.33203125" style="55" customWidth="1"/>
    <col min="3" max="3" width="25.33203125" customWidth="1"/>
    <col min="4" max="4" width="17.88671875" style="55" customWidth="1"/>
    <col min="5" max="5" width="9.6640625" customWidth="1"/>
    <col min="6" max="6" width="13.5546875" style="55" customWidth="1"/>
    <col min="7" max="8" width="18.6640625" style="55" customWidth="1"/>
    <col min="9" max="9" width="20.5546875" style="55" customWidth="1"/>
    <col min="10" max="10" width="22.33203125" style="55" customWidth="1"/>
    <col min="11" max="11" width="20.5546875" bestFit="1" customWidth="1"/>
    <col min="12" max="12" width="12" customWidth="1"/>
    <col min="13" max="13" width="34.44140625" bestFit="1" customWidth="1"/>
    <col min="14" max="14" width="15.33203125" bestFit="1" customWidth="1"/>
    <col min="15" max="15" width="17" bestFit="1" customWidth="1"/>
    <col min="16" max="16" width="10" bestFit="1" customWidth="1"/>
  </cols>
  <sheetData>
    <row r="1" spans="1:12" ht="50.25" customHeight="1" thickBot="1" x14ac:dyDescent="0.35">
      <c r="A1" s="366" t="s">
        <v>778</v>
      </c>
      <c r="B1" s="369">
        <v>1</v>
      </c>
      <c r="C1" s="126" t="s">
        <v>11</v>
      </c>
      <c r="D1" s="127" t="s">
        <v>12</v>
      </c>
      <c r="E1" s="128" t="s">
        <v>13</v>
      </c>
      <c r="F1" s="330" t="s">
        <v>14</v>
      </c>
      <c r="G1" s="129" t="s">
        <v>15</v>
      </c>
      <c r="H1" s="129" t="s">
        <v>16</v>
      </c>
      <c r="I1" s="120" t="s">
        <v>17</v>
      </c>
      <c r="J1"/>
    </row>
    <row r="2" spans="1:12" x14ac:dyDescent="0.3">
      <c r="A2" s="367"/>
      <c r="B2" s="370"/>
      <c r="C2" s="122" t="s">
        <v>18</v>
      </c>
      <c r="D2" s="123">
        <f>SUMIF('Ruimtestaat'!$H$4:$H$78,'Prijzenblad WadA'!C2,'Ruimtestaat'!$K$4:$K$78)</f>
        <v>202.5</v>
      </c>
      <c r="E2" s="124">
        <f>COUNTIF('Ruimtestaat'!$H$4:$H$78,'Prijzenblad WadA'!C2)</f>
        <v>9</v>
      </c>
      <c r="F2" s="331">
        <v>1</v>
      </c>
      <c r="G2" s="125">
        <f>'Admistratieve ruimte (1)'!E1</f>
        <v>0</v>
      </c>
      <c r="H2" s="125">
        <f>D2*G2</f>
        <v>0</v>
      </c>
      <c r="I2"/>
      <c r="J2"/>
      <c r="K2" s="54"/>
    </row>
    <row r="3" spans="1:12" x14ac:dyDescent="0.3">
      <c r="A3" s="367"/>
      <c r="B3" s="370"/>
      <c r="C3" s="90" t="s">
        <v>410</v>
      </c>
      <c r="D3" s="91">
        <f>SUMIF('Ruimtestaat'!$H$4:$H$78,'Prijzenblad WadA'!C3,'Ruimtestaat'!$K$4:$K$78)</f>
        <v>1284.1999999999998</v>
      </c>
      <c r="E3" s="124">
        <f>COUNTIF('Ruimtestaat'!$H$4:$H$78,'Prijzenblad WadA'!C3)</f>
        <v>24</v>
      </c>
      <c r="F3" s="332">
        <v>2</v>
      </c>
      <c r="G3" s="92">
        <f>'Leslokaal (2)'!E1</f>
        <v>0</v>
      </c>
      <c r="H3" s="125">
        <f t="shared" ref="H3:H7" si="0">D3*G3</f>
        <v>0</v>
      </c>
      <c r="I3"/>
      <c r="J3"/>
      <c r="K3" s="54"/>
    </row>
    <row r="4" spans="1:12" x14ac:dyDescent="0.3">
      <c r="A4" s="367"/>
      <c r="B4" s="370"/>
      <c r="C4" s="90" t="s">
        <v>21</v>
      </c>
      <c r="D4" s="91">
        <f>SUMIF('Ruimtestaat'!$H$4:$H$78,'Prijzenblad WadA'!C4,'Ruimtestaat'!$K$4:$K$78)</f>
        <v>91.399999999999991</v>
      </c>
      <c r="E4" s="124">
        <f>COUNTIF('Ruimtestaat'!$H$4:$H$78,'Prijzenblad WadA'!C4)</f>
        <v>12</v>
      </c>
      <c r="F4" s="332">
        <v>3</v>
      </c>
      <c r="G4" s="92">
        <f>'Sanitair (3)'!E1</f>
        <v>0</v>
      </c>
      <c r="H4" s="125">
        <f t="shared" si="0"/>
        <v>0</v>
      </c>
      <c r="I4"/>
      <c r="J4"/>
      <c r="K4" s="54"/>
    </row>
    <row r="5" spans="1:12" x14ac:dyDescent="0.3">
      <c r="A5" s="367"/>
      <c r="B5" s="370"/>
      <c r="C5" s="90" t="s">
        <v>20</v>
      </c>
      <c r="D5" s="91">
        <f>SUMIF('Ruimtestaat'!$H$4:$H$78,'Prijzenblad WadA'!C5,'Ruimtestaat'!$K$4:$K$78)</f>
        <v>9.6</v>
      </c>
      <c r="E5" s="124">
        <f>COUNTIF('Ruimtestaat'!$H$4:$H$78,'Prijzenblad WadA'!C5)</f>
        <v>1</v>
      </c>
      <c r="F5" s="332">
        <v>4</v>
      </c>
      <c r="G5" s="92">
        <f>'Restauratieve ruimte (4)'!E1</f>
        <v>0</v>
      </c>
      <c r="H5" s="125">
        <f t="shared" si="0"/>
        <v>0</v>
      </c>
      <c r="I5"/>
      <c r="J5"/>
      <c r="K5" s="54"/>
    </row>
    <row r="6" spans="1:12" x14ac:dyDescent="0.3">
      <c r="A6" s="367"/>
      <c r="B6" s="370"/>
      <c r="C6" s="90" t="s">
        <v>409</v>
      </c>
      <c r="D6" s="91">
        <f>SUMIF('Ruimtestaat'!$H$4:$H$78,'Prijzenblad WadA'!C6,'Ruimtestaat'!$K$4:$K$78)</f>
        <v>781.66000000000008</v>
      </c>
      <c r="E6" s="124">
        <f>COUNTIF('Ruimtestaat'!$H$4:$H$78,'Prijzenblad WadA'!C6)</f>
        <v>18</v>
      </c>
      <c r="F6" s="332">
        <v>5</v>
      </c>
      <c r="G6" s="92">
        <f>'Verkeersruimte (5)'!E1</f>
        <v>0</v>
      </c>
      <c r="H6" s="125">
        <f t="shared" si="0"/>
        <v>0</v>
      </c>
      <c r="I6"/>
      <c r="J6"/>
      <c r="K6" s="54"/>
    </row>
    <row r="7" spans="1:12" x14ac:dyDescent="0.3">
      <c r="A7" s="367"/>
      <c r="B7" s="370"/>
      <c r="C7" s="93" t="s">
        <v>411</v>
      </c>
      <c r="D7" s="91">
        <f>SUMIF('Ruimtestaat'!$H$4:$H$78,'Prijzenblad WadA'!C7,'Ruimtestaat'!$K$4:$K$78)</f>
        <v>162</v>
      </c>
      <c r="E7" s="124">
        <f>COUNTIF('Ruimtestaat'!$H$4:$H$78,'Prijzenblad WadA'!C7)</f>
        <v>2</v>
      </c>
      <c r="F7" s="333">
        <v>6</v>
      </c>
      <c r="G7" s="94">
        <f>'Speellokaal (6)'!E1</f>
        <v>0</v>
      </c>
      <c r="H7" s="125">
        <f t="shared" si="0"/>
        <v>0</v>
      </c>
      <c r="I7"/>
      <c r="J7"/>
      <c r="K7" s="54"/>
    </row>
    <row r="8" spans="1:12" ht="15" thickBot="1" x14ac:dyDescent="0.35">
      <c r="A8" s="367"/>
      <c r="B8" s="370"/>
      <c r="C8" s="93" t="s">
        <v>809</v>
      </c>
      <c r="D8" s="91">
        <f>SUMIF('Ruimtestaat'!$H$4:$H$78,'Prijzenblad WadA'!C8,'Ruimtestaat'!$K$4:$K$78)</f>
        <v>0</v>
      </c>
      <c r="E8" s="336">
        <f>COUNTIF('Ruimtestaat'!$H$4:$H$78,'Prijzenblad WadA'!C8)</f>
        <v>0</v>
      </c>
      <c r="F8" s="334">
        <v>7</v>
      </c>
      <c r="G8" s="95">
        <f>'KDV BSO PSZ (7)'!E1</f>
        <v>0</v>
      </c>
      <c r="H8" s="335">
        <f>D8*G8</f>
        <v>0</v>
      </c>
      <c r="I8"/>
      <c r="J8"/>
      <c r="K8" s="54"/>
    </row>
    <row r="9" spans="1:12" ht="15" thickBot="1" x14ac:dyDescent="0.35">
      <c r="A9" s="367"/>
      <c r="B9" s="370"/>
      <c r="C9" s="93" t="s">
        <v>26</v>
      </c>
      <c r="D9" s="96">
        <f>SUMIF('Ruimtestaat'!$H$4:$H$78,'Prijzenblad WadA'!C9,'Ruimtestaat'!$K$4:$K$78)</f>
        <v>29.4</v>
      </c>
      <c r="E9" s="337">
        <f>COUNTIF('Ruimtestaat'!$H$4:$H$78,'Prijzenblad WadA'!C9)</f>
        <v>9</v>
      </c>
      <c r="F9" s="31"/>
      <c r="G9" s="82"/>
      <c r="H9" s="77"/>
      <c r="I9" s="77"/>
      <c r="J9"/>
    </row>
    <row r="10" spans="1:12" ht="36.6" thickBot="1" x14ac:dyDescent="0.35">
      <c r="A10" s="367"/>
      <c r="B10" s="371"/>
      <c r="C10" s="97" t="s">
        <v>27</v>
      </c>
      <c r="D10" s="98">
        <f>SUM(D2:D9)</f>
        <v>2560.7599999999998</v>
      </c>
      <c r="E10" s="76"/>
      <c r="F10" s="56"/>
      <c r="I10" s="373" t="s">
        <v>28</v>
      </c>
      <c r="J10" s="374"/>
      <c r="K10" s="221">
        <f>SUM(H2:H8)</f>
        <v>0</v>
      </c>
      <c r="L10" s="54"/>
    </row>
    <row r="11" spans="1:12" x14ac:dyDescent="0.3">
      <c r="A11" s="367"/>
      <c r="B11" s="58"/>
      <c r="C11" s="56"/>
      <c r="E11" s="55"/>
      <c r="F11" s="56"/>
      <c r="H11" s="56"/>
      <c r="I11" s="205"/>
      <c r="J11"/>
      <c r="L11" s="54"/>
    </row>
    <row r="12" spans="1:12" ht="20.399999999999999" thickBot="1" x14ac:dyDescent="0.35">
      <c r="A12" s="367"/>
      <c r="B12" s="319">
        <v>2</v>
      </c>
      <c r="C12" s="320" t="s">
        <v>8</v>
      </c>
      <c r="D12" s="321" t="s">
        <v>776</v>
      </c>
      <c r="E12" s="315"/>
      <c r="F12" s="206"/>
      <c r="G12" s="206"/>
      <c r="H12" s="206"/>
      <c r="I12" s="372"/>
      <c r="J12" s="372"/>
      <c r="K12" s="328"/>
    </row>
    <row r="13" spans="1:12" ht="60.6" customHeight="1" thickBot="1" x14ac:dyDescent="0.4">
      <c r="A13" s="367"/>
      <c r="B13" s="322"/>
      <c r="C13" s="410" t="s">
        <v>970</v>
      </c>
      <c r="D13" s="84">
        <v>0</v>
      </c>
      <c r="E13" s="117"/>
      <c r="F13" s="318"/>
      <c r="G13" s="77"/>
      <c r="H13" s="207"/>
      <c r="J13" s="329"/>
      <c r="K13" s="327"/>
    </row>
    <row r="14" spans="1:12" ht="18" customHeight="1" x14ac:dyDescent="0.3">
      <c r="A14" s="367"/>
      <c r="B14" s="55" t="s">
        <v>777</v>
      </c>
      <c r="C14" s="316"/>
      <c r="D14" s="317"/>
      <c r="E14" s="117"/>
      <c r="F14" s="318"/>
      <c r="G14" s="77"/>
      <c r="H14"/>
      <c r="I14"/>
      <c r="J14"/>
    </row>
    <row r="15" spans="1:12" ht="63" customHeight="1" x14ac:dyDescent="0.3">
      <c r="A15" s="367"/>
      <c r="B15" s="314"/>
      <c r="C15" s="219"/>
      <c r="D15" s="220"/>
      <c r="E15" s="55"/>
      <c r="H15"/>
      <c r="I15"/>
      <c r="J15"/>
    </row>
    <row r="16" spans="1:12" ht="36" customHeight="1" x14ac:dyDescent="0.3">
      <c r="A16" s="367"/>
      <c r="B16" s="218"/>
      <c r="C16" s="219"/>
      <c r="D16" s="220"/>
      <c r="E16" s="117"/>
      <c r="F16" s="207"/>
      <c r="G16" s="77"/>
      <c r="H16" s="207"/>
      <c r="I16" s="372"/>
      <c r="J16" s="372"/>
      <c r="K16" s="323"/>
    </row>
    <row r="17" spans="1:14" ht="15.6" customHeight="1" x14ac:dyDescent="0.4">
      <c r="A17" s="367"/>
      <c r="D17" s="60"/>
      <c r="E17" s="60"/>
      <c r="H17" s="207"/>
      <c r="I17" s="324"/>
      <c r="J17" s="324"/>
      <c r="K17" s="217"/>
    </row>
    <row r="18" spans="1:14" ht="34.200000000000003" customHeight="1" x14ac:dyDescent="0.4">
      <c r="A18" s="367"/>
      <c r="B18" s="60"/>
      <c r="D18" s="60"/>
      <c r="E18" s="60"/>
      <c r="F18" s="216" t="s">
        <v>29</v>
      </c>
      <c r="H18" s="325"/>
      <c r="I18"/>
      <c r="J18"/>
    </row>
    <row r="19" spans="1:14" ht="15" customHeight="1" x14ac:dyDescent="0.4">
      <c r="A19" s="367"/>
      <c r="E19" s="60"/>
      <c r="I19"/>
      <c r="J19"/>
      <c r="N19" s="61"/>
    </row>
    <row r="20" spans="1:14" ht="33" customHeight="1" thickBot="1" x14ac:dyDescent="0.45">
      <c r="A20" s="368"/>
      <c r="E20" s="60"/>
      <c r="I20"/>
      <c r="J20"/>
    </row>
    <row r="21" spans="1:14" ht="18.600000000000001" customHeight="1" x14ac:dyDescent="0.3">
      <c r="A21" s="62"/>
      <c r="K21" s="55"/>
    </row>
    <row r="22" spans="1:14" ht="38.4" customHeight="1" x14ac:dyDescent="0.3">
      <c r="I22" s="365"/>
      <c r="J22" s="365"/>
      <c r="K22" s="326"/>
    </row>
    <row r="23" spans="1:14" ht="12.6" customHeight="1" x14ac:dyDescent="0.3"/>
    <row r="25" spans="1:14" ht="45" customHeight="1" x14ac:dyDescent="0.3"/>
    <row r="27" spans="1:14" ht="48" customHeight="1" x14ac:dyDescent="0.3"/>
  </sheetData>
  <mergeCells count="6">
    <mergeCell ref="I22:J22"/>
    <mergeCell ref="A1:A20"/>
    <mergeCell ref="B1:B10"/>
    <mergeCell ref="I12:J12"/>
    <mergeCell ref="I16:J16"/>
    <mergeCell ref="I10:J10"/>
  </mergeCells>
  <hyperlinks>
    <hyperlink ref="I1" location="Toelichting!A1" display="Terug naar het tabblad Toelichting" xr:uid="{6695CCA5-9E95-43B6-A2F8-1C366AACEB98}"/>
  </hyperlink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6">
    <tabColor rgb="FF00B050"/>
  </sheetPr>
  <dimension ref="A1:P78"/>
  <sheetViews>
    <sheetView showGridLines="0" zoomScaleNormal="100" workbookViewId="0">
      <pane xSplit="2" ySplit="1" topLeftCell="E2" activePane="bottomRight" state="frozen"/>
      <selection pane="topRight" sqref="A1:A21"/>
      <selection pane="bottomLeft" sqref="A1:A21"/>
      <selection pane="bottomRight" activeCell="J25" sqref="J25"/>
    </sheetView>
  </sheetViews>
  <sheetFormatPr defaultColWidth="9.109375" defaultRowHeight="14.4" x14ac:dyDescent="0.3"/>
  <cols>
    <col min="1" max="1" width="19.44140625" bestFit="1" customWidth="1"/>
    <col min="2" max="2" width="31.33203125" customWidth="1"/>
    <col min="3" max="3" width="31" bestFit="1" customWidth="1"/>
    <col min="4" max="4" width="24" bestFit="1" customWidth="1"/>
    <col min="5" max="5" width="15.44140625" customWidth="1"/>
    <col min="6" max="6" width="17.88671875" bestFit="1" customWidth="1"/>
    <col min="7" max="7" width="25.6640625" style="242" customWidth="1"/>
    <col min="8" max="8" width="34" customWidth="1"/>
    <col min="9" max="9" width="19.33203125" style="59" customWidth="1"/>
    <col min="10" max="10" width="18.88671875" customWidth="1"/>
    <col min="11" max="11" width="15.33203125" style="258" bestFit="1" customWidth="1"/>
    <col min="12" max="12" width="38.6640625" style="57" customWidth="1"/>
    <col min="13" max="13" width="33.6640625" style="57" customWidth="1"/>
    <col min="14" max="14" width="20.33203125" style="85" bestFit="1" customWidth="1"/>
    <col min="15" max="15" width="17" style="88" bestFit="1" customWidth="1"/>
    <col min="16" max="16" width="18.109375" style="85" bestFit="1" customWidth="1"/>
    <col min="17" max="16384" width="9.109375" style="85"/>
  </cols>
  <sheetData>
    <row r="1" spans="1:16" s="86" customFormat="1" ht="54.6" thickBot="1" x14ac:dyDescent="0.35">
      <c r="A1" s="120" t="s">
        <v>17</v>
      </c>
      <c r="B1" s="47" t="s">
        <v>396</v>
      </c>
      <c r="C1" s="47" t="s">
        <v>397</v>
      </c>
      <c r="D1" s="48" t="s">
        <v>398</v>
      </c>
      <c r="E1" s="49" t="s">
        <v>399</v>
      </c>
      <c r="F1" s="50" t="s">
        <v>400</v>
      </c>
      <c r="G1" s="50" t="s">
        <v>33</v>
      </c>
      <c r="H1" s="50" t="s">
        <v>401</v>
      </c>
      <c r="I1" s="50" t="s">
        <v>402</v>
      </c>
      <c r="J1" s="50" t="s">
        <v>403</v>
      </c>
      <c r="K1" s="255" t="s">
        <v>404</v>
      </c>
      <c r="L1" s="80" t="s">
        <v>405</v>
      </c>
      <c r="M1" s="78" t="s">
        <v>406</v>
      </c>
      <c r="O1" s="89"/>
    </row>
    <row r="2" spans="1:16" x14ac:dyDescent="0.3">
      <c r="K2" s="256"/>
      <c r="L2" s="79"/>
      <c r="M2" s="79"/>
      <c r="N2"/>
      <c r="O2"/>
      <c r="P2"/>
    </row>
    <row r="3" spans="1:16" ht="15.6" x14ac:dyDescent="0.3">
      <c r="A3" s="222" t="s">
        <v>407</v>
      </c>
      <c r="B3" s="222" t="s">
        <v>396</v>
      </c>
      <c r="C3" s="223" t="s">
        <v>397</v>
      </c>
      <c r="D3" s="224" t="s">
        <v>398</v>
      </c>
      <c r="E3" s="225" t="s">
        <v>399</v>
      </c>
      <c r="F3" s="225" t="s">
        <v>400</v>
      </c>
      <c r="G3" s="243" t="s">
        <v>33</v>
      </c>
      <c r="H3" s="225" t="s">
        <v>401</v>
      </c>
      <c r="I3" s="225" t="s">
        <v>402</v>
      </c>
      <c r="J3" s="225" t="s">
        <v>403</v>
      </c>
      <c r="K3" s="257" t="s">
        <v>404</v>
      </c>
      <c r="L3" s="226" t="s">
        <v>408</v>
      </c>
      <c r="M3" s="226" t="s">
        <v>406</v>
      </c>
      <c r="N3"/>
      <c r="O3"/>
      <c r="P3"/>
    </row>
    <row r="4" spans="1:16" x14ac:dyDescent="0.3">
      <c r="A4" s="163" t="s">
        <v>778</v>
      </c>
      <c r="B4" s="241" t="s">
        <v>856</v>
      </c>
      <c r="C4" s="241" t="s">
        <v>820</v>
      </c>
      <c r="D4" s="51" t="s">
        <v>821</v>
      </c>
      <c r="E4" s="51" t="s">
        <v>779</v>
      </c>
      <c r="F4" s="51" t="s">
        <v>780</v>
      </c>
      <c r="G4" s="240" t="s">
        <v>822</v>
      </c>
      <c r="H4" s="237" t="s">
        <v>409</v>
      </c>
      <c r="I4" s="239" t="s">
        <v>781</v>
      </c>
      <c r="J4" s="52" t="s">
        <v>723</v>
      </c>
      <c r="K4" s="254">
        <v>5.98</v>
      </c>
      <c r="L4" s="81">
        <f>_xlfn.XLOOKUP(Ruimtestaat[[#This Row],[Ruimtesoort / Werkprogramma ]],'Prijzenblad WadA'!$C$2:$C$9,'Prijzenblad WadA'!$G$2:$G$9,"")</f>
        <v>0</v>
      </c>
      <c r="M4" s="164">
        <f t="shared" ref="M4" si="0">IF(L4=0,0,L4*K4)</f>
        <v>0</v>
      </c>
      <c r="N4" s="87"/>
    </row>
    <row r="5" spans="1:16" x14ac:dyDescent="0.3">
      <c r="A5" s="236" t="s">
        <v>778</v>
      </c>
      <c r="B5" s="241" t="s">
        <v>856</v>
      </c>
      <c r="C5" s="241" t="s">
        <v>820</v>
      </c>
      <c r="D5" s="52" t="s">
        <v>821</v>
      </c>
      <c r="E5" s="52" t="s">
        <v>779</v>
      </c>
      <c r="F5" s="51" t="s">
        <v>780</v>
      </c>
      <c r="G5" s="240" t="s">
        <v>824</v>
      </c>
      <c r="H5" s="51" t="s">
        <v>18</v>
      </c>
      <c r="I5" s="83" t="s">
        <v>825</v>
      </c>
      <c r="J5" s="52" t="s">
        <v>723</v>
      </c>
      <c r="K5" s="254">
        <v>21.5</v>
      </c>
      <c r="L5" s="81">
        <f>_xlfn.XLOOKUP(Ruimtestaat[[#This Row],[Ruimtesoort / Werkprogramma ]],'Prijzenblad WadA'!$C$2:$C$9,'Prijzenblad WadA'!$G$2:$G$9,"")</f>
        <v>0</v>
      </c>
      <c r="M5" s="164">
        <f t="shared" ref="M5:M63" si="1">IF(L5=0,0,L5*K5)</f>
        <v>0</v>
      </c>
      <c r="N5" s="87"/>
    </row>
    <row r="6" spans="1:16" x14ac:dyDescent="0.3">
      <c r="A6" s="236" t="s">
        <v>778</v>
      </c>
      <c r="B6" s="241" t="s">
        <v>856</v>
      </c>
      <c r="C6" s="241" t="s">
        <v>820</v>
      </c>
      <c r="D6" s="52" t="s">
        <v>821</v>
      </c>
      <c r="E6" s="52" t="s">
        <v>779</v>
      </c>
      <c r="F6" s="51" t="s">
        <v>780</v>
      </c>
      <c r="G6" s="240" t="s">
        <v>826</v>
      </c>
      <c r="H6" s="237" t="s">
        <v>409</v>
      </c>
      <c r="I6" s="83" t="s">
        <v>782</v>
      </c>
      <c r="J6" s="52" t="s">
        <v>723</v>
      </c>
      <c r="K6" s="254">
        <v>146.9</v>
      </c>
      <c r="L6" s="81">
        <f>_xlfn.XLOOKUP(Ruimtestaat[[#This Row],[Ruimtesoort / Werkprogramma ]],'Prijzenblad WadA'!$C$2:$C$9,'Prijzenblad WadA'!$G$2:$G$9,"")</f>
        <v>0</v>
      </c>
      <c r="M6" s="164">
        <f t="shared" ref="M6:M38" si="2">IF(L6=0,0,L6*K6)</f>
        <v>0</v>
      </c>
      <c r="N6" s="87"/>
    </row>
    <row r="7" spans="1:16" x14ac:dyDescent="0.3">
      <c r="A7" s="236" t="s">
        <v>778</v>
      </c>
      <c r="B7" s="241" t="s">
        <v>856</v>
      </c>
      <c r="C7" s="241" t="s">
        <v>820</v>
      </c>
      <c r="D7" s="52" t="s">
        <v>821</v>
      </c>
      <c r="E7" s="52" t="s">
        <v>779</v>
      </c>
      <c r="F7" s="51" t="s">
        <v>780</v>
      </c>
      <c r="G7" s="240" t="s">
        <v>827</v>
      </c>
      <c r="H7" s="237" t="s">
        <v>409</v>
      </c>
      <c r="I7" s="83" t="s">
        <v>783</v>
      </c>
      <c r="J7" s="52" t="s">
        <v>830</v>
      </c>
      <c r="K7" s="254">
        <v>115.68</v>
      </c>
      <c r="L7" s="81">
        <f>_xlfn.XLOOKUP(Ruimtestaat[[#This Row],[Ruimtesoort / Werkprogramma ]],'Prijzenblad WadA'!$C$2:$C$9,'Prijzenblad WadA'!$G$2:$G$9,"")</f>
        <v>0</v>
      </c>
      <c r="M7" s="164">
        <f t="shared" si="2"/>
        <v>0</v>
      </c>
      <c r="N7" s="87"/>
    </row>
    <row r="8" spans="1:16" x14ac:dyDescent="0.3">
      <c r="A8" s="236" t="s">
        <v>778</v>
      </c>
      <c r="B8" s="241" t="s">
        <v>856</v>
      </c>
      <c r="C8" s="241" t="s">
        <v>820</v>
      </c>
      <c r="D8" s="52" t="s">
        <v>821</v>
      </c>
      <c r="E8" s="52" t="s">
        <v>779</v>
      </c>
      <c r="F8" s="51" t="s">
        <v>780</v>
      </c>
      <c r="G8" s="240" t="s">
        <v>828</v>
      </c>
      <c r="H8" s="237" t="s">
        <v>410</v>
      </c>
      <c r="I8" s="83" t="s">
        <v>784</v>
      </c>
      <c r="J8" s="52" t="s">
        <v>823</v>
      </c>
      <c r="K8" s="254">
        <v>55</v>
      </c>
      <c r="L8" s="81">
        <f>_xlfn.XLOOKUP(Ruimtestaat[[#This Row],[Ruimtesoort / Werkprogramma ]],'Prijzenblad WadA'!$C$2:$C$9,'Prijzenblad WadA'!$G$2:$G$9,"")</f>
        <v>0</v>
      </c>
      <c r="M8" s="164">
        <f t="shared" si="2"/>
        <v>0</v>
      </c>
      <c r="N8" s="87"/>
    </row>
    <row r="9" spans="1:16" x14ac:dyDescent="0.3">
      <c r="A9" s="236" t="s">
        <v>778</v>
      </c>
      <c r="B9" s="241" t="s">
        <v>856</v>
      </c>
      <c r="C9" s="241" t="s">
        <v>820</v>
      </c>
      <c r="D9" s="52" t="s">
        <v>821</v>
      </c>
      <c r="E9" s="52" t="s">
        <v>779</v>
      </c>
      <c r="F9" s="51" t="s">
        <v>780</v>
      </c>
      <c r="G9" s="240" t="s">
        <v>829</v>
      </c>
      <c r="H9" s="238" t="s">
        <v>411</v>
      </c>
      <c r="I9" s="83" t="s">
        <v>785</v>
      </c>
      <c r="J9" s="52" t="s">
        <v>723</v>
      </c>
      <c r="K9" s="254">
        <v>80</v>
      </c>
      <c r="L9" s="81">
        <f>_xlfn.XLOOKUP(Ruimtestaat[[#This Row],[Ruimtesoort / Werkprogramma ]],'Prijzenblad WadA'!$C$2:$C$9,'Prijzenblad WadA'!$G$2:$G$9,"")</f>
        <v>0</v>
      </c>
      <c r="M9" s="164">
        <f t="shared" si="2"/>
        <v>0</v>
      </c>
      <c r="N9" s="87"/>
    </row>
    <row r="10" spans="1:16" x14ac:dyDescent="0.3">
      <c r="A10" s="236" t="s">
        <v>778</v>
      </c>
      <c r="B10" s="241" t="s">
        <v>856</v>
      </c>
      <c r="C10" s="241" t="s">
        <v>820</v>
      </c>
      <c r="D10" s="52" t="s">
        <v>821</v>
      </c>
      <c r="E10" s="52" t="s">
        <v>779</v>
      </c>
      <c r="F10" s="51" t="s">
        <v>780</v>
      </c>
      <c r="G10" s="240" t="s">
        <v>831</v>
      </c>
      <c r="H10" s="237" t="s">
        <v>409</v>
      </c>
      <c r="I10" s="83" t="s">
        <v>832</v>
      </c>
      <c r="J10" s="52" t="s">
        <v>723</v>
      </c>
      <c r="K10" s="254">
        <v>17.5</v>
      </c>
      <c r="L10" s="81">
        <f>_xlfn.XLOOKUP(Ruimtestaat[[#This Row],[Ruimtesoort / Werkprogramma ]],'Prijzenblad WadA'!$C$2:$C$9,'Prijzenblad WadA'!$G$2:$G$9,"")</f>
        <v>0</v>
      </c>
      <c r="M10" s="164">
        <f t="shared" si="2"/>
        <v>0</v>
      </c>
      <c r="N10" s="87"/>
    </row>
    <row r="11" spans="1:16" x14ac:dyDescent="0.3">
      <c r="A11" s="236" t="s">
        <v>778</v>
      </c>
      <c r="B11" s="241" t="s">
        <v>856</v>
      </c>
      <c r="C11" s="241" t="s">
        <v>820</v>
      </c>
      <c r="D11" s="52" t="s">
        <v>821</v>
      </c>
      <c r="E11" s="52" t="s">
        <v>779</v>
      </c>
      <c r="F11" s="51" t="s">
        <v>780</v>
      </c>
      <c r="G11" s="240" t="s">
        <v>833</v>
      </c>
      <c r="H11" s="237" t="s">
        <v>410</v>
      </c>
      <c r="I11" s="83" t="s">
        <v>786</v>
      </c>
      <c r="J11" s="52" t="s">
        <v>723</v>
      </c>
      <c r="K11" s="254">
        <v>55</v>
      </c>
      <c r="L11" s="81">
        <f>_xlfn.XLOOKUP(Ruimtestaat[[#This Row],[Ruimtesoort / Werkprogramma ]],'Prijzenblad WadA'!$C$2:$C$9,'Prijzenblad WadA'!$G$2:$G$9,"")</f>
        <v>0</v>
      </c>
      <c r="M11" s="164">
        <f t="shared" si="2"/>
        <v>0</v>
      </c>
      <c r="N11" s="87"/>
    </row>
    <row r="12" spans="1:16" x14ac:dyDescent="0.3">
      <c r="A12" s="236" t="s">
        <v>778</v>
      </c>
      <c r="B12" s="241" t="s">
        <v>856</v>
      </c>
      <c r="C12" s="241" t="s">
        <v>820</v>
      </c>
      <c r="D12" s="52" t="s">
        <v>821</v>
      </c>
      <c r="E12" s="52" t="s">
        <v>779</v>
      </c>
      <c r="F12" s="51" t="s">
        <v>780</v>
      </c>
      <c r="G12" s="240" t="s">
        <v>202</v>
      </c>
      <c r="H12" s="237" t="s">
        <v>410</v>
      </c>
      <c r="I12" s="83" t="s">
        <v>788</v>
      </c>
      <c r="J12" s="52" t="s">
        <v>723</v>
      </c>
      <c r="K12" s="254">
        <v>55</v>
      </c>
      <c r="L12" s="81">
        <f>_xlfn.XLOOKUP(Ruimtestaat[[#This Row],[Ruimtesoort / Werkprogramma ]],'Prijzenblad WadA'!$C$2:$C$9,'Prijzenblad WadA'!$G$2:$G$9,"")</f>
        <v>0</v>
      </c>
      <c r="M12" s="164">
        <f t="shared" si="2"/>
        <v>0</v>
      </c>
      <c r="N12" s="87"/>
    </row>
    <row r="13" spans="1:16" x14ac:dyDescent="0.3">
      <c r="A13" s="236" t="s">
        <v>778</v>
      </c>
      <c r="B13" s="241" t="s">
        <v>856</v>
      </c>
      <c r="C13" s="241" t="s">
        <v>820</v>
      </c>
      <c r="D13" s="52" t="s">
        <v>821</v>
      </c>
      <c r="E13" s="52" t="s">
        <v>779</v>
      </c>
      <c r="F13" s="51" t="s">
        <v>780</v>
      </c>
      <c r="G13" s="240" t="s">
        <v>203</v>
      </c>
      <c r="H13" s="237" t="s">
        <v>410</v>
      </c>
      <c r="I13" s="83" t="s">
        <v>789</v>
      </c>
      <c r="J13" s="52" t="s">
        <v>723</v>
      </c>
      <c r="K13" s="254">
        <v>55</v>
      </c>
      <c r="L13" s="81">
        <f>_xlfn.XLOOKUP(Ruimtestaat[[#This Row],[Ruimtesoort / Werkprogramma ]],'Prijzenblad WadA'!$C$2:$C$9,'Prijzenblad WadA'!$G$2:$G$9,"")</f>
        <v>0</v>
      </c>
      <c r="M13" s="164">
        <f t="shared" si="2"/>
        <v>0</v>
      </c>
      <c r="N13" s="87"/>
    </row>
    <row r="14" spans="1:16" x14ac:dyDescent="0.3">
      <c r="A14" s="236" t="s">
        <v>778</v>
      </c>
      <c r="B14" s="241" t="s">
        <v>856</v>
      </c>
      <c r="C14" s="241" t="s">
        <v>820</v>
      </c>
      <c r="D14" s="52" t="s">
        <v>821</v>
      </c>
      <c r="E14" s="52" t="s">
        <v>779</v>
      </c>
      <c r="F14" s="51" t="s">
        <v>780</v>
      </c>
      <c r="G14" s="240" t="s">
        <v>204</v>
      </c>
      <c r="H14" s="237" t="s">
        <v>410</v>
      </c>
      <c r="I14" s="83" t="s">
        <v>790</v>
      </c>
      <c r="J14" s="52" t="s">
        <v>722</v>
      </c>
      <c r="K14" s="254">
        <v>55</v>
      </c>
      <c r="L14" s="81">
        <f>_xlfn.XLOOKUP(Ruimtestaat[[#This Row],[Ruimtesoort / Werkprogramma ]],'Prijzenblad WadA'!$C$2:$C$9,'Prijzenblad WadA'!$G$2:$G$9,"")</f>
        <v>0</v>
      </c>
      <c r="M14" s="164">
        <f t="shared" si="2"/>
        <v>0</v>
      </c>
      <c r="N14" s="87"/>
    </row>
    <row r="15" spans="1:16" x14ac:dyDescent="0.3">
      <c r="A15" s="236" t="s">
        <v>778</v>
      </c>
      <c r="B15" s="241" t="s">
        <v>856</v>
      </c>
      <c r="C15" s="241" t="s">
        <v>820</v>
      </c>
      <c r="D15" s="52" t="s">
        <v>821</v>
      </c>
      <c r="E15" s="52" t="s">
        <v>779</v>
      </c>
      <c r="F15" s="51" t="s">
        <v>780</v>
      </c>
      <c r="G15" s="240" t="s">
        <v>834</v>
      </c>
      <c r="H15" s="51" t="s">
        <v>18</v>
      </c>
      <c r="I15" s="83" t="s">
        <v>791</v>
      </c>
      <c r="J15" s="52" t="s">
        <v>836</v>
      </c>
      <c r="K15" s="254">
        <v>61</v>
      </c>
      <c r="L15" s="81">
        <f>_xlfn.XLOOKUP(Ruimtestaat[[#This Row],[Ruimtesoort / Werkprogramma ]],'Prijzenblad WadA'!$C$2:$C$9,'Prijzenblad WadA'!$G$2:$G$9,"")</f>
        <v>0</v>
      </c>
      <c r="M15" s="164">
        <f t="shared" si="2"/>
        <v>0</v>
      </c>
      <c r="N15" s="87"/>
    </row>
    <row r="16" spans="1:16" x14ac:dyDescent="0.3">
      <c r="A16" s="236" t="s">
        <v>778</v>
      </c>
      <c r="B16" s="241" t="s">
        <v>856</v>
      </c>
      <c r="C16" s="241" t="s">
        <v>820</v>
      </c>
      <c r="D16" s="52" t="s">
        <v>821</v>
      </c>
      <c r="E16" s="52" t="s">
        <v>779</v>
      </c>
      <c r="F16" s="51" t="s">
        <v>780</v>
      </c>
      <c r="G16" s="240" t="s">
        <v>835</v>
      </c>
      <c r="H16" s="51" t="s">
        <v>21</v>
      </c>
      <c r="I16" s="83" t="s">
        <v>792</v>
      </c>
      <c r="J16" s="52" t="s">
        <v>819</v>
      </c>
      <c r="K16" s="254">
        <v>3.6</v>
      </c>
      <c r="L16" s="81">
        <f>_xlfn.XLOOKUP(Ruimtestaat[[#This Row],[Ruimtesoort / Werkprogramma ]],'Prijzenblad WadA'!$C$2:$C$9,'Prijzenblad WadA'!$G$2:$G$9,"")</f>
        <v>0</v>
      </c>
      <c r="M16" s="164">
        <f t="shared" si="2"/>
        <v>0</v>
      </c>
      <c r="N16" s="87"/>
    </row>
    <row r="17" spans="1:14" x14ac:dyDescent="0.3">
      <c r="A17" s="236" t="s">
        <v>778</v>
      </c>
      <c r="B17" s="241" t="s">
        <v>856</v>
      </c>
      <c r="C17" s="241" t="s">
        <v>820</v>
      </c>
      <c r="D17" s="52" t="s">
        <v>821</v>
      </c>
      <c r="E17" s="52" t="s">
        <v>779</v>
      </c>
      <c r="F17" s="51" t="s">
        <v>780</v>
      </c>
      <c r="G17" s="240" t="s">
        <v>310</v>
      </c>
      <c r="H17" s="51" t="s">
        <v>21</v>
      </c>
      <c r="I17" s="83" t="s">
        <v>793</v>
      </c>
      <c r="J17" s="52" t="s">
        <v>823</v>
      </c>
      <c r="K17" s="254">
        <v>1.5</v>
      </c>
      <c r="L17" s="81">
        <f>_xlfn.XLOOKUP(Ruimtestaat[[#This Row],[Ruimtesoort / Werkprogramma ]],'Prijzenblad WadA'!$C$2:$C$9,'Prijzenblad WadA'!$G$2:$G$9,"")</f>
        <v>0</v>
      </c>
      <c r="M17" s="164">
        <f t="shared" si="2"/>
        <v>0</v>
      </c>
      <c r="N17" s="87"/>
    </row>
    <row r="18" spans="1:14" x14ac:dyDescent="0.3">
      <c r="A18" s="236" t="s">
        <v>778</v>
      </c>
      <c r="B18" s="241" t="s">
        <v>856</v>
      </c>
      <c r="C18" s="241" t="s">
        <v>820</v>
      </c>
      <c r="D18" s="52" t="s">
        <v>821</v>
      </c>
      <c r="E18" s="52" t="s">
        <v>779</v>
      </c>
      <c r="F18" s="51" t="s">
        <v>780</v>
      </c>
      <c r="G18" s="240" t="s">
        <v>81</v>
      </c>
      <c r="H18" s="51" t="s">
        <v>26</v>
      </c>
      <c r="I18" s="83" t="s">
        <v>794</v>
      </c>
      <c r="J18" s="52" t="s">
        <v>819</v>
      </c>
      <c r="K18" s="254">
        <v>0</v>
      </c>
      <c r="L18" s="81">
        <f>_xlfn.XLOOKUP(Ruimtestaat[[#This Row],[Ruimtesoort / Werkprogramma ]],'Prijzenblad WadA'!$C$2:$C$9,'Prijzenblad WadA'!$G$2:$G$9,"")</f>
        <v>0</v>
      </c>
      <c r="M18" s="164">
        <f t="shared" si="2"/>
        <v>0</v>
      </c>
      <c r="N18" s="87"/>
    </row>
    <row r="19" spans="1:14" x14ac:dyDescent="0.3">
      <c r="A19" s="236" t="s">
        <v>778</v>
      </c>
      <c r="B19" s="241" t="s">
        <v>856</v>
      </c>
      <c r="C19" s="241" t="s">
        <v>820</v>
      </c>
      <c r="D19" s="52" t="s">
        <v>821</v>
      </c>
      <c r="E19" s="52" t="s">
        <v>779</v>
      </c>
      <c r="F19" s="51" t="s">
        <v>780</v>
      </c>
      <c r="G19" s="240" t="s">
        <v>831</v>
      </c>
      <c r="H19" s="237" t="s">
        <v>409</v>
      </c>
      <c r="I19" s="83" t="s">
        <v>795</v>
      </c>
      <c r="J19" s="52" t="s">
        <v>723</v>
      </c>
      <c r="K19" s="254">
        <v>5</v>
      </c>
      <c r="L19" s="81">
        <f>_xlfn.XLOOKUP(Ruimtestaat[[#This Row],[Ruimtesoort / Werkprogramma ]],'Prijzenblad WadA'!$C$2:$C$9,'Prijzenblad WadA'!$G$2:$G$9,"")</f>
        <v>0</v>
      </c>
      <c r="M19" s="164">
        <f t="shared" si="2"/>
        <v>0</v>
      </c>
      <c r="N19" s="87"/>
    </row>
    <row r="20" spans="1:14" x14ac:dyDescent="0.3">
      <c r="A20" s="236" t="s">
        <v>778</v>
      </c>
      <c r="B20" s="241" t="s">
        <v>856</v>
      </c>
      <c r="C20" s="241" t="s">
        <v>820</v>
      </c>
      <c r="D20" s="52" t="s">
        <v>821</v>
      </c>
      <c r="E20" s="52" t="s">
        <v>779</v>
      </c>
      <c r="F20" s="51" t="s">
        <v>780</v>
      </c>
      <c r="G20" s="240" t="s">
        <v>837</v>
      </c>
      <c r="H20" s="51" t="s">
        <v>26</v>
      </c>
      <c r="I20" s="83" t="s">
        <v>797</v>
      </c>
      <c r="J20" s="52" t="s">
        <v>723</v>
      </c>
      <c r="K20" s="254">
        <v>0</v>
      </c>
      <c r="L20" s="81">
        <f>_xlfn.XLOOKUP(Ruimtestaat[[#This Row],[Ruimtesoort / Werkprogramma ]],'Prijzenblad WadA'!$C$2:$C$9,'Prijzenblad WadA'!$G$2:$G$9,"")</f>
        <v>0</v>
      </c>
      <c r="M20" s="164">
        <f t="shared" si="2"/>
        <v>0</v>
      </c>
      <c r="N20" s="87"/>
    </row>
    <row r="21" spans="1:14" x14ac:dyDescent="0.3">
      <c r="A21" s="236" t="s">
        <v>778</v>
      </c>
      <c r="B21" s="241" t="s">
        <v>856</v>
      </c>
      <c r="C21" s="241" t="s">
        <v>820</v>
      </c>
      <c r="D21" s="52" t="s">
        <v>821</v>
      </c>
      <c r="E21" s="52" t="s">
        <v>779</v>
      </c>
      <c r="F21" s="51" t="s">
        <v>780</v>
      </c>
      <c r="G21" s="240" t="s">
        <v>205</v>
      </c>
      <c r="H21" s="237" t="s">
        <v>410</v>
      </c>
      <c r="I21" s="83" t="s">
        <v>798</v>
      </c>
      <c r="J21" s="52" t="s">
        <v>723</v>
      </c>
      <c r="K21" s="254">
        <v>55</v>
      </c>
      <c r="L21" s="81">
        <f>_xlfn.XLOOKUP(Ruimtestaat[[#This Row],[Ruimtesoort / Werkprogramma ]],'Prijzenblad WadA'!$C$2:$C$9,'Prijzenblad WadA'!$G$2:$G$9,"")</f>
        <v>0</v>
      </c>
      <c r="M21" s="164">
        <f t="shared" si="2"/>
        <v>0</v>
      </c>
      <c r="N21" s="87"/>
    </row>
    <row r="22" spans="1:14" x14ac:dyDescent="0.3">
      <c r="A22" s="236" t="s">
        <v>778</v>
      </c>
      <c r="B22" s="241" t="s">
        <v>856</v>
      </c>
      <c r="C22" s="241" t="s">
        <v>820</v>
      </c>
      <c r="D22" s="52" t="s">
        <v>821</v>
      </c>
      <c r="E22" s="52" t="s">
        <v>779</v>
      </c>
      <c r="F22" s="51" t="s">
        <v>780</v>
      </c>
      <c r="G22" s="240" t="s">
        <v>838</v>
      </c>
      <c r="H22" s="237" t="s">
        <v>410</v>
      </c>
      <c r="I22" s="83" t="s">
        <v>799</v>
      </c>
      <c r="J22" s="52" t="s">
        <v>723</v>
      </c>
      <c r="K22" s="254">
        <v>55</v>
      </c>
      <c r="L22" s="81">
        <f>_xlfn.XLOOKUP(Ruimtestaat[[#This Row],[Ruimtesoort / Werkprogramma ]],'Prijzenblad WadA'!$C$2:$C$9,'Prijzenblad WadA'!$G$2:$G$9,"")</f>
        <v>0</v>
      </c>
      <c r="M22" s="164">
        <f t="shared" si="2"/>
        <v>0</v>
      </c>
      <c r="N22" s="87"/>
    </row>
    <row r="23" spans="1:14" x14ac:dyDescent="0.3">
      <c r="A23" s="236" t="s">
        <v>778</v>
      </c>
      <c r="B23" s="241" t="s">
        <v>856</v>
      </c>
      <c r="C23" s="241" t="s">
        <v>820</v>
      </c>
      <c r="D23" s="52" t="s">
        <v>821</v>
      </c>
      <c r="E23" s="52" t="s">
        <v>779</v>
      </c>
      <c r="F23" s="51" t="s">
        <v>780</v>
      </c>
      <c r="G23" s="240" t="s">
        <v>192</v>
      </c>
      <c r="H23" s="237" t="s">
        <v>410</v>
      </c>
      <c r="I23" s="83" t="s">
        <v>800</v>
      </c>
      <c r="J23" s="52" t="s">
        <v>723</v>
      </c>
      <c r="K23" s="254">
        <v>55</v>
      </c>
      <c r="L23" s="81">
        <f>_xlfn.XLOOKUP(Ruimtestaat[[#This Row],[Ruimtesoort / Werkprogramma ]],'Prijzenblad WadA'!$C$2:$C$9,'Prijzenblad WadA'!$G$2:$G$9,"")</f>
        <v>0</v>
      </c>
      <c r="M23" s="164">
        <f t="shared" si="2"/>
        <v>0</v>
      </c>
      <c r="N23" s="87"/>
    </row>
    <row r="24" spans="1:14" x14ac:dyDescent="0.3">
      <c r="A24" s="236" t="s">
        <v>778</v>
      </c>
      <c r="B24" s="241" t="s">
        <v>856</v>
      </c>
      <c r="C24" s="52" t="s">
        <v>820</v>
      </c>
      <c r="D24" s="52" t="s">
        <v>821</v>
      </c>
      <c r="E24" s="52" t="s">
        <v>779</v>
      </c>
      <c r="F24" s="51" t="s">
        <v>780</v>
      </c>
      <c r="G24" s="240" t="s">
        <v>839</v>
      </c>
      <c r="H24" s="237" t="s">
        <v>410</v>
      </c>
      <c r="I24" s="83" t="s">
        <v>801</v>
      </c>
      <c r="J24" s="52" t="s">
        <v>723</v>
      </c>
      <c r="K24" s="254">
        <v>55</v>
      </c>
      <c r="L24" s="81">
        <f>_xlfn.XLOOKUP(Ruimtestaat[[#This Row],[Ruimtesoort / Werkprogramma ]],'Prijzenblad WadA'!$C$2:$C$9,'Prijzenblad WadA'!$G$2:$G$9,"")</f>
        <v>0</v>
      </c>
      <c r="M24" s="164">
        <f t="shared" si="2"/>
        <v>0</v>
      </c>
      <c r="N24" s="87"/>
    </row>
    <row r="25" spans="1:14" x14ac:dyDescent="0.3">
      <c r="A25" s="236" t="s">
        <v>778</v>
      </c>
      <c r="B25" s="241" t="s">
        <v>856</v>
      </c>
      <c r="C25" s="52" t="s">
        <v>820</v>
      </c>
      <c r="D25" s="52" t="s">
        <v>821</v>
      </c>
      <c r="E25" s="52" t="s">
        <v>779</v>
      </c>
      <c r="F25" s="51" t="s">
        <v>780</v>
      </c>
      <c r="G25" s="240" t="s">
        <v>840</v>
      </c>
      <c r="H25" s="237" t="s">
        <v>409</v>
      </c>
      <c r="I25" s="83" t="s">
        <v>802</v>
      </c>
      <c r="J25" s="52" t="s">
        <v>819</v>
      </c>
      <c r="K25" s="254">
        <v>24</v>
      </c>
      <c r="L25" s="81">
        <f>_xlfn.XLOOKUP(Ruimtestaat[[#This Row],[Ruimtesoort / Werkprogramma ]],'Prijzenblad WadA'!$C$2:$C$9,'Prijzenblad WadA'!$G$2:$G$9,"")</f>
        <v>0</v>
      </c>
      <c r="M25" s="164">
        <f t="shared" si="2"/>
        <v>0</v>
      </c>
      <c r="N25" s="87"/>
    </row>
    <row r="26" spans="1:14" x14ac:dyDescent="0.3">
      <c r="A26" s="236" t="s">
        <v>778</v>
      </c>
      <c r="B26" s="241" t="s">
        <v>856</v>
      </c>
      <c r="C26" s="52" t="s">
        <v>820</v>
      </c>
      <c r="D26" s="52" t="s">
        <v>821</v>
      </c>
      <c r="E26" s="52" t="s">
        <v>779</v>
      </c>
      <c r="F26" s="51" t="s">
        <v>780</v>
      </c>
      <c r="G26" s="240" t="s">
        <v>101</v>
      </c>
      <c r="H26" s="237" t="s">
        <v>409</v>
      </c>
      <c r="I26" s="83" t="s">
        <v>803</v>
      </c>
      <c r="J26" s="52" t="s">
        <v>723</v>
      </c>
      <c r="K26" s="254">
        <v>19</v>
      </c>
      <c r="L26" s="81">
        <f>_xlfn.XLOOKUP(Ruimtestaat[[#This Row],[Ruimtesoort / Werkprogramma ]],'Prijzenblad WadA'!$C$2:$C$9,'Prijzenblad WadA'!$G$2:$G$9,"")</f>
        <v>0</v>
      </c>
      <c r="M26" s="164">
        <f t="shared" si="2"/>
        <v>0</v>
      </c>
      <c r="N26" s="87"/>
    </row>
    <row r="27" spans="1:14" x14ac:dyDescent="0.3">
      <c r="A27" s="236" t="s">
        <v>778</v>
      </c>
      <c r="B27" s="241" t="s">
        <v>856</v>
      </c>
      <c r="C27" s="52" t="s">
        <v>820</v>
      </c>
      <c r="D27" s="52" t="s">
        <v>821</v>
      </c>
      <c r="E27" s="52" t="s">
        <v>779</v>
      </c>
      <c r="F27" s="51" t="s">
        <v>780</v>
      </c>
      <c r="G27" s="240" t="s">
        <v>841</v>
      </c>
      <c r="H27" s="51" t="s">
        <v>26</v>
      </c>
      <c r="I27" s="83" t="s">
        <v>804</v>
      </c>
      <c r="J27" s="52" t="s">
        <v>723</v>
      </c>
      <c r="K27" s="254">
        <v>0</v>
      </c>
      <c r="L27" s="81">
        <f>_xlfn.XLOOKUP(Ruimtestaat[[#This Row],[Ruimtesoort / Werkprogramma ]],'Prijzenblad WadA'!$C$2:$C$9,'Prijzenblad WadA'!$G$2:$G$9,"")</f>
        <v>0</v>
      </c>
      <c r="M27" s="164">
        <f t="shared" si="2"/>
        <v>0</v>
      </c>
      <c r="N27" s="87"/>
    </row>
    <row r="28" spans="1:14" x14ac:dyDescent="0.3">
      <c r="A28" s="236" t="s">
        <v>778</v>
      </c>
      <c r="B28" s="241" t="s">
        <v>856</v>
      </c>
      <c r="C28" s="52" t="s">
        <v>820</v>
      </c>
      <c r="D28" s="52" t="s">
        <v>821</v>
      </c>
      <c r="E28" s="52" t="s">
        <v>779</v>
      </c>
      <c r="F28" s="51" t="s">
        <v>780</v>
      </c>
      <c r="G28" s="240" t="s">
        <v>842</v>
      </c>
      <c r="H28" s="51" t="s">
        <v>18</v>
      </c>
      <c r="I28" s="83" t="s">
        <v>805</v>
      </c>
      <c r="J28" s="52" t="s">
        <v>723</v>
      </c>
      <c r="K28" s="254">
        <v>12</v>
      </c>
      <c r="L28" s="81">
        <f>_xlfn.XLOOKUP(Ruimtestaat[[#This Row],[Ruimtesoort / Werkprogramma ]],'Prijzenblad WadA'!$C$2:$C$9,'Prijzenblad WadA'!$G$2:$G$9,"")</f>
        <v>0</v>
      </c>
      <c r="M28" s="164">
        <f t="shared" si="2"/>
        <v>0</v>
      </c>
      <c r="N28" s="87"/>
    </row>
    <row r="29" spans="1:14" x14ac:dyDescent="0.3">
      <c r="A29" s="236" t="s">
        <v>778</v>
      </c>
      <c r="B29" s="241" t="s">
        <v>856</v>
      </c>
      <c r="C29" s="52" t="s">
        <v>820</v>
      </c>
      <c r="D29" s="52" t="s">
        <v>821</v>
      </c>
      <c r="E29" s="52" t="s">
        <v>779</v>
      </c>
      <c r="F29" s="51" t="s">
        <v>780</v>
      </c>
      <c r="G29" s="240" t="s">
        <v>843</v>
      </c>
      <c r="H29" s="237" t="s">
        <v>410</v>
      </c>
      <c r="I29" s="83" t="s">
        <v>806</v>
      </c>
      <c r="J29" s="52" t="s">
        <v>819</v>
      </c>
      <c r="K29" s="254">
        <v>55</v>
      </c>
      <c r="L29" s="81">
        <f>_xlfn.XLOOKUP(Ruimtestaat[[#This Row],[Ruimtesoort / Werkprogramma ]],'Prijzenblad WadA'!$C$2:$C$9,'Prijzenblad WadA'!$G$2:$G$9,"")</f>
        <v>0</v>
      </c>
      <c r="M29" s="164">
        <f t="shared" si="2"/>
        <v>0</v>
      </c>
      <c r="N29" s="87"/>
    </row>
    <row r="30" spans="1:14" x14ac:dyDescent="0.3">
      <c r="A30" s="236" t="s">
        <v>778</v>
      </c>
      <c r="B30" s="241" t="s">
        <v>856</v>
      </c>
      <c r="C30" s="52" t="s">
        <v>820</v>
      </c>
      <c r="D30" s="52" t="s">
        <v>821</v>
      </c>
      <c r="E30" s="52" t="s">
        <v>779</v>
      </c>
      <c r="F30" s="51" t="s">
        <v>780</v>
      </c>
      <c r="G30" s="240" t="s">
        <v>844</v>
      </c>
      <c r="H30" s="237" t="s">
        <v>410</v>
      </c>
      <c r="I30" s="83" t="s">
        <v>807</v>
      </c>
      <c r="J30" s="52" t="s">
        <v>819</v>
      </c>
      <c r="K30" s="254">
        <v>55</v>
      </c>
      <c r="L30" s="81">
        <f>_xlfn.XLOOKUP(Ruimtestaat[[#This Row],[Ruimtesoort / Werkprogramma ]],'Prijzenblad WadA'!$C$2:$C$9,'Prijzenblad WadA'!$G$2:$G$9,"")</f>
        <v>0</v>
      </c>
      <c r="M30" s="164">
        <f t="shared" si="2"/>
        <v>0</v>
      </c>
      <c r="N30" s="87"/>
    </row>
    <row r="31" spans="1:14" x14ac:dyDescent="0.3">
      <c r="A31" s="236" t="s">
        <v>778</v>
      </c>
      <c r="B31" s="241" t="s">
        <v>856</v>
      </c>
      <c r="C31" s="52" t="s">
        <v>820</v>
      </c>
      <c r="D31" s="52" t="s">
        <v>821</v>
      </c>
      <c r="E31" s="52" t="s">
        <v>779</v>
      </c>
      <c r="F31" s="51" t="s">
        <v>780</v>
      </c>
      <c r="G31" s="240" t="s">
        <v>42</v>
      </c>
      <c r="H31" s="51" t="s">
        <v>26</v>
      </c>
      <c r="I31" s="83" t="s">
        <v>808</v>
      </c>
      <c r="J31" s="52" t="s">
        <v>722</v>
      </c>
      <c r="K31" s="254">
        <v>0</v>
      </c>
      <c r="L31" s="81">
        <f>_xlfn.XLOOKUP(Ruimtestaat[[#This Row],[Ruimtesoort / Werkprogramma ]],'Prijzenblad WadA'!$C$2:$C$9,'Prijzenblad WadA'!$G$2:$G$9,"")</f>
        <v>0</v>
      </c>
      <c r="M31" s="164">
        <f t="shared" si="2"/>
        <v>0</v>
      </c>
      <c r="N31" s="87"/>
    </row>
    <row r="32" spans="1:14" x14ac:dyDescent="0.3">
      <c r="A32" s="236" t="s">
        <v>778</v>
      </c>
      <c r="B32" s="241" t="s">
        <v>856</v>
      </c>
      <c r="C32" s="52" t="s">
        <v>820</v>
      </c>
      <c r="D32" s="52" t="s">
        <v>821</v>
      </c>
      <c r="E32" s="52" t="s">
        <v>779</v>
      </c>
      <c r="F32" s="51" t="s">
        <v>780</v>
      </c>
      <c r="G32" s="240" t="s">
        <v>845</v>
      </c>
      <c r="H32" s="51" t="s">
        <v>26</v>
      </c>
      <c r="I32" s="83" t="s">
        <v>810</v>
      </c>
      <c r="J32" s="52" t="s">
        <v>722</v>
      </c>
      <c r="K32" s="254">
        <v>0</v>
      </c>
      <c r="L32" s="81">
        <f>_xlfn.XLOOKUP(Ruimtestaat[[#This Row],[Ruimtesoort / Werkprogramma ]],'Prijzenblad WadA'!$C$2:$C$9,'Prijzenblad WadA'!$G$2:$G$9,"")</f>
        <v>0</v>
      </c>
      <c r="M32" s="164">
        <f t="shared" si="2"/>
        <v>0</v>
      </c>
      <c r="N32" s="87"/>
    </row>
    <row r="33" spans="1:15" x14ac:dyDescent="0.3">
      <c r="A33" s="236" t="s">
        <v>778</v>
      </c>
      <c r="B33" s="241" t="s">
        <v>856</v>
      </c>
      <c r="C33" s="52" t="s">
        <v>820</v>
      </c>
      <c r="D33" s="52" t="s">
        <v>821</v>
      </c>
      <c r="E33" s="52" t="s">
        <v>779</v>
      </c>
      <c r="F33" s="51" t="s">
        <v>780</v>
      </c>
      <c r="G33" s="240" t="s">
        <v>846</v>
      </c>
      <c r="H33" s="51" t="s">
        <v>21</v>
      </c>
      <c r="I33" s="83" t="s">
        <v>847</v>
      </c>
      <c r="J33" s="52" t="s">
        <v>722</v>
      </c>
      <c r="K33" s="254">
        <v>8.5</v>
      </c>
      <c r="L33" s="81">
        <f>_xlfn.XLOOKUP(Ruimtestaat[[#This Row],[Ruimtesoort / Werkprogramma ]],'Prijzenblad WadA'!$C$2:$C$9,'Prijzenblad WadA'!$G$2:$G$9,"")</f>
        <v>0</v>
      </c>
      <c r="M33" s="164">
        <f t="shared" si="2"/>
        <v>0</v>
      </c>
      <c r="N33" s="87"/>
    </row>
    <row r="34" spans="1:15" x14ac:dyDescent="0.3">
      <c r="A34" s="236" t="s">
        <v>778</v>
      </c>
      <c r="B34" s="241" t="s">
        <v>856</v>
      </c>
      <c r="C34" s="52" t="s">
        <v>820</v>
      </c>
      <c r="D34" s="52" t="s">
        <v>821</v>
      </c>
      <c r="E34" s="52" t="s">
        <v>779</v>
      </c>
      <c r="F34" s="51" t="s">
        <v>780</v>
      </c>
      <c r="G34" s="240" t="s">
        <v>848</v>
      </c>
      <c r="H34" s="51" t="s">
        <v>21</v>
      </c>
      <c r="I34" s="83" t="s">
        <v>849</v>
      </c>
      <c r="J34" s="52" t="s">
        <v>722</v>
      </c>
      <c r="K34" s="254">
        <v>12.3</v>
      </c>
      <c r="L34" s="81">
        <f>_xlfn.XLOOKUP(Ruimtestaat[[#This Row],[Ruimtesoort / Werkprogramma ]],'Prijzenblad WadA'!$C$2:$C$9,'Prijzenblad WadA'!$G$2:$G$9,"")</f>
        <v>0</v>
      </c>
      <c r="M34" s="164">
        <f t="shared" ref="M34" si="3">IF(L34=0,0,L34*K34)</f>
        <v>0</v>
      </c>
      <c r="N34" s="87"/>
    </row>
    <row r="35" spans="1:15" x14ac:dyDescent="0.3">
      <c r="A35" s="236" t="s">
        <v>778</v>
      </c>
      <c r="B35" s="241" t="s">
        <v>856</v>
      </c>
      <c r="C35" s="52" t="s">
        <v>820</v>
      </c>
      <c r="D35" s="52" t="s">
        <v>821</v>
      </c>
      <c r="E35" s="52" t="s">
        <v>779</v>
      </c>
      <c r="F35" s="51" t="s">
        <v>780</v>
      </c>
      <c r="G35" s="240" t="s">
        <v>850</v>
      </c>
      <c r="H35" s="51" t="s">
        <v>21</v>
      </c>
      <c r="I35" s="83" t="s">
        <v>851</v>
      </c>
      <c r="J35" s="52" t="s">
        <v>723</v>
      </c>
      <c r="K35" s="254">
        <v>12.3</v>
      </c>
      <c r="L35" s="81">
        <f>_xlfn.XLOOKUP(Ruimtestaat[[#This Row],[Ruimtesoort / Werkprogramma ]],'Prijzenblad WadA'!$C$2:$C$9,'Prijzenblad WadA'!$G$2:$G$9,"")</f>
        <v>0</v>
      </c>
      <c r="M35" s="164">
        <f t="shared" si="2"/>
        <v>0</v>
      </c>
      <c r="N35" s="87"/>
    </row>
    <row r="36" spans="1:15" x14ac:dyDescent="0.3">
      <c r="A36" s="236" t="s">
        <v>778</v>
      </c>
      <c r="B36" s="241" t="s">
        <v>856</v>
      </c>
      <c r="C36" s="52" t="s">
        <v>820</v>
      </c>
      <c r="D36" s="52" t="s">
        <v>821</v>
      </c>
      <c r="E36" s="52" t="s">
        <v>779</v>
      </c>
      <c r="F36" s="51" t="s">
        <v>780</v>
      </c>
      <c r="G36" s="240" t="s">
        <v>852</v>
      </c>
      <c r="H36" s="51" t="s">
        <v>21</v>
      </c>
      <c r="I36" s="83" t="s">
        <v>853</v>
      </c>
      <c r="J36" s="52" t="s">
        <v>855</v>
      </c>
      <c r="K36" s="254">
        <v>7.6</v>
      </c>
      <c r="L36" s="81">
        <f>_xlfn.XLOOKUP(Ruimtestaat[[#This Row],[Ruimtesoort / Werkprogramma ]],'Prijzenblad WadA'!$C$2:$C$9,'Prijzenblad WadA'!$G$2:$G$9,"")</f>
        <v>0</v>
      </c>
      <c r="M36" s="164">
        <f t="shared" si="2"/>
        <v>0</v>
      </c>
      <c r="N36" s="87"/>
    </row>
    <row r="37" spans="1:15" x14ac:dyDescent="0.3">
      <c r="A37" s="236" t="s">
        <v>778</v>
      </c>
      <c r="B37" s="241" t="s">
        <v>856</v>
      </c>
      <c r="C37" s="52" t="s">
        <v>820</v>
      </c>
      <c r="D37" s="52" t="s">
        <v>821</v>
      </c>
      <c r="E37" s="52" t="s">
        <v>779</v>
      </c>
      <c r="F37" s="51" t="s">
        <v>780</v>
      </c>
      <c r="G37" s="240" t="s">
        <v>854</v>
      </c>
      <c r="H37" s="51" t="s">
        <v>18</v>
      </c>
      <c r="I37" s="83"/>
      <c r="J37" s="52" t="s">
        <v>723</v>
      </c>
      <c r="K37" s="254">
        <v>10.6</v>
      </c>
      <c r="L37" s="81">
        <f>_xlfn.XLOOKUP(Ruimtestaat[[#This Row],[Ruimtesoort / Werkprogramma ]],'Prijzenblad WadA'!$C$2:$C$9,'Prijzenblad WadA'!$G$2:$G$9,"")</f>
        <v>0</v>
      </c>
      <c r="M37" s="164">
        <f t="shared" si="2"/>
        <v>0</v>
      </c>
      <c r="N37" s="87"/>
    </row>
    <row r="38" spans="1:15" x14ac:dyDescent="0.3">
      <c r="A38" s="236" t="s">
        <v>778</v>
      </c>
      <c r="B38" s="241" t="s">
        <v>856</v>
      </c>
      <c r="C38" s="52" t="s">
        <v>820</v>
      </c>
      <c r="D38" s="52" t="s">
        <v>821</v>
      </c>
      <c r="E38" s="52" t="s">
        <v>779</v>
      </c>
      <c r="F38" s="51" t="s">
        <v>780</v>
      </c>
      <c r="G38" s="240" t="s">
        <v>71</v>
      </c>
      <c r="H38" s="51" t="s">
        <v>18</v>
      </c>
      <c r="I38" s="83" t="s">
        <v>819</v>
      </c>
      <c r="J38" s="52" t="s">
        <v>723</v>
      </c>
      <c r="K38" s="254">
        <v>0</v>
      </c>
      <c r="L38" s="81">
        <f>_xlfn.XLOOKUP(Ruimtestaat[[#This Row],[Ruimtesoort / Werkprogramma ]],'Prijzenblad WadA'!$C$2:$C$9,'Prijzenblad WadA'!$G$2:$G$9,"")</f>
        <v>0</v>
      </c>
      <c r="M38" s="164">
        <f t="shared" si="2"/>
        <v>0</v>
      </c>
      <c r="N38" s="87"/>
    </row>
    <row r="39" spans="1:15" s="253" customFormat="1" x14ac:dyDescent="0.3">
      <c r="A39" s="236" t="s">
        <v>778</v>
      </c>
      <c r="B39" s="52" t="s">
        <v>857</v>
      </c>
      <c r="C39" s="51" t="s">
        <v>858</v>
      </c>
      <c r="D39" s="52" t="s">
        <v>859</v>
      </c>
      <c r="E39" s="51" t="s">
        <v>860</v>
      </c>
      <c r="F39" s="51" t="s">
        <v>780</v>
      </c>
      <c r="G39" s="51" t="s">
        <v>861</v>
      </c>
      <c r="H39" s="237" t="s">
        <v>409</v>
      </c>
      <c r="I39" s="83" t="s">
        <v>862</v>
      </c>
      <c r="J39" s="52" t="s">
        <v>723</v>
      </c>
      <c r="K39" s="254">
        <v>5.6</v>
      </c>
      <c r="L39" s="250">
        <f>_xlfn.XLOOKUP(Ruimtestaat[[#This Row],[Ruimtesoort / Werkprogramma ]],'Prijzenblad WadA'!$C$2:$C$9,'Prijzenblad WadA'!$G$2:$G$9,"")</f>
        <v>0</v>
      </c>
      <c r="M39" s="251">
        <f t="shared" si="1"/>
        <v>0</v>
      </c>
      <c r="N39" s="87"/>
      <c r="O39" s="252"/>
    </row>
    <row r="40" spans="1:15" s="253" customFormat="1" x14ac:dyDescent="0.3">
      <c r="A40" s="236" t="s">
        <v>778</v>
      </c>
      <c r="B40" s="52" t="s">
        <v>857</v>
      </c>
      <c r="C40" s="51" t="s">
        <v>858</v>
      </c>
      <c r="D40" s="52" t="s">
        <v>859</v>
      </c>
      <c r="E40" s="51" t="s">
        <v>860</v>
      </c>
      <c r="F40" s="51" t="s">
        <v>780</v>
      </c>
      <c r="G40" s="51" t="s">
        <v>89</v>
      </c>
      <c r="H40" s="237" t="s">
        <v>409</v>
      </c>
      <c r="I40" s="83" t="s">
        <v>863</v>
      </c>
      <c r="J40" s="52" t="s">
        <v>723</v>
      </c>
      <c r="K40" s="254">
        <v>40.5</v>
      </c>
      <c r="L40" s="250">
        <f>_xlfn.XLOOKUP(Ruimtestaat[[#This Row],[Ruimtesoort / Werkprogramma ]],'Prijzenblad WadA'!$C$2:$C$9,'Prijzenblad WadA'!$G$2:$G$9,"")</f>
        <v>0</v>
      </c>
      <c r="M40" s="251">
        <f t="shared" si="1"/>
        <v>0</v>
      </c>
      <c r="N40" s="87"/>
      <c r="O40" s="252"/>
    </row>
    <row r="41" spans="1:15" s="253" customFormat="1" x14ac:dyDescent="0.3">
      <c r="A41" s="236" t="s">
        <v>778</v>
      </c>
      <c r="B41" s="52" t="s">
        <v>857</v>
      </c>
      <c r="C41" s="51" t="s">
        <v>858</v>
      </c>
      <c r="D41" s="52" t="s">
        <v>859</v>
      </c>
      <c r="E41" s="51" t="s">
        <v>860</v>
      </c>
      <c r="F41" s="51" t="s">
        <v>780</v>
      </c>
      <c r="G41" s="51" t="s">
        <v>864</v>
      </c>
      <c r="H41" s="237" t="s">
        <v>409</v>
      </c>
      <c r="I41" s="83" t="s">
        <v>865</v>
      </c>
      <c r="J41" s="52" t="s">
        <v>723</v>
      </c>
      <c r="K41" s="254">
        <v>63</v>
      </c>
      <c r="L41" s="250">
        <f>_xlfn.XLOOKUP(Ruimtestaat[[#This Row],[Ruimtesoort / Werkprogramma ]],'Prijzenblad WadA'!$C$2:$C$9,'Prijzenblad WadA'!$G$2:$G$9,"")</f>
        <v>0</v>
      </c>
      <c r="M41" s="251">
        <f t="shared" si="1"/>
        <v>0</v>
      </c>
      <c r="N41" s="87"/>
      <c r="O41" s="252"/>
    </row>
    <row r="42" spans="1:15" s="253" customFormat="1" x14ac:dyDescent="0.3">
      <c r="A42" s="236" t="s">
        <v>778</v>
      </c>
      <c r="B42" s="52" t="s">
        <v>857</v>
      </c>
      <c r="C42" s="51" t="s">
        <v>858</v>
      </c>
      <c r="D42" s="52" t="s">
        <v>859</v>
      </c>
      <c r="E42" s="51" t="s">
        <v>860</v>
      </c>
      <c r="F42" s="51" t="s">
        <v>780</v>
      </c>
      <c r="G42" s="51" t="s">
        <v>42</v>
      </c>
      <c r="H42" s="51" t="s">
        <v>26</v>
      </c>
      <c r="I42" s="83" t="s">
        <v>866</v>
      </c>
      <c r="J42" s="52" t="s">
        <v>723</v>
      </c>
      <c r="K42" s="254">
        <v>11.2</v>
      </c>
      <c r="L42" s="250">
        <f>_xlfn.XLOOKUP(Ruimtestaat[[#This Row],[Ruimtesoort / Werkprogramma ]],'Prijzenblad WadA'!$C$2:$C$9,'Prijzenblad WadA'!$G$2:$G$9,"")</f>
        <v>0</v>
      </c>
      <c r="M42" s="251">
        <f t="shared" si="1"/>
        <v>0</v>
      </c>
      <c r="N42" s="87"/>
      <c r="O42" s="252"/>
    </row>
    <row r="43" spans="1:15" s="253" customFormat="1" x14ac:dyDescent="0.3">
      <c r="A43" s="236" t="s">
        <v>778</v>
      </c>
      <c r="B43" s="52" t="s">
        <v>857</v>
      </c>
      <c r="C43" s="51" t="s">
        <v>858</v>
      </c>
      <c r="D43" s="52" t="s">
        <v>859</v>
      </c>
      <c r="E43" s="51" t="s">
        <v>860</v>
      </c>
      <c r="F43" s="51" t="s">
        <v>780</v>
      </c>
      <c r="G43" s="51" t="s">
        <v>828</v>
      </c>
      <c r="H43" s="237" t="s">
        <v>410</v>
      </c>
      <c r="I43" s="83" t="s">
        <v>867</v>
      </c>
      <c r="J43" s="52" t="s">
        <v>723</v>
      </c>
      <c r="K43" s="254">
        <v>52.5</v>
      </c>
      <c r="L43" s="250">
        <f>_xlfn.XLOOKUP(Ruimtestaat[[#This Row],[Ruimtesoort / Werkprogramma ]],'Prijzenblad WadA'!$C$2:$C$9,'Prijzenblad WadA'!$G$2:$G$9,"")</f>
        <v>0</v>
      </c>
      <c r="M43" s="251">
        <f t="shared" si="1"/>
        <v>0</v>
      </c>
      <c r="N43" s="87"/>
      <c r="O43" s="252"/>
    </row>
    <row r="44" spans="1:15" s="253" customFormat="1" x14ac:dyDescent="0.3">
      <c r="A44" s="236" t="s">
        <v>778</v>
      </c>
      <c r="B44" s="52" t="s">
        <v>857</v>
      </c>
      <c r="C44" s="51" t="s">
        <v>858</v>
      </c>
      <c r="D44" s="52" t="s">
        <v>859</v>
      </c>
      <c r="E44" s="51" t="s">
        <v>860</v>
      </c>
      <c r="F44" s="51" t="s">
        <v>780</v>
      </c>
      <c r="G44" s="51" t="s">
        <v>868</v>
      </c>
      <c r="H44" s="237" t="s">
        <v>410</v>
      </c>
      <c r="I44" s="83" t="s">
        <v>869</v>
      </c>
      <c r="J44" s="52" t="s">
        <v>723</v>
      </c>
      <c r="K44" s="254">
        <v>52.5</v>
      </c>
      <c r="L44" s="250">
        <f>_xlfn.XLOOKUP(Ruimtestaat[[#This Row],[Ruimtesoort / Werkprogramma ]],'Prijzenblad WadA'!$C$2:$C$9,'Prijzenblad WadA'!$G$2:$G$9,"")</f>
        <v>0</v>
      </c>
      <c r="M44" s="251">
        <f t="shared" si="1"/>
        <v>0</v>
      </c>
      <c r="N44" s="87"/>
      <c r="O44" s="252"/>
    </row>
    <row r="45" spans="1:15" s="253" customFormat="1" x14ac:dyDescent="0.3">
      <c r="A45" s="236" t="s">
        <v>778</v>
      </c>
      <c r="B45" s="52" t="s">
        <v>857</v>
      </c>
      <c r="C45" s="51" t="s">
        <v>858</v>
      </c>
      <c r="D45" s="52" t="s">
        <v>859</v>
      </c>
      <c r="E45" s="51" t="s">
        <v>860</v>
      </c>
      <c r="F45" s="51" t="s">
        <v>780</v>
      </c>
      <c r="G45" s="51" t="s">
        <v>833</v>
      </c>
      <c r="H45" s="237" t="s">
        <v>410</v>
      </c>
      <c r="I45" s="83" t="s">
        <v>870</v>
      </c>
      <c r="J45" s="52" t="s">
        <v>723</v>
      </c>
      <c r="K45" s="254">
        <v>52.5</v>
      </c>
      <c r="L45" s="250">
        <f>_xlfn.XLOOKUP(Ruimtestaat[[#This Row],[Ruimtesoort / Werkprogramma ]],'Prijzenblad WadA'!$C$2:$C$9,'Prijzenblad WadA'!$G$2:$G$9,"")</f>
        <v>0</v>
      </c>
      <c r="M45" s="251">
        <f t="shared" si="1"/>
        <v>0</v>
      </c>
      <c r="N45" s="87"/>
      <c r="O45" s="252"/>
    </row>
    <row r="46" spans="1:15" s="253" customFormat="1" x14ac:dyDescent="0.3">
      <c r="A46" s="236" t="s">
        <v>778</v>
      </c>
      <c r="B46" s="52" t="s">
        <v>857</v>
      </c>
      <c r="C46" s="51" t="s">
        <v>858</v>
      </c>
      <c r="D46" s="52" t="s">
        <v>859</v>
      </c>
      <c r="E46" s="51" t="s">
        <v>860</v>
      </c>
      <c r="F46" s="51" t="s">
        <v>780</v>
      </c>
      <c r="G46" s="51" t="s">
        <v>199</v>
      </c>
      <c r="H46" s="237" t="s">
        <v>410</v>
      </c>
      <c r="I46" s="83" t="s">
        <v>871</v>
      </c>
      <c r="J46" s="52" t="s">
        <v>722</v>
      </c>
      <c r="K46" s="254">
        <v>52.5</v>
      </c>
      <c r="L46" s="250">
        <f>_xlfn.XLOOKUP(Ruimtestaat[[#This Row],[Ruimtesoort / Werkprogramma ]],'Prijzenblad WadA'!$C$2:$C$9,'Prijzenblad WadA'!$G$2:$G$9,"")</f>
        <v>0</v>
      </c>
      <c r="M46" s="251">
        <f t="shared" si="1"/>
        <v>0</v>
      </c>
      <c r="N46" s="87"/>
      <c r="O46" s="252"/>
    </row>
    <row r="47" spans="1:15" s="253" customFormat="1" x14ac:dyDescent="0.3">
      <c r="A47" s="236" t="s">
        <v>778</v>
      </c>
      <c r="B47" s="52" t="s">
        <v>857</v>
      </c>
      <c r="C47" s="51" t="s">
        <v>858</v>
      </c>
      <c r="D47" s="52" t="s">
        <v>859</v>
      </c>
      <c r="E47" s="51" t="s">
        <v>860</v>
      </c>
      <c r="F47" s="51" t="s">
        <v>780</v>
      </c>
      <c r="G47" s="51" t="s">
        <v>844</v>
      </c>
      <c r="H47" s="237" t="s">
        <v>410</v>
      </c>
      <c r="I47" s="83" t="s">
        <v>872</v>
      </c>
      <c r="J47" s="52" t="s">
        <v>722</v>
      </c>
      <c r="K47" s="254">
        <v>52.5</v>
      </c>
      <c r="L47" s="250">
        <f>_xlfn.XLOOKUP(Ruimtestaat[[#This Row],[Ruimtesoort / Werkprogramma ]],'Prijzenblad WadA'!$C$2:$C$9,'Prijzenblad WadA'!$G$2:$G$9,"")</f>
        <v>0</v>
      </c>
      <c r="M47" s="251">
        <f t="shared" si="1"/>
        <v>0</v>
      </c>
      <c r="N47" s="87"/>
      <c r="O47" s="252"/>
    </row>
    <row r="48" spans="1:15" s="253" customFormat="1" x14ac:dyDescent="0.3">
      <c r="A48" s="236" t="s">
        <v>778</v>
      </c>
      <c r="B48" s="52" t="s">
        <v>857</v>
      </c>
      <c r="C48" s="51" t="s">
        <v>858</v>
      </c>
      <c r="D48" s="52" t="s">
        <v>859</v>
      </c>
      <c r="E48" s="51" t="s">
        <v>860</v>
      </c>
      <c r="F48" s="51" t="s">
        <v>780</v>
      </c>
      <c r="G48" s="51" t="s">
        <v>202</v>
      </c>
      <c r="H48" s="237" t="s">
        <v>410</v>
      </c>
      <c r="I48" s="83" t="s">
        <v>787</v>
      </c>
      <c r="J48" s="52" t="s">
        <v>722</v>
      </c>
      <c r="K48" s="254">
        <v>55.3</v>
      </c>
      <c r="L48" s="250">
        <f>_xlfn.XLOOKUP(Ruimtestaat[[#This Row],[Ruimtesoort / Werkprogramma ]],'Prijzenblad WadA'!$C$2:$C$9,'Prijzenblad WadA'!$G$2:$G$9,"")</f>
        <v>0</v>
      </c>
      <c r="M48" s="251">
        <f t="shared" si="1"/>
        <v>0</v>
      </c>
      <c r="N48" s="87"/>
      <c r="O48" s="252"/>
    </row>
    <row r="49" spans="1:15" s="253" customFormat="1" x14ac:dyDescent="0.3">
      <c r="A49" s="236" t="s">
        <v>778</v>
      </c>
      <c r="B49" s="52" t="s">
        <v>857</v>
      </c>
      <c r="C49" s="51" t="s">
        <v>858</v>
      </c>
      <c r="D49" s="52" t="s">
        <v>859</v>
      </c>
      <c r="E49" s="51" t="s">
        <v>860</v>
      </c>
      <c r="F49" s="51" t="s">
        <v>780</v>
      </c>
      <c r="G49" s="51" t="s">
        <v>237</v>
      </c>
      <c r="H49" s="51" t="s">
        <v>21</v>
      </c>
      <c r="I49" s="83" t="s">
        <v>788</v>
      </c>
      <c r="J49" s="52" t="s">
        <v>723</v>
      </c>
      <c r="K49" s="254">
        <v>5</v>
      </c>
      <c r="L49" s="250">
        <f>_xlfn.XLOOKUP(Ruimtestaat[[#This Row],[Ruimtesoort / Werkprogramma ]],'Prijzenblad WadA'!$C$2:$C$9,'Prijzenblad WadA'!$G$2:$G$9,"")</f>
        <v>0</v>
      </c>
      <c r="M49" s="251">
        <f t="shared" si="1"/>
        <v>0</v>
      </c>
      <c r="N49" s="87"/>
      <c r="O49" s="252"/>
    </row>
    <row r="50" spans="1:15" s="253" customFormat="1" x14ac:dyDescent="0.3">
      <c r="A50" s="236" t="s">
        <v>778</v>
      </c>
      <c r="B50" s="52" t="s">
        <v>857</v>
      </c>
      <c r="C50" s="51" t="s">
        <v>858</v>
      </c>
      <c r="D50" s="52" t="s">
        <v>859</v>
      </c>
      <c r="E50" s="51" t="s">
        <v>860</v>
      </c>
      <c r="F50" s="51" t="s">
        <v>780</v>
      </c>
      <c r="G50" s="51" t="s">
        <v>299</v>
      </c>
      <c r="H50" s="51" t="s">
        <v>21</v>
      </c>
      <c r="I50" s="83" t="s">
        <v>789</v>
      </c>
      <c r="J50" s="52" t="s">
        <v>723</v>
      </c>
      <c r="K50" s="254">
        <v>10.199999999999999</v>
      </c>
      <c r="L50" s="250">
        <f>_xlfn.XLOOKUP(Ruimtestaat[[#This Row],[Ruimtesoort / Werkprogramma ]],'Prijzenblad WadA'!$C$2:$C$9,'Prijzenblad WadA'!$G$2:$G$9,"")</f>
        <v>0</v>
      </c>
      <c r="M50" s="251">
        <f t="shared" si="1"/>
        <v>0</v>
      </c>
      <c r="N50" s="87"/>
      <c r="O50" s="252"/>
    </row>
    <row r="51" spans="1:15" s="253" customFormat="1" x14ac:dyDescent="0.3">
      <c r="A51" s="236" t="s">
        <v>778</v>
      </c>
      <c r="B51" s="52" t="s">
        <v>857</v>
      </c>
      <c r="C51" s="51" t="s">
        <v>858</v>
      </c>
      <c r="D51" s="52" t="s">
        <v>859</v>
      </c>
      <c r="E51" s="51" t="s">
        <v>860</v>
      </c>
      <c r="F51" s="51" t="s">
        <v>780</v>
      </c>
      <c r="G51" s="51" t="s">
        <v>299</v>
      </c>
      <c r="H51" s="51" t="s">
        <v>21</v>
      </c>
      <c r="I51" s="83" t="s">
        <v>790</v>
      </c>
      <c r="J51" s="52" t="s">
        <v>723</v>
      </c>
      <c r="K51" s="254">
        <v>10.199999999999999</v>
      </c>
      <c r="L51" s="250">
        <f>_xlfn.XLOOKUP(Ruimtestaat[[#This Row],[Ruimtesoort / Werkprogramma ]],'Prijzenblad WadA'!$C$2:$C$9,'Prijzenblad WadA'!$G$2:$G$9,"")</f>
        <v>0</v>
      </c>
      <c r="M51" s="251">
        <f t="shared" si="1"/>
        <v>0</v>
      </c>
      <c r="N51" s="87"/>
      <c r="O51" s="252"/>
    </row>
    <row r="52" spans="1:15" s="253" customFormat="1" x14ac:dyDescent="0.3">
      <c r="A52" s="236" t="s">
        <v>778</v>
      </c>
      <c r="B52" s="52" t="s">
        <v>857</v>
      </c>
      <c r="C52" s="51" t="s">
        <v>858</v>
      </c>
      <c r="D52" s="52" t="s">
        <v>859</v>
      </c>
      <c r="E52" s="51" t="s">
        <v>860</v>
      </c>
      <c r="F52" s="51" t="s">
        <v>780</v>
      </c>
      <c r="G52" s="51" t="s">
        <v>340</v>
      </c>
      <c r="H52" s="51" t="s">
        <v>26</v>
      </c>
      <c r="I52" s="83" t="s">
        <v>791</v>
      </c>
      <c r="J52" s="52" t="s">
        <v>723</v>
      </c>
      <c r="K52" s="254">
        <v>5</v>
      </c>
      <c r="L52" s="250">
        <f>_xlfn.XLOOKUP(Ruimtestaat[[#This Row],[Ruimtesoort / Werkprogramma ]],'Prijzenblad WadA'!$C$2:$C$9,'Prijzenblad WadA'!$G$2:$G$9,"")</f>
        <v>0</v>
      </c>
      <c r="M52" s="251">
        <f t="shared" si="1"/>
        <v>0</v>
      </c>
      <c r="N52" s="87"/>
      <c r="O52" s="252"/>
    </row>
    <row r="53" spans="1:15" s="253" customFormat="1" x14ac:dyDescent="0.3">
      <c r="A53" s="236" t="s">
        <v>778</v>
      </c>
      <c r="B53" s="52" t="s">
        <v>857</v>
      </c>
      <c r="C53" s="51" t="s">
        <v>858</v>
      </c>
      <c r="D53" s="52" t="s">
        <v>859</v>
      </c>
      <c r="E53" s="51" t="s">
        <v>860</v>
      </c>
      <c r="F53" s="51" t="s">
        <v>780</v>
      </c>
      <c r="G53" s="51" t="s">
        <v>39</v>
      </c>
      <c r="H53" s="237" t="s">
        <v>409</v>
      </c>
      <c r="I53" s="83" t="s">
        <v>792</v>
      </c>
      <c r="J53" s="51" t="s">
        <v>723</v>
      </c>
      <c r="K53" s="254">
        <v>135</v>
      </c>
      <c r="L53" s="250">
        <f>_xlfn.XLOOKUP(Ruimtestaat[[#This Row],[Ruimtesoort / Werkprogramma ]],'Prijzenblad WadA'!$C$2:$C$9,'Prijzenblad WadA'!$G$2:$G$9,"")</f>
        <v>0</v>
      </c>
      <c r="M53" s="251">
        <f t="shared" si="1"/>
        <v>0</v>
      </c>
      <c r="N53" s="87"/>
      <c r="O53" s="252"/>
    </row>
    <row r="54" spans="1:15" s="253" customFormat="1" x14ac:dyDescent="0.3">
      <c r="A54" s="236" t="s">
        <v>778</v>
      </c>
      <c r="B54" s="52" t="s">
        <v>857</v>
      </c>
      <c r="C54" s="51" t="s">
        <v>858</v>
      </c>
      <c r="D54" s="52" t="s">
        <v>859</v>
      </c>
      <c r="E54" s="51" t="s">
        <v>860</v>
      </c>
      <c r="F54" s="51" t="s">
        <v>780</v>
      </c>
      <c r="G54" s="51" t="s">
        <v>873</v>
      </c>
      <c r="H54" s="237" t="s">
        <v>409</v>
      </c>
      <c r="I54" s="83" t="s">
        <v>793</v>
      </c>
      <c r="J54" s="52" t="s">
        <v>723</v>
      </c>
      <c r="K54" s="254">
        <v>41.7</v>
      </c>
      <c r="L54" s="250">
        <f>_xlfn.XLOOKUP(Ruimtestaat[[#This Row],[Ruimtesoort / Werkprogramma ]],'Prijzenblad WadA'!$C$2:$C$9,'Prijzenblad WadA'!$G$2:$G$9,"")</f>
        <v>0</v>
      </c>
      <c r="M54" s="251">
        <f t="shared" si="1"/>
        <v>0</v>
      </c>
      <c r="N54" s="87"/>
      <c r="O54" s="252"/>
    </row>
    <row r="55" spans="1:15" s="253" customFormat="1" x14ac:dyDescent="0.3">
      <c r="A55" s="236" t="s">
        <v>778</v>
      </c>
      <c r="B55" s="52" t="s">
        <v>857</v>
      </c>
      <c r="C55" s="51" t="s">
        <v>858</v>
      </c>
      <c r="D55" s="52" t="s">
        <v>859</v>
      </c>
      <c r="E55" s="51" t="s">
        <v>860</v>
      </c>
      <c r="F55" s="51" t="s">
        <v>780</v>
      </c>
      <c r="G55" s="51" t="s">
        <v>796</v>
      </c>
      <c r="H55" s="237" t="s">
        <v>20</v>
      </c>
      <c r="I55" s="83" t="s">
        <v>794</v>
      </c>
      <c r="J55" s="51" t="s">
        <v>723</v>
      </c>
      <c r="K55" s="254">
        <v>9.6</v>
      </c>
      <c r="L55" s="250">
        <f>_xlfn.XLOOKUP(Ruimtestaat[[#This Row],[Ruimtesoort / Werkprogramma ]],'Prijzenblad WadA'!$C$2:$C$9,'Prijzenblad WadA'!$G$2:$G$9,"")</f>
        <v>0</v>
      </c>
      <c r="M55" s="251">
        <f t="shared" si="1"/>
        <v>0</v>
      </c>
      <c r="N55" s="87"/>
      <c r="O55" s="252"/>
    </row>
    <row r="56" spans="1:15" s="253" customFormat="1" x14ac:dyDescent="0.3">
      <c r="A56" s="236" t="s">
        <v>778</v>
      </c>
      <c r="B56" s="52" t="s">
        <v>857</v>
      </c>
      <c r="C56" s="51" t="s">
        <v>858</v>
      </c>
      <c r="D56" s="52" t="s">
        <v>859</v>
      </c>
      <c r="E56" s="51" t="s">
        <v>860</v>
      </c>
      <c r="F56" s="51" t="s">
        <v>780</v>
      </c>
      <c r="G56" s="51" t="s">
        <v>323</v>
      </c>
      <c r="H56" s="237" t="s">
        <v>409</v>
      </c>
      <c r="I56" s="83" t="s">
        <v>795</v>
      </c>
      <c r="J56" s="51" t="s">
        <v>723</v>
      </c>
      <c r="K56" s="254">
        <v>8</v>
      </c>
      <c r="L56" s="250">
        <f>_xlfn.XLOOKUP(Ruimtestaat[[#This Row],[Ruimtesoort / Werkprogramma ]],'Prijzenblad WadA'!$C$2:$C$9,'Prijzenblad WadA'!$G$2:$G$9,"")</f>
        <v>0</v>
      </c>
      <c r="M56" s="251">
        <f t="shared" si="1"/>
        <v>0</v>
      </c>
      <c r="N56" s="87"/>
      <c r="O56" s="252"/>
    </row>
    <row r="57" spans="1:15" s="253" customFormat="1" x14ac:dyDescent="0.3">
      <c r="A57" s="236" t="s">
        <v>778</v>
      </c>
      <c r="B57" s="52" t="s">
        <v>857</v>
      </c>
      <c r="C57" s="51" t="s">
        <v>858</v>
      </c>
      <c r="D57" s="52" t="s">
        <v>859</v>
      </c>
      <c r="E57" s="51" t="s">
        <v>860</v>
      </c>
      <c r="F57" s="51" t="s">
        <v>780</v>
      </c>
      <c r="G57" s="51" t="s">
        <v>874</v>
      </c>
      <c r="H57" s="51" t="s">
        <v>26</v>
      </c>
      <c r="I57" s="83" t="s">
        <v>797</v>
      </c>
      <c r="J57" s="51" t="s">
        <v>723</v>
      </c>
      <c r="K57" s="254">
        <v>6</v>
      </c>
      <c r="L57" s="250">
        <f>_xlfn.XLOOKUP(Ruimtestaat[[#This Row],[Ruimtesoort / Werkprogramma ]],'Prijzenblad WadA'!$C$2:$C$9,'Prijzenblad WadA'!$G$2:$G$9,"")</f>
        <v>0</v>
      </c>
      <c r="M57" s="251">
        <f t="shared" si="1"/>
        <v>0</v>
      </c>
      <c r="N57" s="87"/>
      <c r="O57" s="252"/>
    </row>
    <row r="58" spans="1:15" s="253" customFormat="1" x14ac:dyDescent="0.3">
      <c r="A58" s="236" t="s">
        <v>778</v>
      </c>
      <c r="B58" s="52" t="s">
        <v>857</v>
      </c>
      <c r="C58" s="51" t="s">
        <v>858</v>
      </c>
      <c r="D58" s="52" t="s">
        <v>859</v>
      </c>
      <c r="E58" s="51" t="s">
        <v>860</v>
      </c>
      <c r="F58" s="51" t="s">
        <v>780</v>
      </c>
      <c r="G58" s="51" t="s">
        <v>285</v>
      </c>
      <c r="H58" s="238" t="s">
        <v>411</v>
      </c>
      <c r="I58" s="83" t="s">
        <v>798</v>
      </c>
      <c r="J58" s="51" t="s">
        <v>723</v>
      </c>
      <c r="K58" s="254">
        <v>82</v>
      </c>
      <c r="L58" s="250">
        <f>_xlfn.XLOOKUP(Ruimtestaat[[#This Row],[Ruimtesoort / Werkprogramma ]],'Prijzenblad WadA'!$C$2:$C$9,'Prijzenblad WadA'!$G$2:$G$9,"")</f>
        <v>0</v>
      </c>
      <c r="M58" s="251">
        <f t="shared" si="1"/>
        <v>0</v>
      </c>
      <c r="N58" s="87"/>
      <c r="O58" s="252"/>
    </row>
    <row r="59" spans="1:15" s="253" customFormat="1" x14ac:dyDescent="0.3">
      <c r="A59" s="236" t="s">
        <v>778</v>
      </c>
      <c r="B59" s="52" t="s">
        <v>857</v>
      </c>
      <c r="C59" s="51" t="s">
        <v>858</v>
      </c>
      <c r="D59" s="52" t="s">
        <v>859</v>
      </c>
      <c r="E59" s="51" t="s">
        <v>860</v>
      </c>
      <c r="F59" s="51" t="s">
        <v>780</v>
      </c>
      <c r="G59" s="51" t="s">
        <v>875</v>
      </c>
      <c r="H59" s="51" t="s">
        <v>26</v>
      </c>
      <c r="I59" s="83" t="s">
        <v>799</v>
      </c>
      <c r="J59" s="52" t="s">
        <v>723</v>
      </c>
      <c r="K59" s="254">
        <v>7.2</v>
      </c>
      <c r="L59" s="250">
        <f>_xlfn.XLOOKUP(Ruimtestaat[[#This Row],[Ruimtesoort / Werkprogramma ]],'Prijzenblad WadA'!$C$2:$C$9,'Prijzenblad WadA'!$G$2:$G$9,"")</f>
        <v>0</v>
      </c>
      <c r="M59" s="251">
        <f t="shared" si="1"/>
        <v>0</v>
      </c>
      <c r="N59" s="87"/>
      <c r="O59" s="252"/>
    </row>
    <row r="60" spans="1:15" s="253" customFormat="1" x14ac:dyDescent="0.3">
      <c r="A60" s="236" t="s">
        <v>778</v>
      </c>
      <c r="B60" s="52" t="s">
        <v>857</v>
      </c>
      <c r="C60" s="51" t="s">
        <v>858</v>
      </c>
      <c r="D60" s="52" t="s">
        <v>859</v>
      </c>
      <c r="E60" s="51" t="s">
        <v>860</v>
      </c>
      <c r="F60" s="51" t="s">
        <v>412</v>
      </c>
      <c r="G60" s="51" t="s">
        <v>876</v>
      </c>
      <c r="H60" s="237" t="s">
        <v>409</v>
      </c>
      <c r="I60" s="83" t="s">
        <v>877</v>
      </c>
      <c r="J60" s="51" t="s">
        <v>723</v>
      </c>
      <c r="K60" s="254">
        <v>35</v>
      </c>
      <c r="L60" s="250">
        <f>_xlfn.XLOOKUP(Ruimtestaat[[#This Row],[Ruimtesoort / Werkprogramma ]],'Prijzenblad WadA'!$C$2:$C$9,'Prijzenblad WadA'!$G$2:$G$9,"")</f>
        <v>0</v>
      </c>
      <c r="M60" s="251">
        <f t="shared" si="1"/>
        <v>0</v>
      </c>
      <c r="N60" s="87"/>
      <c r="O60" s="252"/>
    </row>
    <row r="61" spans="1:15" s="253" customFormat="1" x14ac:dyDescent="0.3">
      <c r="A61" s="236" t="s">
        <v>778</v>
      </c>
      <c r="B61" s="52" t="s">
        <v>857</v>
      </c>
      <c r="C61" s="51" t="s">
        <v>858</v>
      </c>
      <c r="D61" s="52" t="s">
        <v>859</v>
      </c>
      <c r="E61" s="51" t="s">
        <v>860</v>
      </c>
      <c r="F61" s="51" t="s">
        <v>412</v>
      </c>
      <c r="G61" s="51" t="s">
        <v>878</v>
      </c>
      <c r="H61" s="237" t="s">
        <v>409</v>
      </c>
      <c r="I61" s="83" t="s">
        <v>879</v>
      </c>
      <c r="J61" s="51" t="s">
        <v>723</v>
      </c>
      <c r="K61" s="254">
        <v>74.8</v>
      </c>
      <c r="L61" s="250">
        <f>_xlfn.XLOOKUP(Ruimtestaat[[#This Row],[Ruimtesoort / Werkprogramma ]],'Prijzenblad WadA'!$C$2:$C$9,'Prijzenblad WadA'!$G$2:$G$9,"")</f>
        <v>0</v>
      </c>
      <c r="M61" s="251">
        <f t="shared" si="1"/>
        <v>0</v>
      </c>
      <c r="N61" s="87"/>
      <c r="O61" s="252"/>
    </row>
    <row r="62" spans="1:15" s="253" customFormat="1" x14ac:dyDescent="0.3">
      <c r="A62" s="236" t="s">
        <v>778</v>
      </c>
      <c r="B62" s="52" t="s">
        <v>857</v>
      </c>
      <c r="C62" s="51" t="s">
        <v>858</v>
      </c>
      <c r="D62" s="52" t="s">
        <v>859</v>
      </c>
      <c r="E62" s="51" t="s">
        <v>860</v>
      </c>
      <c r="F62" s="51" t="s">
        <v>412</v>
      </c>
      <c r="G62" s="51" t="s">
        <v>880</v>
      </c>
      <c r="H62" s="237" t="s">
        <v>410</v>
      </c>
      <c r="I62" s="83" t="s">
        <v>881</v>
      </c>
      <c r="J62" s="51" t="s">
        <v>723</v>
      </c>
      <c r="K62" s="254">
        <v>40.799999999999997</v>
      </c>
      <c r="L62" s="250">
        <f>_xlfn.XLOOKUP(Ruimtestaat[[#This Row],[Ruimtesoort / Werkprogramma ]],'Prijzenblad WadA'!$C$2:$C$9,'Prijzenblad WadA'!$G$2:$G$9,"")</f>
        <v>0</v>
      </c>
      <c r="M62" s="251">
        <f t="shared" si="1"/>
        <v>0</v>
      </c>
      <c r="N62" s="87"/>
      <c r="O62" s="252"/>
    </row>
    <row r="63" spans="1:15" s="253" customFormat="1" x14ac:dyDescent="0.3">
      <c r="A63" s="236" t="s">
        <v>778</v>
      </c>
      <c r="B63" s="52" t="s">
        <v>857</v>
      </c>
      <c r="C63" s="51" t="s">
        <v>858</v>
      </c>
      <c r="D63" s="52" t="s">
        <v>859</v>
      </c>
      <c r="E63" s="51" t="s">
        <v>860</v>
      </c>
      <c r="F63" s="51" t="s">
        <v>412</v>
      </c>
      <c r="G63" s="51" t="s">
        <v>882</v>
      </c>
      <c r="H63" s="237" t="s">
        <v>409</v>
      </c>
      <c r="I63" s="83" t="s">
        <v>883</v>
      </c>
      <c r="J63" s="51" t="s">
        <v>723</v>
      </c>
      <c r="K63" s="254">
        <v>28.5</v>
      </c>
      <c r="L63" s="250">
        <f>_xlfn.XLOOKUP(Ruimtestaat[[#This Row],[Ruimtesoort / Werkprogramma ]],'Prijzenblad WadA'!$C$2:$C$9,'Prijzenblad WadA'!$G$2:$G$9,"")</f>
        <v>0</v>
      </c>
      <c r="M63" s="251">
        <f t="shared" si="1"/>
        <v>0</v>
      </c>
      <c r="N63" s="87"/>
      <c r="O63" s="252"/>
    </row>
    <row r="64" spans="1:15" s="253" customFormat="1" x14ac:dyDescent="0.3">
      <c r="A64" s="236" t="s">
        <v>778</v>
      </c>
      <c r="B64" s="52" t="s">
        <v>857</v>
      </c>
      <c r="C64" s="51" t="s">
        <v>858</v>
      </c>
      <c r="D64" s="52" t="s">
        <v>859</v>
      </c>
      <c r="E64" s="51" t="s">
        <v>860</v>
      </c>
      <c r="F64" s="51" t="s">
        <v>412</v>
      </c>
      <c r="G64" s="51" t="s">
        <v>203</v>
      </c>
      <c r="H64" s="237" t="s">
        <v>410</v>
      </c>
      <c r="I64" s="83" t="s">
        <v>884</v>
      </c>
      <c r="J64" s="51" t="s">
        <v>723</v>
      </c>
      <c r="K64" s="254">
        <v>52.5</v>
      </c>
      <c r="L64" s="250">
        <f>_xlfn.XLOOKUP(Ruimtestaat[[#This Row],[Ruimtesoort / Werkprogramma ]],'Prijzenblad WadA'!$C$2:$C$9,'Prijzenblad WadA'!$G$2:$G$9,"")</f>
        <v>0</v>
      </c>
      <c r="M64" s="251">
        <f t="shared" ref="M64:M78" si="4">IF(L64=0,0,L64*K64)</f>
        <v>0</v>
      </c>
      <c r="N64" s="87"/>
      <c r="O64" s="252"/>
    </row>
    <row r="65" spans="1:15" s="253" customFormat="1" x14ac:dyDescent="0.3">
      <c r="A65" s="236" t="s">
        <v>778</v>
      </c>
      <c r="B65" s="52" t="s">
        <v>857</v>
      </c>
      <c r="C65" s="51" t="s">
        <v>858</v>
      </c>
      <c r="D65" s="52" t="s">
        <v>859</v>
      </c>
      <c r="E65" s="51" t="s">
        <v>860</v>
      </c>
      <c r="F65" s="51" t="s">
        <v>412</v>
      </c>
      <c r="G65" s="51" t="s">
        <v>204</v>
      </c>
      <c r="H65" s="237" t="s">
        <v>410</v>
      </c>
      <c r="I65" s="83" t="s">
        <v>885</v>
      </c>
      <c r="J65" s="51" t="s">
        <v>723</v>
      </c>
      <c r="K65" s="254">
        <v>52.5</v>
      </c>
      <c r="L65" s="250">
        <f>_xlfn.XLOOKUP(Ruimtestaat[[#This Row],[Ruimtesoort / Werkprogramma ]],'Prijzenblad WadA'!$C$2:$C$9,'Prijzenblad WadA'!$G$2:$G$9,"")</f>
        <v>0</v>
      </c>
      <c r="M65" s="251">
        <f t="shared" si="4"/>
        <v>0</v>
      </c>
      <c r="N65" s="87"/>
      <c r="O65" s="252"/>
    </row>
    <row r="66" spans="1:15" s="253" customFormat="1" x14ac:dyDescent="0.3">
      <c r="A66" s="236" t="s">
        <v>778</v>
      </c>
      <c r="B66" s="52" t="s">
        <v>857</v>
      </c>
      <c r="C66" s="51" t="s">
        <v>858</v>
      </c>
      <c r="D66" s="52" t="s">
        <v>859</v>
      </c>
      <c r="E66" s="51" t="s">
        <v>860</v>
      </c>
      <c r="F66" s="51" t="s">
        <v>412</v>
      </c>
      <c r="G66" s="51" t="s">
        <v>205</v>
      </c>
      <c r="H66" s="237" t="s">
        <v>410</v>
      </c>
      <c r="I66" s="83" t="s">
        <v>886</v>
      </c>
      <c r="J66" s="52" t="s">
        <v>723</v>
      </c>
      <c r="K66" s="254">
        <v>52.5</v>
      </c>
      <c r="L66" s="250">
        <f>_xlfn.XLOOKUP(Ruimtestaat[[#This Row],[Ruimtesoort / Werkprogramma ]],'Prijzenblad WadA'!$C$2:$C$9,'Prijzenblad WadA'!$G$2:$G$9,"")</f>
        <v>0</v>
      </c>
      <c r="M66" s="251">
        <f t="shared" si="4"/>
        <v>0</v>
      </c>
      <c r="N66" s="87"/>
      <c r="O66" s="252"/>
    </row>
    <row r="67" spans="1:15" s="253" customFormat="1" x14ac:dyDescent="0.3">
      <c r="A67" s="236" t="s">
        <v>778</v>
      </c>
      <c r="B67" s="52" t="s">
        <v>857</v>
      </c>
      <c r="C67" s="51" t="s">
        <v>858</v>
      </c>
      <c r="D67" s="52" t="s">
        <v>859</v>
      </c>
      <c r="E67" s="51" t="s">
        <v>860</v>
      </c>
      <c r="F67" s="51" t="s">
        <v>412</v>
      </c>
      <c r="G67" s="51" t="s">
        <v>190</v>
      </c>
      <c r="H67" s="237" t="s">
        <v>410</v>
      </c>
      <c r="I67" s="83" t="s">
        <v>887</v>
      </c>
      <c r="J67" s="51" t="s">
        <v>722</v>
      </c>
      <c r="K67" s="254">
        <v>52.5</v>
      </c>
      <c r="L67" s="250">
        <f>_xlfn.XLOOKUP(Ruimtestaat[[#This Row],[Ruimtesoort / Werkprogramma ]],'Prijzenblad WadA'!$C$2:$C$9,'Prijzenblad WadA'!$G$2:$G$9,"")</f>
        <v>0</v>
      </c>
      <c r="M67" s="251">
        <f t="shared" si="4"/>
        <v>0</v>
      </c>
      <c r="N67" s="87"/>
      <c r="O67" s="252"/>
    </row>
    <row r="68" spans="1:15" s="253" customFormat="1" x14ac:dyDescent="0.3">
      <c r="A68" s="236" t="s">
        <v>778</v>
      </c>
      <c r="B68" s="52" t="s">
        <v>857</v>
      </c>
      <c r="C68" s="51" t="s">
        <v>858</v>
      </c>
      <c r="D68" s="52" t="s">
        <v>859</v>
      </c>
      <c r="E68" s="51" t="s">
        <v>860</v>
      </c>
      <c r="F68" s="51" t="s">
        <v>412</v>
      </c>
      <c r="G68" s="51" t="s">
        <v>191</v>
      </c>
      <c r="H68" s="237" t="s">
        <v>410</v>
      </c>
      <c r="I68" s="83" t="s">
        <v>888</v>
      </c>
      <c r="J68" s="51" t="s">
        <v>722</v>
      </c>
      <c r="K68" s="254">
        <v>55.3</v>
      </c>
      <c r="L68" s="250">
        <f>_xlfn.XLOOKUP(Ruimtestaat[[#This Row],[Ruimtesoort / Werkprogramma ]],'Prijzenblad WadA'!$C$2:$C$9,'Prijzenblad WadA'!$G$2:$G$9,"")</f>
        <v>0</v>
      </c>
      <c r="M68" s="251">
        <f t="shared" si="4"/>
        <v>0</v>
      </c>
      <c r="N68" s="87"/>
      <c r="O68" s="252"/>
    </row>
    <row r="69" spans="1:15" s="253" customFormat="1" x14ac:dyDescent="0.3">
      <c r="A69" s="236" t="s">
        <v>778</v>
      </c>
      <c r="B69" s="52" t="s">
        <v>857</v>
      </c>
      <c r="C69" s="51" t="s">
        <v>858</v>
      </c>
      <c r="D69" s="52" t="s">
        <v>859</v>
      </c>
      <c r="E69" s="51" t="s">
        <v>860</v>
      </c>
      <c r="F69" s="51" t="s">
        <v>412</v>
      </c>
      <c r="G69" s="51" t="s">
        <v>192</v>
      </c>
      <c r="H69" s="237" t="s">
        <v>410</v>
      </c>
      <c r="I69" s="83" t="s">
        <v>811</v>
      </c>
      <c r="J69" s="51" t="s">
        <v>722</v>
      </c>
      <c r="K69" s="254">
        <v>55.3</v>
      </c>
      <c r="L69" s="250">
        <f>_xlfn.XLOOKUP(Ruimtestaat[[#This Row],[Ruimtesoort / Werkprogramma ]],'Prijzenblad WadA'!$C$2:$C$9,'Prijzenblad WadA'!$G$2:$G$9,"")</f>
        <v>0</v>
      </c>
      <c r="M69" s="251">
        <f t="shared" si="4"/>
        <v>0</v>
      </c>
      <c r="N69" s="87"/>
      <c r="O69" s="252"/>
    </row>
    <row r="70" spans="1:15" s="253" customFormat="1" x14ac:dyDescent="0.3">
      <c r="A70" s="236" t="s">
        <v>778</v>
      </c>
      <c r="B70" s="52" t="s">
        <v>857</v>
      </c>
      <c r="C70" s="51" t="s">
        <v>858</v>
      </c>
      <c r="D70" s="52" t="s">
        <v>859</v>
      </c>
      <c r="E70" s="51" t="s">
        <v>860</v>
      </c>
      <c r="F70" s="51" t="s">
        <v>412</v>
      </c>
      <c r="G70" s="51" t="s">
        <v>299</v>
      </c>
      <c r="H70" s="51" t="s">
        <v>21</v>
      </c>
      <c r="I70" s="83" t="s">
        <v>811</v>
      </c>
      <c r="J70" s="52" t="s">
        <v>723</v>
      </c>
      <c r="K70" s="254">
        <v>8.6</v>
      </c>
      <c r="L70" s="250">
        <f>_xlfn.XLOOKUP(Ruimtestaat[[#This Row],[Ruimtesoort / Werkprogramma ]],'Prijzenblad WadA'!$C$2:$C$9,'Prijzenblad WadA'!$G$2:$G$9,"")</f>
        <v>0</v>
      </c>
      <c r="M70" s="251">
        <f t="shared" si="4"/>
        <v>0</v>
      </c>
      <c r="N70" s="87"/>
      <c r="O70" s="252"/>
    </row>
    <row r="71" spans="1:15" s="253" customFormat="1" x14ac:dyDescent="0.3">
      <c r="A71" s="236" t="s">
        <v>778</v>
      </c>
      <c r="B71" s="52" t="s">
        <v>857</v>
      </c>
      <c r="C71" s="51" t="s">
        <v>858</v>
      </c>
      <c r="D71" s="52" t="s">
        <v>859</v>
      </c>
      <c r="E71" s="51" t="s">
        <v>860</v>
      </c>
      <c r="F71" s="51" t="s">
        <v>412</v>
      </c>
      <c r="G71" s="51" t="s">
        <v>299</v>
      </c>
      <c r="H71" s="51" t="s">
        <v>21</v>
      </c>
      <c r="I71" s="83" t="s">
        <v>812</v>
      </c>
      <c r="J71" s="51" t="s">
        <v>723</v>
      </c>
      <c r="K71" s="254">
        <v>8.6</v>
      </c>
      <c r="L71" s="250">
        <f>_xlfn.XLOOKUP(Ruimtestaat[[#This Row],[Ruimtesoort / Werkprogramma ]],'Prijzenblad WadA'!$C$2:$C$9,'Prijzenblad WadA'!$G$2:$G$9,"")</f>
        <v>0</v>
      </c>
      <c r="M71" s="251">
        <f t="shared" si="4"/>
        <v>0</v>
      </c>
      <c r="N71" s="87"/>
      <c r="O71" s="252"/>
    </row>
    <row r="72" spans="1:15" s="253" customFormat="1" x14ac:dyDescent="0.3">
      <c r="A72" s="236" t="s">
        <v>778</v>
      </c>
      <c r="B72" s="52" t="s">
        <v>857</v>
      </c>
      <c r="C72" s="51" t="s">
        <v>858</v>
      </c>
      <c r="D72" s="52" t="s">
        <v>859</v>
      </c>
      <c r="E72" s="51" t="s">
        <v>860</v>
      </c>
      <c r="F72" s="51" t="s">
        <v>412</v>
      </c>
      <c r="G72" s="51" t="s">
        <v>299</v>
      </c>
      <c r="H72" s="51" t="s">
        <v>21</v>
      </c>
      <c r="I72" s="83" t="s">
        <v>813</v>
      </c>
      <c r="J72" s="52" t="s">
        <v>723</v>
      </c>
      <c r="K72" s="254">
        <v>3</v>
      </c>
      <c r="L72" s="250">
        <f>_xlfn.XLOOKUP(Ruimtestaat[[#This Row],[Ruimtesoort / Werkprogramma ]],'Prijzenblad WadA'!$C$2:$C$9,'Prijzenblad WadA'!$G$2:$G$9,"")</f>
        <v>0</v>
      </c>
      <c r="M72" s="251">
        <f t="shared" si="4"/>
        <v>0</v>
      </c>
      <c r="N72" s="87"/>
      <c r="O72" s="252"/>
    </row>
    <row r="73" spans="1:15" s="253" customFormat="1" x14ac:dyDescent="0.3">
      <c r="A73" s="236" t="s">
        <v>778</v>
      </c>
      <c r="B73" s="52" t="s">
        <v>857</v>
      </c>
      <c r="C73" s="51" t="s">
        <v>858</v>
      </c>
      <c r="D73" s="52" t="s">
        <v>859</v>
      </c>
      <c r="E73" s="51" t="s">
        <v>860</v>
      </c>
      <c r="F73" s="51" t="s">
        <v>412</v>
      </c>
      <c r="G73" s="51" t="s">
        <v>889</v>
      </c>
      <c r="H73" s="51" t="s">
        <v>18</v>
      </c>
      <c r="I73" s="83" t="s">
        <v>813</v>
      </c>
      <c r="J73" s="51" t="s">
        <v>723</v>
      </c>
      <c r="K73" s="254">
        <v>10.199999999999999</v>
      </c>
      <c r="L73" s="250">
        <f>_xlfn.XLOOKUP(Ruimtestaat[[#This Row],[Ruimtesoort / Werkprogramma ]],'Prijzenblad WadA'!$C$2:$C$9,'Prijzenblad WadA'!$G$2:$G$9,"")</f>
        <v>0</v>
      </c>
      <c r="M73" s="251">
        <f t="shared" si="4"/>
        <v>0</v>
      </c>
      <c r="N73" s="87"/>
      <c r="O73" s="252"/>
    </row>
    <row r="74" spans="1:15" s="253" customFormat="1" x14ac:dyDescent="0.3">
      <c r="A74" s="236" t="s">
        <v>778</v>
      </c>
      <c r="B74" s="52" t="s">
        <v>857</v>
      </c>
      <c r="C74" s="51" t="s">
        <v>858</v>
      </c>
      <c r="D74" s="52" t="s">
        <v>859</v>
      </c>
      <c r="E74" s="51" t="s">
        <v>860</v>
      </c>
      <c r="F74" s="51" t="s">
        <v>412</v>
      </c>
      <c r="G74" s="51" t="s">
        <v>890</v>
      </c>
      <c r="H74" s="51" t="s">
        <v>18</v>
      </c>
      <c r="I74" s="83" t="s">
        <v>814</v>
      </c>
      <c r="J74" s="51" t="s">
        <v>723</v>
      </c>
      <c r="K74" s="254">
        <v>41</v>
      </c>
      <c r="L74" s="250">
        <f>_xlfn.XLOOKUP(Ruimtestaat[[#This Row],[Ruimtesoort / Werkprogramma ]],'Prijzenblad WadA'!$C$2:$C$9,'Prijzenblad WadA'!$G$2:$G$9,"")</f>
        <v>0</v>
      </c>
      <c r="M74" s="251">
        <f t="shared" si="4"/>
        <v>0</v>
      </c>
      <c r="N74" s="87"/>
      <c r="O74" s="252"/>
    </row>
    <row r="75" spans="1:15" s="253" customFormat="1" x14ac:dyDescent="0.3">
      <c r="A75" s="236" t="s">
        <v>778</v>
      </c>
      <c r="B75" s="52" t="s">
        <v>857</v>
      </c>
      <c r="C75" s="51" t="s">
        <v>858</v>
      </c>
      <c r="D75" s="52" t="s">
        <v>859</v>
      </c>
      <c r="E75" s="51" t="s">
        <v>860</v>
      </c>
      <c r="F75" s="51" t="s">
        <v>412</v>
      </c>
      <c r="G75" s="51" t="s">
        <v>323</v>
      </c>
      <c r="H75" s="237" t="s">
        <v>409</v>
      </c>
      <c r="I75" s="83" t="s">
        <v>815</v>
      </c>
      <c r="J75" s="51" t="s">
        <v>723</v>
      </c>
      <c r="K75" s="254">
        <v>8.5</v>
      </c>
      <c r="L75" s="250">
        <f>_xlfn.XLOOKUP(Ruimtestaat[[#This Row],[Ruimtesoort / Werkprogramma ]],'Prijzenblad WadA'!$C$2:$C$9,'Prijzenblad WadA'!$G$2:$G$9,"")</f>
        <v>0</v>
      </c>
      <c r="M75" s="251">
        <f t="shared" si="4"/>
        <v>0</v>
      </c>
      <c r="N75" s="87"/>
      <c r="O75" s="252"/>
    </row>
    <row r="76" spans="1:15" s="253" customFormat="1" x14ac:dyDescent="0.3">
      <c r="A76" s="236" t="s">
        <v>778</v>
      </c>
      <c r="B76" s="52" t="s">
        <v>857</v>
      </c>
      <c r="C76" s="51" t="s">
        <v>858</v>
      </c>
      <c r="D76" s="52" t="s">
        <v>859</v>
      </c>
      <c r="E76" s="51" t="s">
        <v>860</v>
      </c>
      <c r="F76" s="51" t="s">
        <v>412</v>
      </c>
      <c r="G76" s="51" t="s">
        <v>101</v>
      </c>
      <c r="H76" s="237" t="s">
        <v>409</v>
      </c>
      <c r="I76" s="83" t="s">
        <v>816</v>
      </c>
      <c r="J76" s="51" t="s">
        <v>892</v>
      </c>
      <c r="K76" s="254">
        <v>7</v>
      </c>
      <c r="L76" s="250">
        <f>_xlfn.XLOOKUP(Ruimtestaat[[#This Row],[Ruimtesoort / Werkprogramma ]],'Prijzenblad WadA'!$C$2:$C$9,'Prijzenblad WadA'!$G$2:$G$9,"")</f>
        <v>0</v>
      </c>
      <c r="M76" s="251">
        <f t="shared" si="4"/>
        <v>0</v>
      </c>
      <c r="N76" s="87"/>
      <c r="O76" s="252"/>
    </row>
    <row r="77" spans="1:15" s="253" customFormat="1" x14ac:dyDescent="0.3">
      <c r="A77" s="236" t="s">
        <v>778</v>
      </c>
      <c r="B77" s="52" t="s">
        <v>857</v>
      </c>
      <c r="C77" s="51" t="s">
        <v>858</v>
      </c>
      <c r="D77" s="52" t="s">
        <v>859</v>
      </c>
      <c r="E77" s="51" t="s">
        <v>860</v>
      </c>
      <c r="F77" s="51" t="s">
        <v>412</v>
      </c>
      <c r="G77" s="51" t="s">
        <v>83</v>
      </c>
      <c r="H77" s="51" t="s">
        <v>18</v>
      </c>
      <c r="I77" s="83" t="s">
        <v>817</v>
      </c>
      <c r="J77" s="51" t="s">
        <v>723</v>
      </c>
      <c r="K77" s="254">
        <v>20.5</v>
      </c>
      <c r="L77" s="250">
        <f>_xlfn.XLOOKUP(Ruimtestaat[[#This Row],[Ruimtesoort / Werkprogramma ]],'Prijzenblad WadA'!$C$2:$C$9,'Prijzenblad WadA'!$G$2:$G$9,"")</f>
        <v>0</v>
      </c>
      <c r="M77" s="251">
        <f t="shared" si="4"/>
        <v>0</v>
      </c>
      <c r="N77" s="87"/>
      <c r="O77" s="252"/>
    </row>
    <row r="78" spans="1:15" s="253" customFormat="1" x14ac:dyDescent="0.3">
      <c r="A78" s="236" t="s">
        <v>778</v>
      </c>
      <c r="B78" s="52" t="s">
        <v>857</v>
      </c>
      <c r="C78" s="51" t="s">
        <v>858</v>
      </c>
      <c r="D78" s="52" t="s">
        <v>859</v>
      </c>
      <c r="E78" s="51" t="s">
        <v>860</v>
      </c>
      <c r="F78" s="51" t="s">
        <v>412</v>
      </c>
      <c r="G78" s="51" t="s">
        <v>891</v>
      </c>
      <c r="H78" s="51" t="s">
        <v>18</v>
      </c>
      <c r="I78" s="83" t="s">
        <v>818</v>
      </c>
      <c r="J78" s="52" t="s">
        <v>723</v>
      </c>
      <c r="K78" s="254">
        <v>25.7</v>
      </c>
      <c r="L78" s="250">
        <f>_xlfn.XLOOKUP(Ruimtestaat[[#This Row],[Ruimtesoort / Werkprogramma ]],'Prijzenblad WadA'!$C$2:$C$9,'Prijzenblad WadA'!$G$2:$G$9,"")</f>
        <v>0</v>
      </c>
      <c r="M78" s="251">
        <f t="shared" si="4"/>
        <v>0</v>
      </c>
      <c r="N78" s="87"/>
      <c r="O78" s="252"/>
    </row>
  </sheetData>
  <phoneticPr fontId="42" type="noConversion"/>
  <hyperlinks>
    <hyperlink ref="A1" location="Toelichting!A1" display="Terug naar het tabblad Toelichting" xr:uid="{B5577D08-5BCB-4633-B0E2-206172C9C5CB}"/>
  </hyperlinks>
  <pageMargins left="0.7" right="0.7" top="0.75" bottom="0.75" header="0.3" footer="0.3"/>
  <pageSetup paperSize="9" orientation="portrait"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2">
    <tabColor rgb="FFFF99FF"/>
  </sheetPr>
  <dimension ref="A1:G10"/>
  <sheetViews>
    <sheetView showGridLines="0" workbookViewId="0">
      <selection activeCell="D20" sqref="D20"/>
    </sheetView>
  </sheetViews>
  <sheetFormatPr defaultRowHeight="14.4" x14ac:dyDescent="0.3"/>
  <cols>
    <col min="1" max="1" width="16.33203125" customWidth="1"/>
    <col min="2" max="2" width="42.5546875" customWidth="1"/>
    <col min="3" max="3" width="27.109375" bestFit="1" customWidth="1"/>
    <col min="4" max="4" width="10.6640625" customWidth="1"/>
    <col min="5" max="5" width="17.5546875" bestFit="1" customWidth="1"/>
    <col min="6" max="6" width="13" bestFit="1" customWidth="1"/>
    <col min="7" max="7" width="9.33203125" bestFit="1" customWidth="1"/>
  </cols>
  <sheetData>
    <row r="1" spans="1:7" ht="54.6" thickBot="1" x14ac:dyDescent="0.35">
      <c r="A1" s="120" t="s">
        <v>17</v>
      </c>
    </row>
    <row r="2" spans="1:7" x14ac:dyDescent="0.3">
      <c r="A2" s="228" t="s">
        <v>413</v>
      </c>
      <c r="B2" s="229" t="s">
        <v>396</v>
      </c>
      <c r="C2" s="229" t="s">
        <v>398</v>
      </c>
      <c r="D2" s="229" t="s">
        <v>414</v>
      </c>
      <c r="E2" s="229" t="s">
        <v>399</v>
      </c>
      <c r="F2" s="229" t="s">
        <v>415</v>
      </c>
      <c r="G2" s="230" t="s">
        <v>416</v>
      </c>
    </row>
    <row r="3" spans="1:7" x14ac:dyDescent="0.3">
      <c r="A3" s="244" t="s">
        <v>965</v>
      </c>
      <c r="B3" s="248" t="s">
        <v>898</v>
      </c>
      <c r="C3" s="248" t="s">
        <v>821</v>
      </c>
      <c r="D3" s="248" t="s">
        <v>899</v>
      </c>
      <c r="E3" s="248" t="s">
        <v>860</v>
      </c>
      <c r="F3" s="245">
        <v>1169.96</v>
      </c>
      <c r="G3" s="246">
        <v>173</v>
      </c>
    </row>
    <row r="4" spans="1:7" x14ac:dyDescent="0.3">
      <c r="A4" s="244" t="s">
        <v>965</v>
      </c>
      <c r="B4" s="248" t="s">
        <v>900</v>
      </c>
      <c r="C4" s="248" t="s">
        <v>901</v>
      </c>
      <c r="D4" s="247" t="s">
        <v>902</v>
      </c>
      <c r="E4" s="248" t="s">
        <v>860</v>
      </c>
      <c r="F4" s="245">
        <v>1390.7999999999997</v>
      </c>
      <c r="G4" s="246">
        <v>283</v>
      </c>
    </row>
    <row r="5" spans="1:7" x14ac:dyDescent="0.3">
      <c r="A5" s="227" t="s">
        <v>417</v>
      </c>
      <c r="B5" s="162"/>
      <c r="C5" s="162"/>
      <c r="D5" s="162"/>
      <c r="E5" s="162"/>
      <c r="F5" s="231">
        <f>SUM(Locaties['# m²])</f>
        <v>2560.7599999999998</v>
      </c>
      <c r="G5" s="232">
        <f>SUM(G3:G4)</f>
        <v>456</v>
      </c>
    </row>
    <row r="6" spans="1:7" ht="19.8" x14ac:dyDescent="0.4">
      <c r="F6" s="32"/>
      <c r="G6" s="53"/>
    </row>
    <row r="8" spans="1:7" x14ac:dyDescent="0.3">
      <c r="A8" s="233"/>
    </row>
    <row r="10" spans="1:7" x14ac:dyDescent="0.3">
      <c r="A10" s="233"/>
    </row>
  </sheetData>
  <phoneticPr fontId="42" type="noConversion"/>
  <hyperlinks>
    <hyperlink ref="A1" location="Toelichting!A1" display="Terug naar het tabblad Toelichting" xr:uid="{7919E6EC-8619-4B98-85A0-6A649EDFBF35}"/>
  </hyperlinks>
  <pageMargins left="0.7" right="0.7" top="0.75" bottom="0.75" header="0.3" footer="0.3"/>
  <pageSetup paperSize="9" orientation="portrait" horizontalDpi="360" verticalDpi="360" r:id="rId1"/>
  <ignoredErrors>
    <ignoredError sqref="F3:F4" calculatedColumn="1"/>
  </ignoredErrors>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8C0D27-D94F-47CD-8B5D-42AF9E8BA2B7}">
  <sheetPr codeName="Blad9">
    <tabColor rgb="FF7030A0"/>
    <pageSetUpPr fitToPage="1"/>
  </sheetPr>
  <dimension ref="A1:G32"/>
  <sheetViews>
    <sheetView showGridLines="0" zoomScale="110" zoomScaleNormal="110" workbookViewId="0">
      <pane xSplit="2" ySplit="5" topLeftCell="C6" activePane="bottomRight" state="frozen"/>
      <selection pane="topRight" sqref="A1:A21"/>
      <selection pane="bottomLeft" sqref="A1:A21"/>
      <selection pane="bottomRight" activeCell="D41" sqref="D41"/>
    </sheetView>
  </sheetViews>
  <sheetFormatPr defaultColWidth="8.88671875" defaultRowHeight="14.4" x14ac:dyDescent="0.3"/>
  <cols>
    <col min="1" max="1" width="16.6640625" customWidth="1"/>
    <col min="2" max="2" width="50.6640625" customWidth="1"/>
    <col min="3" max="3" width="35.6640625" customWidth="1"/>
    <col min="4" max="4" width="50.6640625" customWidth="1"/>
    <col min="5" max="5" width="16.6640625" style="20" customWidth="1"/>
    <col min="6" max="6" width="11.109375" customWidth="1"/>
    <col min="7" max="7" width="11.44140625" customWidth="1"/>
  </cols>
  <sheetData>
    <row r="1" spans="1:7" ht="18.600000000000001" thickBot="1" x14ac:dyDescent="0.4">
      <c r="A1" s="382" t="s">
        <v>17</v>
      </c>
      <c r="B1" s="63" t="s">
        <v>418</v>
      </c>
      <c r="C1" s="66" t="s">
        <v>965</v>
      </c>
      <c r="D1" s="108" t="s">
        <v>419</v>
      </c>
      <c r="E1" s="84">
        <v>0</v>
      </c>
      <c r="F1" s="375"/>
      <c r="G1" s="375"/>
    </row>
    <row r="2" spans="1:7" ht="18" x14ac:dyDescent="0.35">
      <c r="A2" s="383"/>
      <c r="B2" s="64" t="s">
        <v>420</v>
      </c>
      <c r="C2" s="67">
        <v>1</v>
      </c>
      <c r="D2" s="37"/>
      <c r="E2" s="38"/>
    </row>
    <row r="3" spans="1:7" ht="18.600000000000001" thickBot="1" x14ac:dyDescent="0.4">
      <c r="A3" s="384"/>
      <c r="B3" s="65" t="s">
        <v>421</v>
      </c>
      <c r="C3" s="68" t="s">
        <v>18</v>
      </c>
      <c r="D3" s="137"/>
      <c r="E3" s="138"/>
    </row>
    <row r="4" spans="1:7" ht="15" thickBot="1" x14ac:dyDescent="0.35">
      <c r="B4" s="33"/>
      <c r="C4" s="33"/>
    </row>
    <row r="5" spans="1:7" ht="40.799999999999997" thickTop="1" thickBot="1" x14ac:dyDescent="0.35">
      <c r="B5" s="69" t="s">
        <v>422</v>
      </c>
      <c r="C5" s="70" t="s">
        <v>423</v>
      </c>
      <c r="D5" s="70" t="s">
        <v>424</v>
      </c>
      <c r="E5" s="71" t="s">
        <v>425</v>
      </c>
      <c r="F5" s="71" t="s">
        <v>426</v>
      </c>
    </row>
    <row r="6" spans="1:7" ht="15" customHeight="1" x14ac:dyDescent="0.3">
      <c r="A6" s="387" t="s">
        <v>427</v>
      </c>
      <c r="B6" s="198" t="s">
        <v>428</v>
      </c>
      <c r="C6" s="39" t="s">
        <v>429</v>
      </c>
      <c r="D6" s="39" t="s">
        <v>430</v>
      </c>
      <c r="E6" s="40">
        <v>84</v>
      </c>
      <c r="F6" s="176" t="s">
        <v>724</v>
      </c>
    </row>
    <row r="7" spans="1:7" ht="21" thickBot="1" x14ac:dyDescent="0.35">
      <c r="A7" s="388"/>
      <c r="B7" s="107" t="s">
        <v>755</v>
      </c>
      <c r="C7" s="43" t="s">
        <v>433</v>
      </c>
      <c r="D7" s="43" t="s">
        <v>756</v>
      </c>
      <c r="E7" s="44">
        <v>84</v>
      </c>
      <c r="F7" s="177" t="s">
        <v>724</v>
      </c>
    </row>
    <row r="8" spans="1:7" x14ac:dyDescent="0.3">
      <c r="A8" s="385" t="s">
        <v>435</v>
      </c>
      <c r="B8" s="168" t="s">
        <v>436</v>
      </c>
      <c r="C8" s="72" t="s">
        <v>437</v>
      </c>
      <c r="D8" s="72" t="s">
        <v>438</v>
      </c>
      <c r="E8" s="73">
        <v>42</v>
      </c>
      <c r="F8" s="42" t="s">
        <v>439</v>
      </c>
    </row>
    <row r="9" spans="1:7" ht="15" customHeight="1" x14ac:dyDescent="0.3">
      <c r="A9" s="385"/>
      <c r="B9" s="168" t="s">
        <v>445</v>
      </c>
      <c r="C9" s="72" t="s">
        <v>437</v>
      </c>
      <c r="D9" s="72" t="s">
        <v>446</v>
      </c>
      <c r="E9" s="139">
        <v>42</v>
      </c>
      <c r="F9" s="139" t="s">
        <v>439</v>
      </c>
    </row>
    <row r="10" spans="1:7" ht="15" customHeight="1" x14ac:dyDescent="0.3">
      <c r="A10" s="385"/>
      <c r="B10" s="168" t="s">
        <v>447</v>
      </c>
      <c r="C10" s="72" t="s">
        <v>437</v>
      </c>
      <c r="D10" s="72" t="s">
        <v>448</v>
      </c>
      <c r="E10" s="42">
        <v>42</v>
      </c>
      <c r="F10" s="42" t="s">
        <v>439</v>
      </c>
    </row>
    <row r="11" spans="1:7" x14ac:dyDescent="0.3">
      <c r="A11" s="385"/>
      <c r="B11" s="152" t="s">
        <v>449</v>
      </c>
      <c r="C11" s="41" t="s">
        <v>437</v>
      </c>
      <c r="D11" s="41" t="s">
        <v>450</v>
      </c>
      <c r="E11" s="42">
        <v>42</v>
      </c>
      <c r="F11" s="42" t="s">
        <v>439</v>
      </c>
    </row>
    <row r="12" spans="1:7" ht="20.399999999999999" x14ac:dyDescent="0.3">
      <c r="A12" s="385"/>
      <c r="B12" s="146" t="s">
        <v>451</v>
      </c>
      <c r="C12" s="41" t="s">
        <v>437</v>
      </c>
      <c r="D12" s="41" t="s">
        <v>452</v>
      </c>
      <c r="E12" s="42">
        <v>42</v>
      </c>
      <c r="F12" s="42" t="s">
        <v>439</v>
      </c>
    </row>
    <row r="13" spans="1:7" x14ac:dyDescent="0.3">
      <c r="A13" s="385"/>
      <c r="B13" s="146" t="s">
        <v>453</v>
      </c>
      <c r="C13" s="41" t="s">
        <v>454</v>
      </c>
      <c r="D13" s="41" t="s">
        <v>455</v>
      </c>
      <c r="E13" s="42">
        <v>42</v>
      </c>
      <c r="F13" s="42" t="s">
        <v>439</v>
      </c>
    </row>
    <row r="14" spans="1:7" x14ac:dyDescent="0.3">
      <c r="A14" s="385"/>
      <c r="B14" s="152" t="s">
        <v>456</v>
      </c>
      <c r="C14" s="41" t="s">
        <v>457</v>
      </c>
      <c r="D14" s="41" t="s">
        <v>458</v>
      </c>
      <c r="E14" s="42">
        <v>42</v>
      </c>
      <c r="F14" s="42" t="s">
        <v>439</v>
      </c>
    </row>
    <row r="15" spans="1:7" x14ac:dyDescent="0.3">
      <c r="A15" s="385"/>
      <c r="B15" s="152" t="s">
        <v>459</v>
      </c>
      <c r="C15" s="41" t="s">
        <v>460</v>
      </c>
      <c r="D15" s="41" t="s">
        <v>461</v>
      </c>
      <c r="E15" s="42">
        <v>42</v>
      </c>
      <c r="F15" s="42" t="s">
        <v>439</v>
      </c>
    </row>
    <row r="16" spans="1:7" x14ac:dyDescent="0.3">
      <c r="A16" s="385"/>
      <c r="B16" s="152" t="s">
        <v>462</v>
      </c>
      <c r="C16" s="41" t="s">
        <v>437</v>
      </c>
      <c r="D16" s="41" t="s">
        <v>463</v>
      </c>
      <c r="E16" s="42">
        <v>42</v>
      </c>
      <c r="F16" s="42" t="s">
        <v>439</v>
      </c>
    </row>
    <row r="17" spans="1:6" ht="20.399999999999999" x14ac:dyDescent="0.3">
      <c r="A17" s="385"/>
      <c r="B17" s="146" t="s">
        <v>552</v>
      </c>
      <c r="C17" s="41" t="s">
        <v>465</v>
      </c>
      <c r="D17" s="41" t="s">
        <v>466</v>
      </c>
      <c r="E17" s="42">
        <v>42</v>
      </c>
      <c r="F17" s="42" t="s">
        <v>439</v>
      </c>
    </row>
    <row r="18" spans="1:6" ht="20.399999999999999" x14ac:dyDescent="0.3">
      <c r="A18" s="385"/>
      <c r="B18" s="146" t="s">
        <v>552</v>
      </c>
      <c r="C18" s="41" t="s">
        <v>441</v>
      </c>
      <c r="D18" s="41" t="s">
        <v>442</v>
      </c>
      <c r="E18" s="42">
        <v>42</v>
      </c>
      <c r="F18" s="42" t="s">
        <v>439</v>
      </c>
    </row>
    <row r="19" spans="1:6" x14ac:dyDescent="0.3">
      <c r="A19" s="385"/>
      <c r="B19" s="152" t="s">
        <v>443</v>
      </c>
      <c r="C19" s="41" t="s">
        <v>467</v>
      </c>
      <c r="D19" s="41" t="s">
        <v>442</v>
      </c>
      <c r="E19" s="42">
        <v>42</v>
      </c>
      <c r="F19" s="42" t="s">
        <v>439</v>
      </c>
    </row>
    <row r="20" spans="1:6" ht="15" thickBot="1" x14ac:dyDescent="0.35">
      <c r="A20" s="386"/>
      <c r="B20" s="152" t="s">
        <v>468</v>
      </c>
      <c r="C20" s="41" t="s">
        <v>437</v>
      </c>
      <c r="D20" s="41" t="s">
        <v>469</v>
      </c>
      <c r="E20" s="42">
        <v>42</v>
      </c>
      <c r="F20" s="42" t="s">
        <v>439</v>
      </c>
    </row>
    <row r="21" spans="1:6" ht="15" customHeight="1" x14ac:dyDescent="0.3">
      <c r="A21" s="376" t="s">
        <v>470</v>
      </c>
      <c r="B21" s="150" t="s">
        <v>471</v>
      </c>
      <c r="C21" s="39" t="s">
        <v>472</v>
      </c>
      <c r="D21" s="39" t="s">
        <v>473</v>
      </c>
      <c r="E21" s="40">
        <v>12</v>
      </c>
      <c r="F21" s="40" t="s">
        <v>474</v>
      </c>
    </row>
    <row r="22" spans="1:6" ht="15" customHeight="1" x14ac:dyDescent="0.3">
      <c r="A22" s="377"/>
      <c r="B22" s="169" t="s">
        <v>475</v>
      </c>
      <c r="C22" s="72" t="s">
        <v>476</v>
      </c>
      <c r="D22" s="72" t="s">
        <v>477</v>
      </c>
      <c r="E22" s="73">
        <v>12</v>
      </c>
      <c r="F22" s="73" t="s">
        <v>474</v>
      </c>
    </row>
    <row r="23" spans="1:6" x14ac:dyDescent="0.3">
      <c r="A23" s="377"/>
      <c r="B23" s="151" t="s">
        <v>478</v>
      </c>
      <c r="C23" s="41" t="s">
        <v>479</v>
      </c>
      <c r="D23" s="41" t="s">
        <v>480</v>
      </c>
      <c r="E23" s="42">
        <v>12</v>
      </c>
      <c r="F23" s="73" t="s">
        <v>474</v>
      </c>
    </row>
    <row r="24" spans="1:6" x14ac:dyDescent="0.3">
      <c r="A24" s="377"/>
      <c r="B24" s="171" t="s">
        <v>428</v>
      </c>
      <c r="C24" s="41" t="s">
        <v>481</v>
      </c>
      <c r="D24" s="41" t="s">
        <v>482</v>
      </c>
      <c r="E24" s="42">
        <v>12</v>
      </c>
      <c r="F24" s="73" t="s">
        <v>474</v>
      </c>
    </row>
    <row r="25" spans="1:6" ht="15" thickBot="1" x14ac:dyDescent="0.35">
      <c r="A25" s="378"/>
      <c r="B25" s="142" t="s">
        <v>483</v>
      </c>
      <c r="C25" s="41" t="s">
        <v>460</v>
      </c>
      <c r="D25" s="41" t="s">
        <v>480</v>
      </c>
      <c r="E25" s="42">
        <v>12</v>
      </c>
      <c r="F25" s="73" t="s">
        <v>474</v>
      </c>
    </row>
    <row r="26" spans="1:6" ht="21" customHeight="1" x14ac:dyDescent="0.3">
      <c r="A26" s="379" t="s">
        <v>484</v>
      </c>
      <c r="B26" s="159" t="s">
        <v>485</v>
      </c>
      <c r="C26" s="39" t="s">
        <v>486</v>
      </c>
      <c r="D26" s="39" t="s">
        <v>487</v>
      </c>
      <c r="E26" s="40">
        <v>4</v>
      </c>
      <c r="F26" s="40" t="s">
        <v>488</v>
      </c>
    </row>
    <row r="27" spans="1:6" ht="20.399999999999999" x14ac:dyDescent="0.3">
      <c r="A27" s="380"/>
      <c r="B27" s="148" t="s">
        <v>489</v>
      </c>
      <c r="C27" s="41" t="s">
        <v>490</v>
      </c>
      <c r="D27" s="41" t="s">
        <v>491</v>
      </c>
      <c r="E27" s="42">
        <v>4</v>
      </c>
      <c r="F27" s="42" t="s">
        <v>488</v>
      </c>
    </row>
    <row r="28" spans="1:6" ht="20.399999999999999" x14ac:dyDescent="0.3">
      <c r="A28" s="380"/>
      <c r="B28" s="148" t="s">
        <v>492</v>
      </c>
      <c r="C28" s="41" t="s">
        <v>493</v>
      </c>
      <c r="D28" s="41" t="s">
        <v>494</v>
      </c>
      <c r="E28" s="42">
        <v>4</v>
      </c>
      <c r="F28" s="42" t="s">
        <v>488</v>
      </c>
    </row>
    <row r="29" spans="1:6" ht="23.4" customHeight="1" x14ac:dyDescent="0.3">
      <c r="A29" s="380"/>
      <c r="B29" s="148" t="s">
        <v>495</v>
      </c>
      <c r="C29" s="41" t="s">
        <v>496</v>
      </c>
      <c r="D29" s="41" t="s">
        <v>497</v>
      </c>
      <c r="E29" s="42">
        <v>4</v>
      </c>
      <c r="F29" s="42" t="s">
        <v>488</v>
      </c>
    </row>
    <row r="30" spans="1:6" ht="23.4" customHeight="1" x14ac:dyDescent="0.3">
      <c r="A30" s="380"/>
      <c r="B30" s="301" t="s">
        <v>464</v>
      </c>
      <c r="C30" s="72" t="s">
        <v>774</v>
      </c>
      <c r="D30" s="72" t="s">
        <v>775</v>
      </c>
      <c r="E30" s="42">
        <v>2</v>
      </c>
      <c r="F30" s="42" t="s">
        <v>760</v>
      </c>
    </row>
    <row r="31" spans="1:6" ht="30.6" x14ac:dyDescent="0.3">
      <c r="A31" s="380"/>
      <c r="B31" s="148" t="s">
        <v>498</v>
      </c>
      <c r="C31" s="41" t="s">
        <v>499</v>
      </c>
      <c r="D31" s="41" t="s">
        <v>500</v>
      </c>
      <c r="E31" s="42">
        <v>1</v>
      </c>
      <c r="F31" s="42" t="s">
        <v>501</v>
      </c>
    </row>
    <row r="32" spans="1:6" ht="41.4" thickBot="1" x14ac:dyDescent="0.35">
      <c r="A32" s="381"/>
      <c r="B32" s="360" t="s">
        <v>502</v>
      </c>
      <c r="C32" s="43" t="s">
        <v>503</v>
      </c>
      <c r="D32" s="43" t="s">
        <v>504</v>
      </c>
      <c r="E32" s="42">
        <v>1</v>
      </c>
      <c r="F32" s="42" t="s">
        <v>501</v>
      </c>
    </row>
  </sheetData>
  <mergeCells count="6">
    <mergeCell ref="F1:G1"/>
    <mergeCell ref="A21:A25"/>
    <mergeCell ref="A26:A32"/>
    <mergeCell ref="A1:A3"/>
    <mergeCell ref="A8:A20"/>
    <mergeCell ref="A6:A7"/>
  </mergeCells>
  <hyperlinks>
    <hyperlink ref="A1" location="Toelichting!A1" display="Terug naar het tabblad Toelichting" xr:uid="{B878B4F8-434D-4B5E-97A5-B741167C5A69}"/>
  </hyperlinks>
  <pageMargins left="0.70866141732283472" right="0.70866141732283472" top="0.74803149606299213" bottom="0.74803149606299213" header="0.31496062992125984" footer="0.31496062992125984"/>
  <pageSetup paperSize="9" scale="67"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72644D-6E79-429B-A199-DD0899F5F3D4}">
  <sheetPr codeName="Blad10">
    <tabColor rgb="FF7030A0"/>
    <pageSetUpPr fitToPage="1"/>
  </sheetPr>
  <dimension ref="A1:G39"/>
  <sheetViews>
    <sheetView showGridLines="0" zoomScaleNormal="100" workbookViewId="0">
      <pane ySplit="5" topLeftCell="A6" activePane="bottomLeft" state="frozen"/>
      <selection sqref="A1:A21"/>
      <selection pane="bottomLeft" activeCell="F35" sqref="F35"/>
    </sheetView>
  </sheetViews>
  <sheetFormatPr defaultColWidth="8.88671875" defaultRowHeight="14.4" x14ac:dyDescent="0.3"/>
  <cols>
    <col min="1" max="1" width="16.6640625" customWidth="1"/>
    <col min="2" max="2" width="50.6640625" customWidth="1"/>
    <col min="3" max="3" width="35.6640625" customWidth="1"/>
    <col min="4" max="4" width="50.6640625" customWidth="1"/>
    <col min="5" max="5" width="16.6640625" style="20" customWidth="1"/>
    <col min="6" max="6" width="19.33203125" customWidth="1"/>
  </cols>
  <sheetData>
    <row r="1" spans="1:6" ht="18.600000000000001" thickBot="1" x14ac:dyDescent="0.4">
      <c r="A1" s="382" t="s">
        <v>17</v>
      </c>
      <c r="B1" s="110" t="s">
        <v>418</v>
      </c>
      <c r="C1" s="211" t="s">
        <v>965</v>
      </c>
      <c r="D1" s="213" t="s">
        <v>419</v>
      </c>
      <c r="E1" s="214">
        <v>0</v>
      </c>
    </row>
    <row r="2" spans="1:6" ht="18" x14ac:dyDescent="0.35">
      <c r="A2" s="383"/>
      <c r="B2" s="210" t="s">
        <v>505</v>
      </c>
      <c r="C2" s="212">
        <v>2</v>
      </c>
      <c r="E2" s="215"/>
    </row>
    <row r="3" spans="1:6" ht="19.95" customHeight="1" thickBot="1" x14ac:dyDescent="0.4">
      <c r="A3" s="384"/>
      <c r="B3" s="111" t="s">
        <v>421</v>
      </c>
      <c r="C3" s="112" t="s">
        <v>410</v>
      </c>
      <c r="F3" s="130"/>
    </row>
    <row r="4" spans="1:6" ht="15" thickBot="1" x14ac:dyDescent="0.35">
      <c r="B4" s="33"/>
      <c r="C4" s="33"/>
    </row>
    <row r="5" spans="1:6" ht="27" thickBot="1" x14ac:dyDescent="0.35">
      <c r="A5" s="201"/>
      <c r="B5" s="100" t="s">
        <v>422</v>
      </c>
      <c r="C5" s="101" t="s">
        <v>423</v>
      </c>
      <c r="D5" s="101" t="s">
        <v>424</v>
      </c>
      <c r="E5" s="102" t="s">
        <v>425</v>
      </c>
      <c r="F5" s="102" t="s">
        <v>426</v>
      </c>
    </row>
    <row r="6" spans="1:6" x14ac:dyDescent="0.3">
      <c r="A6" s="391"/>
      <c r="B6" s="106" t="s">
        <v>428</v>
      </c>
      <c r="C6" s="41" t="s">
        <v>429</v>
      </c>
      <c r="D6" s="41" t="s">
        <v>430</v>
      </c>
      <c r="E6" s="104">
        <v>210</v>
      </c>
      <c r="F6" s="104" t="s">
        <v>431</v>
      </c>
    </row>
    <row r="7" spans="1:6" ht="20.399999999999999" x14ac:dyDescent="0.3">
      <c r="A7" s="391"/>
      <c r="B7" s="285" t="s">
        <v>755</v>
      </c>
      <c r="C7" s="72" t="s">
        <v>433</v>
      </c>
      <c r="D7" s="113" t="s">
        <v>756</v>
      </c>
      <c r="E7" s="114">
        <v>210</v>
      </c>
      <c r="F7" s="114" t="s">
        <v>431</v>
      </c>
    </row>
    <row r="8" spans="1:6" x14ac:dyDescent="0.3">
      <c r="A8" s="391"/>
      <c r="B8" s="285" t="s">
        <v>507</v>
      </c>
      <c r="C8" s="72" t="s">
        <v>437</v>
      </c>
      <c r="D8" s="41" t="s">
        <v>438</v>
      </c>
      <c r="E8" s="114">
        <v>210</v>
      </c>
      <c r="F8" s="114" t="s">
        <v>431</v>
      </c>
    </row>
    <row r="9" spans="1:6" ht="20.399999999999999" x14ac:dyDescent="0.3">
      <c r="A9" s="391"/>
      <c r="B9" s="106" t="s">
        <v>508</v>
      </c>
      <c r="C9" s="41" t="s">
        <v>493</v>
      </c>
      <c r="D9" s="41" t="s">
        <v>509</v>
      </c>
      <c r="E9" s="104">
        <v>210</v>
      </c>
      <c r="F9" s="104" t="s">
        <v>431</v>
      </c>
    </row>
    <row r="10" spans="1:6" ht="20.399999999999999" x14ac:dyDescent="0.3">
      <c r="A10" s="391"/>
      <c r="B10" s="106" t="s">
        <v>552</v>
      </c>
      <c r="C10" s="41" t="s">
        <v>441</v>
      </c>
      <c r="D10" s="41" t="s">
        <v>442</v>
      </c>
      <c r="E10" s="104">
        <v>168</v>
      </c>
      <c r="F10" s="104" t="s">
        <v>757</v>
      </c>
    </row>
    <row r="11" spans="1:6" s="249" customFormat="1" ht="21" thickBot="1" x14ac:dyDescent="0.35">
      <c r="A11" s="391"/>
      <c r="B11" s="106" t="s">
        <v>443</v>
      </c>
      <c r="C11" s="41" t="s">
        <v>506</v>
      </c>
      <c r="D11" s="41" t="s">
        <v>444</v>
      </c>
      <c r="E11" s="104">
        <v>168</v>
      </c>
      <c r="F11" s="104" t="s">
        <v>757</v>
      </c>
    </row>
    <row r="12" spans="1:6" x14ac:dyDescent="0.3">
      <c r="A12" s="390" t="s">
        <v>435</v>
      </c>
      <c r="B12" s="145" t="s">
        <v>510</v>
      </c>
      <c r="C12" s="39" t="s">
        <v>437</v>
      </c>
      <c r="D12" s="39" t="s">
        <v>446</v>
      </c>
      <c r="E12" s="103">
        <v>42</v>
      </c>
      <c r="F12" s="178" t="s">
        <v>439</v>
      </c>
    </row>
    <row r="13" spans="1:6" ht="20.399999999999999" x14ac:dyDescent="0.3">
      <c r="A13" s="391"/>
      <c r="B13" s="167" t="s">
        <v>761</v>
      </c>
      <c r="C13" s="72" t="s">
        <v>437</v>
      </c>
      <c r="D13" s="72" t="s">
        <v>452</v>
      </c>
      <c r="E13" s="114">
        <v>42</v>
      </c>
      <c r="F13" s="179" t="s">
        <v>439</v>
      </c>
    </row>
    <row r="14" spans="1:6" x14ac:dyDescent="0.3">
      <c r="A14" s="391"/>
      <c r="B14" s="146" t="s">
        <v>456</v>
      </c>
      <c r="C14" s="41" t="s">
        <v>457</v>
      </c>
      <c r="D14" s="41" t="s">
        <v>458</v>
      </c>
      <c r="E14" s="104">
        <v>42</v>
      </c>
      <c r="F14" s="180" t="s">
        <v>439</v>
      </c>
    </row>
    <row r="15" spans="1:6" x14ac:dyDescent="0.3">
      <c r="A15" s="391"/>
      <c r="B15" s="146" t="s">
        <v>459</v>
      </c>
      <c r="C15" s="41" t="s">
        <v>460</v>
      </c>
      <c r="D15" s="41" t="s">
        <v>461</v>
      </c>
      <c r="E15" s="104">
        <v>42</v>
      </c>
      <c r="F15" s="181" t="s">
        <v>439</v>
      </c>
    </row>
    <row r="16" spans="1:6" x14ac:dyDescent="0.3">
      <c r="A16" s="391"/>
      <c r="B16" s="146" t="s">
        <v>453</v>
      </c>
      <c r="C16" s="41" t="s">
        <v>454</v>
      </c>
      <c r="D16" s="41" t="s">
        <v>455</v>
      </c>
      <c r="E16" s="104">
        <v>42</v>
      </c>
      <c r="F16" s="180" t="s">
        <v>439</v>
      </c>
    </row>
    <row r="17" spans="1:6" x14ac:dyDescent="0.3">
      <c r="A17" s="391"/>
      <c r="B17" s="146" t="s">
        <v>447</v>
      </c>
      <c r="C17" s="41" t="s">
        <v>437</v>
      </c>
      <c r="D17" s="41" t="s">
        <v>448</v>
      </c>
      <c r="E17" s="104">
        <v>42</v>
      </c>
      <c r="F17" s="180" t="s">
        <v>439</v>
      </c>
    </row>
    <row r="18" spans="1:6" x14ac:dyDescent="0.3">
      <c r="A18" s="391"/>
      <c r="B18" s="146" t="s">
        <v>449</v>
      </c>
      <c r="C18" s="41" t="s">
        <v>437</v>
      </c>
      <c r="D18" s="41" t="s">
        <v>450</v>
      </c>
      <c r="E18" s="184">
        <v>42</v>
      </c>
      <c r="F18" s="180" t="s">
        <v>439</v>
      </c>
    </row>
    <row r="19" spans="1:6" x14ac:dyDescent="0.3">
      <c r="A19" s="391"/>
      <c r="B19" s="146" t="s">
        <v>462</v>
      </c>
      <c r="C19" s="41" t="s">
        <v>437</v>
      </c>
      <c r="D19" s="41" t="s">
        <v>463</v>
      </c>
      <c r="E19" s="104">
        <v>42</v>
      </c>
      <c r="F19" s="182" t="s">
        <v>439</v>
      </c>
    </row>
    <row r="20" spans="1:6" ht="20.399999999999999" x14ac:dyDescent="0.3">
      <c r="A20" s="391"/>
      <c r="B20" s="146" t="s">
        <v>552</v>
      </c>
      <c r="C20" s="41" t="s">
        <v>465</v>
      </c>
      <c r="D20" s="41" t="s">
        <v>511</v>
      </c>
      <c r="E20" s="104">
        <v>42</v>
      </c>
      <c r="F20" s="180" t="s">
        <v>439</v>
      </c>
    </row>
    <row r="21" spans="1:6" ht="20.399999999999999" x14ac:dyDescent="0.3">
      <c r="A21" s="391"/>
      <c r="B21" s="146" t="s">
        <v>552</v>
      </c>
      <c r="C21" s="41" t="s">
        <v>758</v>
      </c>
      <c r="D21" s="41" t="s">
        <v>759</v>
      </c>
      <c r="E21" s="104">
        <v>42</v>
      </c>
      <c r="F21" s="180" t="s">
        <v>439</v>
      </c>
    </row>
    <row r="22" spans="1:6" x14ac:dyDescent="0.3">
      <c r="A22" s="391"/>
      <c r="B22" s="146" t="s">
        <v>443</v>
      </c>
      <c r="C22" s="41" t="s">
        <v>467</v>
      </c>
      <c r="D22" s="41" t="s">
        <v>442</v>
      </c>
      <c r="E22" s="104">
        <v>42</v>
      </c>
      <c r="F22" s="181" t="s">
        <v>439</v>
      </c>
    </row>
    <row r="23" spans="1:6" ht="15" thickBot="1" x14ac:dyDescent="0.35">
      <c r="A23" s="391"/>
      <c r="B23" s="146" t="s">
        <v>468</v>
      </c>
      <c r="C23" s="41" t="s">
        <v>437</v>
      </c>
      <c r="D23" s="41" t="s">
        <v>469</v>
      </c>
      <c r="E23" s="104">
        <v>42</v>
      </c>
      <c r="F23" s="182" t="s">
        <v>439</v>
      </c>
    </row>
    <row r="24" spans="1:6" x14ac:dyDescent="0.3">
      <c r="A24" s="390" t="s">
        <v>470</v>
      </c>
      <c r="B24" s="140" t="s">
        <v>471</v>
      </c>
      <c r="C24" s="39" t="s">
        <v>472</v>
      </c>
      <c r="D24" s="39" t="s">
        <v>512</v>
      </c>
      <c r="E24" s="103">
        <v>12</v>
      </c>
      <c r="F24" s="183" t="s">
        <v>474</v>
      </c>
    </row>
    <row r="25" spans="1:6" x14ac:dyDescent="0.3">
      <c r="A25" s="391"/>
      <c r="B25" s="141" t="s">
        <v>478</v>
      </c>
      <c r="C25" s="41" t="s">
        <v>479</v>
      </c>
      <c r="D25" s="113" t="s">
        <v>480</v>
      </c>
      <c r="E25" s="104">
        <v>12</v>
      </c>
      <c r="F25" s="182" t="s">
        <v>474</v>
      </c>
    </row>
    <row r="26" spans="1:6" x14ac:dyDescent="0.3">
      <c r="A26" s="391"/>
      <c r="B26" s="166" t="s">
        <v>475</v>
      </c>
      <c r="C26" s="72" t="s">
        <v>476</v>
      </c>
      <c r="D26" s="41" t="s">
        <v>477</v>
      </c>
      <c r="E26" s="115">
        <v>12</v>
      </c>
      <c r="F26" s="180" t="s">
        <v>474</v>
      </c>
    </row>
    <row r="27" spans="1:6" x14ac:dyDescent="0.3">
      <c r="A27" s="391"/>
      <c r="B27" s="166" t="s">
        <v>428</v>
      </c>
      <c r="C27" s="41" t="s">
        <v>481</v>
      </c>
      <c r="D27" s="113" t="s">
        <v>482</v>
      </c>
      <c r="E27" s="115">
        <v>12</v>
      </c>
      <c r="F27" s="180" t="s">
        <v>474</v>
      </c>
    </row>
    <row r="28" spans="1:6" ht="15" thickBot="1" x14ac:dyDescent="0.35">
      <c r="A28" s="392"/>
      <c r="B28" s="142" t="s">
        <v>483</v>
      </c>
      <c r="C28" s="200" t="s">
        <v>460</v>
      </c>
      <c r="D28" s="43" t="s">
        <v>480</v>
      </c>
      <c r="E28" s="105">
        <v>12</v>
      </c>
      <c r="F28" s="180" t="s">
        <v>474</v>
      </c>
    </row>
    <row r="29" spans="1:6" ht="20.399999999999999" x14ac:dyDescent="0.3">
      <c r="A29" s="376" t="s">
        <v>484</v>
      </c>
      <c r="B29" s="301" t="s">
        <v>489</v>
      </c>
      <c r="C29" s="72" t="s">
        <v>490</v>
      </c>
      <c r="D29" s="72" t="s">
        <v>491</v>
      </c>
      <c r="E29" s="114">
        <v>4</v>
      </c>
      <c r="F29" s="178" t="s">
        <v>488</v>
      </c>
    </row>
    <row r="30" spans="1:6" ht="20.399999999999999" x14ac:dyDescent="0.3">
      <c r="A30" s="377"/>
      <c r="B30" s="302" t="s">
        <v>492</v>
      </c>
      <c r="C30" s="41" t="s">
        <v>493</v>
      </c>
      <c r="D30" s="41" t="s">
        <v>494</v>
      </c>
      <c r="E30" s="104">
        <v>4</v>
      </c>
      <c r="F30" s="104" t="s">
        <v>488</v>
      </c>
    </row>
    <row r="31" spans="1:6" x14ac:dyDescent="0.3">
      <c r="A31" s="377"/>
      <c r="B31" s="302" t="s">
        <v>495</v>
      </c>
      <c r="C31" s="41" t="s">
        <v>496</v>
      </c>
      <c r="D31" s="41" t="s">
        <v>497</v>
      </c>
      <c r="E31" s="104">
        <v>4</v>
      </c>
      <c r="F31" s="104" t="s">
        <v>488</v>
      </c>
    </row>
    <row r="32" spans="1:6" ht="22.2" customHeight="1" x14ac:dyDescent="0.3">
      <c r="A32" s="377"/>
      <c r="B32" s="302" t="s">
        <v>513</v>
      </c>
      <c r="C32" s="41" t="s">
        <v>514</v>
      </c>
      <c r="D32" s="41" t="s">
        <v>515</v>
      </c>
      <c r="E32" s="104">
        <v>4</v>
      </c>
      <c r="F32" s="104" t="s">
        <v>488</v>
      </c>
    </row>
    <row r="33" spans="1:7" ht="20.399999999999999" x14ac:dyDescent="0.3">
      <c r="A33" s="377"/>
      <c r="B33" s="302" t="s">
        <v>485</v>
      </c>
      <c r="C33" s="41" t="s">
        <v>486</v>
      </c>
      <c r="D33" s="41" t="s">
        <v>487</v>
      </c>
      <c r="E33" s="184">
        <v>4</v>
      </c>
      <c r="F33" s="180" t="s">
        <v>488</v>
      </c>
      <c r="G33" s="174"/>
    </row>
    <row r="34" spans="1:7" ht="30.6" x14ac:dyDescent="0.3">
      <c r="A34" s="377"/>
      <c r="B34" s="302" t="s">
        <v>498</v>
      </c>
      <c r="C34" s="41" t="s">
        <v>499</v>
      </c>
      <c r="D34" s="41" t="s">
        <v>500</v>
      </c>
      <c r="E34" s="104">
        <v>2</v>
      </c>
      <c r="F34" s="104" t="s">
        <v>760</v>
      </c>
    </row>
    <row r="35" spans="1:7" ht="30" customHeight="1" x14ac:dyDescent="0.3">
      <c r="A35" s="377"/>
      <c r="B35" s="301" t="s">
        <v>464</v>
      </c>
      <c r="C35" s="72" t="s">
        <v>774</v>
      </c>
      <c r="D35" s="72" t="s">
        <v>775</v>
      </c>
      <c r="E35" s="114">
        <v>2</v>
      </c>
      <c r="F35" s="114" t="s">
        <v>760</v>
      </c>
    </row>
    <row r="36" spans="1:7" ht="48" customHeight="1" thickBot="1" x14ac:dyDescent="0.35">
      <c r="A36" s="378"/>
      <c r="B36" s="144" t="s">
        <v>502</v>
      </c>
      <c r="C36" s="43" t="s">
        <v>503</v>
      </c>
      <c r="D36" s="43" t="s">
        <v>504</v>
      </c>
      <c r="E36" s="105">
        <v>1</v>
      </c>
      <c r="F36" s="303" t="s">
        <v>501</v>
      </c>
    </row>
    <row r="39" spans="1:7" ht="14.4" customHeight="1" x14ac:dyDescent="0.3">
      <c r="A39" s="389"/>
      <c r="B39" s="389"/>
      <c r="C39" s="389"/>
    </row>
  </sheetData>
  <protectedRanges>
    <protectedRange password="CC64" sqref="A39:D39" name="Bereik1_3"/>
  </protectedRanges>
  <sortState xmlns:xlrd2="http://schemas.microsoft.com/office/spreadsheetml/2017/richdata2" ref="B6:E11">
    <sortCondition ref="E6:E11"/>
  </sortState>
  <mergeCells count="6">
    <mergeCell ref="A39:C39"/>
    <mergeCell ref="A1:A3"/>
    <mergeCell ref="A29:A36"/>
    <mergeCell ref="A24:A28"/>
    <mergeCell ref="A12:A23"/>
    <mergeCell ref="A6:A11"/>
  </mergeCells>
  <hyperlinks>
    <hyperlink ref="A1" location="Toelichting!A1" display="Terug naar het tabblad Toelichting" xr:uid="{1F1E837B-FFA0-4137-BA50-1C049CB69397}"/>
  </hyperlinks>
  <pageMargins left="0.70866141732283472" right="0.70866141732283472" top="0.74803149606299213" bottom="0.74803149606299213" header="0.31496062992125984" footer="0.31496062992125984"/>
  <pageSetup paperSize="9" scale="65"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DF61B9-463A-4A73-9897-F4687BF6F39F}">
  <sheetPr codeName="Blad12">
    <tabColor rgb="FF7030A0"/>
    <pageSetUpPr fitToPage="1"/>
  </sheetPr>
  <dimension ref="A1:F39"/>
  <sheetViews>
    <sheetView showGridLines="0" zoomScaleNormal="100" workbookViewId="0">
      <pane ySplit="5" topLeftCell="A20" activePane="bottomLeft" state="frozen"/>
      <selection sqref="A1:A21"/>
      <selection pane="bottomLeft" activeCell="C39" sqref="C39"/>
    </sheetView>
  </sheetViews>
  <sheetFormatPr defaultColWidth="8.88671875" defaultRowHeight="14.4" x14ac:dyDescent="0.3"/>
  <cols>
    <col min="1" max="1" width="16.6640625" customWidth="1"/>
    <col min="2" max="2" width="50.6640625" customWidth="1"/>
    <col min="3" max="3" width="35.6640625" customWidth="1"/>
    <col min="4" max="4" width="50.6640625" customWidth="1"/>
    <col min="5" max="5" width="16.6640625" style="20" customWidth="1"/>
    <col min="6" max="6" width="10.6640625" bestFit="1" customWidth="1"/>
    <col min="7" max="7" width="11.44140625" customWidth="1"/>
  </cols>
  <sheetData>
    <row r="1" spans="1:6" ht="18.600000000000001" thickBot="1" x14ac:dyDescent="0.4">
      <c r="A1" s="382" t="s">
        <v>17</v>
      </c>
      <c r="B1" s="63" t="s">
        <v>418</v>
      </c>
      <c r="C1" s="66" t="s">
        <v>965</v>
      </c>
      <c r="D1" s="36" t="s">
        <v>419</v>
      </c>
      <c r="E1" s="84">
        <v>0</v>
      </c>
    </row>
    <row r="2" spans="1:6" ht="18" x14ac:dyDescent="0.35">
      <c r="A2" s="383"/>
      <c r="B2" s="64" t="s">
        <v>420</v>
      </c>
      <c r="C2" s="67">
        <v>3</v>
      </c>
      <c r="E2"/>
    </row>
    <row r="3" spans="1:6" ht="18.600000000000001" thickBot="1" x14ac:dyDescent="0.4">
      <c r="A3" s="384"/>
      <c r="B3" s="65" t="s">
        <v>421</v>
      </c>
      <c r="C3" s="68" t="s">
        <v>21</v>
      </c>
      <c r="E3"/>
    </row>
    <row r="4" spans="1:6" ht="15" thickBot="1" x14ac:dyDescent="0.35"/>
    <row r="5" spans="1:6" ht="54" thickTop="1" thickBot="1" x14ac:dyDescent="0.35">
      <c r="B5" s="69" t="s">
        <v>422</v>
      </c>
      <c r="C5" s="70" t="s">
        <v>423</v>
      </c>
      <c r="D5" s="70" t="s">
        <v>424</v>
      </c>
      <c r="E5" s="71" t="s">
        <v>425</v>
      </c>
      <c r="F5" s="71" t="s">
        <v>426</v>
      </c>
    </row>
    <row r="6" spans="1:6" ht="15" thickTop="1" x14ac:dyDescent="0.3">
      <c r="A6" s="393" t="s">
        <v>427</v>
      </c>
      <c r="B6" s="153" t="s">
        <v>428</v>
      </c>
      <c r="C6" s="45" t="s">
        <v>429</v>
      </c>
      <c r="D6" s="45" t="s">
        <v>430</v>
      </c>
      <c r="E6" s="46">
        <v>210</v>
      </c>
      <c r="F6" s="46" t="s">
        <v>431</v>
      </c>
    </row>
    <row r="7" spans="1:6" x14ac:dyDescent="0.3">
      <c r="A7" s="394"/>
      <c r="B7" s="74" t="s">
        <v>516</v>
      </c>
      <c r="C7" s="41" t="s">
        <v>454</v>
      </c>
      <c r="D7" s="41" t="s">
        <v>455</v>
      </c>
      <c r="E7" s="42">
        <v>210</v>
      </c>
      <c r="F7" s="42" t="s">
        <v>431</v>
      </c>
    </row>
    <row r="8" spans="1:6" x14ac:dyDescent="0.3">
      <c r="A8" s="394"/>
      <c r="B8" s="74" t="s">
        <v>507</v>
      </c>
      <c r="C8" s="41" t="s">
        <v>437</v>
      </c>
      <c r="D8" s="41" t="s">
        <v>438</v>
      </c>
      <c r="E8" s="42">
        <v>210</v>
      </c>
      <c r="F8" s="42" t="s">
        <v>431</v>
      </c>
    </row>
    <row r="9" spans="1:6" ht="20.399999999999999" x14ac:dyDescent="0.3">
      <c r="A9" s="394"/>
      <c r="B9" s="74" t="s">
        <v>517</v>
      </c>
      <c r="C9" s="41" t="s">
        <v>493</v>
      </c>
      <c r="D9" s="41" t="s">
        <v>509</v>
      </c>
      <c r="E9" s="42">
        <v>210</v>
      </c>
      <c r="F9" s="42" t="s">
        <v>431</v>
      </c>
    </row>
    <row r="10" spans="1:6" x14ac:dyDescent="0.3">
      <c r="A10" s="394"/>
      <c r="B10" s="74" t="s">
        <v>518</v>
      </c>
      <c r="C10" s="41" t="s">
        <v>493</v>
      </c>
      <c r="D10" s="41" t="s">
        <v>519</v>
      </c>
      <c r="E10" s="42">
        <v>210</v>
      </c>
      <c r="F10" s="42" t="s">
        <v>431</v>
      </c>
    </row>
    <row r="11" spans="1:6" ht="20.399999999999999" x14ac:dyDescent="0.3">
      <c r="A11" s="394"/>
      <c r="B11" s="74" t="s">
        <v>520</v>
      </c>
      <c r="C11" s="41" t="s">
        <v>437</v>
      </c>
      <c r="D11" s="41" t="s">
        <v>452</v>
      </c>
      <c r="E11" s="42">
        <v>210</v>
      </c>
      <c r="F11" s="42" t="s">
        <v>431</v>
      </c>
    </row>
    <row r="12" spans="1:6" ht="20.399999999999999" x14ac:dyDescent="0.3">
      <c r="A12" s="394"/>
      <c r="B12" s="74" t="s">
        <v>521</v>
      </c>
      <c r="C12" s="41" t="s">
        <v>437</v>
      </c>
      <c r="D12" s="41" t="s">
        <v>522</v>
      </c>
      <c r="E12" s="42">
        <v>210</v>
      </c>
      <c r="F12" s="42" t="s">
        <v>431</v>
      </c>
    </row>
    <row r="13" spans="1:6" x14ac:dyDescent="0.3">
      <c r="A13" s="394"/>
      <c r="B13" s="74" t="s">
        <v>447</v>
      </c>
      <c r="C13" s="41" t="s">
        <v>437</v>
      </c>
      <c r="D13" s="41" t="s">
        <v>448</v>
      </c>
      <c r="E13" s="42">
        <v>210</v>
      </c>
      <c r="F13" s="42" t="s">
        <v>431</v>
      </c>
    </row>
    <row r="14" spans="1:6" x14ac:dyDescent="0.3">
      <c r="A14" s="394"/>
      <c r="B14" s="74" t="s">
        <v>523</v>
      </c>
      <c r="C14" s="41" t="s">
        <v>437</v>
      </c>
      <c r="D14" s="41" t="s">
        <v>524</v>
      </c>
      <c r="E14" s="42">
        <v>210</v>
      </c>
      <c r="F14" s="42" t="s">
        <v>431</v>
      </c>
    </row>
    <row r="15" spans="1:6" x14ac:dyDescent="0.3">
      <c r="A15" s="394"/>
      <c r="B15" s="74" t="s">
        <v>525</v>
      </c>
      <c r="C15" s="41" t="s">
        <v>437</v>
      </c>
      <c r="D15" s="41" t="s">
        <v>524</v>
      </c>
      <c r="E15" s="42">
        <v>210</v>
      </c>
      <c r="F15" s="42" t="s">
        <v>431</v>
      </c>
    </row>
    <row r="16" spans="1:6" x14ac:dyDescent="0.3">
      <c r="A16" s="394"/>
      <c r="B16" s="74" t="s">
        <v>526</v>
      </c>
      <c r="C16" s="41" t="s">
        <v>493</v>
      </c>
      <c r="D16" s="41" t="s">
        <v>527</v>
      </c>
      <c r="E16" s="42">
        <v>210</v>
      </c>
      <c r="F16" s="42" t="s">
        <v>431</v>
      </c>
    </row>
    <row r="17" spans="1:6" x14ac:dyDescent="0.3">
      <c r="A17" s="394"/>
      <c r="B17" s="74" t="s">
        <v>528</v>
      </c>
      <c r="C17" s="41" t="s">
        <v>529</v>
      </c>
      <c r="D17" s="41" t="s">
        <v>530</v>
      </c>
      <c r="E17" s="42">
        <v>210</v>
      </c>
      <c r="F17" s="42" t="s">
        <v>431</v>
      </c>
    </row>
    <row r="18" spans="1:6" x14ac:dyDescent="0.3">
      <c r="A18" s="394"/>
      <c r="B18" s="74" t="s">
        <v>531</v>
      </c>
      <c r="C18" s="41" t="s">
        <v>532</v>
      </c>
      <c r="D18" s="41" t="s">
        <v>533</v>
      </c>
      <c r="E18" s="42">
        <v>210</v>
      </c>
      <c r="F18" s="42" t="s">
        <v>431</v>
      </c>
    </row>
    <row r="19" spans="1:6" ht="20.399999999999999" x14ac:dyDescent="0.3">
      <c r="A19" s="394"/>
      <c r="B19" s="106" t="s">
        <v>464</v>
      </c>
      <c r="C19" s="41" t="s">
        <v>534</v>
      </c>
      <c r="D19" s="41" t="s">
        <v>535</v>
      </c>
      <c r="E19" s="42">
        <v>210</v>
      </c>
      <c r="F19" s="42" t="s">
        <v>431</v>
      </c>
    </row>
    <row r="20" spans="1:6" x14ac:dyDescent="0.3">
      <c r="A20" s="394"/>
      <c r="B20" s="74" t="s">
        <v>536</v>
      </c>
      <c r="C20" s="41" t="s">
        <v>454</v>
      </c>
      <c r="D20" s="41" t="s">
        <v>537</v>
      </c>
      <c r="E20" s="42">
        <v>210</v>
      </c>
      <c r="F20" s="42" t="s">
        <v>431</v>
      </c>
    </row>
    <row r="21" spans="1:6" x14ac:dyDescent="0.3">
      <c r="A21" s="394"/>
      <c r="B21" s="74" t="s">
        <v>538</v>
      </c>
      <c r="C21" s="41" t="s">
        <v>493</v>
      </c>
      <c r="D21" s="41" t="s">
        <v>519</v>
      </c>
      <c r="E21" s="42">
        <v>210</v>
      </c>
      <c r="F21" s="42" t="s">
        <v>431</v>
      </c>
    </row>
    <row r="22" spans="1:6" x14ac:dyDescent="0.3">
      <c r="A22" s="394"/>
      <c r="B22" s="74" t="s">
        <v>539</v>
      </c>
      <c r="C22" s="41" t="s">
        <v>493</v>
      </c>
      <c r="D22" s="41" t="s">
        <v>527</v>
      </c>
      <c r="E22" s="42">
        <v>210</v>
      </c>
      <c r="F22" s="42" t="s">
        <v>431</v>
      </c>
    </row>
    <row r="23" spans="1:6" ht="24.6" customHeight="1" thickBot="1" x14ac:dyDescent="0.35">
      <c r="A23" s="395"/>
      <c r="B23" s="116" t="s">
        <v>540</v>
      </c>
      <c r="C23" s="43" t="s">
        <v>493</v>
      </c>
      <c r="D23" s="43" t="s">
        <v>541</v>
      </c>
      <c r="E23" s="44">
        <v>210</v>
      </c>
      <c r="F23" s="44" t="s">
        <v>431</v>
      </c>
    </row>
    <row r="24" spans="1:6" ht="15" thickTop="1" x14ac:dyDescent="0.3">
      <c r="A24" s="394" t="s">
        <v>435</v>
      </c>
      <c r="B24" s="154" t="s">
        <v>456</v>
      </c>
      <c r="C24" s="41" t="s">
        <v>457</v>
      </c>
      <c r="D24" s="41" t="s">
        <v>458</v>
      </c>
      <c r="E24" s="42">
        <v>42</v>
      </c>
      <c r="F24" s="42" t="s">
        <v>439</v>
      </c>
    </row>
    <row r="25" spans="1:6" x14ac:dyDescent="0.3">
      <c r="A25" s="394"/>
      <c r="B25" s="154" t="s">
        <v>462</v>
      </c>
      <c r="C25" s="41" t="s">
        <v>437</v>
      </c>
      <c r="D25" s="41" t="s">
        <v>463</v>
      </c>
      <c r="E25" s="42">
        <v>42</v>
      </c>
      <c r="F25" s="42" t="s">
        <v>439</v>
      </c>
    </row>
    <row r="26" spans="1:6" ht="15" thickBot="1" x14ac:dyDescent="0.35">
      <c r="A26" s="395"/>
      <c r="B26" s="155" t="s">
        <v>468</v>
      </c>
      <c r="C26" s="43" t="s">
        <v>437</v>
      </c>
      <c r="D26" s="43" t="s">
        <v>469</v>
      </c>
      <c r="E26" s="44">
        <v>42</v>
      </c>
      <c r="F26" s="44" t="s">
        <v>439</v>
      </c>
    </row>
    <row r="27" spans="1:6" ht="15" thickTop="1" x14ac:dyDescent="0.3">
      <c r="A27" s="394" t="s">
        <v>470</v>
      </c>
      <c r="B27" s="157" t="s">
        <v>428</v>
      </c>
      <c r="C27" s="41" t="s">
        <v>481</v>
      </c>
      <c r="D27" s="41" t="s">
        <v>482</v>
      </c>
      <c r="E27" s="42">
        <v>12</v>
      </c>
      <c r="F27" s="42" t="s">
        <v>474</v>
      </c>
    </row>
    <row r="28" spans="1:6" x14ac:dyDescent="0.3">
      <c r="A28" s="394"/>
      <c r="B28" s="157" t="s">
        <v>478</v>
      </c>
      <c r="C28" s="41" t="s">
        <v>479</v>
      </c>
      <c r="D28" s="41" t="s">
        <v>480</v>
      </c>
      <c r="E28" s="42">
        <v>12</v>
      </c>
      <c r="F28" s="42" t="s">
        <v>474</v>
      </c>
    </row>
    <row r="29" spans="1:6" x14ac:dyDescent="0.3">
      <c r="A29" s="394"/>
      <c r="B29" s="157" t="s">
        <v>542</v>
      </c>
      <c r="C29" s="41" t="s">
        <v>496</v>
      </c>
      <c r="D29" s="41" t="s">
        <v>543</v>
      </c>
      <c r="E29" s="42">
        <v>12</v>
      </c>
      <c r="F29" s="42" t="s">
        <v>474</v>
      </c>
    </row>
    <row r="30" spans="1:6" x14ac:dyDescent="0.3">
      <c r="A30" s="394"/>
      <c r="B30" s="157" t="s">
        <v>544</v>
      </c>
      <c r="C30" s="41" t="s">
        <v>460</v>
      </c>
      <c r="D30" s="41" t="s">
        <v>545</v>
      </c>
      <c r="E30" s="42">
        <v>12</v>
      </c>
      <c r="F30" s="42" t="s">
        <v>474</v>
      </c>
    </row>
    <row r="31" spans="1:6" ht="15" thickBot="1" x14ac:dyDescent="0.35">
      <c r="A31" s="394"/>
      <c r="B31" s="173" t="s">
        <v>475</v>
      </c>
      <c r="C31" s="72" t="s">
        <v>476</v>
      </c>
      <c r="D31" s="72" t="s">
        <v>477</v>
      </c>
      <c r="E31" s="73">
        <v>12</v>
      </c>
      <c r="F31" s="42" t="s">
        <v>474</v>
      </c>
    </row>
    <row r="32" spans="1:6" ht="21" thickTop="1" x14ac:dyDescent="0.3">
      <c r="A32" s="396" t="s">
        <v>484</v>
      </c>
      <c r="B32" s="305" t="s">
        <v>546</v>
      </c>
      <c r="C32" s="185" t="s">
        <v>486</v>
      </c>
      <c r="D32" s="39" t="s">
        <v>547</v>
      </c>
      <c r="E32" s="40">
        <v>4</v>
      </c>
      <c r="F32" s="176" t="s">
        <v>488</v>
      </c>
    </row>
    <row r="33" spans="1:6" ht="20.399999999999999" x14ac:dyDescent="0.3">
      <c r="A33" s="397"/>
      <c r="B33" s="302" t="s">
        <v>485</v>
      </c>
      <c r="C33" s="41" t="s">
        <v>493</v>
      </c>
      <c r="D33" s="72" t="s">
        <v>487</v>
      </c>
      <c r="E33" s="73">
        <v>4</v>
      </c>
      <c r="F33" s="175" t="s">
        <v>488</v>
      </c>
    </row>
    <row r="34" spans="1:6" ht="22.2" customHeight="1" x14ac:dyDescent="0.3">
      <c r="A34" s="397"/>
      <c r="B34" s="302" t="s">
        <v>548</v>
      </c>
      <c r="C34" s="41" t="s">
        <v>514</v>
      </c>
      <c r="D34" s="41" t="s">
        <v>533</v>
      </c>
      <c r="E34" s="42">
        <v>4</v>
      </c>
      <c r="F34" s="175" t="s">
        <v>488</v>
      </c>
    </row>
    <row r="35" spans="1:6" ht="22.2" customHeight="1" x14ac:dyDescent="0.3">
      <c r="A35" s="397"/>
      <c r="B35" s="143" t="s">
        <v>464</v>
      </c>
      <c r="C35" s="306" t="s">
        <v>774</v>
      </c>
      <c r="D35" s="41" t="s">
        <v>775</v>
      </c>
      <c r="E35" s="42">
        <v>2</v>
      </c>
      <c r="F35" s="42" t="s">
        <v>760</v>
      </c>
    </row>
    <row r="36" spans="1:6" ht="30.6" x14ac:dyDescent="0.3">
      <c r="A36" s="397"/>
      <c r="B36" s="302" t="s">
        <v>498</v>
      </c>
      <c r="C36" s="41" t="s">
        <v>499</v>
      </c>
      <c r="D36" s="41" t="s">
        <v>500</v>
      </c>
      <c r="E36" s="42">
        <v>1</v>
      </c>
      <c r="F36" s="42" t="s">
        <v>501</v>
      </c>
    </row>
    <row r="37" spans="1:6" ht="21" thickBot="1" x14ac:dyDescent="0.35">
      <c r="A37" s="398"/>
      <c r="B37" s="144" t="s">
        <v>549</v>
      </c>
      <c r="C37" s="307" t="s">
        <v>486</v>
      </c>
      <c r="D37" s="43" t="s">
        <v>550</v>
      </c>
      <c r="E37" s="44">
        <v>1</v>
      </c>
      <c r="F37" s="44" t="s">
        <v>501</v>
      </c>
    </row>
    <row r="39" spans="1:6" x14ac:dyDescent="0.3">
      <c r="B39" s="29"/>
    </row>
  </sheetData>
  <mergeCells count="5">
    <mergeCell ref="A6:A23"/>
    <mergeCell ref="A24:A26"/>
    <mergeCell ref="A27:A31"/>
    <mergeCell ref="A32:A37"/>
    <mergeCell ref="A1:A3"/>
  </mergeCells>
  <hyperlinks>
    <hyperlink ref="A1" location="Toelichting!A1" display="Terug naar het tabblad Toelichting" xr:uid="{E29D57D3-2FE0-4761-8E1A-6ADD0DCAF066}"/>
  </hyperlinks>
  <pageMargins left="0.70866141732283472" right="0.70866141732283472" top="0.74803149606299213" bottom="0.74803149606299213" header="0.31496062992125984" footer="0.31496062992125984"/>
  <pageSetup paperSize="9" scale="71"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1477C2-200E-4CD6-9D2B-E3E876D9D821}">
  <sheetPr>
    <tabColor rgb="FF7030A0"/>
  </sheetPr>
  <dimension ref="A1:F33"/>
  <sheetViews>
    <sheetView workbookViewId="0">
      <selection activeCell="J26" sqref="J26"/>
    </sheetView>
  </sheetViews>
  <sheetFormatPr defaultRowHeight="14.4" x14ac:dyDescent="0.3"/>
  <cols>
    <col min="1" max="1" width="14.77734375" customWidth="1"/>
    <col min="2" max="2" width="56.5546875" customWidth="1"/>
    <col min="3" max="3" width="45.77734375" customWidth="1"/>
    <col min="4" max="4" width="47" customWidth="1"/>
    <col min="5" max="5" width="16.44140625" customWidth="1"/>
    <col min="6" max="6" width="17.88671875" customWidth="1"/>
  </cols>
  <sheetData>
    <row r="1" spans="1:6" ht="18.600000000000001" thickBot="1" x14ac:dyDescent="0.4">
      <c r="A1" s="382" t="s">
        <v>17</v>
      </c>
      <c r="B1" s="63" t="s">
        <v>418</v>
      </c>
      <c r="C1" s="66" t="s">
        <v>965</v>
      </c>
      <c r="D1" s="36" t="s">
        <v>419</v>
      </c>
      <c r="E1" s="84">
        <v>0</v>
      </c>
    </row>
    <row r="2" spans="1:6" ht="18" x14ac:dyDescent="0.35">
      <c r="A2" s="383"/>
      <c r="B2" s="64" t="s">
        <v>420</v>
      </c>
      <c r="C2" s="67">
        <v>4</v>
      </c>
    </row>
    <row r="3" spans="1:6" ht="18.600000000000001" thickBot="1" x14ac:dyDescent="0.4">
      <c r="A3" s="384"/>
      <c r="B3" s="65" t="s">
        <v>421</v>
      </c>
      <c r="C3" s="68" t="s">
        <v>20</v>
      </c>
    </row>
    <row r="4" spans="1:6" ht="15" thickBot="1" x14ac:dyDescent="0.35"/>
    <row r="5" spans="1:6" ht="53.4" thickBot="1" x14ac:dyDescent="0.35">
      <c r="B5" s="294" t="s">
        <v>422</v>
      </c>
      <c r="C5" s="295" t="s">
        <v>423</v>
      </c>
      <c r="D5" s="295" t="s">
        <v>424</v>
      </c>
      <c r="E5" s="296" t="s">
        <v>425</v>
      </c>
      <c r="F5" s="296" t="s">
        <v>426</v>
      </c>
    </row>
    <row r="6" spans="1:6" x14ac:dyDescent="0.3">
      <c r="A6" s="376" t="s">
        <v>427</v>
      </c>
      <c r="B6" s="297" t="s">
        <v>428</v>
      </c>
      <c r="C6" s="39" t="s">
        <v>429</v>
      </c>
      <c r="D6" s="39" t="s">
        <v>430</v>
      </c>
      <c r="E6" s="103">
        <v>210</v>
      </c>
      <c r="F6" s="103" t="s">
        <v>431</v>
      </c>
    </row>
    <row r="7" spans="1:6" ht="21" customHeight="1" x14ac:dyDescent="0.3">
      <c r="A7" s="377"/>
      <c r="B7" s="285" t="s">
        <v>755</v>
      </c>
      <c r="C7" s="41" t="s">
        <v>433</v>
      </c>
      <c r="D7" s="113" t="s">
        <v>756</v>
      </c>
      <c r="E7" s="104">
        <v>210</v>
      </c>
      <c r="F7" s="104" t="s">
        <v>431</v>
      </c>
    </row>
    <row r="8" spans="1:6" x14ac:dyDescent="0.3">
      <c r="A8" s="377"/>
      <c r="B8" s="106" t="s">
        <v>507</v>
      </c>
      <c r="C8" s="41" t="s">
        <v>437</v>
      </c>
      <c r="D8" s="41" t="s">
        <v>438</v>
      </c>
      <c r="E8" s="104">
        <v>210</v>
      </c>
      <c r="F8" s="104" t="s">
        <v>431</v>
      </c>
    </row>
    <row r="9" spans="1:6" x14ac:dyDescent="0.3">
      <c r="A9" s="377"/>
      <c r="B9" s="106" t="s">
        <v>536</v>
      </c>
      <c r="C9" s="41" t="s">
        <v>454</v>
      </c>
      <c r="D9" s="41" t="s">
        <v>537</v>
      </c>
      <c r="E9" s="104">
        <v>210</v>
      </c>
      <c r="F9" s="104" t="s">
        <v>431</v>
      </c>
    </row>
    <row r="10" spans="1:6" ht="20.399999999999999" x14ac:dyDescent="0.3">
      <c r="A10" s="377"/>
      <c r="B10" s="106" t="s">
        <v>464</v>
      </c>
      <c r="C10" s="41" t="s">
        <v>465</v>
      </c>
      <c r="D10" s="41" t="s">
        <v>466</v>
      </c>
      <c r="E10" s="104">
        <v>210</v>
      </c>
      <c r="F10" s="104" t="s">
        <v>431</v>
      </c>
    </row>
    <row r="11" spans="1:6" x14ac:dyDescent="0.3">
      <c r="A11" s="377"/>
      <c r="B11" s="106" t="s">
        <v>443</v>
      </c>
      <c r="C11" s="41" t="s">
        <v>467</v>
      </c>
      <c r="D11" s="41" t="s">
        <v>442</v>
      </c>
      <c r="E11" s="104">
        <v>210</v>
      </c>
      <c r="F11" s="104" t="s">
        <v>431</v>
      </c>
    </row>
    <row r="12" spans="1:6" ht="21" thickBot="1" x14ac:dyDescent="0.35">
      <c r="A12" s="378"/>
      <c r="B12" s="107" t="s">
        <v>767</v>
      </c>
      <c r="C12" s="43" t="s">
        <v>493</v>
      </c>
      <c r="D12" s="43" t="s">
        <v>509</v>
      </c>
      <c r="E12" s="105">
        <v>210</v>
      </c>
      <c r="F12" s="105" t="s">
        <v>431</v>
      </c>
    </row>
    <row r="13" spans="1:6" ht="20.399999999999999" x14ac:dyDescent="0.3">
      <c r="A13" s="376" t="s">
        <v>435</v>
      </c>
      <c r="B13" s="145" t="s">
        <v>451</v>
      </c>
      <c r="C13" s="39" t="s">
        <v>437</v>
      </c>
      <c r="D13" s="39" t="s">
        <v>768</v>
      </c>
      <c r="E13" s="103">
        <v>42</v>
      </c>
      <c r="F13" s="103" t="s">
        <v>439</v>
      </c>
    </row>
    <row r="14" spans="1:6" x14ac:dyDescent="0.3">
      <c r="A14" s="377"/>
      <c r="B14" s="146" t="s">
        <v>449</v>
      </c>
      <c r="C14" s="41" t="s">
        <v>437</v>
      </c>
      <c r="D14" s="41" t="s">
        <v>450</v>
      </c>
      <c r="E14" s="104">
        <v>42</v>
      </c>
      <c r="F14" s="104" t="s">
        <v>439</v>
      </c>
    </row>
    <row r="15" spans="1:6" x14ac:dyDescent="0.3">
      <c r="A15" s="377"/>
      <c r="B15" s="146" t="s">
        <v>516</v>
      </c>
      <c r="C15" s="41" t="s">
        <v>454</v>
      </c>
      <c r="D15" s="41" t="s">
        <v>455</v>
      </c>
      <c r="E15" s="104">
        <v>42</v>
      </c>
      <c r="F15" s="104" t="s">
        <v>439</v>
      </c>
    </row>
    <row r="16" spans="1:6" x14ac:dyDescent="0.3">
      <c r="A16" s="377"/>
      <c r="B16" s="146" t="s">
        <v>456</v>
      </c>
      <c r="C16" s="41" t="s">
        <v>457</v>
      </c>
      <c r="D16" s="41" t="s">
        <v>458</v>
      </c>
      <c r="E16" s="104">
        <v>42</v>
      </c>
      <c r="F16" s="104" t="s">
        <v>439</v>
      </c>
    </row>
    <row r="17" spans="1:6" x14ac:dyDescent="0.3">
      <c r="A17" s="377"/>
      <c r="B17" s="146" t="s">
        <v>459</v>
      </c>
      <c r="C17" s="41" t="s">
        <v>460</v>
      </c>
      <c r="D17" s="41" t="s">
        <v>461</v>
      </c>
      <c r="E17" s="104">
        <v>42</v>
      </c>
      <c r="F17" s="104" t="s">
        <v>439</v>
      </c>
    </row>
    <row r="18" spans="1:6" x14ac:dyDescent="0.3">
      <c r="A18" s="377"/>
      <c r="B18" s="146" t="s">
        <v>462</v>
      </c>
      <c r="C18" s="41" t="s">
        <v>437</v>
      </c>
      <c r="D18" s="41" t="s">
        <v>463</v>
      </c>
      <c r="E18" s="104">
        <v>42</v>
      </c>
      <c r="F18" s="104" t="s">
        <v>439</v>
      </c>
    </row>
    <row r="19" spans="1:6" x14ac:dyDescent="0.3">
      <c r="A19" s="377"/>
      <c r="B19" s="146" t="s">
        <v>447</v>
      </c>
      <c r="C19" s="41" t="s">
        <v>437</v>
      </c>
      <c r="D19" s="41" t="s">
        <v>448</v>
      </c>
      <c r="E19" s="104">
        <v>42</v>
      </c>
      <c r="F19" s="104" t="s">
        <v>439</v>
      </c>
    </row>
    <row r="20" spans="1:6" ht="15" thickBot="1" x14ac:dyDescent="0.35">
      <c r="A20" s="377"/>
      <c r="B20" s="146" t="s">
        <v>468</v>
      </c>
      <c r="C20" s="41" t="s">
        <v>437</v>
      </c>
      <c r="D20" s="41" t="s">
        <v>469</v>
      </c>
      <c r="E20" s="104">
        <v>42</v>
      </c>
      <c r="F20" s="104" t="s">
        <v>439</v>
      </c>
    </row>
    <row r="21" spans="1:6" x14ac:dyDescent="0.3">
      <c r="A21" s="376" t="s">
        <v>470</v>
      </c>
      <c r="B21" s="140" t="s">
        <v>428</v>
      </c>
      <c r="C21" s="39" t="s">
        <v>481</v>
      </c>
      <c r="D21" s="39" t="s">
        <v>482</v>
      </c>
      <c r="E21" s="103">
        <v>12</v>
      </c>
      <c r="F21" s="103" t="s">
        <v>474</v>
      </c>
    </row>
    <row r="22" spans="1:6" x14ac:dyDescent="0.3">
      <c r="A22" s="377"/>
      <c r="B22" s="170" t="s">
        <v>475</v>
      </c>
      <c r="C22" s="72" t="s">
        <v>476</v>
      </c>
      <c r="D22" s="72" t="s">
        <v>477</v>
      </c>
      <c r="E22" s="114">
        <v>12</v>
      </c>
      <c r="F22" s="114" t="s">
        <v>474</v>
      </c>
    </row>
    <row r="23" spans="1:6" x14ac:dyDescent="0.3">
      <c r="A23" s="377"/>
      <c r="B23" s="141" t="s">
        <v>471</v>
      </c>
      <c r="C23" s="41" t="s">
        <v>472</v>
      </c>
      <c r="D23" s="41" t="s">
        <v>473</v>
      </c>
      <c r="E23" s="104">
        <v>12</v>
      </c>
      <c r="F23" s="114" t="s">
        <v>474</v>
      </c>
    </row>
    <row r="24" spans="1:6" x14ac:dyDescent="0.3">
      <c r="A24" s="377"/>
      <c r="B24" s="141" t="s">
        <v>652</v>
      </c>
      <c r="C24" s="41" t="s">
        <v>479</v>
      </c>
      <c r="D24" s="41" t="s">
        <v>772</v>
      </c>
      <c r="E24" s="104">
        <v>12</v>
      </c>
      <c r="F24" s="114" t="s">
        <v>474</v>
      </c>
    </row>
    <row r="25" spans="1:6" ht="15" thickBot="1" x14ac:dyDescent="0.35">
      <c r="A25" s="377"/>
      <c r="B25" s="166" t="s">
        <v>483</v>
      </c>
      <c r="C25" s="113" t="s">
        <v>460</v>
      </c>
      <c r="D25" s="113" t="s">
        <v>480</v>
      </c>
      <c r="E25" s="115">
        <v>12</v>
      </c>
      <c r="F25" s="181" t="s">
        <v>474</v>
      </c>
    </row>
    <row r="26" spans="1:6" ht="20.399999999999999" x14ac:dyDescent="0.3">
      <c r="A26" s="376" t="s">
        <v>769</v>
      </c>
      <c r="B26" s="298" t="s">
        <v>485</v>
      </c>
      <c r="C26" s="39" t="s">
        <v>486</v>
      </c>
      <c r="D26" s="39" t="s">
        <v>487</v>
      </c>
      <c r="E26" s="103">
        <v>4</v>
      </c>
      <c r="F26" s="103" t="s">
        <v>488</v>
      </c>
    </row>
    <row r="27" spans="1:6" ht="20.399999999999999" x14ac:dyDescent="0.3">
      <c r="A27" s="377"/>
      <c r="B27" s="143" t="s">
        <v>489</v>
      </c>
      <c r="C27" s="41" t="s">
        <v>490</v>
      </c>
      <c r="D27" s="41" t="s">
        <v>491</v>
      </c>
      <c r="E27" s="104">
        <v>4</v>
      </c>
      <c r="F27" s="104" t="s">
        <v>488</v>
      </c>
    </row>
    <row r="28" spans="1:6" ht="20.399999999999999" x14ac:dyDescent="0.3">
      <c r="A28" s="377"/>
      <c r="B28" s="143" t="s">
        <v>770</v>
      </c>
      <c r="C28" s="41" t="s">
        <v>486</v>
      </c>
      <c r="D28" s="41" t="s">
        <v>547</v>
      </c>
      <c r="E28" s="104">
        <v>4</v>
      </c>
      <c r="F28" s="104" t="s">
        <v>488</v>
      </c>
    </row>
    <row r="29" spans="1:6" ht="20.399999999999999" x14ac:dyDescent="0.3">
      <c r="A29" s="377"/>
      <c r="B29" s="143" t="s">
        <v>513</v>
      </c>
      <c r="C29" s="41" t="s">
        <v>514</v>
      </c>
      <c r="D29" s="41" t="s">
        <v>515</v>
      </c>
      <c r="E29" s="104">
        <v>4</v>
      </c>
      <c r="F29" s="104" t="s">
        <v>488</v>
      </c>
    </row>
    <row r="30" spans="1:6" ht="20.399999999999999" x14ac:dyDescent="0.3">
      <c r="A30" s="377"/>
      <c r="B30" s="161" t="s">
        <v>464</v>
      </c>
      <c r="C30" s="72" t="s">
        <v>774</v>
      </c>
      <c r="D30" s="72" t="s">
        <v>775</v>
      </c>
      <c r="E30" s="114">
        <v>2</v>
      </c>
      <c r="F30" s="114" t="s">
        <v>760</v>
      </c>
    </row>
    <row r="31" spans="1:6" ht="30.6" x14ac:dyDescent="0.3">
      <c r="A31" s="377"/>
      <c r="B31" s="143" t="s">
        <v>498</v>
      </c>
      <c r="C31" s="41" t="s">
        <v>499</v>
      </c>
      <c r="D31" s="41" t="s">
        <v>500</v>
      </c>
      <c r="E31" s="104">
        <v>1</v>
      </c>
      <c r="F31" s="104" t="s">
        <v>501</v>
      </c>
    </row>
    <row r="32" spans="1:6" x14ac:dyDescent="0.3">
      <c r="A32" s="377"/>
      <c r="B32" s="143" t="s">
        <v>495</v>
      </c>
      <c r="C32" s="41" t="s">
        <v>486</v>
      </c>
      <c r="D32" s="41" t="s">
        <v>771</v>
      </c>
      <c r="E32" s="104">
        <v>1</v>
      </c>
      <c r="F32" s="104" t="s">
        <v>501</v>
      </c>
    </row>
    <row r="33" spans="1:6" ht="60" customHeight="1" thickBot="1" x14ac:dyDescent="0.35">
      <c r="A33" s="378"/>
      <c r="B33" s="144" t="s">
        <v>502</v>
      </c>
      <c r="C33" s="43" t="s">
        <v>503</v>
      </c>
      <c r="D33" s="43" t="s">
        <v>504</v>
      </c>
      <c r="E33" s="105">
        <v>1</v>
      </c>
      <c r="F33" s="105" t="s">
        <v>501</v>
      </c>
    </row>
  </sheetData>
  <mergeCells count="5">
    <mergeCell ref="A1:A3"/>
    <mergeCell ref="A6:A12"/>
    <mergeCell ref="A13:A20"/>
    <mergeCell ref="A21:A25"/>
    <mergeCell ref="A26:A33"/>
  </mergeCells>
  <hyperlinks>
    <hyperlink ref="A1" location="Toelichting!A1" display="Terug naar het tabblad Toelichting" xr:uid="{26895D38-9476-4B39-AFAE-839300E88351}"/>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ba897942-6c2b-486f-b3cf-29b9a8cf6cf2" xsi:nil="true"/>
    <lcf76f155ced4ddcb4097134ff3c332f xmlns="a1d7fae8-dd98-45ea-a451-a42695005687">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A616DAF4C4F6A41814C15AAD9DE843A" ma:contentTypeVersion="13" ma:contentTypeDescription="Een nieuw document maken." ma:contentTypeScope="" ma:versionID="b21f9ab91314d1c18e4313717d7c0964">
  <xsd:schema xmlns:xsd="http://www.w3.org/2001/XMLSchema" xmlns:xs="http://www.w3.org/2001/XMLSchema" xmlns:p="http://schemas.microsoft.com/office/2006/metadata/properties" xmlns:ns2="a1d7fae8-dd98-45ea-a451-a42695005687" xmlns:ns3="ba897942-6c2b-486f-b3cf-29b9a8cf6cf2" targetNamespace="http://schemas.microsoft.com/office/2006/metadata/properties" ma:root="true" ma:fieldsID="67db7622e42db96942975505080664b1" ns2:_="" ns3:_="">
    <xsd:import namespace="a1d7fae8-dd98-45ea-a451-a42695005687"/>
    <xsd:import namespace="ba897942-6c2b-486f-b3cf-29b9a8cf6cf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1d7fae8-dd98-45ea-a451-a4269500568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Afbeeldingtags" ma:readOnly="false" ma:fieldId="{5cf76f15-5ced-4ddc-b409-7134ff3c332f}" ma:taxonomyMulti="true" ma:sspId="b2f4ec2f-da15-4902-8fa6-112cf7c4e546"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a897942-6c2b-486f-b3cf-29b9a8cf6cf2"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76d21f2c-4200-464c-8e54-f24a345707cc}" ma:internalName="TaxCatchAll" ma:showField="CatchAllData" ma:web="ba897942-6c2b-486f-b3cf-29b9a8cf6cf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0B27E7F-DE72-4E9B-9DF1-DB3EDE1749A6}">
  <ds:schemaRefs>
    <ds:schemaRef ds:uri="http://schemas.microsoft.com/office/2006/metadata/properties"/>
    <ds:schemaRef ds:uri="http://schemas.microsoft.com/office/infopath/2007/PartnerControls"/>
    <ds:schemaRef ds:uri="f8e0e575-8568-4af1-85ef-794ef5b1c2ae"/>
    <ds:schemaRef ds:uri="ae586e2e-e207-45a9-a8a8-8ad30477958d"/>
    <ds:schemaRef ds:uri="ba897942-6c2b-486f-b3cf-29b9a8cf6cf2"/>
    <ds:schemaRef ds:uri="a1d7fae8-dd98-45ea-a451-a42695005687"/>
  </ds:schemaRefs>
</ds:datastoreItem>
</file>

<file path=customXml/itemProps2.xml><?xml version="1.0" encoding="utf-8"?>
<ds:datastoreItem xmlns:ds="http://schemas.openxmlformats.org/officeDocument/2006/customXml" ds:itemID="{00CFC9BD-2647-4229-BF61-E79A1C54895C}">
  <ds:schemaRefs>
    <ds:schemaRef ds:uri="http://schemas.microsoft.com/sharepoint/v3/contenttype/forms"/>
  </ds:schemaRefs>
</ds:datastoreItem>
</file>

<file path=customXml/itemProps3.xml><?xml version="1.0" encoding="utf-8"?>
<ds:datastoreItem xmlns:ds="http://schemas.openxmlformats.org/officeDocument/2006/customXml" ds:itemID="{863FA81E-9073-43B9-90FC-61B341B7926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1d7fae8-dd98-45ea-a451-a42695005687"/>
    <ds:schemaRef ds:uri="ba897942-6c2b-486f-b3cf-29b9a8cf6cf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18</vt:i4>
      </vt:variant>
    </vt:vector>
  </HeadingPairs>
  <TitlesOfParts>
    <vt:vector size="18" baseType="lpstr">
      <vt:lpstr>Toelichting</vt:lpstr>
      <vt:lpstr>Blad1</vt:lpstr>
      <vt:lpstr>Prijzenblad WadA</vt:lpstr>
      <vt:lpstr>Ruimtestaat</vt:lpstr>
      <vt:lpstr>Locaties WadA</vt:lpstr>
      <vt:lpstr>Admistratieve ruimte (1)</vt:lpstr>
      <vt:lpstr>Leslokaal (2)</vt:lpstr>
      <vt:lpstr>Sanitair (3)</vt:lpstr>
      <vt:lpstr>Restauratieve ruimte (4)</vt:lpstr>
      <vt:lpstr>Verkeersruimte (5)</vt:lpstr>
      <vt:lpstr>Speellokaal (6)</vt:lpstr>
      <vt:lpstr>KDV BSO PSZ (7)</vt:lpstr>
      <vt:lpstr>Regiewerkzaamheden</vt:lpstr>
      <vt:lpstr>Ruimteverantw.</vt:lpstr>
      <vt:lpstr>praktijklokaal</vt:lpstr>
      <vt:lpstr>algemene ruimten</vt:lpstr>
      <vt:lpstr>Sanitair incl naloop</vt:lpstr>
      <vt:lpstr>grootkeuken</vt:lpstr>
    </vt:vector>
  </TitlesOfParts>
  <Manager/>
  <Company>DC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Chris Sanderman</dc:creator>
  <cp:keywords/>
  <dc:description/>
  <cp:lastModifiedBy>Denise van Druten | Ingenion</cp:lastModifiedBy>
  <cp:revision/>
  <cp:lastPrinted>2025-06-10T08:19:20Z</cp:lastPrinted>
  <dcterms:created xsi:type="dcterms:W3CDTF">2015-03-03T10:19:16Z</dcterms:created>
  <dcterms:modified xsi:type="dcterms:W3CDTF">2026-05-28T15:42:58Z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0x010100CA616DAF4C4F6A41814C15AAD9DE843A</vt:lpwstr>
  </property>
  <property fmtid="{D5CDD505-2E9C-101B-9397-08002B2CF9AE}" pid="3" name="MediaServiceImageTags">
    <vt:lpwstr/>
  </property>
  <property fmtid="{D5CDD505-2E9C-101B-9397-08002B2CF9AE}" pid="4" name="xd_ProgID">
    <vt:lpwstr/>
  </property>
  <property fmtid="{D5CDD505-2E9C-101B-9397-08002B2CF9AE}" pid="5" name="ComplianceAssetId">
    <vt:lpwstr/>
  </property>
  <property fmtid="{D5CDD505-2E9C-101B-9397-08002B2CF9AE}" pid="6" name="TemplateUrl">
    <vt:lpwstr/>
  </property>
  <property fmtid="{D5CDD505-2E9C-101B-9397-08002B2CF9AE}" pid="7" name="_ExtendedDescription">
    <vt:lpwstr/>
  </property>
  <property fmtid="{D5CDD505-2E9C-101B-9397-08002B2CF9AE}" pid="8" name="TriggerFlowInfo">
    <vt:lpwstr/>
  </property>
  <property fmtid="{D5CDD505-2E9C-101B-9397-08002B2CF9AE}" pid="9" name="xd_Signature">
    <vt:bool>false</vt:bool>
  </property>
</Properties>
</file>