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G:\cd\BV_IUC\Algemeen\04 CatMan\04 WPO\02 Aanbestedingen\05 Kantoorartikelen\31216275 - KB - Defensie, FMH en DJI - 2026\02 Beschrijvend Document\Bijlagen BD\"/>
    </mc:Choice>
  </mc:AlternateContent>
  <xr:revisionPtr revIDLastSave="0" documentId="13_ncr:1_{FBBCD167-912B-414B-B56B-8967F4AC35BC}" xr6:coauthVersionLast="47" xr6:coauthVersionMax="47" xr10:uidLastSave="{00000000-0000-0000-0000-000000000000}"/>
  <bookViews>
    <workbookView xWindow="-108" yWindow="-108" windowWidth="23256" windowHeight="13896" xr2:uid="{00000000-000D-0000-FFFF-FFFF00000000}"/>
  </bookViews>
  <sheets>
    <sheet name="Voorblad" sheetId="1" r:id="rId1"/>
    <sheet name="Basisassortiment" sheetId="6" r:id="rId2"/>
    <sheet name="Blad1" sheetId="8" state="hidden" r:id="rId3"/>
  </sheets>
  <definedNames>
    <definedName name="_xlnm._FilterDatabase" localSheetId="1" hidden="1">Basisassortiment!$A$2:$M$119</definedName>
    <definedName name="Categori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4" i="6" l="1"/>
  <c r="M95" i="6"/>
  <c r="M96" i="6"/>
  <c r="M97" i="6"/>
  <c r="M98" i="6"/>
  <c r="M99" i="6"/>
  <c r="M100" i="6"/>
  <c r="M101" i="6"/>
  <c r="M102" i="6"/>
  <c r="M103" i="6"/>
  <c r="J7" i="6" l="1"/>
  <c r="J8" i="6"/>
  <c r="J9" i="6"/>
  <c r="J10" i="6"/>
  <c r="J11" i="6"/>
  <c r="J12" i="6"/>
  <c r="J13" i="6"/>
  <c r="J14" i="6"/>
  <c r="J15" i="6"/>
  <c r="J16" i="6"/>
  <c r="J17" i="6"/>
  <c r="J18" i="6"/>
  <c r="J19" i="6"/>
  <c r="J20" i="6"/>
  <c r="J21" i="6"/>
  <c r="J22" i="6"/>
  <c r="J23" i="6"/>
  <c r="J24" i="6"/>
  <c r="J25" i="6"/>
  <c r="J29" i="6"/>
  <c r="J30" i="6"/>
  <c r="J31" i="6"/>
  <c r="J32" i="6"/>
  <c r="J33" i="6"/>
  <c r="J34" i="6"/>
  <c r="J35" i="6"/>
  <c r="J36" i="6"/>
  <c r="J38" i="6"/>
  <c r="J39" i="6"/>
  <c r="J40" i="6"/>
  <c r="J41" i="6"/>
  <c r="J42" i="6"/>
  <c r="J43" i="6"/>
  <c r="J44" i="6"/>
  <c r="J45" i="6"/>
  <c r="J46" i="6"/>
  <c r="J47" i="6"/>
  <c r="J48" i="6"/>
  <c r="J49" i="6"/>
  <c r="J50" i="6"/>
  <c r="J51" i="6"/>
  <c r="J52" i="6"/>
  <c r="J53" i="6"/>
  <c r="J54" i="6"/>
  <c r="J56" i="6"/>
  <c r="J57" i="6"/>
  <c r="J59" i="6"/>
  <c r="J60" i="6"/>
  <c r="J61" i="6"/>
  <c r="J62" i="6"/>
  <c r="J63" i="6"/>
  <c r="J64" i="6"/>
  <c r="J65" i="6"/>
  <c r="J66" i="6"/>
  <c r="J67" i="6"/>
  <c r="J68" i="6"/>
  <c r="J69" i="6"/>
  <c r="J71" i="6"/>
  <c r="J72" i="6"/>
  <c r="J73" i="6"/>
  <c r="J74" i="6"/>
  <c r="J75" i="6"/>
  <c r="J76" i="6"/>
  <c r="J77" i="6"/>
  <c r="J78" i="6"/>
  <c r="J79" i="6"/>
  <c r="J80" i="6"/>
  <c r="J81" i="6"/>
  <c r="J82" i="6"/>
  <c r="J83" i="6"/>
  <c r="J84" i="6"/>
  <c r="J85" i="6"/>
  <c r="J86" i="6"/>
  <c r="J87" i="6"/>
  <c r="J88" i="6"/>
  <c r="J89" i="6"/>
  <c r="J90" i="6"/>
  <c r="J94" i="6"/>
  <c r="J95" i="6"/>
  <c r="J96" i="6"/>
  <c r="J97" i="6"/>
  <c r="J98" i="6"/>
  <c r="J99" i="6"/>
  <c r="J100" i="6"/>
  <c r="J101" i="6"/>
  <c r="J102" i="6"/>
  <c r="J103" i="6"/>
  <c r="J104" i="6"/>
  <c r="J105" i="6"/>
  <c r="J106" i="6"/>
  <c r="J107" i="6"/>
  <c r="J108" i="6"/>
  <c r="J110" i="6"/>
  <c r="J111" i="6"/>
  <c r="J112" i="6"/>
  <c r="J113" i="6"/>
  <c r="J114" i="6"/>
  <c r="J115" i="6"/>
  <c r="J116" i="6"/>
  <c r="J117" i="6"/>
  <c r="J118" i="6"/>
  <c r="J119" i="6"/>
  <c r="M119" i="6"/>
  <c r="M118" i="6"/>
  <c r="M117" i="6"/>
  <c r="M116" i="6"/>
  <c r="M115" i="6"/>
  <c r="M114" i="6"/>
  <c r="M113" i="6"/>
  <c r="M112" i="6"/>
  <c r="M111" i="6"/>
  <c r="M110" i="6"/>
  <c r="M109" i="6"/>
  <c r="M108" i="6"/>
  <c r="M107" i="6"/>
  <c r="M106" i="6"/>
  <c r="M105" i="6"/>
  <c r="M104" i="6"/>
  <c r="M93" i="6"/>
  <c r="M92" i="6"/>
  <c r="M91" i="6"/>
  <c r="M90" i="6"/>
  <c r="M89" i="6"/>
  <c r="M88" i="6"/>
  <c r="M87" i="6"/>
  <c r="M86" i="6"/>
  <c r="M85" i="6"/>
  <c r="M84" i="6"/>
  <c r="M83" i="6"/>
  <c r="M82" i="6"/>
  <c r="M81" i="6"/>
  <c r="M80" i="6"/>
  <c r="M79" i="6"/>
  <c r="M78" i="6"/>
  <c r="M77" i="6"/>
  <c r="M76" i="6"/>
  <c r="M75" i="6"/>
  <c r="M74" i="6"/>
  <c r="M73" i="6"/>
  <c r="M72" i="6"/>
  <c r="M71" i="6"/>
  <c r="M70" i="6"/>
  <c r="M69" i="6"/>
  <c r="M68" i="6"/>
  <c r="M67" i="6"/>
  <c r="M66" i="6"/>
  <c r="M65" i="6"/>
  <c r="M64" i="6"/>
  <c r="M63" i="6"/>
  <c r="M62" i="6"/>
  <c r="M61" i="6"/>
  <c r="M60" i="6"/>
  <c r="M59" i="6"/>
  <c r="M58" i="6"/>
  <c r="M57" i="6"/>
  <c r="M56" i="6"/>
  <c r="M55" i="6"/>
  <c r="M54" i="6"/>
  <c r="M53" i="6"/>
  <c r="M52" i="6"/>
  <c r="M51" i="6"/>
  <c r="M50" i="6"/>
  <c r="M49" i="6"/>
  <c r="M48" i="6"/>
  <c r="M47" i="6"/>
  <c r="M46" i="6"/>
  <c r="M45" i="6"/>
  <c r="M44" i="6"/>
  <c r="M43" i="6"/>
  <c r="M42" i="6"/>
  <c r="M41" i="6"/>
  <c r="M40" i="6"/>
  <c r="M39" i="6"/>
  <c r="M38" i="6"/>
  <c r="M37" i="6"/>
  <c r="M36" i="6"/>
  <c r="M35" i="6"/>
  <c r="M34" i="6"/>
  <c r="M33" i="6"/>
  <c r="M32" i="6"/>
  <c r="M31" i="6"/>
  <c r="M30" i="6"/>
  <c r="M29" i="6"/>
  <c r="M28" i="6"/>
  <c r="M27" i="6"/>
  <c r="M26" i="6"/>
  <c r="M25" i="6"/>
  <c r="M24" i="6"/>
  <c r="M23" i="6"/>
  <c r="M22" i="6"/>
  <c r="M21" i="6"/>
  <c r="M20" i="6"/>
  <c r="M19" i="6"/>
  <c r="M18" i="6"/>
  <c r="M17" i="6"/>
  <c r="M16" i="6"/>
  <c r="M15" i="6"/>
  <c r="M14" i="6"/>
  <c r="M13" i="6"/>
  <c r="M12" i="6"/>
  <c r="M11" i="6"/>
  <c r="M10" i="6"/>
  <c r="M9" i="6"/>
  <c r="M8" i="6"/>
  <c r="M7" i="6"/>
  <c r="K119" i="6"/>
  <c r="K118" i="6"/>
  <c r="K117" i="6"/>
  <c r="K116" i="6"/>
  <c r="K115" i="6"/>
  <c r="K114" i="6"/>
  <c r="K113" i="6"/>
  <c r="K112" i="6"/>
  <c r="K111" i="6"/>
  <c r="K110" i="6"/>
  <c r="K109" i="6"/>
  <c r="K108" i="6"/>
  <c r="K107" i="6"/>
  <c r="K106" i="6"/>
  <c r="K105" i="6"/>
  <c r="K104" i="6"/>
  <c r="K103" i="6"/>
  <c r="K102" i="6"/>
  <c r="K101" i="6"/>
  <c r="K100" i="6"/>
  <c r="K99" i="6"/>
  <c r="K98" i="6"/>
  <c r="K97" i="6"/>
  <c r="K96" i="6"/>
  <c r="K95" i="6"/>
  <c r="K94" i="6"/>
  <c r="K93" i="6"/>
  <c r="K92" i="6"/>
  <c r="K91" i="6"/>
  <c r="K90" i="6"/>
  <c r="K89" i="6"/>
  <c r="K88" i="6"/>
  <c r="K87" i="6"/>
  <c r="K86" i="6"/>
  <c r="K85" i="6"/>
  <c r="K84" i="6"/>
  <c r="K83" i="6"/>
  <c r="K82" i="6"/>
  <c r="K81" i="6"/>
  <c r="K80" i="6"/>
  <c r="K79" i="6"/>
  <c r="K78" i="6"/>
  <c r="K77" i="6"/>
  <c r="K76" i="6"/>
  <c r="K75" i="6"/>
  <c r="K74" i="6"/>
  <c r="K73" i="6"/>
  <c r="K72" i="6"/>
  <c r="K71" i="6"/>
  <c r="K70" i="6"/>
  <c r="K69" i="6"/>
  <c r="K68" i="6"/>
  <c r="K67" i="6"/>
  <c r="K66" i="6"/>
  <c r="K65" i="6"/>
  <c r="K64" i="6"/>
  <c r="K63" i="6"/>
  <c r="K62" i="6"/>
  <c r="K61" i="6"/>
  <c r="K60" i="6"/>
  <c r="K59" i="6"/>
  <c r="K58" i="6"/>
  <c r="K57" i="6"/>
  <c r="K56" i="6"/>
  <c r="K55" i="6"/>
  <c r="K54" i="6"/>
  <c r="K53" i="6"/>
  <c r="K52" i="6"/>
  <c r="K51" i="6"/>
  <c r="K50" i="6"/>
  <c r="K49" i="6"/>
  <c r="K48" i="6"/>
  <c r="K47" i="6"/>
  <c r="K46" i="6"/>
  <c r="K45" i="6"/>
  <c r="K44" i="6"/>
  <c r="K43" i="6"/>
  <c r="K42" i="6"/>
  <c r="K41" i="6"/>
  <c r="K40" i="6"/>
  <c r="K39" i="6"/>
  <c r="K38" i="6"/>
  <c r="K37" i="6"/>
  <c r="K36" i="6"/>
  <c r="K35" i="6"/>
  <c r="K34" i="6"/>
  <c r="K33" i="6"/>
  <c r="K32" i="6"/>
  <c r="K31" i="6"/>
  <c r="K30" i="6"/>
  <c r="K29" i="6"/>
  <c r="K28" i="6"/>
  <c r="K27" i="6"/>
  <c r="K26" i="6"/>
  <c r="K25" i="6"/>
  <c r="K24" i="6"/>
  <c r="K23" i="6"/>
  <c r="K22" i="6"/>
  <c r="K21" i="6"/>
  <c r="K20" i="6"/>
  <c r="K19" i="6"/>
  <c r="K18" i="6"/>
  <c r="K17" i="6"/>
  <c r="K16" i="6"/>
  <c r="K15" i="6"/>
  <c r="K14" i="6"/>
  <c r="K13" i="6"/>
  <c r="K12" i="6"/>
  <c r="K11" i="6"/>
  <c r="K10" i="6"/>
  <c r="K9" i="6"/>
  <c r="K8" i="6"/>
  <c r="K7" i="6"/>
  <c r="M5" i="6"/>
  <c r="K5" i="6"/>
  <c r="J122" i="6" l="1"/>
  <c r="J5" i="6"/>
  <c r="J27" i="6"/>
  <c r="J124" i="6"/>
  <c r="B8" i="1" s="1"/>
  <c r="B6" i="1" l="1"/>
</calcChain>
</file>

<file path=xl/sharedStrings.xml><?xml version="1.0" encoding="utf-8"?>
<sst xmlns="http://schemas.openxmlformats.org/spreadsheetml/2006/main" count="460" uniqueCount="235">
  <si>
    <t>Basisassortiment</t>
  </si>
  <si>
    <t>Schrijfmateriaal</t>
  </si>
  <si>
    <t>Etiketten</t>
  </si>
  <si>
    <t>Documenten en presentatie</t>
  </si>
  <si>
    <t>Kantooraccessoires</t>
  </si>
  <si>
    <t>Ja</t>
  </si>
  <si>
    <t>Nee</t>
  </si>
  <si>
    <t>-</t>
  </si>
  <si>
    <t>Totaalprijs basisassortiment per jaar</t>
  </si>
  <si>
    <t>Display en presentatie</t>
  </si>
  <si>
    <t>Index Tabs 12×40</t>
  </si>
  <si>
    <t>Index Tabs 25×44</t>
  </si>
  <si>
    <t>Klembord met cover</t>
  </si>
  <si>
    <t>Lamineerhoes</t>
  </si>
  <si>
    <t>Naambord vergaderzaal A3 ("Duraframe note open lijst")</t>
  </si>
  <si>
    <t>Naambord vergaderzaal A4 ("Duraframe note open lijst")</t>
  </si>
  <si>
    <t>Naambord vergaderzaal A5 ("Duraframe note open lijst")</t>
  </si>
  <si>
    <t>Showtas</t>
  </si>
  <si>
    <t>Tafelnaambordje (t.b.v. training, vergadering, etc.)</t>
  </si>
  <si>
    <t>Lanyard of keycord</t>
  </si>
  <si>
    <t>Lijmroller</t>
  </si>
  <si>
    <t>Liniaal</t>
  </si>
  <si>
    <t>Nietjes 24/6</t>
  </si>
  <si>
    <t>Nietjes 24/8</t>
  </si>
  <si>
    <t>Nietmachine - nieter</t>
  </si>
  <si>
    <t>Paperclips</t>
  </si>
  <si>
    <t>Perforator</t>
  </si>
  <si>
    <t>Plakband - transparant</t>
  </si>
  <si>
    <t>Plakbandhouder</t>
  </si>
  <si>
    <t>Potloodgom</t>
  </si>
  <si>
    <t>Schaar, 17 cm</t>
  </si>
  <si>
    <t>Stempel, datum</t>
  </si>
  <si>
    <t>Stempelkussen</t>
  </si>
  <si>
    <t>Verpakkingstape (bruin)</t>
  </si>
  <si>
    <t>Verpakkingstape (transparant)</t>
  </si>
  <si>
    <t>Badge, rolmechanisme</t>
  </si>
  <si>
    <t>Bordwisser, kunststof</t>
  </si>
  <si>
    <t>Flipover - vellen</t>
  </si>
  <si>
    <t>Whiteboard - Magneten</t>
  </si>
  <si>
    <t>Whiteboard - Magnetische bordenwisser - navulling</t>
  </si>
  <si>
    <t>Whiteboard - Reinigingsspray</t>
  </si>
  <si>
    <t>Brievenbak</t>
  </si>
  <si>
    <t>Dossiermap met elastiek</t>
  </si>
  <si>
    <t>Eigen merk/ Jalema/ Secolor dossiermap</t>
  </si>
  <si>
    <t>Eigen merk/ Jalema/ Secolor klemmap</t>
  </si>
  <si>
    <t xml:space="preserve">L-map </t>
  </si>
  <si>
    <t>Markeerstroken</t>
  </si>
  <si>
    <t>Ordner</t>
  </si>
  <si>
    <t>Scheidingstroken (map)</t>
  </si>
  <si>
    <t>Snelhechter</t>
  </si>
  <si>
    <t>Tabbladen, 12 (blanco)</t>
  </si>
  <si>
    <t>Tabbladen, 20</t>
  </si>
  <si>
    <t>Tabbladen, 31</t>
  </si>
  <si>
    <t>Tabbladen, 5 (blanco)</t>
  </si>
  <si>
    <t>Memoblok/ Sticky Notes 50×50</t>
  </si>
  <si>
    <t>Memoblok/ Sticky Notes 75×125</t>
  </si>
  <si>
    <t>Memoblok/ Sticky Notes 75×75</t>
  </si>
  <si>
    <t>Schrijfblok</t>
  </si>
  <si>
    <t>Things to do</t>
  </si>
  <si>
    <t>Correctieroller</t>
  </si>
  <si>
    <t>Marker, permanent</t>
  </si>
  <si>
    <t>Marker, tekst-</t>
  </si>
  <si>
    <t>Marker, whiteboard</t>
  </si>
  <si>
    <t>Pen, fineliner</t>
  </si>
  <si>
    <t>Pen, gel-</t>
  </si>
  <si>
    <t>Pen, softgrip</t>
  </si>
  <si>
    <t>Potlood</t>
  </si>
  <si>
    <t>Puntenslijper</t>
  </si>
  <si>
    <t>Whiteboard - Stiftenhouder</t>
  </si>
  <si>
    <t>Variant</t>
  </si>
  <si>
    <t>Display, staand, T- of L-vorm, A4, transparant (geen kleur)</t>
  </si>
  <si>
    <t>Display, staand, T- of L-vorm, A5, transparant (geen kleur)</t>
  </si>
  <si>
    <t>index 12 x 40 mm, 4 a 5 kleuren in 1 pak</t>
  </si>
  <si>
    <t>A3 Magnetisch, zilver, zwart of wit. Magnetische randen (geen kliklijst)</t>
  </si>
  <si>
    <t>A4 Magnetisch, zilver, zwart of wit. Magnetische randen (geen kliklijst)</t>
  </si>
  <si>
    <t xml:space="preserve">A5 Magnetisch, zilver, zwart of wit. </t>
  </si>
  <si>
    <t>Hardfolie, 210 × 61 mm, dubbelzijdig leesbaar</t>
  </si>
  <si>
    <t>Textielkoord, voorzien van een veiligheidssluiting die opent bij sterke trekbelasting en een karabijnhaak voor vastmaken van een badgehouder, in kleuren blauw, groen en zwart.</t>
  </si>
  <si>
    <t>125 x 8 mm</t>
  </si>
  <si>
    <t>Lijmroller met permanent klevende lijm, 10 mt.</t>
  </si>
  <si>
    <t>Formaat 24/6, Tot 20 vel, Staal</t>
  </si>
  <si>
    <t>Formaat 24/8, Tot 40 vel, Staal</t>
  </si>
  <si>
    <t>Handmatige nietmachine, Full strip, (merendeel opgebouwd uit) metaal, voor nietjes maat 24/6 en 24/8</t>
  </si>
  <si>
    <t>Vernikkeld, puntig, 25 mm</t>
  </si>
  <si>
    <t>2-gaats, 40 vel</t>
  </si>
  <si>
    <t>19 mm x 33 mt., transparant, kleefkracht "sterk"</t>
  </si>
  <si>
    <t>17 cm</t>
  </si>
  <si>
    <t>Alleen met datum</t>
  </si>
  <si>
    <t>Stempelkussen passend bij aangeboden stempels</t>
  </si>
  <si>
    <t>Transparante verpakkingstape, 55 mm x 66 mt</t>
  </si>
  <si>
    <t>Bordenwisser gemaakt van kunststof, magnetisch op whiteboard.</t>
  </si>
  <si>
    <t>Navulling voor flipover. 70 gr/ m2, 63 x 97,5 cm, effen en geruit. 50 vellen per blok</t>
  </si>
  <si>
    <t>22 mm, wit, blauw, rood, zwart</t>
  </si>
  <si>
    <t>Doekjes passend bij voorgestelde bordenwisser</t>
  </si>
  <si>
    <t>Fles, 250 ml</t>
  </si>
  <si>
    <t>A4, zwart, rood, blauw, wit, transparant</t>
  </si>
  <si>
    <t>A4, met 3 kleppen en sluitelastiek, rood, blauw, groen, geel, wit</t>
  </si>
  <si>
    <t>(Voor) A4, karton, Geen (flexibel) hechtmechanisme. Wit, rood, groen, blauw, geel.</t>
  </si>
  <si>
    <t>A4, PP 11 tot 12/100e, transparant, blauw, rood.</t>
  </si>
  <si>
    <t>meerdere kleuren, 20x50 mm, 160 indexen per verpakking</t>
  </si>
  <si>
    <t>A4, PP, 50 mm breed, 2 rings. Zwart, blauw, groen, rood, gemarmerd.</t>
  </si>
  <si>
    <t>A4, PP, 80 mm breed, 2 rings. Zwart, blauw, groen, rood, gemarmerd.</t>
  </si>
  <si>
    <t>240 x 105 mm, blauw, rood, wit, groen, roze. Voor mappen met 2 gats. Karton, 190 gr</t>
  </si>
  <si>
    <t>A4, PP, transparant, blauw, grijs, groen, rood, zwart</t>
  </si>
  <si>
    <t>1 t/m 12, A4, karton 160-240 gr, 2, 4 en 23-gaats, blanco</t>
  </si>
  <si>
    <t>1 t/m 20, A4, karton 160-240 gr, 2, 4 en 23-gaats, voorgenummerd of blanco</t>
  </si>
  <si>
    <t>1 t/m 31, A4, karton 160-240 gr, 2, 4 en 23-gaats, voorgenummerd of blanco</t>
  </si>
  <si>
    <t>1 t/m 5, A4, karton 160-240 gr, 2, 4 en 23-gaats, blanco</t>
  </si>
  <si>
    <t>50 x 50 mm. Geel, blauw, groen, oranje (verpakt per kleur)</t>
  </si>
  <si>
    <t>75x75 mm, geel en pak met minstens 3 verschillende kleuren</t>
  </si>
  <si>
    <t>Notitieboek met Things to do lijst en tijdsaanduiding, formaat 297x140mm, 70gr, 250 pagina's, grijs</t>
  </si>
  <si>
    <t>Met clip, lijnbreedte 1-5 mm, kleur geel, oranje, blauw, groen, roze (geen pastel). Per stift.</t>
  </si>
  <si>
    <t>1 kleur. Blauw, zwart, groen, rood. Intrek-/ draaibaar (geen dop). Medium</t>
  </si>
  <si>
    <t>Fineliner, 0,4 mm, zwart, blauw, groen, rood</t>
  </si>
  <si>
    <t>HB, grijs, met gom</t>
  </si>
  <si>
    <t>Stuks</t>
  </si>
  <si>
    <t>Pak</t>
  </si>
  <si>
    <t>Doos</t>
  </si>
  <si>
    <t>fles</t>
  </si>
  <si>
    <t>Grams/ pak</t>
  </si>
  <si>
    <t>Rol</t>
  </si>
  <si>
    <t>blokken</t>
  </si>
  <si>
    <t>Facilitaire producten</t>
  </si>
  <si>
    <t>Labels &amp; Identificatie</t>
  </si>
  <si>
    <t>Meubilair &amp; conferentie</t>
  </si>
  <si>
    <t xml:space="preserve">Opslag &amp; archivering </t>
  </si>
  <si>
    <t>Schriften &amp; schrijfblokken</t>
  </si>
  <si>
    <t>Bijlage 3b - Prijsinvulformulier aanbesteding Kantoorbenodigdheden</t>
  </si>
  <si>
    <t>Agenda's en planners</t>
  </si>
  <si>
    <t>Agenda</t>
  </si>
  <si>
    <t>Brepolis 216 Lima zwart</t>
  </si>
  <si>
    <t>stuks</t>
  </si>
  <si>
    <t>Klembord zonder cover</t>
  </si>
  <si>
    <t>Schutbladen</t>
  </si>
  <si>
    <t>index, 25 x 44 mm, geel, blauw, groen, oranje en rood</t>
  </si>
  <si>
    <t>A4, PP, blauw, zwart, rood</t>
  </si>
  <si>
    <t>A3, transparant, "2 x 125" of minder micron</t>
  </si>
  <si>
    <t>A3, transparant, meer dan "2 x 125" micron</t>
  </si>
  <si>
    <t>A4, transparant, "2 x 125" of minder micron</t>
  </si>
  <si>
    <t>A4, transparant, meer dan "2 x 125" micron</t>
  </si>
  <si>
    <t>A6, transparant, "2 x 125" of minder micron</t>
  </si>
  <si>
    <t>A4, karton, wit of zwart, 200 - 300 gr.</t>
  </si>
  <si>
    <t>A4, PP, 80 micron, kristalhelder. Opening alleen boven. Geschikt voor 23, 4 en 2 gats.</t>
  </si>
  <si>
    <t>Multifunctionele etiketten, zelfklevend, 105 x 148 mm</t>
  </si>
  <si>
    <t>Batterijen CR2032</t>
  </si>
  <si>
    <t>Batterijen, 9V</t>
  </si>
  <si>
    <t>Batterijen, AA, LR06</t>
  </si>
  <si>
    <t>Batterijen AAA LR03</t>
  </si>
  <si>
    <t>Batterijen, D, LR20</t>
  </si>
  <si>
    <t>Lithium knoopcelbatterij, niet oplaadbaar</t>
  </si>
  <si>
    <t>Alkaline, blokbatterij, niet oplaadbaar</t>
  </si>
  <si>
    <t>Alkaline, niet oplaadbaar</t>
  </si>
  <si>
    <t>Alkaline, formaat D, 1,5V, niet oplaadbaar</t>
  </si>
  <si>
    <t>Bruine verpakkingstape, PP, 55 mm x 66 mt</t>
  </si>
  <si>
    <t>Elastiek</t>
  </si>
  <si>
    <t>Gripzakje</t>
  </si>
  <si>
    <t>80 x 2 mm</t>
  </si>
  <si>
    <t>PE, 80 x 120 mm, 50 micron</t>
  </si>
  <si>
    <t>30 cm breed, van plastic</t>
  </si>
  <si>
    <t>Voor rol tape van 19 mm breed, zwart</t>
  </si>
  <si>
    <t>Gom voor potlood</t>
  </si>
  <si>
    <t>Aluminium, enkel, geschikt voor potlood uit assortiment</t>
  </si>
  <si>
    <t>Badge, textiel</t>
  </si>
  <si>
    <t>Rolmechanisme voor badgehouders, blauw of zwarte houder</t>
  </si>
  <si>
    <t>zelfklevende textiel naambadges, 63,5 x 29,6 mm</t>
  </si>
  <si>
    <t>Whiteboard - bordenwisser</t>
  </si>
  <si>
    <t>Whiteboard - Bordenwisserhouder</t>
  </si>
  <si>
    <t>Reinigingsdoekjes</t>
  </si>
  <si>
    <t>Medium punt, zwart, blauw, groen, rood. Per kleur verpakt.</t>
  </si>
  <si>
    <t>Magnetisch</t>
  </si>
  <si>
    <t>Geschikt voor magnetische bordenwisser, wit</t>
  </si>
  <si>
    <t>27 mm, wit, blauw, rood, zwart</t>
  </si>
  <si>
    <t>Reinigingsdoekjes voor kunststof oppervlakken</t>
  </si>
  <si>
    <t>Geschikt voor 4 stiften , wit</t>
  </si>
  <si>
    <t>Archiefdoos , 11 cm, 650</t>
  </si>
  <si>
    <t>Archiefdoos, 11 cm, 850</t>
  </si>
  <si>
    <t>Archiefdoos, 8 cm, 650</t>
  </si>
  <si>
    <t xml:space="preserve">Archiefdoos, 8 cm, 850 </t>
  </si>
  <si>
    <t>Hangmap voor laden</t>
  </si>
  <si>
    <t>Sorteermap, 12 vak</t>
  </si>
  <si>
    <t>Sorteermap, 7 vak</t>
  </si>
  <si>
    <t>Vouwmap, half open</t>
  </si>
  <si>
    <t>Folio, rug 11 cm, karton 650 g, bruin</t>
  </si>
  <si>
    <t>Folio, rug 11 cm, golfkarton 850 g, bruin, per archiefdoos</t>
  </si>
  <si>
    <t>Rug 8 cm, zuurvrij en chloorvrij karton 650g, bruin</t>
  </si>
  <si>
    <t>Folio, rug 8 cm, golfkarton 850 g, bruin</t>
  </si>
  <si>
    <t>(Voor) A4, karton, Incl. (flexibel) hechtmechanisme. rood, blauw, groen, geel, wit</t>
  </si>
  <si>
    <t>A4, V-bodem, rood, blauw.</t>
  </si>
  <si>
    <t>A4, met 12 vakken, karton 400 g, rood</t>
  </si>
  <si>
    <t>A4, met 7 vakken, karton 400 g, rood</t>
  </si>
  <si>
    <t>Djois Secolor insteekmap, A4, karton 270 g, blauw, geel, groen, rood</t>
  </si>
  <si>
    <t>Luchtkussenfolie</t>
  </si>
  <si>
    <t>Papier &amp; enveloppen</t>
  </si>
  <si>
    <t>Bubbel, 50 cm x 100 mt</t>
  </si>
  <si>
    <t>75x125 mm, Geel</t>
  </si>
  <si>
    <t>A4, blanco, 70 vel, hard cover</t>
  </si>
  <si>
    <t>A4, gelijnd, 70 vel, hard cover</t>
  </si>
  <si>
    <t>A4, gelijnd, 70 vel, kopgelijmd/ -geniet, gerecycled</t>
  </si>
  <si>
    <t>A4, gelijnd, 70 vel, spiraal, gerecycled</t>
  </si>
  <si>
    <t>A5, blanco, 70 vel, hard cover</t>
  </si>
  <si>
    <t>A5, gelijnd, 70 vel, hard cover</t>
  </si>
  <si>
    <t>A5, gelijnd, 70 vel, kopgelijmd/ -geniet, gerecycled</t>
  </si>
  <si>
    <t>A5, gelijnd, 70 vel, spiraal, gerecycled</t>
  </si>
  <si>
    <t>A6, gelijnd, 70 vel, hard cover</t>
  </si>
  <si>
    <t>A6, blanco, 70 vel, hard cover</t>
  </si>
  <si>
    <t>AURORA NOTITIEBOEK 80x135 5x5 50V</t>
  </si>
  <si>
    <t>Pen, bal-</t>
  </si>
  <si>
    <t>4,2 mm x 12 mt. Niet navulbaar</t>
  </si>
  <si>
    <t>"pen", Fijne punt (&lt;0,5 mm) zwart</t>
  </si>
  <si>
    <t>Fijne punt (&lt;1,3 mm), ronde punt, rood, zwart, blauw, groen. 1 kleur per verpakking</t>
  </si>
  <si>
    <t>Medium punt (1,3 - 3 mm), ronde punt, rood, zwart, blauw, groen. 1 kleur per verpakking</t>
  </si>
  <si>
    <t>Intrekbaar, rood, groen, blauw, zwart, per kleur verpakt. Medium point. Geen dop</t>
  </si>
  <si>
    <t xml:space="preserve">1 kleur. Blauw, zwart, groen, rood. Intrek-/ draaibaar (geen dop). Medium. </t>
  </si>
  <si>
    <t>Opslagpercentage*</t>
  </si>
  <si>
    <t>*Binnen bandbreedte 15-30%</t>
  </si>
  <si>
    <t>Restassortiment</t>
  </si>
  <si>
    <t>Verpakkings-eenheid</t>
  </si>
  <si>
    <t>Duurzaamheidspercentage</t>
  </si>
  <si>
    <t>Uitvraag aanbesteder</t>
  </si>
  <si>
    <t>Opgave inschrijver</t>
  </si>
  <si>
    <t>Bandbreedte</t>
  </si>
  <si>
    <t>Artikel</t>
  </si>
  <si>
    <t>Afname verpakkingen per jaar</t>
  </si>
  <si>
    <t>Artikelnummer</t>
  </si>
  <si>
    <t xml:space="preserve">Artikelomschrijving </t>
  </si>
  <si>
    <t>Duurzaam artikel?</t>
  </si>
  <si>
    <t>Totale inschrijfprijs (kolom E maal 
kolom I)</t>
  </si>
  <si>
    <t>Min
 (-50%)</t>
  </si>
  <si>
    <t>Referentie</t>
  </si>
  <si>
    <t>Max 
(+50%)</t>
  </si>
  <si>
    <t>Totaalprijs Basisassortiment</t>
  </si>
  <si>
    <t>Percentage duurzame artikelen (min 60% o.b.v. financiele waarde):</t>
  </si>
  <si>
    <t>Stuks per verpakkings-eenheid</t>
  </si>
  <si>
    <t>Inschrijfprijs per verpakking 
(cf. kolom C en D)</t>
  </si>
  <si>
    <r>
      <t xml:space="preserve">Inschrijver dient onderstaand geel geacreerde cellen in te vullen en de geel gearceerde cellen in tab 'Basisassortiment'. Inschrijver kan geen rechten ontlenen aan de opgegeven aantallen in dit prijsinvulformulier. Het wijzigen van het format of het wijzigen van de niet-gearceerde cellen, al dan niet met als oogmerk het veranderen van de rekenmethodiek, zal tot terzijdelegging van de Inschrijving leiden en daarmee tot uitsluiting van de aanbestedingsprocedure. De prijzen per product, het opslagpercentage en het tarief voor Rack-Jobbing dienen te worden gegeven op basis van maximaal 2 decimalen. 
1. Aantallen per verpakking mogen maximaal 100% afwijken t.o.v. opgegeven in de assortimentslijst. 
2. De prijs dient gegeven te worden o.b.v. de uitgevraagde verpakkingseenheden t.b.v. bepaling van de inschrijfprijs voor het assortimentsdeel.
3. De inschrijver die het perceel gegund krijgt, dient de prijslijst aan te vullen met de volgende kolommen (per aangeboden verpakking): aantallen producten per verpakking, verpakkingseenheid, prijs.
Daarnaast dient Inschrijver zich bij het opgeven van de prijzen en opslagpercentages te conformeren aan alle gestelde voorwaarden zoals opgenomen in het Beschrijvend document en het Programma van Eisen.
</t>
    </r>
    <r>
      <rPr>
        <b/>
        <sz val="10"/>
        <rFont val="Verdana"/>
        <family val="2"/>
      </rPr>
      <t xml:space="preserve">De totaalprijs basisassortiment per jaar </t>
    </r>
    <r>
      <rPr>
        <b/>
        <sz val="10"/>
        <color rgb="FFFF0000"/>
        <rFont val="Verdana"/>
        <family val="2"/>
      </rPr>
      <t>(cel B6)</t>
    </r>
    <r>
      <rPr>
        <b/>
        <sz val="10"/>
        <rFont val="Verdana"/>
        <family val="2"/>
      </rPr>
      <t xml:space="preserve"> + het opslagpercentage in </t>
    </r>
    <r>
      <rPr>
        <b/>
        <sz val="10"/>
        <color rgb="FFFF0000"/>
        <rFont val="Verdana"/>
        <family val="2"/>
      </rPr>
      <t>(cel</t>
    </r>
    <r>
      <rPr>
        <b/>
        <sz val="10"/>
        <rFont val="Verdana"/>
        <family val="2"/>
      </rPr>
      <t xml:space="preserve"> </t>
    </r>
    <r>
      <rPr>
        <b/>
        <sz val="10"/>
        <color rgb="FFFF0000"/>
        <rFont val="Verdana"/>
        <family val="2"/>
      </rPr>
      <t xml:space="preserve">B12) </t>
    </r>
    <r>
      <rPr>
        <b/>
        <sz val="10"/>
        <rFont val="Verdana"/>
        <family val="2"/>
      </rPr>
      <t xml:space="preserve">dienen ingediend te worden in het Inschrijfbiljet (bijlage 3.2)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</si>
</sst>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quot;€&quot;* #,##0.00_);_(&quot;€&quot;* \(#,##0.00\);_(&quot;€&quot;* &quot;-&quot;??_);_(@_)"/>
  </numFmts>
  <fonts count="24" x14ac:knownFonts="1">
    <font>
      <sz val="9"/>
      <color theme="1"/>
      <name val="Verdana"/>
      <family val="2"/>
    </font>
    <font>
      <b/>
      <sz val="9"/>
      <color theme="1"/>
      <name val="Verdana"/>
      <family val="2"/>
    </font>
    <font>
      <b/>
      <sz val="10"/>
      <color theme="1"/>
      <name val="Verdana"/>
      <family val="2"/>
    </font>
    <font>
      <b/>
      <sz val="11"/>
      <color theme="1"/>
      <name val="Verdana"/>
      <family val="2"/>
    </font>
    <font>
      <b/>
      <sz val="16"/>
      <color theme="1"/>
      <name val="Verdana"/>
      <family val="2"/>
    </font>
    <font>
      <sz val="9"/>
      <color theme="1"/>
      <name val="Verdana"/>
      <family val="2"/>
    </font>
    <font>
      <b/>
      <i/>
      <sz val="11"/>
      <color theme="1"/>
      <name val="Verdana"/>
      <family val="2"/>
    </font>
    <font>
      <sz val="10"/>
      <name val="Verdana"/>
      <family val="2"/>
    </font>
    <font>
      <b/>
      <sz val="10"/>
      <name val="Verdana"/>
      <family val="2"/>
    </font>
    <font>
      <i/>
      <sz val="8"/>
      <color theme="1"/>
      <name val="Verdana"/>
      <family val="2"/>
    </font>
    <font>
      <i/>
      <sz val="9"/>
      <color theme="1"/>
      <name val="Verdana"/>
      <family val="2"/>
    </font>
    <font>
      <sz val="11"/>
      <color theme="1"/>
      <name val="Calibri"/>
      <family val="2"/>
      <scheme val="minor"/>
    </font>
    <font>
      <sz val="10"/>
      <color rgb="FFFF0000"/>
      <name val="Verdana"/>
      <family val="2"/>
    </font>
    <font>
      <sz val="11"/>
      <name val="Arial"/>
      <family val="2"/>
    </font>
    <font>
      <b/>
      <sz val="9"/>
      <name val="Verdana"/>
      <family val="2"/>
    </font>
    <font>
      <b/>
      <sz val="10"/>
      <color rgb="FFFF0000"/>
      <name val="Verdana"/>
      <family val="2"/>
    </font>
    <font>
      <sz val="9"/>
      <name val="Verdana"/>
      <family val="2"/>
    </font>
    <font>
      <sz val="10"/>
      <color theme="1"/>
      <name val="Verdana"/>
      <family val="2"/>
    </font>
    <font>
      <sz val="10"/>
      <name val="Arial"/>
      <family val="2"/>
    </font>
    <font>
      <b/>
      <sz val="9"/>
      <color theme="0"/>
      <name val="Verdana"/>
      <family val="2"/>
    </font>
    <font>
      <b/>
      <sz val="18"/>
      <color theme="0"/>
      <name val="Verdana"/>
      <family val="2"/>
    </font>
    <font>
      <b/>
      <sz val="12"/>
      <color theme="1"/>
      <name val="Verdana"/>
      <family val="2"/>
    </font>
    <font>
      <b/>
      <sz val="12"/>
      <name val="Verdana"/>
      <family val="2"/>
    </font>
    <font>
      <sz val="12"/>
      <color theme="1"/>
      <name val="Verdana"/>
      <family val="2"/>
    </font>
  </fonts>
  <fills count="13">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8"/>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4" tint="0.79998168889431442"/>
        <bgColor indexed="64"/>
      </patternFill>
    </fill>
  </fills>
  <borders count="2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ck">
        <color theme="0"/>
      </right>
      <top/>
      <bottom/>
      <diagonal/>
    </border>
    <border>
      <left style="medium">
        <color theme="0"/>
      </left>
      <right/>
      <top/>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9">
    <xf numFmtId="0" fontId="0" fillId="0" borderId="0"/>
    <xf numFmtId="164" fontId="5" fillId="0" borderId="0" applyFont="0" applyFill="0" applyBorder="0" applyAlignment="0" applyProtection="0"/>
    <xf numFmtId="0" fontId="11" fillId="0" borderId="0"/>
    <xf numFmtId="0" fontId="13" fillId="0" borderId="0"/>
    <xf numFmtId="0" fontId="18" fillId="0" borderId="0"/>
    <xf numFmtId="44" fontId="18" fillId="0" borderId="0" applyFont="0" applyFill="0" applyBorder="0" applyAlignment="0" applyProtection="0"/>
    <xf numFmtId="43" fontId="18" fillId="0" borderId="0" applyFont="0" applyFill="0" applyBorder="0" applyAlignment="0" applyProtection="0"/>
    <xf numFmtId="43" fontId="13" fillId="0" borderId="0" applyFont="0" applyFill="0" applyBorder="0" applyAlignment="0" applyProtection="0"/>
    <xf numFmtId="9" fontId="5" fillId="0" borderId="0" applyFont="0" applyFill="0" applyBorder="0" applyAlignment="0" applyProtection="0"/>
  </cellStyleXfs>
  <cellXfs count="60">
    <xf numFmtId="0" fontId="0" fillId="0" borderId="0" xfId="0"/>
    <xf numFmtId="0" fontId="3" fillId="0" borderId="8" xfId="0" applyFont="1" applyBorder="1"/>
    <xf numFmtId="164" fontId="6" fillId="0" borderId="9" xfId="0" applyNumberFormat="1" applyFont="1" applyBorder="1"/>
    <xf numFmtId="0" fontId="2" fillId="0" borderId="5" xfId="0" applyFont="1" applyBorder="1"/>
    <xf numFmtId="0" fontId="4" fillId="3" borderId="8" xfId="0" applyFont="1" applyFill="1" applyBorder="1" applyAlignment="1">
      <alignment horizontal="center" vertical="top"/>
    </xf>
    <xf numFmtId="0" fontId="4" fillId="3" borderId="9" xfId="0" applyFont="1" applyFill="1" applyBorder="1" applyAlignment="1">
      <alignment horizontal="center" vertical="top"/>
    </xf>
    <xf numFmtId="10" fontId="17" fillId="2" borderId="5" xfId="0" applyNumberFormat="1" applyFont="1" applyFill="1" applyBorder="1" applyAlignment="1" applyProtection="1">
      <alignment horizontal="center" vertical="center"/>
      <protection locked="0"/>
    </xf>
    <xf numFmtId="0" fontId="3" fillId="3" borderId="10" xfId="0" applyFont="1" applyFill="1" applyBorder="1" applyAlignment="1">
      <alignment vertical="top"/>
    </xf>
    <xf numFmtId="9" fontId="2" fillId="0" borderId="2" xfId="8" applyFont="1" applyBorder="1" applyAlignment="1">
      <alignment vertical="center"/>
    </xf>
    <xf numFmtId="0" fontId="0" fillId="6" borderId="0" xfId="0" applyFill="1"/>
    <xf numFmtId="0" fontId="23" fillId="6" borderId="0" xfId="0" applyFont="1" applyFill="1"/>
    <xf numFmtId="0" fontId="1" fillId="5" borderId="17" xfId="0" applyFont="1" applyFill="1" applyBorder="1" applyAlignment="1">
      <alignment horizontal="center" vertical="center" wrapText="1"/>
    </xf>
    <xf numFmtId="0" fontId="14" fillId="11" borderId="17"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0" fillId="6" borderId="0" xfId="0" applyFill="1" applyAlignment="1">
      <alignment horizontal="left" vertical="top" wrapText="1"/>
    </xf>
    <xf numFmtId="164" fontId="0" fillId="6" borderId="17" xfId="0" applyNumberFormat="1" applyFill="1" applyBorder="1"/>
    <xf numFmtId="164" fontId="1" fillId="12" borderId="0" xfId="0" applyNumberFormat="1" applyFont="1" applyFill="1" applyAlignment="1">
      <alignment horizontal="right" vertical="center"/>
    </xf>
    <xf numFmtId="9" fontId="0" fillId="12" borderId="0" xfId="8" applyFont="1" applyFill="1" applyBorder="1" applyAlignment="1">
      <alignment horizontal="center" vertical="center"/>
    </xf>
    <xf numFmtId="164" fontId="0" fillId="7" borderId="17" xfId="0" applyNumberFormat="1" applyFill="1" applyBorder="1"/>
    <xf numFmtId="0" fontId="0" fillId="6" borderId="0" xfId="0" applyFill="1" applyAlignment="1">
      <alignment wrapText="1"/>
    </xf>
    <xf numFmtId="0" fontId="0" fillId="6" borderId="0" xfId="0" applyFill="1" applyAlignment="1">
      <alignment horizontal="right" wrapText="1"/>
    </xf>
    <xf numFmtId="0" fontId="0" fillId="6" borderId="0" xfId="0" applyFill="1" applyAlignment="1">
      <alignment horizontal="right" vertical="center"/>
    </xf>
    <xf numFmtId="0" fontId="5" fillId="6" borderId="0" xfId="0" applyFont="1" applyFill="1"/>
    <xf numFmtId="0" fontId="16" fillId="6" borderId="17" xfId="3" applyFont="1" applyFill="1" applyBorder="1" applyAlignment="1">
      <alignment horizontal="left" vertical="top" wrapText="1"/>
    </xf>
    <xf numFmtId="0" fontId="16" fillId="6" borderId="17" xfId="3" applyFont="1" applyFill="1" applyBorder="1" applyAlignment="1">
      <alignment horizontal="right" vertical="top" wrapText="1"/>
    </xf>
    <xf numFmtId="0" fontId="0" fillId="2" borderId="17" xfId="0" applyFill="1" applyBorder="1" applyAlignment="1" applyProtection="1">
      <alignment horizontal="right"/>
      <protection locked="0"/>
    </xf>
    <xf numFmtId="0" fontId="0" fillId="6" borderId="0" xfId="0" applyFill="1" applyAlignment="1">
      <alignment vertical="center"/>
    </xf>
    <xf numFmtId="0" fontId="2" fillId="3" borderId="1" xfId="0" applyFont="1" applyFill="1" applyBorder="1" applyAlignment="1">
      <alignment vertical="center"/>
    </xf>
    <xf numFmtId="164" fontId="2" fillId="0" borderId="2" xfId="0" applyNumberFormat="1" applyFont="1" applyBorder="1" applyAlignment="1">
      <alignment vertical="center"/>
    </xf>
    <xf numFmtId="0" fontId="10" fillId="6" borderId="0" xfId="0" applyFont="1" applyFill="1"/>
    <xf numFmtId="0" fontId="9" fillId="6" borderId="0" xfId="0" applyFont="1" applyFill="1"/>
    <xf numFmtId="0" fontId="2" fillId="6" borderId="0" xfId="0" applyFont="1" applyFill="1"/>
    <xf numFmtId="164" fontId="2" fillId="6" borderId="0" xfId="0" applyNumberFormat="1" applyFont="1" applyFill="1"/>
    <xf numFmtId="164" fontId="0" fillId="2" borderId="17" xfId="0" applyNumberFormat="1" applyFill="1" applyBorder="1" applyAlignment="1" applyProtection="1">
      <alignment horizontal="right"/>
      <protection locked="0"/>
    </xf>
    <xf numFmtId="164" fontId="19" fillId="8" borderId="0" xfId="0" applyNumberFormat="1" applyFont="1" applyFill="1" applyAlignment="1">
      <alignment horizontal="right" vertical="center"/>
    </xf>
    <xf numFmtId="164" fontId="19" fillId="8" borderId="18" xfId="0" applyNumberFormat="1" applyFont="1" applyFill="1" applyBorder="1" applyAlignment="1">
      <alignment horizontal="right" vertical="center"/>
    </xf>
    <xf numFmtId="0" fontId="0" fillId="8" borderId="19" xfId="0" applyFill="1" applyBorder="1" applyAlignment="1">
      <alignment horizontal="center"/>
    </xf>
    <xf numFmtId="0" fontId="0" fillId="8" borderId="0" xfId="0" applyFill="1" applyAlignment="1">
      <alignment horizontal="center"/>
    </xf>
    <xf numFmtId="0" fontId="14" fillId="6" borderId="15" xfId="0" applyFont="1" applyFill="1" applyBorder="1" applyAlignment="1">
      <alignment horizontal="center" vertical="center" wrapText="1"/>
    </xf>
    <xf numFmtId="0" fontId="14" fillId="6" borderId="20" xfId="0" applyFont="1" applyFill="1" applyBorder="1" applyAlignment="1">
      <alignment horizontal="center" vertical="center" wrapText="1"/>
    </xf>
    <xf numFmtId="0" fontId="14" fillId="7" borderId="21" xfId="3" applyFont="1" applyFill="1" applyBorder="1" applyAlignment="1">
      <alignment horizontal="left" vertical="center" wrapText="1"/>
    </xf>
    <xf numFmtId="0" fontId="14" fillId="7" borderId="22" xfId="3" applyFont="1" applyFill="1" applyBorder="1" applyAlignment="1">
      <alignment horizontal="left" vertical="center" wrapText="1"/>
    </xf>
    <xf numFmtId="0" fontId="14" fillId="7" borderId="23" xfId="3" applyFont="1" applyFill="1" applyBorder="1" applyAlignment="1">
      <alignment horizontal="left" vertical="center" wrapText="1"/>
    </xf>
    <xf numFmtId="0" fontId="21" fillId="4" borderId="14"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22" fillId="9" borderId="14" xfId="0" applyFont="1" applyFill="1" applyBorder="1" applyAlignment="1">
      <alignment horizontal="center" vertical="center" wrapText="1"/>
    </xf>
    <xf numFmtId="0" fontId="22" fillId="9" borderId="15" xfId="0" applyFont="1" applyFill="1" applyBorder="1" applyAlignment="1">
      <alignment horizontal="center" vertical="center" wrapText="1"/>
    </xf>
    <xf numFmtId="0" fontId="21" fillId="10" borderId="14" xfId="0" applyFont="1" applyFill="1" applyBorder="1" applyAlignment="1">
      <alignment horizontal="center" vertical="center" wrapText="1"/>
    </xf>
    <xf numFmtId="0" fontId="21" fillId="10" borderId="15" xfId="0" applyFont="1" applyFill="1" applyBorder="1" applyAlignment="1">
      <alignment horizontal="center" vertical="center" wrapText="1"/>
    </xf>
    <xf numFmtId="0" fontId="20" fillId="8" borderId="12" xfId="0" applyFont="1" applyFill="1" applyBorder="1" applyAlignment="1">
      <alignment horizontal="left" vertical="center" wrapText="1"/>
    </xf>
    <xf numFmtId="0" fontId="20" fillId="8" borderId="13" xfId="0" applyFont="1" applyFill="1" applyBorder="1" applyAlignment="1">
      <alignment horizontal="left" vertical="center" wrapText="1"/>
    </xf>
    <xf numFmtId="0" fontId="4" fillId="3" borderId="3" xfId="0" applyFont="1" applyFill="1" applyBorder="1" applyAlignment="1">
      <alignment horizontal="center" vertical="top"/>
    </xf>
    <xf numFmtId="0" fontId="4" fillId="3" borderId="4" xfId="0" applyFont="1" applyFill="1" applyBorder="1" applyAlignment="1">
      <alignment horizontal="center" vertical="top"/>
    </xf>
    <xf numFmtId="0" fontId="7"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3" fillId="3" borderId="10" xfId="0" applyFont="1" applyFill="1" applyBorder="1" applyAlignment="1">
      <alignment horizontal="left" vertical="top"/>
    </xf>
    <xf numFmtId="0" fontId="3" fillId="3" borderId="11" xfId="0" applyFont="1" applyFill="1" applyBorder="1" applyAlignment="1">
      <alignment horizontal="left" vertical="top"/>
    </xf>
  </cellXfs>
  <cellStyles count="9">
    <cellStyle name="Komma 2" xfId="6" xr:uid="{66D81EA5-462B-4E5E-9952-2798DF9C9DFF}"/>
    <cellStyle name="Komma 3" xfId="7" xr:uid="{2DE27180-DFB2-4BE8-BB00-A408EBBBEEC0}"/>
    <cellStyle name="Procent" xfId="8" builtinId="5"/>
    <cellStyle name="Standaard" xfId="0" builtinId="0"/>
    <cellStyle name="Standaard 2" xfId="2" xr:uid="{00000000-0005-0000-0000-000002000000}"/>
    <cellStyle name="Standaard 3" xfId="4" xr:uid="{019A2483-D317-4F56-9A3D-03B32794C628}"/>
    <cellStyle name="Standaard 8" xfId="3" xr:uid="{D799E38A-BD0C-4DB3-BF4E-C15760771F2F}"/>
    <cellStyle name="Valuta 2" xfId="1" xr:uid="{00000000-0005-0000-0000-000004000000}"/>
    <cellStyle name="Valuta 3" xfId="5" xr:uid="{FB5CF077-A492-489F-BB46-5B179E9EBEE6}"/>
  </cellStyles>
  <dxfs count="8">
    <dxf>
      <font>
        <b/>
        <i val="0"/>
      </font>
      <fill>
        <patternFill>
          <bgColor theme="9" tint="0.59996337778862885"/>
        </patternFill>
      </fill>
    </dxf>
    <dxf>
      <font>
        <b/>
        <i val="0"/>
      </font>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9"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3"/>
  <sheetViews>
    <sheetView tabSelected="1" zoomScaleNormal="100" workbookViewId="0">
      <selection activeCell="B12" sqref="B12"/>
    </sheetView>
  </sheetViews>
  <sheetFormatPr defaultColWidth="9" defaultRowHeight="11.4" x14ac:dyDescent="0.2"/>
  <cols>
    <col min="1" max="1" width="74.09765625" style="9" customWidth="1"/>
    <col min="2" max="2" width="49.3984375" style="9" customWidth="1"/>
    <col min="3" max="3" width="23.8984375" style="9" customWidth="1"/>
    <col min="4" max="4" width="35.3984375" style="9" customWidth="1"/>
    <col min="5" max="5" width="23" style="9" customWidth="1"/>
    <col min="6" max="16384" width="9" style="9"/>
  </cols>
  <sheetData>
    <row r="1" spans="1:5" ht="19.8" x14ac:dyDescent="0.2">
      <c r="A1" s="52" t="s">
        <v>127</v>
      </c>
      <c r="B1" s="53"/>
    </row>
    <row r="2" spans="1:5" ht="20.399999999999999" thickBot="1" x14ac:dyDescent="0.25">
      <c r="A2" s="4"/>
      <c r="B2" s="5"/>
    </row>
    <row r="3" spans="1:5" ht="19.5" customHeight="1" x14ac:dyDescent="0.2">
      <c r="A3" s="54" t="s">
        <v>234</v>
      </c>
      <c r="B3" s="55"/>
    </row>
    <row r="4" spans="1:5" ht="198.6" customHeight="1" thickBot="1" x14ac:dyDescent="0.25">
      <c r="A4" s="56"/>
      <c r="B4" s="57"/>
    </row>
    <row r="5" spans="1:5" ht="14.4" thickBot="1" x14ac:dyDescent="0.3">
      <c r="A5" s="1"/>
      <c r="B5" s="2"/>
    </row>
    <row r="6" spans="1:5" ht="39.6" customHeight="1" thickBot="1" x14ac:dyDescent="0.25">
      <c r="A6" s="27" t="s">
        <v>8</v>
      </c>
      <c r="B6" s="28">
        <f>Basisassortiment!J122</f>
        <v>0</v>
      </c>
    </row>
    <row r="7" spans="1:5" ht="16.95" customHeight="1" thickBot="1" x14ac:dyDescent="0.25">
      <c r="A7" s="31"/>
      <c r="B7" s="32"/>
    </row>
    <row r="8" spans="1:5" ht="15" customHeight="1" thickBot="1" x14ac:dyDescent="0.25">
      <c r="A8" s="7" t="s">
        <v>217</v>
      </c>
      <c r="B8" s="8" t="str">
        <f>Basisassortiment!J124</f>
        <v/>
      </c>
      <c r="C8" s="29"/>
    </row>
    <row r="10" spans="1:5" x14ac:dyDescent="0.2">
      <c r="A10" s="30"/>
      <c r="B10" s="22"/>
      <c r="C10" s="22"/>
      <c r="D10" s="22"/>
      <c r="E10" s="22"/>
    </row>
    <row r="11" spans="1:5" ht="15" customHeight="1" x14ac:dyDescent="0.2">
      <c r="A11" s="58" t="s">
        <v>215</v>
      </c>
      <c r="B11" s="59"/>
      <c r="C11" s="29"/>
    </row>
    <row r="12" spans="1:5" ht="14.4" customHeight="1" x14ac:dyDescent="0.2">
      <c r="A12" s="3" t="s">
        <v>213</v>
      </c>
      <c r="B12" s="6"/>
    </row>
    <row r="13" spans="1:5" x14ac:dyDescent="0.2">
      <c r="A13" s="30" t="s">
        <v>214</v>
      </c>
    </row>
  </sheetData>
  <sheetProtection algorithmName="SHA-512" hashValue="vnkV6/zobpZMMATIP3Jj5yW3a4VpZ9sV0JeovzO6XBhNWAZvzaE1fGDw7NcRjOntHHDLUedwlyAdVu7/gOCL5w==" saltValue="uJvULZkXWImNYPKAGChs/A==" spinCount="100000" sheet="1" formatColumns="0" formatRows="0"/>
  <mergeCells count="3">
    <mergeCell ref="A1:B1"/>
    <mergeCell ref="A3:B4"/>
    <mergeCell ref="A11:B11"/>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25"/>
  <sheetViews>
    <sheetView zoomScaleNormal="100" workbookViewId="0">
      <pane xSplit="1" ySplit="3" topLeftCell="E123" activePane="bottomRight" state="frozenSplit"/>
      <selection pane="topRight" activeCell="B1" sqref="B1"/>
      <selection pane="bottomLeft" activeCell="A21" sqref="A21"/>
      <selection pane="bottomRight" activeCell="J122" sqref="J122"/>
    </sheetView>
  </sheetViews>
  <sheetFormatPr defaultColWidth="9" defaultRowHeight="11.4" x14ac:dyDescent="0.2"/>
  <cols>
    <col min="1" max="1" width="61.69921875" style="9" bestFit="1" customWidth="1"/>
    <col min="2" max="2" width="59.59765625" style="19" customWidth="1"/>
    <col min="3" max="3" width="11.19921875" style="20" bestFit="1" customWidth="1"/>
    <col min="4" max="4" width="15.19921875" style="19" customWidth="1"/>
    <col min="5" max="5" width="18.3984375" style="9" customWidth="1"/>
    <col min="6" max="6" width="13.5" style="9" bestFit="1" customWidth="1"/>
    <col min="7" max="7" width="17.5" style="9" bestFit="1" customWidth="1"/>
    <col min="8" max="8" width="14.5" style="9" customWidth="1"/>
    <col min="9" max="9" width="15.19921875" style="9" bestFit="1" customWidth="1"/>
    <col min="10" max="10" width="30.19921875" style="9" bestFit="1" customWidth="1"/>
    <col min="11" max="13" width="10.09765625" style="9" bestFit="1" customWidth="1"/>
    <col min="14" max="16384" width="9" style="9"/>
  </cols>
  <sheetData>
    <row r="1" spans="1:13" ht="25.2" customHeight="1" x14ac:dyDescent="0.2">
      <c r="A1" s="50" t="s">
        <v>0</v>
      </c>
      <c r="B1" s="51"/>
      <c r="C1" s="51"/>
      <c r="D1" s="51"/>
      <c r="E1" s="51"/>
      <c r="F1" s="51"/>
      <c r="G1" s="51"/>
      <c r="H1" s="51"/>
      <c r="I1" s="51"/>
      <c r="J1" s="51"/>
      <c r="K1" s="51"/>
      <c r="L1" s="51"/>
      <c r="M1" s="51"/>
    </row>
    <row r="2" spans="1:13" s="10" customFormat="1" ht="24.75" customHeight="1" x14ac:dyDescent="0.3">
      <c r="A2" s="43" t="s">
        <v>218</v>
      </c>
      <c r="B2" s="44"/>
      <c r="C2" s="44"/>
      <c r="D2" s="44"/>
      <c r="E2" s="45"/>
      <c r="F2" s="46" t="s">
        <v>219</v>
      </c>
      <c r="G2" s="47"/>
      <c r="H2" s="47"/>
      <c r="I2" s="47"/>
      <c r="J2" s="38" t="s">
        <v>226</v>
      </c>
      <c r="K2" s="48" t="s">
        <v>220</v>
      </c>
      <c r="L2" s="49"/>
      <c r="M2" s="49"/>
    </row>
    <row r="3" spans="1:13" s="14" customFormat="1" ht="81" customHeight="1" x14ac:dyDescent="0.2">
      <c r="A3" s="11" t="s">
        <v>221</v>
      </c>
      <c r="B3" s="11" t="s">
        <v>69</v>
      </c>
      <c r="C3" s="11" t="s">
        <v>232</v>
      </c>
      <c r="D3" s="11" t="s">
        <v>216</v>
      </c>
      <c r="E3" s="11" t="s">
        <v>222</v>
      </c>
      <c r="F3" s="12" t="s">
        <v>223</v>
      </c>
      <c r="G3" s="12" t="s">
        <v>224</v>
      </c>
      <c r="H3" s="12" t="s">
        <v>225</v>
      </c>
      <c r="I3" s="12" t="s">
        <v>233</v>
      </c>
      <c r="J3" s="39"/>
      <c r="K3" s="13" t="s">
        <v>227</v>
      </c>
      <c r="L3" s="13" t="s">
        <v>228</v>
      </c>
      <c r="M3" s="13" t="s">
        <v>229</v>
      </c>
    </row>
    <row r="4" spans="1:13" s="26" customFormat="1" ht="16.2" customHeight="1" x14ac:dyDescent="0.2">
      <c r="A4" s="40" t="s">
        <v>128</v>
      </c>
      <c r="B4" s="41"/>
      <c r="C4" s="41"/>
      <c r="D4" s="41"/>
      <c r="E4" s="41"/>
      <c r="F4" s="41"/>
      <c r="G4" s="41"/>
      <c r="H4" s="41"/>
      <c r="I4" s="41"/>
      <c r="J4" s="41"/>
      <c r="K4" s="41"/>
      <c r="L4" s="41"/>
      <c r="M4" s="42"/>
    </row>
    <row r="5" spans="1:13" ht="12.6" customHeight="1" x14ac:dyDescent="0.2">
      <c r="A5" s="23" t="s">
        <v>129</v>
      </c>
      <c r="B5" s="23" t="s">
        <v>130</v>
      </c>
      <c r="C5" s="24">
        <v>1</v>
      </c>
      <c r="D5" s="23" t="s">
        <v>131</v>
      </c>
      <c r="E5" s="23">
        <v>1750</v>
      </c>
      <c r="F5" s="25"/>
      <c r="G5" s="25"/>
      <c r="H5" s="25" t="s">
        <v>7</v>
      </c>
      <c r="I5" s="33"/>
      <c r="J5" s="15">
        <f>I5*E5</f>
        <v>0</v>
      </c>
      <c r="K5" s="18">
        <f>L5-(L5*50%)</f>
        <v>4.4000000000000004</v>
      </c>
      <c r="L5" s="18">
        <v>8.8000000000000007</v>
      </c>
      <c r="M5" s="18">
        <f>L5+(L5*50%)</f>
        <v>13.200000000000001</v>
      </c>
    </row>
    <row r="6" spans="1:13" s="26" customFormat="1" ht="16.2" customHeight="1" x14ac:dyDescent="0.2">
      <c r="A6" s="40" t="s">
        <v>3</v>
      </c>
      <c r="B6" s="41"/>
      <c r="C6" s="41"/>
      <c r="D6" s="41"/>
      <c r="E6" s="41"/>
      <c r="F6" s="41"/>
      <c r="G6" s="41"/>
      <c r="H6" s="41"/>
      <c r="I6" s="41"/>
      <c r="J6" s="41"/>
      <c r="K6" s="41"/>
      <c r="L6" s="41"/>
      <c r="M6" s="42"/>
    </row>
    <row r="7" spans="1:13" x14ac:dyDescent="0.2">
      <c r="A7" s="23" t="s">
        <v>9</v>
      </c>
      <c r="B7" s="23" t="s">
        <v>70</v>
      </c>
      <c r="C7" s="24">
        <v>1</v>
      </c>
      <c r="D7" s="23" t="s">
        <v>115</v>
      </c>
      <c r="E7" s="23">
        <v>200</v>
      </c>
      <c r="F7" s="25"/>
      <c r="G7" s="25"/>
      <c r="H7" s="25" t="s">
        <v>7</v>
      </c>
      <c r="I7" s="25"/>
      <c r="J7" s="15">
        <f t="shared" ref="J7:J25" si="0">I7*E7</f>
        <v>0</v>
      </c>
      <c r="K7" s="18">
        <f t="shared" ref="K7:K69" si="1">L7-(L7*50%)</f>
        <v>1.77</v>
      </c>
      <c r="L7" s="18">
        <v>3.54</v>
      </c>
      <c r="M7" s="18">
        <f t="shared" ref="M7:M69" si="2">L7+(L7*50%)</f>
        <v>5.3100000000000005</v>
      </c>
    </row>
    <row r="8" spans="1:13" x14ac:dyDescent="0.2">
      <c r="A8" s="23" t="s">
        <v>9</v>
      </c>
      <c r="B8" s="23" t="s">
        <v>71</v>
      </c>
      <c r="C8" s="24">
        <v>1</v>
      </c>
      <c r="D8" s="23" t="s">
        <v>115</v>
      </c>
      <c r="E8" s="23">
        <v>600</v>
      </c>
      <c r="F8" s="25"/>
      <c r="G8" s="25"/>
      <c r="H8" s="25" t="s">
        <v>7</v>
      </c>
      <c r="I8" s="25"/>
      <c r="J8" s="15">
        <f t="shared" si="0"/>
        <v>0</v>
      </c>
      <c r="K8" s="18">
        <f t="shared" si="1"/>
        <v>1.1299999999999999</v>
      </c>
      <c r="L8" s="18">
        <v>2.2599999999999998</v>
      </c>
      <c r="M8" s="18">
        <f t="shared" si="2"/>
        <v>3.3899999999999997</v>
      </c>
    </row>
    <row r="9" spans="1:13" x14ac:dyDescent="0.2">
      <c r="A9" s="23" t="s">
        <v>10</v>
      </c>
      <c r="B9" s="23" t="s">
        <v>72</v>
      </c>
      <c r="C9" s="24">
        <v>1</v>
      </c>
      <c r="D9" s="23" t="s">
        <v>116</v>
      </c>
      <c r="E9" s="23">
        <v>750</v>
      </c>
      <c r="F9" s="25"/>
      <c r="G9" s="25"/>
      <c r="H9" s="25" t="s">
        <v>7</v>
      </c>
      <c r="I9" s="25"/>
      <c r="J9" s="15">
        <f t="shared" si="0"/>
        <v>0</v>
      </c>
      <c r="K9" s="18">
        <f t="shared" si="1"/>
        <v>1.1950000000000001</v>
      </c>
      <c r="L9" s="18">
        <v>2.39</v>
      </c>
      <c r="M9" s="18">
        <f t="shared" si="2"/>
        <v>3.585</v>
      </c>
    </row>
    <row r="10" spans="1:13" x14ac:dyDescent="0.2">
      <c r="A10" s="23" t="s">
        <v>11</v>
      </c>
      <c r="B10" s="23" t="s">
        <v>134</v>
      </c>
      <c r="C10" s="24">
        <v>2</v>
      </c>
      <c r="D10" s="23" t="s">
        <v>116</v>
      </c>
      <c r="E10" s="23">
        <v>4700</v>
      </c>
      <c r="F10" s="25"/>
      <c r="G10" s="25"/>
      <c r="H10" s="25" t="s">
        <v>7</v>
      </c>
      <c r="I10" s="25"/>
      <c r="J10" s="15">
        <f t="shared" si="0"/>
        <v>0</v>
      </c>
      <c r="K10" s="18">
        <f t="shared" si="1"/>
        <v>1.8</v>
      </c>
      <c r="L10" s="18">
        <v>3.6</v>
      </c>
      <c r="M10" s="18">
        <f t="shared" si="2"/>
        <v>5.4</v>
      </c>
    </row>
    <row r="11" spans="1:13" x14ac:dyDescent="0.2">
      <c r="A11" s="23" t="s">
        <v>12</v>
      </c>
      <c r="B11" s="23" t="s">
        <v>135</v>
      </c>
      <c r="C11" s="24">
        <v>1</v>
      </c>
      <c r="D11" s="23" t="s">
        <v>115</v>
      </c>
      <c r="E11" s="23">
        <v>180</v>
      </c>
      <c r="F11" s="25"/>
      <c r="G11" s="25"/>
      <c r="H11" s="25" t="s">
        <v>7</v>
      </c>
      <c r="I11" s="25"/>
      <c r="J11" s="15">
        <f t="shared" si="0"/>
        <v>0</v>
      </c>
      <c r="K11" s="18">
        <f t="shared" si="1"/>
        <v>1.165</v>
      </c>
      <c r="L11" s="18">
        <v>2.33</v>
      </c>
      <c r="M11" s="18">
        <f t="shared" si="2"/>
        <v>3.4950000000000001</v>
      </c>
    </row>
    <row r="12" spans="1:13" x14ac:dyDescent="0.2">
      <c r="A12" s="23" t="s">
        <v>132</v>
      </c>
      <c r="B12" s="23" t="s">
        <v>135</v>
      </c>
      <c r="C12" s="24">
        <v>1</v>
      </c>
      <c r="D12" s="23" t="s">
        <v>115</v>
      </c>
      <c r="E12" s="23">
        <v>350</v>
      </c>
      <c r="F12" s="25"/>
      <c r="G12" s="25"/>
      <c r="H12" s="25" t="s">
        <v>7</v>
      </c>
      <c r="I12" s="25"/>
      <c r="J12" s="15">
        <f t="shared" si="0"/>
        <v>0</v>
      </c>
      <c r="K12" s="18">
        <f t="shared" si="1"/>
        <v>0.42499999999999999</v>
      </c>
      <c r="L12" s="18">
        <v>0.85</v>
      </c>
      <c r="M12" s="18">
        <f t="shared" si="2"/>
        <v>1.2749999999999999</v>
      </c>
    </row>
    <row r="13" spans="1:13" x14ac:dyDescent="0.2">
      <c r="A13" s="23" t="s">
        <v>13</v>
      </c>
      <c r="B13" s="23" t="s">
        <v>136</v>
      </c>
      <c r="C13" s="24">
        <v>100</v>
      </c>
      <c r="D13" s="23" t="s">
        <v>117</v>
      </c>
      <c r="E13" s="23">
        <v>20</v>
      </c>
      <c r="F13" s="25"/>
      <c r="G13" s="25"/>
      <c r="H13" s="25" t="s">
        <v>7</v>
      </c>
      <c r="I13" s="25"/>
      <c r="J13" s="15">
        <f t="shared" si="0"/>
        <v>0</v>
      </c>
      <c r="K13" s="18">
        <f t="shared" si="1"/>
        <v>9.375</v>
      </c>
      <c r="L13" s="18">
        <v>18.75</v>
      </c>
      <c r="M13" s="18">
        <f t="shared" si="2"/>
        <v>28.125</v>
      </c>
    </row>
    <row r="14" spans="1:13" x14ac:dyDescent="0.2">
      <c r="A14" s="23" t="s">
        <v>13</v>
      </c>
      <c r="B14" s="23" t="s">
        <v>137</v>
      </c>
      <c r="C14" s="24">
        <v>100</v>
      </c>
      <c r="D14" s="23" t="s">
        <v>117</v>
      </c>
      <c r="E14" s="23">
        <v>150</v>
      </c>
      <c r="F14" s="25"/>
      <c r="G14" s="25"/>
      <c r="H14" s="25" t="s">
        <v>7</v>
      </c>
      <c r="I14" s="25"/>
      <c r="J14" s="15">
        <f t="shared" si="0"/>
        <v>0</v>
      </c>
      <c r="K14" s="18">
        <f t="shared" si="1"/>
        <v>9.375</v>
      </c>
      <c r="L14" s="18">
        <v>18.75</v>
      </c>
      <c r="M14" s="18">
        <f t="shared" si="2"/>
        <v>28.125</v>
      </c>
    </row>
    <row r="15" spans="1:13" x14ac:dyDescent="0.2">
      <c r="A15" s="23" t="s">
        <v>13</v>
      </c>
      <c r="B15" s="23" t="s">
        <v>138</v>
      </c>
      <c r="C15" s="24">
        <v>100</v>
      </c>
      <c r="D15" s="23" t="s">
        <v>117</v>
      </c>
      <c r="E15" s="23">
        <v>120</v>
      </c>
      <c r="F15" s="25"/>
      <c r="G15" s="25"/>
      <c r="H15" s="25" t="s">
        <v>7</v>
      </c>
      <c r="I15" s="25"/>
      <c r="J15" s="15">
        <f t="shared" si="0"/>
        <v>0</v>
      </c>
      <c r="K15" s="18">
        <f t="shared" si="1"/>
        <v>5</v>
      </c>
      <c r="L15" s="18">
        <v>10</v>
      </c>
      <c r="M15" s="18">
        <f t="shared" si="2"/>
        <v>15</v>
      </c>
    </row>
    <row r="16" spans="1:13" x14ac:dyDescent="0.2">
      <c r="A16" s="23" t="s">
        <v>13</v>
      </c>
      <c r="B16" s="23" t="s">
        <v>139</v>
      </c>
      <c r="C16" s="24">
        <v>100</v>
      </c>
      <c r="D16" s="23" t="s">
        <v>117</v>
      </c>
      <c r="E16" s="23">
        <v>20</v>
      </c>
      <c r="F16" s="25"/>
      <c r="G16" s="25"/>
      <c r="H16" s="25" t="s">
        <v>7</v>
      </c>
      <c r="I16" s="25"/>
      <c r="J16" s="15">
        <f t="shared" si="0"/>
        <v>0</v>
      </c>
      <c r="K16" s="18">
        <f t="shared" si="1"/>
        <v>5</v>
      </c>
      <c r="L16" s="18">
        <v>10</v>
      </c>
      <c r="M16" s="18">
        <f t="shared" si="2"/>
        <v>15</v>
      </c>
    </row>
    <row r="17" spans="1:13" x14ac:dyDescent="0.2">
      <c r="A17" s="23" t="s">
        <v>13</v>
      </c>
      <c r="B17" s="23" t="s">
        <v>140</v>
      </c>
      <c r="C17" s="24">
        <v>100</v>
      </c>
      <c r="D17" s="23" t="s">
        <v>117</v>
      </c>
      <c r="E17" s="23">
        <v>20</v>
      </c>
      <c r="F17" s="25"/>
      <c r="G17" s="25"/>
      <c r="H17" s="25" t="s">
        <v>7</v>
      </c>
      <c r="I17" s="25"/>
      <c r="J17" s="15">
        <f t="shared" si="0"/>
        <v>0</v>
      </c>
      <c r="K17" s="18">
        <f t="shared" si="1"/>
        <v>1.25</v>
      </c>
      <c r="L17" s="18">
        <v>2.5</v>
      </c>
      <c r="M17" s="18">
        <f t="shared" si="2"/>
        <v>3.75</v>
      </c>
    </row>
    <row r="18" spans="1:13" x14ac:dyDescent="0.2">
      <c r="A18" s="23" t="s">
        <v>45</v>
      </c>
      <c r="B18" s="23" t="s">
        <v>98</v>
      </c>
      <c r="C18" s="24">
        <v>100</v>
      </c>
      <c r="D18" s="23" t="s">
        <v>115</v>
      </c>
      <c r="E18" s="23">
        <v>7400</v>
      </c>
      <c r="F18" s="25"/>
      <c r="G18" s="25"/>
      <c r="H18" s="25" t="s">
        <v>7</v>
      </c>
      <c r="I18" s="25"/>
      <c r="J18" s="15">
        <f t="shared" si="0"/>
        <v>0</v>
      </c>
      <c r="K18" s="18">
        <f t="shared" si="1"/>
        <v>1.91</v>
      </c>
      <c r="L18" s="18">
        <v>3.82</v>
      </c>
      <c r="M18" s="18">
        <f t="shared" si="2"/>
        <v>5.7299999999999995</v>
      </c>
    </row>
    <row r="19" spans="1:13" x14ac:dyDescent="0.2">
      <c r="A19" s="23" t="s">
        <v>14</v>
      </c>
      <c r="B19" s="23" t="s">
        <v>73</v>
      </c>
      <c r="C19" s="24">
        <v>5</v>
      </c>
      <c r="D19" s="23" t="s">
        <v>116</v>
      </c>
      <c r="E19" s="23">
        <v>100</v>
      </c>
      <c r="F19" s="25"/>
      <c r="G19" s="25"/>
      <c r="H19" s="25" t="s">
        <v>7</v>
      </c>
      <c r="I19" s="25"/>
      <c r="J19" s="15">
        <f t="shared" si="0"/>
        <v>0</v>
      </c>
      <c r="K19" s="18">
        <f t="shared" si="1"/>
        <v>16.885000000000002</v>
      </c>
      <c r="L19" s="18">
        <v>33.770000000000003</v>
      </c>
      <c r="M19" s="18">
        <f t="shared" si="2"/>
        <v>50.655000000000001</v>
      </c>
    </row>
    <row r="20" spans="1:13" x14ac:dyDescent="0.2">
      <c r="A20" s="23" t="s">
        <v>15</v>
      </c>
      <c r="B20" s="23" t="s">
        <v>74</v>
      </c>
      <c r="C20" s="24">
        <v>5</v>
      </c>
      <c r="D20" s="23" t="s">
        <v>116</v>
      </c>
      <c r="E20" s="23">
        <v>60</v>
      </c>
      <c r="F20" s="25"/>
      <c r="G20" s="25"/>
      <c r="H20" s="25" t="s">
        <v>7</v>
      </c>
      <c r="I20" s="25"/>
      <c r="J20" s="15">
        <f t="shared" si="0"/>
        <v>0</v>
      </c>
      <c r="K20" s="18">
        <f t="shared" si="1"/>
        <v>12.5</v>
      </c>
      <c r="L20" s="18">
        <v>25</v>
      </c>
      <c r="M20" s="18">
        <f t="shared" si="2"/>
        <v>37.5</v>
      </c>
    </row>
    <row r="21" spans="1:13" x14ac:dyDescent="0.2">
      <c r="A21" s="23" t="s">
        <v>16</v>
      </c>
      <c r="B21" s="23" t="s">
        <v>75</v>
      </c>
      <c r="C21" s="24">
        <v>5</v>
      </c>
      <c r="D21" s="23" t="s">
        <v>116</v>
      </c>
      <c r="E21" s="23">
        <v>20</v>
      </c>
      <c r="F21" s="25"/>
      <c r="G21" s="25"/>
      <c r="H21" s="25" t="s">
        <v>7</v>
      </c>
      <c r="I21" s="25"/>
      <c r="J21" s="15">
        <f t="shared" si="0"/>
        <v>0</v>
      </c>
      <c r="K21" s="18">
        <f t="shared" si="1"/>
        <v>10</v>
      </c>
      <c r="L21" s="18">
        <v>20</v>
      </c>
      <c r="M21" s="18">
        <f t="shared" si="2"/>
        <v>30</v>
      </c>
    </row>
    <row r="22" spans="1:13" x14ac:dyDescent="0.2">
      <c r="A22" s="23" t="s">
        <v>133</v>
      </c>
      <c r="B22" s="23" t="s">
        <v>141</v>
      </c>
      <c r="C22" s="24">
        <v>100</v>
      </c>
      <c r="D22" s="23" t="s">
        <v>115</v>
      </c>
      <c r="E22" s="23">
        <v>15</v>
      </c>
      <c r="F22" s="25"/>
      <c r="G22" s="25"/>
      <c r="H22" s="25" t="s">
        <v>7</v>
      </c>
      <c r="I22" s="25"/>
      <c r="J22" s="15">
        <f t="shared" si="0"/>
        <v>0</v>
      </c>
      <c r="K22" s="18">
        <f t="shared" si="1"/>
        <v>2.2749999999999999</v>
      </c>
      <c r="L22" s="18">
        <v>4.55</v>
      </c>
      <c r="M22" s="18">
        <f t="shared" si="2"/>
        <v>6.8249999999999993</v>
      </c>
    </row>
    <row r="23" spans="1:13" ht="22.8" x14ac:dyDescent="0.2">
      <c r="A23" s="23" t="s">
        <v>17</v>
      </c>
      <c r="B23" s="23" t="s">
        <v>142</v>
      </c>
      <c r="C23" s="24">
        <v>100</v>
      </c>
      <c r="D23" s="23" t="s">
        <v>117</v>
      </c>
      <c r="E23" s="23">
        <v>100</v>
      </c>
      <c r="F23" s="25"/>
      <c r="G23" s="25"/>
      <c r="H23" s="25" t="s">
        <v>7</v>
      </c>
      <c r="I23" s="25"/>
      <c r="J23" s="15">
        <f t="shared" si="0"/>
        <v>0</v>
      </c>
      <c r="K23" s="18">
        <f t="shared" si="1"/>
        <v>3.85</v>
      </c>
      <c r="L23" s="18">
        <v>7.7</v>
      </c>
      <c r="M23" s="18">
        <f t="shared" si="2"/>
        <v>11.55</v>
      </c>
    </row>
    <row r="24" spans="1:13" x14ac:dyDescent="0.2">
      <c r="A24" s="23" t="s">
        <v>49</v>
      </c>
      <c r="B24" s="23" t="s">
        <v>103</v>
      </c>
      <c r="C24" s="24">
        <v>10</v>
      </c>
      <c r="D24" s="23" t="s">
        <v>115</v>
      </c>
      <c r="E24" s="23">
        <v>1300</v>
      </c>
      <c r="F24" s="25"/>
      <c r="G24" s="25"/>
      <c r="H24" s="25" t="s">
        <v>7</v>
      </c>
      <c r="I24" s="25"/>
      <c r="J24" s="15">
        <f t="shared" si="0"/>
        <v>0</v>
      </c>
      <c r="K24" s="18">
        <f t="shared" si="1"/>
        <v>0.9</v>
      </c>
      <c r="L24" s="18">
        <v>1.8</v>
      </c>
      <c r="M24" s="18">
        <f t="shared" si="2"/>
        <v>2.7</v>
      </c>
    </row>
    <row r="25" spans="1:13" x14ac:dyDescent="0.2">
      <c r="A25" s="23" t="s">
        <v>18</v>
      </c>
      <c r="B25" s="23" t="s">
        <v>76</v>
      </c>
      <c r="C25" s="24">
        <v>25</v>
      </c>
      <c r="D25" s="23" t="s">
        <v>117</v>
      </c>
      <c r="E25" s="23">
        <v>370</v>
      </c>
      <c r="F25" s="25"/>
      <c r="G25" s="25"/>
      <c r="H25" s="25" t="s">
        <v>7</v>
      </c>
      <c r="I25" s="25"/>
      <c r="J25" s="15">
        <f t="shared" si="0"/>
        <v>0</v>
      </c>
      <c r="K25" s="18">
        <f t="shared" si="1"/>
        <v>1.0549999999999999</v>
      </c>
      <c r="L25" s="18">
        <v>2.11</v>
      </c>
      <c r="M25" s="18">
        <f t="shared" si="2"/>
        <v>3.165</v>
      </c>
    </row>
    <row r="26" spans="1:13" s="26" customFormat="1" ht="16.2" customHeight="1" x14ac:dyDescent="0.2">
      <c r="A26" s="40" t="s">
        <v>2</v>
      </c>
      <c r="B26" s="41"/>
      <c r="C26" s="41"/>
      <c r="D26" s="41"/>
      <c r="E26" s="41"/>
      <c r="F26" s="41"/>
      <c r="G26" s="41"/>
      <c r="H26" s="41"/>
      <c r="I26" s="41"/>
      <c r="J26" s="41"/>
      <c r="K26" s="41">
        <f t="shared" si="1"/>
        <v>0</v>
      </c>
      <c r="L26" s="41"/>
      <c r="M26" s="42">
        <f t="shared" si="2"/>
        <v>0</v>
      </c>
    </row>
    <row r="27" spans="1:13" x14ac:dyDescent="0.2">
      <c r="A27" s="23" t="s">
        <v>2</v>
      </c>
      <c r="B27" s="23" t="s">
        <v>143</v>
      </c>
      <c r="C27" s="24">
        <v>400</v>
      </c>
      <c r="D27" s="23" t="s">
        <v>117</v>
      </c>
      <c r="E27" s="23">
        <v>500</v>
      </c>
      <c r="F27" s="25"/>
      <c r="G27" s="25"/>
      <c r="H27" s="25" t="s">
        <v>7</v>
      </c>
      <c r="I27" s="25"/>
      <c r="J27" s="15">
        <f>I27*E27</f>
        <v>0</v>
      </c>
      <c r="K27" s="18">
        <f t="shared" si="1"/>
        <v>2</v>
      </c>
      <c r="L27" s="18">
        <v>4</v>
      </c>
      <c r="M27" s="18">
        <f t="shared" si="2"/>
        <v>6</v>
      </c>
    </row>
    <row r="28" spans="1:13" s="26" customFormat="1" ht="16.2" customHeight="1" x14ac:dyDescent="0.2">
      <c r="A28" s="40" t="s">
        <v>122</v>
      </c>
      <c r="B28" s="41"/>
      <c r="C28" s="41"/>
      <c r="D28" s="41"/>
      <c r="E28" s="41"/>
      <c r="F28" s="41"/>
      <c r="G28" s="41"/>
      <c r="H28" s="41"/>
      <c r="I28" s="41"/>
      <c r="J28" s="41"/>
      <c r="K28" s="41">
        <f t="shared" si="1"/>
        <v>0</v>
      </c>
      <c r="L28" s="41"/>
      <c r="M28" s="42">
        <f t="shared" si="2"/>
        <v>0</v>
      </c>
    </row>
    <row r="29" spans="1:13" x14ac:dyDescent="0.2">
      <c r="A29" s="23" t="s">
        <v>144</v>
      </c>
      <c r="B29" s="23" t="s">
        <v>149</v>
      </c>
      <c r="C29" s="24">
        <v>4</v>
      </c>
      <c r="D29" s="23" t="s">
        <v>115</v>
      </c>
      <c r="E29" s="23">
        <v>600</v>
      </c>
      <c r="F29" s="25"/>
      <c r="G29" s="25"/>
      <c r="H29" s="25" t="s">
        <v>7</v>
      </c>
      <c r="I29" s="25"/>
      <c r="J29" s="15">
        <f t="shared" ref="J29:J36" si="3">I29*E29</f>
        <v>0</v>
      </c>
      <c r="K29" s="18">
        <f t="shared" si="1"/>
        <v>1.46</v>
      </c>
      <c r="L29" s="18">
        <v>2.92</v>
      </c>
      <c r="M29" s="18">
        <f t="shared" si="2"/>
        <v>4.38</v>
      </c>
    </row>
    <row r="30" spans="1:13" x14ac:dyDescent="0.2">
      <c r="A30" s="23" t="s">
        <v>145</v>
      </c>
      <c r="B30" s="23" t="s">
        <v>150</v>
      </c>
      <c r="C30" s="24">
        <v>2</v>
      </c>
      <c r="D30" s="23" t="s">
        <v>115</v>
      </c>
      <c r="E30" s="23">
        <v>721</v>
      </c>
      <c r="F30" s="25"/>
      <c r="G30" s="25"/>
      <c r="H30" s="25" t="s">
        <v>7</v>
      </c>
      <c r="I30" s="25"/>
      <c r="J30" s="15">
        <f t="shared" si="3"/>
        <v>0</v>
      </c>
      <c r="K30" s="18">
        <f t="shared" si="1"/>
        <v>2.0099999999999998</v>
      </c>
      <c r="L30" s="18">
        <v>4.0199999999999996</v>
      </c>
      <c r="M30" s="18">
        <f t="shared" si="2"/>
        <v>6.0299999999999994</v>
      </c>
    </row>
    <row r="31" spans="1:13" x14ac:dyDescent="0.2">
      <c r="A31" s="23" t="s">
        <v>146</v>
      </c>
      <c r="B31" s="23" t="s">
        <v>151</v>
      </c>
      <c r="C31" s="24">
        <v>10</v>
      </c>
      <c r="D31" s="23" t="s">
        <v>116</v>
      </c>
      <c r="E31" s="23">
        <v>2000</v>
      </c>
      <c r="F31" s="25"/>
      <c r="G31" s="25"/>
      <c r="H31" s="25" t="s">
        <v>7</v>
      </c>
      <c r="I31" s="25"/>
      <c r="J31" s="15">
        <f t="shared" si="3"/>
        <v>0</v>
      </c>
      <c r="K31" s="18">
        <f t="shared" si="1"/>
        <v>2.25</v>
      </c>
      <c r="L31" s="18">
        <v>4.5</v>
      </c>
      <c r="M31" s="18">
        <f t="shared" si="2"/>
        <v>6.75</v>
      </c>
    </row>
    <row r="32" spans="1:13" x14ac:dyDescent="0.2">
      <c r="A32" s="23" t="s">
        <v>147</v>
      </c>
      <c r="B32" s="23" t="s">
        <v>151</v>
      </c>
      <c r="C32" s="24">
        <v>10</v>
      </c>
      <c r="D32" s="23" t="s">
        <v>116</v>
      </c>
      <c r="E32" s="23">
        <v>1000</v>
      </c>
      <c r="F32" s="25"/>
      <c r="G32" s="25"/>
      <c r="H32" s="25" t="s">
        <v>7</v>
      </c>
      <c r="I32" s="25"/>
      <c r="J32" s="15">
        <f t="shared" si="3"/>
        <v>0</v>
      </c>
      <c r="K32" s="18">
        <f t="shared" si="1"/>
        <v>1.75</v>
      </c>
      <c r="L32" s="18">
        <v>3.5</v>
      </c>
      <c r="M32" s="18">
        <f t="shared" si="2"/>
        <v>5.25</v>
      </c>
    </row>
    <row r="33" spans="1:13" x14ac:dyDescent="0.2">
      <c r="A33" s="23" t="s">
        <v>148</v>
      </c>
      <c r="B33" s="23" t="s">
        <v>152</v>
      </c>
      <c r="C33" s="24">
        <v>2</v>
      </c>
      <c r="D33" s="23" t="s">
        <v>116</v>
      </c>
      <c r="E33" s="23">
        <v>310</v>
      </c>
      <c r="F33" s="25"/>
      <c r="G33" s="25"/>
      <c r="H33" s="25" t="s">
        <v>7</v>
      </c>
      <c r="I33" s="25"/>
      <c r="J33" s="15">
        <f t="shared" si="3"/>
        <v>0</v>
      </c>
      <c r="K33" s="18">
        <f t="shared" si="1"/>
        <v>1.675</v>
      </c>
      <c r="L33" s="18">
        <v>3.35</v>
      </c>
      <c r="M33" s="18">
        <f t="shared" si="2"/>
        <v>5.0250000000000004</v>
      </c>
    </row>
    <row r="34" spans="1:13" ht="34.200000000000003" x14ac:dyDescent="0.2">
      <c r="A34" s="23" t="s">
        <v>19</v>
      </c>
      <c r="B34" s="23" t="s">
        <v>77</v>
      </c>
      <c r="C34" s="24">
        <v>10</v>
      </c>
      <c r="D34" s="23" t="s">
        <v>116</v>
      </c>
      <c r="E34" s="23">
        <v>300</v>
      </c>
      <c r="F34" s="25"/>
      <c r="G34" s="25"/>
      <c r="H34" s="25" t="s">
        <v>7</v>
      </c>
      <c r="I34" s="25"/>
      <c r="J34" s="15">
        <f t="shared" si="3"/>
        <v>0</v>
      </c>
      <c r="K34" s="18">
        <f t="shared" si="1"/>
        <v>10.685</v>
      </c>
      <c r="L34" s="18">
        <v>21.37</v>
      </c>
      <c r="M34" s="18">
        <f t="shared" si="2"/>
        <v>32.055</v>
      </c>
    </row>
    <row r="35" spans="1:13" x14ac:dyDescent="0.2">
      <c r="A35" s="23" t="s">
        <v>33</v>
      </c>
      <c r="B35" s="23" t="s">
        <v>153</v>
      </c>
      <c r="C35" s="24">
        <v>1</v>
      </c>
      <c r="D35" s="23" t="s">
        <v>115</v>
      </c>
      <c r="E35" s="23">
        <v>25</v>
      </c>
      <c r="F35" s="25"/>
      <c r="G35" s="25"/>
      <c r="H35" s="25" t="s">
        <v>7</v>
      </c>
      <c r="I35" s="25"/>
      <c r="J35" s="15">
        <f t="shared" si="3"/>
        <v>0</v>
      </c>
      <c r="K35" s="18">
        <f t="shared" si="1"/>
        <v>1.9</v>
      </c>
      <c r="L35" s="18">
        <v>3.8</v>
      </c>
      <c r="M35" s="18">
        <f t="shared" si="2"/>
        <v>5.6999999999999993</v>
      </c>
    </row>
    <row r="36" spans="1:13" x14ac:dyDescent="0.2">
      <c r="A36" s="23" t="s">
        <v>34</v>
      </c>
      <c r="B36" s="23" t="s">
        <v>89</v>
      </c>
      <c r="C36" s="24">
        <v>1</v>
      </c>
      <c r="D36" s="23" t="s">
        <v>115</v>
      </c>
      <c r="E36" s="23">
        <v>30</v>
      </c>
      <c r="F36" s="25"/>
      <c r="G36" s="25"/>
      <c r="H36" s="25" t="s">
        <v>7</v>
      </c>
      <c r="I36" s="25"/>
      <c r="J36" s="15">
        <f t="shared" si="3"/>
        <v>0</v>
      </c>
      <c r="K36" s="18">
        <f t="shared" si="1"/>
        <v>0.95</v>
      </c>
      <c r="L36" s="18">
        <v>1.9</v>
      </c>
      <c r="M36" s="18">
        <f t="shared" si="2"/>
        <v>2.8499999999999996</v>
      </c>
    </row>
    <row r="37" spans="1:13" s="26" customFormat="1" ht="16.2" customHeight="1" x14ac:dyDescent="0.2">
      <c r="A37" s="40" t="s">
        <v>4</v>
      </c>
      <c r="B37" s="41"/>
      <c r="C37" s="41"/>
      <c r="D37" s="41"/>
      <c r="E37" s="41"/>
      <c r="F37" s="41"/>
      <c r="G37" s="41"/>
      <c r="H37" s="41"/>
      <c r="I37" s="41"/>
      <c r="J37" s="41"/>
      <c r="K37" s="41">
        <f t="shared" si="1"/>
        <v>0</v>
      </c>
      <c r="L37" s="41"/>
      <c r="M37" s="42">
        <f t="shared" si="2"/>
        <v>0</v>
      </c>
    </row>
    <row r="38" spans="1:13" x14ac:dyDescent="0.2">
      <c r="A38" s="23" t="s">
        <v>154</v>
      </c>
      <c r="B38" s="23" t="s">
        <v>78</v>
      </c>
      <c r="C38" s="24">
        <v>500</v>
      </c>
      <c r="D38" s="23" t="s">
        <v>119</v>
      </c>
      <c r="E38" s="23">
        <v>11</v>
      </c>
      <c r="F38" s="25"/>
      <c r="G38" s="25"/>
      <c r="H38" s="25" t="s">
        <v>7</v>
      </c>
      <c r="I38" s="25"/>
      <c r="J38" s="15">
        <f t="shared" ref="J38:J54" si="4">I38*E38</f>
        <v>0</v>
      </c>
      <c r="K38" s="18">
        <f t="shared" si="1"/>
        <v>2</v>
      </c>
      <c r="L38" s="18">
        <v>4</v>
      </c>
      <c r="M38" s="18">
        <f t="shared" si="2"/>
        <v>6</v>
      </c>
    </row>
    <row r="39" spans="1:13" x14ac:dyDescent="0.2">
      <c r="A39" s="23" t="s">
        <v>154</v>
      </c>
      <c r="B39" s="23" t="s">
        <v>156</v>
      </c>
      <c r="C39" s="24">
        <v>100</v>
      </c>
      <c r="D39" s="23" t="s">
        <v>119</v>
      </c>
      <c r="E39" s="23">
        <v>153</v>
      </c>
      <c r="F39" s="25"/>
      <c r="G39" s="25"/>
      <c r="H39" s="25" t="s">
        <v>7</v>
      </c>
      <c r="I39" s="25"/>
      <c r="J39" s="15">
        <f t="shared" si="4"/>
        <v>0</v>
      </c>
      <c r="K39" s="18">
        <f t="shared" si="1"/>
        <v>0.5</v>
      </c>
      <c r="L39" s="18">
        <v>1</v>
      </c>
      <c r="M39" s="18">
        <f t="shared" si="2"/>
        <v>1.5</v>
      </c>
    </row>
    <row r="40" spans="1:13" x14ac:dyDescent="0.2">
      <c r="A40" s="23" t="s">
        <v>155</v>
      </c>
      <c r="B40" s="23" t="s">
        <v>157</v>
      </c>
      <c r="C40" s="24">
        <v>100</v>
      </c>
      <c r="D40" s="23" t="s">
        <v>131</v>
      </c>
      <c r="E40" s="23">
        <v>3500</v>
      </c>
      <c r="F40" s="25"/>
      <c r="G40" s="25"/>
      <c r="H40" s="25" t="s">
        <v>7</v>
      </c>
      <c r="I40" s="25"/>
      <c r="J40" s="15">
        <f t="shared" si="4"/>
        <v>0</v>
      </c>
      <c r="K40" s="18">
        <f t="shared" si="1"/>
        <v>0.75</v>
      </c>
      <c r="L40" s="18">
        <v>1.5</v>
      </c>
      <c r="M40" s="18">
        <f t="shared" si="2"/>
        <v>2.25</v>
      </c>
    </row>
    <row r="41" spans="1:13" x14ac:dyDescent="0.2">
      <c r="A41" s="23" t="s">
        <v>20</v>
      </c>
      <c r="B41" s="23" t="s">
        <v>79</v>
      </c>
      <c r="C41" s="24">
        <v>1</v>
      </c>
      <c r="D41" s="23" t="s">
        <v>115</v>
      </c>
      <c r="E41" s="23">
        <v>2600</v>
      </c>
      <c r="F41" s="25"/>
      <c r="G41" s="25"/>
      <c r="H41" s="25" t="s">
        <v>7</v>
      </c>
      <c r="I41" s="25"/>
      <c r="J41" s="15">
        <f t="shared" si="4"/>
        <v>0</v>
      </c>
      <c r="K41" s="18">
        <f t="shared" si="1"/>
        <v>1</v>
      </c>
      <c r="L41" s="18">
        <v>2</v>
      </c>
      <c r="M41" s="18">
        <f t="shared" si="2"/>
        <v>3</v>
      </c>
    </row>
    <row r="42" spans="1:13" x14ac:dyDescent="0.2">
      <c r="A42" s="23" t="s">
        <v>21</v>
      </c>
      <c r="B42" s="23" t="s">
        <v>158</v>
      </c>
      <c r="C42" s="24">
        <v>1</v>
      </c>
      <c r="D42" s="23" t="s">
        <v>115</v>
      </c>
      <c r="E42" s="23">
        <v>875</v>
      </c>
      <c r="F42" s="25"/>
      <c r="G42" s="25"/>
      <c r="H42" s="25" t="s">
        <v>7</v>
      </c>
      <c r="I42" s="25"/>
      <c r="J42" s="15">
        <f t="shared" si="4"/>
        <v>0</v>
      </c>
      <c r="K42" s="18">
        <f t="shared" si="1"/>
        <v>0.13</v>
      </c>
      <c r="L42" s="18">
        <v>0.26</v>
      </c>
      <c r="M42" s="18">
        <f t="shared" si="2"/>
        <v>0.39</v>
      </c>
    </row>
    <row r="43" spans="1:13" x14ac:dyDescent="0.2">
      <c r="A43" s="23" t="s">
        <v>22</v>
      </c>
      <c r="B43" s="23" t="s">
        <v>80</v>
      </c>
      <c r="C43" s="24">
        <v>1000</v>
      </c>
      <c r="D43" s="23" t="s">
        <v>117</v>
      </c>
      <c r="E43" s="23">
        <v>900</v>
      </c>
      <c r="F43" s="25"/>
      <c r="G43" s="25"/>
      <c r="H43" s="25" t="s">
        <v>7</v>
      </c>
      <c r="I43" s="25"/>
      <c r="J43" s="15">
        <f t="shared" si="4"/>
        <v>0</v>
      </c>
      <c r="K43" s="18">
        <f t="shared" si="1"/>
        <v>0.4</v>
      </c>
      <c r="L43" s="18">
        <v>0.8</v>
      </c>
      <c r="M43" s="18">
        <f t="shared" si="2"/>
        <v>1.2000000000000002</v>
      </c>
    </row>
    <row r="44" spans="1:13" x14ac:dyDescent="0.2">
      <c r="A44" s="23" t="s">
        <v>23</v>
      </c>
      <c r="B44" s="23" t="s">
        <v>81</v>
      </c>
      <c r="C44" s="24">
        <v>1000</v>
      </c>
      <c r="D44" s="23" t="s">
        <v>117</v>
      </c>
      <c r="E44" s="23">
        <v>200</v>
      </c>
      <c r="F44" s="25"/>
      <c r="G44" s="25"/>
      <c r="H44" s="25" t="s">
        <v>7</v>
      </c>
      <c r="I44" s="25"/>
      <c r="J44" s="15">
        <f t="shared" si="4"/>
        <v>0</v>
      </c>
      <c r="K44" s="18">
        <f t="shared" si="1"/>
        <v>0.4</v>
      </c>
      <c r="L44" s="18">
        <v>0.8</v>
      </c>
      <c r="M44" s="18">
        <f t="shared" si="2"/>
        <v>1.2000000000000002</v>
      </c>
    </row>
    <row r="45" spans="1:13" ht="22.8" x14ac:dyDescent="0.2">
      <c r="A45" s="23" t="s">
        <v>24</v>
      </c>
      <c r="B45" s="23" t="s">
        <v>82</v>
      </c>
      <c r="C45" s="24">
        <v>1</v>
      </c>
      <c r="D45" s="23" t="s">
        <v>115</v>
      </c>
      <c r="E45" s="23">
        <v>291</v>
      </c>
      <c r="F45" s="25"/>
      <c r="G45" s="25"/>
      <c r="H45" s="25" t="s">
        <v>7</v>
      </c>
      <c r="I45" s="25"/>
      <c r="J45" s="15">
        <f t="shared" si="4"/>
        <v>0</v>
      </c>
      <c r="K45" s="18">
        <f t="shared" si="1"/>
        <v>4</v>
      </c>
      <c r="L45" s="18">
        <v>8</v>
      </c>
      <c r="M45" s="18">
        <f t="shared" si="2"/>
        <v>12</v>
      </c>
    </row>
    <row r="46" spans="1:13" x14ac:dyDescent="0.2">
      <c r="A46" s="23" t="s">
        <v>25</v>
      </c>
      <c r="B46" s="23" t="s">
        <v>83</v>
      </c>
      <c r="C46" s="24">
        <v>1000</v>
      </c>
      <c r="D46" s="23" t="s">
        <v>117</v>
      </c>
      <c r="E46" s="23">
        <v>1725</v>
      </c>
      <c r="F46" s="25"/>
      <c r="G46" s="25"/>
      <c r="H46" s="25" t="s">
        <v>7</v>
      </c>
      <c r="I46" s="25"/>
      <c r="J46" s="15">
        <f t="shared" si="4"/>
        <v>0</v>
      </c>
      <c r="K46" s="18">
        <f t="shared" si="1"/>
        <v>1.25</v>
      </c>
      <c r="L46" s="18">
        <v>2.5</v>
      </c>
      <c r="M46" s="18">
        <f t="shared" si="2"/>
        <v>3.75</v>
      </c>
    </row>
    <row r="47" spans="1:13" x14ac:dyDescent="0.2">
      <c r="A47" s="23" t="s">
        <v>26</v>
      </c>
      <c r="B47" s="23" t="s">
        <v>84</v>
      </c>
      <c r="C47" s="24">
        <v>1</v>
      </c>
      <c r="D47" s="23" t="s">
        <v>115</v>
      </c>
      <c r="E47" s="23">
        <v>95</v>
      </c>
      <c r="F47" s="25"/>
      <c r="G47" s="25"/>
      <c r="H47" s="25" t="s">
        <v>7</v>
      </c>
      <c r="I47" s="25"/>
      <c r="J47" s="15">
        <f t="shared" si="4"/>
        <v>0</v>
      </c>
      <c r="K47" s="18">
        <f t="shared" si="1"/>
        <v>4.1100000000000003</v>
      </c>
      <c r="L47" s="18">
        <v>8.2200000000000006</v>
      </c>
      <c r="M47" s="18">
        <f t="shared" si="2"/>
        <v>12.330000000000002</v>
      </c>
    </row>
    <row r="48" spans="1:13" x14ac:dyDescent="0.2">
      <c r="A48" s="23" t="s">
        <v>27</v>
      </c>
      <c r="B48" s="23" t="s">
        <v>85</v>
      </c>
      <c r="C48" s="24">
        <v>8</v>
      </c>
      <c r="D48" s="23" t="s">
        <v>115</v>
      </c>
      <c r="E48" s="23">
        <v>7000</v>
      </c>
      <c r="F48" s="25"/>
      <c r="G48" s="25"/>
      <c r="H48" s="25" t="s">
        <v>7</v>
      </c>
      <c r="I48" s="25"/>
      <c r="J48" s="15">
        <f t="shared" si="4"/>
        <v>0</v>
      </c>
      <c r="K48" s="18">
        <f t="shared" si="1"/>
        <v>3.1</v>
      </c>
      <c r="L48" s="18">
        <v>6.2</v>
      </c>
      <c r="M48" s="18">
        <f t="shared" si="2"/>
        <v>9.3000000000000007</v>
      </c>
    </row>
    <row r="49" spans="1:13" x14ac:dyDescent="0.2">
      <c r="A49" s="23" t="s">
        <v>28</v>
      </c>
      <c r="B49" s="23" t="s">
        <v>159</v>
      </c>
      <c r="C49" s="24">
        <v>1</v>
      </c>
      <c r="D49" s="23" t="s">
        <v>115</v>
      </c>
      <c r="E49" s="23">
        <v>210</v>
      </c>
      <c r="F49" s="25"/>
      <c r="G49" s="25"/>
      <c r="H49" s="25" t="s">
        <v>7</v>
      </c>
      <c r="I49" s="25"/>
      <c r="J49" s="15">
        <f t="shared" si="4"/>
        <v>0</v>
      </c>
      <c r="K49" s="18">
        <f t="shared" si="1"/>
        <v>1.75</v>
      </c>
      <c r="L49" s="18">
        <v>3.5</v>
      </c>
      <c r="M49" s="18">
        <f t="shared" si="2"/>
        <v>5.25</v>
      </c>
    </row>
    <row r="50" spans="1:13" x14ac:dyDescent="0.2">
      <c r="A50" s="23" t="s">
        <v>29</v>
      </c>
      <c r="B50" s="23" t="s">
        <v>160</v>
      </c>
      <c r="C50" s="24">
        <v>1</v>
      </c>
      <c r="D50" s="23" t="s">
        <v>131</v>
      </c>
      <c r="E50" s="23">
        <v>128</v>
      </c>
      <c r="F50" s="25"/>
      <c r="G50" s="25"/>
      <c r="H50" s="25" t="s">
        <v>7</v>
      </c>
      <c r="I50" s="25"/>
      <c r="J50" s="15">
        <f t="shared" si="4"/>
        <v>0</v>
      </c>
      <c r="K50" s="18">
        <f t="shared" si="1"/>
        <v>0.35</v>
      </c>
      <c r="L50" s="18">
        <v>0.7</v>
      </c>
      <c r="M50" s="18">
        <f t="shared" si="2"/>
        <v>1.0499999999999998</v>
      </c>
    </row>
    <row r="51" spans="1:13" x14ac:dyDescent="0.2">
      <c r="A51" s="23" t="s">
        <v>67</v>
      </c>
      <c r="B51" s="23" t="s">
        <v>161</v>
      </c>
      <c r="C51" s="24">
        <v>1</v>
      </c>
      <c r="D51" s="23" t="s">
        <v>115</v>
      </c>
      <c r="E51" s="23">
        <v>1554</v>
      </c>
      <c r="F51" s="25"/>
      <c r="G51" s="25"/>
      <c r="H51" s="25" t="s">
        <v>7</v>
      </c>
      <c r="I51" s="25"/>
      <c r="J51" s="15">
        <f t="shared" si="4"/>
        <v>0</v>
      </c>
      <c r="K51" s="18">
        <f t="shared" si="1"/>
        <v>0.5</v>
      </c>
      <c r="L51" s="18">
        <v>1</v>
      </c>
      <c r="M51" s="18">
        <f t="shared" si="2"/>
        <v>1.5</v>
      </c>
    </row>
    <row r="52" spans="1:13" x14ac:dyDescent="0.2">
      <c r="A52" s="23" t="s">
        <v>30</v>
      </c>
      <c r="B52" s="23" t="s">
        <v>86</v>
      </c>
      <c r="C52" s="24">
        <v>1</v>
      </c>
      <c r="D52" s="23" t="s">
        <v>115</v>
      </c>
      <c r="E52" s="23">
        <v>1600</v>
      </c>
      <c r="F52" s="25"/>
      <c r="G52" s="25"/>
      <c r="H52" s="25" t="s">
        <v>7</v>
      </c>
      <c r="I52" s="25"/>
      <c r="J52" s="15">
        <f t="shared" si="4"/>
        <v>0</v>
      </c>
      <c r="K52" s="18">
        <f t="shared" si="1"/>
        <v>1.1000000000000001</v>
      </c>
      <c r="L52" s="18">
        <v>2.2000000000000002</v>
      </c>
      <c r="M52" s="18">
        <f t="shared" si="2"/>
        <v>3.3000000000000003</v>
      </c>
    </row>
    <row r="53" spans="1:13" x14ac:dyDescent="0.2">
      <c r="A53" s="23" t="s">
        <v>31</v>
      </c>
      <c r="B53" s="23" t="s">
        <v>87</v>
      </c>
      <c r="C53" s="24">
        <v>1</v>
      </c>
      <c r="D53" s="23" t="s">
        <v>131</v>
      </c>
      <c r="E53" s="23">
        <v>9</v>
      </c>
      <c r="F53" s="25"/>
      <c r="G53" s="25"/>
      <c r="H53" s="25" t="s">
        <v>7</v>
      </c>
      <c r="I53" s="25"/>
      <c r="J53" s="15">
        <f t="shared" si="4"/>
        <v>0</v>
      </c>
      <c r="K53" s="18">
        <f t="shared" si="1"/>
        <v>4.3</v>
      </c>
      <c r="L53" s="18">
        <v>8.6</v>
      </c>
      <c r="M53" s="18">
        <f t="shared" si="2"/>
        <v>12.899999999999999</v>
      </c>
    </row>
    <row r="54" spans="1:13" x14ac:dyDescent="0.2">
      <c r="A54" s="23" t="s">
        <v>32</v>
      </c>
      <c r="B54" s="23" t="s">
        <v>88</v>
      </c>
      <c r="C54" s="24">
        <v>1</v>
      </c>
      <c r="D54" s="23" t="s">
        <v>115</v>
      </c>
      <c r="E54" s="23">
        <v>10</v>
      </c>
      <c r="F54" s="25"/>
      <c r="G54" s="25"/>
      <c r="H54" s="25" t="s">
        <v>7</v>
      </c>
      <c r="I54" s="25"/>
      <c r="J54" s="15">
        <f t="shared" si="4"/>
        <v>0</v>
      </c>
      <c r="K54" s="18">
        <f t="shared" si="1"/>
        <v>1.5</v>
      </c>
      <c r="L54" s="18">
        <v>3</v>
      </c>
      <c r="M54" s="18">
        <f t="shared" si="2"/>
        <v>4.5</v>
      </c>
    </row>
    <row r="55" spans="1:13" s="26" customFormat="1" ht="16.2" customHeight="1" x14ac:dyDescent="0.2">
      <c r="A55" s="40" t="s">
        <v>123</v>
      </c>
      <c r="B55" s="41"/>
      <c r="C55" s="41"/>
      <c r="D55" s="41"/>
      <c r="E55" s="41"/>
      <c r="F55" s="41"/>
      <c r="G55" s="41"/>
      <c r="H55" s="41"/>
      <c r="I55" s="41"/>
      <c r="J55" s="41"/>
      <c r="K55" s="41">
        <f t="shared" si="1"/>
        <v>0</v>
      </c>
      <c r="L55" s="41"/>
      <c r="M55" s="42">
        <f t="shared" si="2"/>
        <v>0</v>
      </c>
    </row>
    <row r="56" spans="1:13" ht="17.399999999999999" customHeight="1" x14ac:dyDescent="0.2">
      <c r="A56" s="23" t="s">
        <v>35</v>
      </c>
      <c r="B56" s="23" t="s">
        <v>163</v>
      </c>
      <c r="C56" s="24">
        <v>1</v>
      </c>
      <c r="D56" s="23" t="s">
        <v>131</v>
      </c>
      <c r="E56" s="23">
        <v>48</v>
      </c>
      <c r="F56" s="25"/>
      <c r="G56" s="25"/>
      <c r="H56" s="25" t="s">
        <v>7</v>
      </c>
      <c r="I56" s="25"/>
      <c r="J56" s="15">
        <f>I56*E56</f>
        <v>0</v>
      </c>
      <c r="K56" s="18">
        <f t="shared" si="1"/>
        <v>0.45</v>
      </c>
      <c r="L56" s="18">
        <v>0.9</v>
      </c>
      <c r="M56" s="18">
        <f t="shared" si="2"/>
        <v>1.35</v>
      </c>
    </row>
    <row r="57" spans="1:13" x14ac:dyDescent="0.2">
      <c r="A57" s="23" t="s">
        <v>162</v>
      </c>
      <c r="B57" s="23" t="s">
        <v>164</v>
      </c>
      <c r="C57" s="24">
        <v>540</v>
      </c>
      <c r="D57" s="23" t="s">
        <v>117</v>
      </c>
      <c r="E57" s="23">
        <v>4</v>
      </c>
      <c r="F57" s="25"/>
      <c r="G57" s="25"/>
      <c r="H57" s="25" t="s">
        <v>7</v>
      </c>
      <c r="I57" s="25"/>
      <c r="J57" s="15">
        <f>I57*E57</f>
        <v>0</v>
      </c>
      <c r="K57" s="18">
        <f t="shared" si="1"/>
        <v>12.885</v>
      </c>
      <c r="L57" s="18">
        <v>25.77</v>
      </c>
      <c r="M57" s="18">
        <f t="shared" si="2"/>
        <v>38.655000000000001</v>
      </c>
    </row>
    <row r="58" spans="1:13" s="26" customFormat="1" ht="16.2" customHeight="1" x14ac:dyDescent="0.2">
      <c r="A58" s="40" t="s">
        <v>124</v>
      </c>
      <c r="B58" s="41"/>
      <c r="C58" s="41"/>
      <c r="D58" s="41"/>
      <c r="E58" s="41"/>
      <c r="F58" s="41"/>
      <c r="G58" s="41"/>
      <c r="H58" s="41"/>
      <c r="I58" s="41"/>
      <c r="J58" s="41"/>
      <c r="K58" s="41">
        <f t="shared" si="1"/>
        <v>0</v>
      </c>
      <c r="L58" s="41"/>
      <c r="M58" s="42">
        <f t="shared" si="2"/>
        <v>0</v>
      </c>
    </row>
    <row r="59" spans="1:13" x14ac:dyDescent="0.2">
      <c r="A59" s="23" t="s">
        <v>36</v>
      </c>
      <c r="B59" s="23" t="s">
        <v>90</v>
      </c>
      <c r="C59" s="24">
        <v>1</v>
      </c>
      <c r="D59" s="23" t="s">
        <v>115</v>
      </c>
      <c r="E59" s="23">
        <v>170</v>
      </c>
      <c r="F59" s="25"/>
      <c r="G59" s="25"/>
      <c r="H59" s="25" t="s">
        <v>7</v>
      </c>
      <c r="I59" s="25"/>
      <c r="J59" s="15">
        <f t="shared" ref="J59:J69" si="5">I59*E59</f>
        <v>0</v>
      </c>
      <c r="K59" s="18">
        <f t="shared" si="1"/>
        <v>3</v>
      </c>
      <c r="L59" s="18">
        <v>6</v>
      </c>
      <c r="M59" s="18">
        <f t="shared" si="2"/>
        <v>9</v>
      </c>
    </row>
    <row r="60" spans="1:13" ht="22.8" x14ac:dyDescent="0.2">
      <c r="A60" s="23" t="s">
        <v>37</v>
      </c>
      <c r="B60" s="23" t="s">
        <v>91</v>
      </c>
      <c r="C60" s="24">
        <v>5</v>
      </c>
      <c r="D60" s="23" t="s">
        <v>115</v>
      </c>
      <c r="E60" s="23">
        <v>616</v>
      </c>
      <c r="F60" s="25"/>
      <c r="G60" s="25"/>
      <c r="H60" s="25" t="s">
        <v>7</v>
      </c>
      <c r="I60" s="25"/>
      <c r="J60" s="15">
        <f t="shared" si="5"/>
        <v>0</v>
      </c>
      <c r="K60" s="18">
        <f t="shared" si="1"/>
        <v>11.71</v>
      </c>
      <c r="L60" s="18">
        <v>23.42</v>
      </c>
      <c r="M60" s="18">
        <f t="shared" si="2"/>
        <v>35.130000000000003</v>
      </c>
    </row>
    <row r="61" spans="1:13" x14ac:dyDescent="0.2">
      <c r="A61" s="23" t="s">
        <v>62</v>
      </c>
      <c r="B61" s="23" t="s">
        <v>168</v>
      </c>
      <c r="C61" s="24">
        <v>1</v>
      </c>
      <c r="D61" s="23" t="s">
        <v>115</v>
      </c>
      <c r="E61" s="23">
        <v>27260</v>
      </c>
      <c r="F61" s="25"/>
      <c r="G61" s="25"/>
      <c r="H61" s="25" t="s">
        <v>7</v>
      </c>
      <c r="I61" s="25"/>
      <c r="J61" s="15">
        <f t="shared" si="5"/>
        <v>0</v>
      </c>
      <c r="K61" s="18">
        <f t="shared" si="1"/>
        <v>0.4</v>
      </c>
      <c r="L61" s="18">
        <v>0.8</v>
      </c>
      <c r="M61" s="18">
        <f t="shared" si="2"/>
        <v>1.2000000000000002</v>
      </c>
    </row>
    <row r="62" spans="1:13" x14ac:dyDescent="0.2">
      <c r="A62" s="23" t="s">
        <v>165</v>
      </c>
      <c r="B62" s="23" t="s">
        <v>169</v>
      </c>
      <c r="C62" s="24">
        <v>1</v>
      </c>
      <c r="D62" s="23" t="s">
        <v>131</v>
      </c>
      <c r="E62" s="23">
        <v>407</v>
      </c>
      <c r="F62" s="25"/>
      <c r="G62" s="25"/>
      <c r="H62" s="25" t="s">
        <v>7</v>
      </c>
      <c r="I62" s="25"/>
      <c r="J62" s="15">
        <f t="shared" si="5"/>
        <v>0</v>
      </c>
      <c r="K62" s="18">
        <f t="shared" si="1"/>
        <v>1.45</v>
      </c>
      <c r="L62" s="18">
        <v>2.9</v>
      </c>
      <c r="M62" s="18">
        <f t="shared" si="2"/>
        <v>4.3499999999999996</v>
      </c>
    </row>
    <row r="63" spans="1:13" x14ac:dyDescent="0.2">
      <c r="A63" s="23" t="s">
        <v>166</v>
      </c>
      <c r="B63" s="23" t="s">
        <v>170</v>
      </c>
      <c r="C63" s="24">
        <v>1</v>
      </c>
      <c r="D63" s="23" t="s">
        <v>115</v>
      </c>
      <c r="E63" s="23">
        <v>15</v>
      </c>
      <c r="F63" s="25"/>
      <c r="G63" s="25"/>
      <c r="H63" s="25" t="s">
        <v>7</v>
      </c>
      <c r="I63" s="25"/>
      <c r="J63" s="15">
        <f t="shared" si="5"/>
        <v>0</v>
      </c>
      <c r="K63" s="18">
        <f t="shared" si="1"/>
        <v>6.5</v>
      </c>
      <c r="L63" s="18">
        <v>13</v>
      </c>
      <c r="M63" s="18">
        <f t="shared" si="2"/>
        <v>19.5</v>
      </c>
    </row>
    <row r="64" spans="1:13" x14ac:dyDescent="0.2">
      <c r="A64" s="23" t="s">
        <v>38</v>
      </c>
      <c r="B64" s="23" t="s">
        <v>92</v>
      </c>
      <c r="C64" s="24">
        <v>10</v>
      </c>
      <c r="D64" s="23" t="s">
        <v>117</v>
      </c>
      <c r="E64" s="23">
        <v>115</v>
      </c>
      <c r="F64" s="25"/>
      <c r="G64" s="25"/>
      <c r="H64" s="25" t="s">
        <v>7</v>
      </c>
      <c r="I64" s="25"/>
      <c r="J64" s="15">
        <f t="shared" si="5"/>
        <v>0</v>
      </c>
      <c r="K64" s="18">
        <f t="shared" si="1"/>
        <v>0.5</v>
      </c>
      <c r="L64" s="18">
        <v>1</v>
      </c>
      <c r="M64" s="18">
        <f t="shared" si="2"/>
        <v>1.5</v>
      </c>
    </row>
    <row r="65" spans="1:13" x14ac:dyDescent="0.2">
      <c r="A65" s="23" t="s">
        <v>38</v>
      </c>
      <c r="B65" s="23" t="s">
        <v>171</v>
      </c>
      <c r="C65" s="24">
        <v>10</v>
      </c>
      <c r="D65" s="23" t="s">
        <v>117</v>
      </c>
      <c r="E65" s="23">
        <v>985</v>
      </c>
      <c r="F65" s="25"/>
      <c r="G65" s="25"/>
      <c r="H65" s="25" t="s">
        <v>7</v>
      </c>
      <c r="I65" s="25"/>
      <c r="J65" s="15">
        <f t="shared" si="5"/>
        <v>0</v>
      </c>
      <c r="K65" s="18">
        <f t="shared" si="1"/>
        <v>0.5</v>
      </c>
      <c r="L65" s="18">
        <v>1</v>
      </c>
      <c r="M65" s="18">
        <f t="shared" si="2"/>
        <v>1.5</v>
      </c>
    </row>
    <row r="66" spans="1:13" x14ac:dyDescent="0.2">
      <c r="A66" s="23" t="s">
        <v>39</v>
      </c>
      <c r="B66" s="23" t="s">
        <v>93</v>
      </c>
      <c r="C66" s="24">
        <v>100</v>
      </c>
      <c r="D66" s="23" t="s">
        <v>116</v>
      </c>
      <c r="E66" s="23">
        <v>140</v>
      </c>
      <c r="F66" s="25"/>
      <c r="G66" s="25"/>
      <c r="H66" s="25" t="s">
        <v>7</v>
      </c>
      <c r="I66" s="25"/>
      <c r="J66" s="15">
        <f t="shared" si="5"/>
        <v>0</v>
      </c>
      <c r="K66" s="18">
        <f t="shared" si="1"/>
        <v>3.5</v>
      </c>
      <c r="L66" s="18">
        <v>7</v>
      </c>
      <c r="M66" s="18">
        <f t="shared" si="2"/>
        <v>10.5</v>
      </c>
    </row>
    <row r="67" spans="1:13" x14ac:dyDescent="0.2">
      <c r="A67" s="23" t="s">
        <v>167</v>
      </c>
      <c r="B67" s="23" t="s">
        <v>172</v>
      </c>
      <c r="C67" s="24">
        <v>100</v>
      </c>
      <c r="D67" s="23" t="s">
        <v>131</v>
      </c>
      <c r="E67" s="23">
        <v>2628</v>
      </c>
      <c r="F67" s="25"/>
      <c r="G67" s="25"/>
      <c r="H67" s="25" t="s">
        <v>7</v>
      </c>
      <c r="I67" s="25"/>
      <c r="J67" s="15">
        <f t="shared" si="5"/>
        <v>0</v>
      </c>
      <c r="K67" s="18">
        <f t="shared" si="1"/>
        <v>1.17</v>
      </c>
      <c r="L67" s="18">
        <v>2.34</v>
      </c>
      <c r="M67" s="18">
        <f t="shared" si="2"/>
        <v>3.51</v>
      </c>
    </row>
    <row r="68" spans="1:13" x14ac:dyDescent="0.2">
      <c r="A68" s="23" t="s">
        <v>40</v>
      </c>
      <c r="B68" s="23" t="s">
        <v>94</v>
      </c>
      <c r="C68" s="24">
        <v>1</v>
      </c>
      <c r="D68" s="23" t="s">
        <v>118</v>
      </c>
      <c r="E68" s="23">
        <v>210</v>
      </c>
      <c r="F68" s="25"/>
      <c r="G68" s="25"/>
      <c r="H68" s="25" t="s">
        <v>7</v>
      </c>
      <c r="I68" s="25"/>
      <c r="J68" s="15">
        <f t="shared" si="5"/>
        <v>0</v>
      </c>
      <c r="K68" s="18">
        <f t="shared" si="1"/>
        <v>2.04</v>
      </c>
      <c r="L68" s="18">
        <v>4.08</v>
      </c>
      <c r="M68" s="18">
        <f t="shared" si="2"/>
        <v>6.12</v>
      </c>
    </row>
    <row r="69" spans="1:13" x14ac:dyDescent="0.2">
      <c r="A69" s="23" t="s">
        <v>68</v>
      </c>
      <c r="B69" s="23" t="s">
        <v>173</v>
      </c>
      <c r="C69" s="24">
        <v>1</v>
      </c>
      <c r="D69" s="23" t="s">
        <v>131</v>
      </c>
      <c r="E69" s="23">
        <v>172</v>
      </c>
      <c r="F69" s="25"/>
      <c r="G69" s="25"/>
      <c r="H69" s="25" t="s">
        <v>7</v>
      </c>
      <c r="I69" s="25"/>
      <c r="J69" s="15">
        <f t="shared" si="5"/>
        <v>0</v>
      </c>
      <c r="K69" s="18">
        <f t="shared" si="1"/>
        <v>3.0649999999999999</v>
      </c>
      <c r="L69" s="18">
        <v>6.13</v>
      </c>
      <c r="M69" s="18">
        <f t="shared" si="2"/>
        <v>9.1950000000000003</v>
      </c>
    </row>
    <row r="70" spans="1:13" s="26" customFormat="1" ht="16.2" customHeight="1" x14ac:dyDescent="0.2">
      <c r="A70" s="40" t="s">
        <v>125</v>
      </c>
      <c r="B70" s="41"/>
      <c r="C70" s="41"/>
      <c r="D70" s="41"/>
      <c r="E70" s="41"/>
      <c r="F70" s="41"/>
      <c r="G70" s="41"/>
      <c r="H70" s="41"/>
      <c r="I70" s="41"/>
      <c r="J70" s="41"/>
      <c r="K70" s="41">
        <f t="shared" ref="K70:K119" si="6">L70-(L70*50%)</f>
        <v>0</v>
      </c>
      <c r="L70" s="41"/>
      <c r="M70" s="42">
        <f t="shared" ref="M70:M119" si="7">L70+(L70*50%)</f>
        <v>0</v>
      </c>
    </row>
    <row r="71" spans="1:13" x14ac:dyDescent="0.2">
      <c r="A71" s="23" t="s">
        <v>174</v>
      </c>
      <c r="B71" s="23" t="s">
        <v>182</v>
      </c>
      <c r="C71" s="24">
        <v>25</v>
      </c>
      <c r="D71" s="23" t="s">
        <v>115</v>
      </c>
      <c r="E71" s="23">
        <v>80</v>
      </c>
      <c r="F71" s="25"/>
      <c r="G71" s="25"/>
      <c r="H71" s="25" t="s">
        <v>7</v>
      </c>
      <c r="I71" s="25"/>
      <c r="J71" s="15">
        <f t="shared" ref="J71:J90" si="8">I71*E71</f>
        <v>0</v>
      </c>
      <c r="K71" s="18">
        <f t="shared" si="6"/>
        <v>12.5</v>
      </c>
      <c r="L71" s="18">
        <v>25</v>
      </c>
      <c r="M71" s="18">
        <f t="shared" si="7"/>
        <v>37.5</v>
      </c>
    </row>
    <row r="72" spans="1:13" x14ac:dyDescent="0.2">
      <c r="A72" s="23" t="s">
        <v>175</v>
      </c>
      <c r="B72" s="23" t="s">
        <v>183</v>
      </c>
      <c r="C72" s="24">
        <v>1</v>
      </c>
      <c r="D72" s="23" t="s">
        <v>115</v>
      </c>
      <c r="E72" s="23">
        <v>80</v>
      </c>
      <c r="F72" s="25"/>
      <c r="G72" s="25"/>
      <c r="H72" s="25" t="s">
        <v>7</v>
      </c>
      <c r="I72" s="25"/>
      <c r="J72" s="15">
        <f t="shared" si="8"/>
        <v>0</v>
      </c>
      <c r="K72" s="18">
        <f t="shared" si="6"/>
        <v>0.5</v>
      </c>
      <c r="L72" s="18">
        <v>1</v>
      </c>
      <c r="M72" s="18">
        <f t="shared" si="7"/>
        <v>1.5</v>
      </c>
    </row>
    <row r="73" spans="1:13" x14ac:dyDescent="0.2">
      <c r="A73" s="23" t="s">
        <v>176</v>
      </c>
      <c r="B73" s="23" t="s">
        <v>184</v>
      </c>
      <c r="C73" s="24">
        <v>50</v>
      </c>
      <c r="D73" s="23" t="s">
        <v>117</v>
      </c>
      <c r="E73" s="23">
        <v>80</v>
      </c>
      <c r="F73" s="25"/>
      <c r="G73" s="25"/>
      <c r="H73" s="25" t="s">
        <v>7</v>
      </c>
      <c r="I73" s="25"/>
      <c r="J73" s="15">
        <f t="shared" si="8"/>
        <v>0</v>
      </c>
      <c r="K73" s="18">
        <f t="shared" si="6"/>
        <v>22</v>
      </c>
      <c r="L73" s="18">
        <v>44</v>
      </c>
      <c r="M73" s="18">
        <f t="shared" si="7"/>
        <v>66</v>
      </c>
    </row>
    <row r="74" spans="1:13" x14ac:dyDescent="0.2">
      <c r="A74" s="23" t="s">
        <v>177</v>
      </c>
      <c r="B74" s="23" t="s">
        <v>185</v>
      </c>
      <c r="C74" s="24">
        <v>1</v>
      </c>
      <c r="D74" s="23" t="s">
        <v>115</v>
      </c>
      <c r="E74" s="23">
        <v>80</v>
      </c>
      <c r="F74" s="25"/>
      <c r="G74" s="25"/>
      <c r="H74" s="25" t="s">
        <v>7</v>
      </c>
      <c r="I74" s="25"/>
      <c r="J74" s="15">
        <f t="shared" si="8"/>
        <v>0</v>
      </c>
      <c r="K74" s="18">
        <f t="shared" si="6"/>
        <v>0.5</v>
      </c>
      <c r="L74" s="18">
        <v>1</v>
      </c>
      <c r="M74" s="18">
        <f t="shared" si="7"/>
        <v>1.5</v>
      </c>
    </row>
    <row r="75" spans="1:13" x14ac:dyDescent="0.2">
      <c r="A75" s="23" t="s">
        <v>41</v>
      </c>
      <c r="B75" s="23" t="s">
        <v>95</v>
      </c>
      <c r="C75" s="24">
        <v>1</v>
      </c>
      <c r="D75" s="23" t="s">
        <v>131</v>
      </c>
      <c r="E75" s="23">
        <v>2205</v>
      </c>
      <c r="F75" s="25"/>
      <c r="G75" s="25"/>
      <c r="H75" s="25" t="s">
        <v>7</v>
      </c>
      <c r="I75" s="25"/>
      <c r="J75" s="15">
        <f t="shared" si="8"/>
        <v>0</v>
      </c>
      <c r="K75" s="18">
        <f t="shared" si="6"/>
        <v>0.8</v>
      </c>
      <c r="L75" s="18">
        <v>1.6</v>
      </c>
      <c r="M75" s="18">
        <f t="shared" si="7"/>
        <v>2.4000000000000004</v>
      </c>
    </row>
    <row r="76" spans="1:13" x14ac:dyDescent="0.2">
      <c r="A76" s="23" t="s">
        <v>42</v>
      </c>
      <c r="B76" s="23" t="s">
        <v>96</v>
      </c>
      <c r="C76" s="24">
        <v>10</v>
      </c>
      <c r="D76" s="23" t="s">
        <v>115</v>
      </c>
      <c r="E76" s="23">
        <v>750</v>
      </c>
      <c r="F76" s="25"/>
      <c r="G76" s="25"/>
      <c r="H76" s="25" t="s">
        <v>7</v>
      </c>
      <c r="I76" s="25"/>
      <c r="J76" s="15">
        <f t="shared" si="8"/>
        <v>0</v>
      </c>
      <c r="K76" s="18">
        <f t="shared" si="6"/>
        <v>4</v>
      </c>
      <c r="L76" s="18">
        <v>8</v>
      </c>
      <c r="M76" s="18">
        <f t="shared" si="7"/>
        <v>12</v>
      </c>
    </row>
    <row r="77" spans="1:13" ht="22.8" x14ac:dyDescent="0.2">
      <c r="A77" s="23" t="s">
        <v>43</v>
      </c>
      <c r="B77" s="23" t="s">
        <v>97</v>
      </c>
      <c r="C77" s="24">
        <v>10</v>
      </c>
      <c r="D77" s="23" t="s">
        <v>115</v>
      </c>
      <c r="E77" s="23">
        <v>560</v>
      </c>
      <c r="F77" s="25"/>
      <c r="G77" s="25"/>
      <c r="H77" s="25" t="s">
        <v>7</v>
      </c>
      <c r="I77" s="25"/>
      <c r="J77" s="15">
        <f t="shared" si="8"/>
        <v>0</v>
      </c>
      <c r="K77" s="18">
        <f t="shared" si="6"/>
        <v>2</v>
      </c>
      <c r="L77" s="18">
        <v>4</v>
      </c>
      <c r="M77" s="18">
        <f t="shared" si="7"/>
        <v>6</v>
      </c>
    </row>
    <row r="78" spans="1:13" ht="22.8" x14ac:dyDescent="0.2">
      <c r="A78" s="23" t="s">
        <v>44</v>
      </c>
      <c r="B78" s="23" t="s">
        <v>186</v>
      </c>
      <c r="C78" s="24">
        <v>10</v>
      </c>
      <c r="D78" s="23" t="s">
        <v>115</v>
      </c>
      <c r="E78" s="23">
        <v>1000</v>
      </c>
      <c r="F78" s="25"/>
      <c r="G78" s="25"/>
      <c r="H78" s="25" t="s">
        <v>7</v>
      </c>
      <c r="I78" s="25"/>
      <c r="J78" s="15">
        <f t="shared" si="8"/>
        <v>0</v>
      </c>
      <c r="K78" s="18">
        <f t="shared" si="6"/>
        <v>5</v>
      </c>
      <c r="L78" s="18">
        <v>10</v>
      </c>
      <c r="M78" s="18">
        <f t="shared" si="7"/>
        <v>15</v>
      </c>
    </row>
    <row r="79" spans="1:13" x14ac:dyDescent="0.2">
      <c r="A79" s="23" t="s">
        <v>178</v>
      </c>
      <c r="B79" s="23" t="s">
        <v>187</v>
      </c>
      <c r="C79" s="24">
        <v>25</v>
      </c>
      <c r="D79" s="23" t="s">
        <v>117</v>
      </c>
      <c r="E79" s="23">
        <v>12</v>
      </c>
      <c r="F79" s="25"/>
      <c r="G79" s="25"/>
      <c r="H79" s="25" t="s">
        <v>7</v>
      </c>
      <c r="I79" s="25"/>
      <c r="J79" s="15">
        <f t="shared" si="8"/>
        <v>0</v>
      </c>
      <c r="K79" s="18">
        <f t="shared" si="6"/>
        <v>5.0949999999999998</v>
      </c>
      <c r="L79" s="18">
        <v>10.19</v>
      </c>
      <c r="M79" s="18">
        <f t="shared" si="7"/>
        <v>15.285</v>
      </c>
    </row>
    <row r="80" spans="1:13" x14ac:dyDescent="0.2">
      <c r="A80" s="23" t="s">
        <v>46</v>
      </c>
      <c r="B80" s="23" t="s">
        <v>99</v>
      </c>
      <c r="C80" s="24">
        <v>1</v>
      </c>
      <c r="D80" s="23" t="s">
        <v>115</v>
      </c>
      <c r="E80" s="23">
        <v>2300</v>
      </c>
      <c r="F80" s="25"/>
      <c r="G80" s="25"/>
      <c r="H80" s="25" t="s">
        <v>7</v>
      </c>
      <c r="I80" s="25"/>
      <c r="J80" s="15">
        <f t="shared" si="8"/>
        <v>0</v>
      </c>
      <c r="K80" s="18">
        <f t="shared" si="6"/>
        <v>0.42499999999999999</v>
      </c>
      <c r="L80" s="18">
        <v>0.85</v>
      </c>
      <c r="M80" s="18">
        <f t="shared" si="7"/>
        <v>1.2749999999999999</v>
      </c>
    </row>
    <row r="81" spans="1:13" x14ac:dyDescent="0.2">
      <c r="A81" s="23" t="s">
        <v>47</v>
      </c>
      <c r="B81" s="23" t="s">
        <v>100</v>
      </c>
      <c r="C81" s="24">
        <v>1</v>
      </c>
      <c r="D81" s="23" t="s">
        <v>115</v>
      </c>
      <c r="E81" s="23">
        <v>740</v>
      </c>
      <c r="F81" s="25"/>
      <c r="G81" s="25"/>
      <c r="H81" s="25" t="s">
        <v>7</v>
      </c>
      <c r="I81" s="25"/>
      <c r="J81" s="15">
        <f t="shared" si="8"/>
        <v>0</v>
      </c>
      <c r="K81" s="18">
        <f t="shared" si="6"/>
        <v>0.9</v>
      </c>
      <c r="L81" s="18">
        <v>1.8</v>
      </c>
      <c r="M81" s="18">
        <f t="shared" si="7"/>
        <v>2.7</v>
      </c>
    </row>
    <row r="82" spans="1:13" x14ac:dyDescent="0.2">
      <c r="A82" s="23" t="s">
        <v>47</v>
      </c>
      <c r="B82" s="23" t="s">
        <v>101</v>
      </c>
      <c r="C82" s="24">
        <v>1</v>
      </c>
      <c r="D82" s="23" t="s">
        <v>115</v>
      </c>
      <c r="E82" s="23">
        <v>1600</v>
      </c>
      <c r="F82" s="25"/>
      <c r="G82" s="25"/>
      <c r="H82" s="25" t="s">
        <v>7</v>
      </c>
      <c r="I82" s="25"/>
      <c r="J82" s="15">
        <f t="shared" si="8"/>
        <v>0</v>
      </c>
      <c r="K82" s="18">
        <f t="shared" si="6"/>
        <v>0.9</v>
      </c>
      <c r="L82" s="18">
        <v>1.8</v>
      </c>
      <c r="M82" s="18">
        <f t="shared" si="7"/>
        <v>2.7</v>
      </c>
    </row>
    <row r="83" spans="1:13" ht="22.8" x14ac:dyDescent="0.2">
      <c r="A83" s="23" t="s">
        <v>48</v>
      </c>
      <c r="B83" s="23" t="s">
        <v>102</v>
      </c>
      <c r="C83" s="24">
        <v>100</v>
      </c>
      <c r="D83" s="23" t="s">
        <v>116</v>
      </c>
      <c r="E83" s="23">
        <v>725</v>
      </c>
      <c r="F83" s="25"/>
      <c r="G83" s="25"/>
      <c r="H83" s="25" t="s">
        <v>7</v>
      </c>
      <c r="I83" s="25"/>
      <c r="J83" s="15">
        <f t="shared" si="8"/>
        <v>0</v>
      </c>
      <c r="K83" s="18">
        <f t="shared" si="6"/>
        <v>1.25</v>
      </c>
      <c r="L83" s="18">
        <v>2.5</v>
      </c>
      <c r="M83" s="18">
        <f t="shared" si="7"/>
        <v>3.75</v>
      </c>
    </row>
    <row r="84" spans="1:13" x14ac:dyDescent="0.2">
      <c r="A84" s="23" t="s">
        <v>179</v>
      </c>
      <c r="B84" s="23" t="s">
        <v>188</v>
      </c>
      <c r="C84" s="24">
        <v>1</v>
      </c>
      <c r="D84" s="23" t="s">
        <v>115</v>
      </c>
      <c r="E84" s="23">
        <v>20</v>
      </c>
      <c r="F84" s="25"/>
      <c r="G84" s="25"/>
      <c r="H84" s="25" t="s">
        <v>7</v>
      </c>
      <c r="I84" s="25"/>
      <c r="J84" s="15">
        <f t="shared" si="8"/>
        <v>0</v>
      </c>
      <c r="K84" s="18">
        <f t="shared" si="6"/>
        <v>1.26</v>
      </c>
      <c r="L84" s="18">
        <v>2.52</v>
      </c>
      <c r="M84" s="18">
        <f t="shared" si="7"/>
        <v>3.7800000000000002</v>
      </c>
    </row>
    <row r="85" spans="1:13" x14ac:dyDescent="0.2">
      <c r="A85" s="23" t="s">
        <v>180</v>
      </c>
      <c r="B85" s="23" t="s">
        <v>189</v>
      </c>
      <c r="C85" s="24">
        <v>1</v>
      </c>
      <c r="D85" s="23" t="s">
        <v>115</v>
      </c>
      <c r="E85" s="23">
        <v>25</v>
      </c>
      <c r="F85" s="25"/>
      <c r="G85" s="25"/>
      <c r="H85" s="25" t="s">
        <v>7</v>
      </c>
      <c r="I85" s="25"/>
      <c r="J85" s="15">
        <f t="shared" si="8"/>
        <v>0</v>
      </c>
      <c r="K85" s="18">
        <f t="shared" si="6"/>
        <v>1.26</v>
      </c>
      <c r="L85" s="18">
        <v>2.52</v>
      </c>
      <c r="M85" s="18">
        <f t="shared" si="7"/>
        <v>3.7800000000000002</v>
      </c>
    </row>
    <row r="86" spans="1:13" x14ac:dyDescent="0.2">
      <c r="A86" s="23" t="s">
        <v>50</v>
      </c>
      <c r="B86" s="23" t="s">
        <v>104</v>
      </c>
      <c r="C86" s="24">
        <v>1</v>
      </c>
      <c r="D86" s="23" t="s">
        <v>115</v>
      </c>
      <c r="E86" s="23">
        <v>15</v>
      </c>
      <c r="F86" s="25"/>
      <c r="G86" s="25"/>
      <c r="H86" s="25" t="s">
        <v>7</v>
      </c>
      <c r="I86" s="25"/>
      <c r="J86" s="15">
        <f t="shared" si="8"/>
        <v>0</v>
      </c>
      <c r="K86" s="18">
        <f t="shared" si="6"/>
        <v>0.5</v>
      </c>
      <c r="L86" s="18">
        <v>1</v>
      </c>
      <c r="M86" s="18">
        <f t="shared" si="7"/>
        <v>1.5</v>
      </c>
    </row>
    <row r="87" spans="1:13" ht="22.8" x14ac:dyDescent="0.2">
      <c r="A87" s="23" t="s">
        <v>51</v>
      </c>
      <c r="B87" s="23" t="s">
        <v>105</v>
      </c>
      <c r="C87" s="24">
        <v>1</v>
      </c>
      <c r="D87" s="23" t="s">
        <v>115</v>
      </c>
      <c r="E87" s="23">
        <v>148</v>
      </c>
      <c r="F87" s="25"/>
      <c r="G87" s="25"/>
      <c r="H87" s="25" t="s">
        <v>7</v>
      </c>
      <c r="I87" s="25"/>
      <c r="J87" s="15">
        <f t="shared" si="8"/>
        <v>0</v>
      </c>
      <c r="K87" s="18">
        <f t="shared" si="6"/>
        <v>1</v>
      </c>
      <c r="L87" s="18">
        <v>2</v>
      </c>
      <c r="M87" s="18">
        <f t="shared" si="7"/>
        <v>3</v>
      </c>
    </row>
    <row r="88" spans="1:13" ht="22.8" x14ac:dyDescent="0.2">
      <c r="A88" s="23" t="s">
        <v>52</v>
      </c>
      <c r="B88" s="23" t="s">
        <v>106</v>
      </c>
      <c r="C88" s="24">
        <v>1</v>
      </c>
      <c r="D88" s="23" t="s">
        <v>115</v>
      </c>
      <c r="E88" s="23">
        <v>15</v>
      </c>
      <c r="F88" s="25"/>
      <c r="G88" s="25"/>
      <c r="H88" s="25" t="s">
        <v>7</v>
      </c>
      <c r="I88" s="25"/>
      <c r="J88" s="15">
        <f t="shared" si="8"/>
        <v>0</v>
      </c>
      <c r="K88" s="18">
        <f t="shared" si="6"/>
        <v>1</v>
      </c>
      <c r="L88" s="18">
        <v>2</v>
      </c>
      <c r="M88" s="18">
        <f t="shared" si="7"/>
        <v>3</v>
      </c>
    </row>
    <row r="89" spans="1:13" x14ac:dyDescent="0.2">
      <c r="A89" s="23" t="s">
        <v>53</v>
      </c>
      <c r="B89" s="23" t="s">
        <v>107</v>
      </c>
      <c r="C89" s="24">
        <v>1</v>
      </c>
      <c r="D89" s="23" t="s">
        <v>115</v>
      </c>
      <c r="E89" s="23">
        <v>260</v>
      </c>
      <c r="F89" s="25"/>
      <c r="G89" s="25"/>
      <c r="H89" s="25" t="s">
        <v>7</v>
      </c>
      <c r="I89" s="25"/>
      <c r="J89" s="15">
        <f t="shared" si="8"/>
        <v>0</v>
      </c>
      <c r="K89" s="18">
        <f t="shared" si="6"/>
        <v>0.5</v>
      </c>
      <c r="L89" s="18">
        <v>1</v>
      </c>
      <c r="M89" s="18">
        <f t="shared" si="7"/>
        <v>1.5</v>
      </c>
    </row>
    <row r="90" spans="1:13" x14ac:dyDescent="0.2">
      <c r="A90" s="23" t="s">
        <v>181</v>
      </c>
      <c r="B90" s="23" t="s">
        <v>190</v>
      </c>
      <c r="C90" s="24">
        <v>100</v>
      </c>
      <c r="D90" s="23" t="s">
        <v>116</v>
      </c>
      <c r="E90" s="23">
        <v>553</v>
      </c>
      <c r="F90" s="25"/>
      <c r="G90" s="25"/>
      <c r="H90" s="25" t="s">
        <v>7</v>
      </c>
      <c r="I90" s="25"/>
      <c r="J90" s="15">
        <f t="shared" si="8"/>
        <v>0</v>
      </c>
      <c r="K90" s="18">
        <f t="shared" si="6"/>
        <v>28.5</v>
      </c>
      <c r="L90" s="18">
        <v>57</v>
      </c>
      <c r="M90" s="18">
        <f t="shared" si="7"/>
        <v>85.5</v>
      </c>
    </row>
    <row r="91" spans="1:13" s="26" customFormat="1" ht="16.2" customHeight="1" x14ac:dyDescent="0.2">
      <c r="A91" s="40" t="s">
        <v>192</v>
      </c>
      <c r="B91" s="41"/>
      <c r="C91" s="41"/>
      <c r="D91" s="41"/>
      <c r="E91" s="41"/>
      <c r="F91" s="41"/>
      <c r="G91" s="41"/>
      <c r="H91" s="41"/>
      <c r="I91" s="41"/>
      <c r="J91" s="41"/>
      <c r="K91" s="41">
        <f t="shared" si="6"/>
        <v>0</v>
      </c>
      <c r="L91" s="41"/>
      <c r="M91" s="42">
        <f t="shared" si="7"/>
        <v>0</v>
      </c>
    </row>
    <row r="92" spans="1:13" x14ac:dyDescent="0.2">
      <c r="A92" s="23" t="s">
        <v>191</v>
      </c>
      <c r="B92" s="23" t="s">
        <v>193</v>
      </c>
      <c r="C92" s="24">
        <v>1</v>
      </c>
      <c r="D92" s="23" t="s">
        <v>120</v>
      </c>
      <c r="E92" s="23">
        <v>20</v>
      </c>
      <c r="F92" s="25"/>
      <c r="G92" s="25"/>
      <c r="H92" s="25" t="s">
        <v>7</v>
      </c>
      <c r="I92" s="33"/>
      <c r="J92" s="15"/>
      <c r="K92" s="18">
        <f t="shared" si="6"/>
        <v>7.5</v>
      </c>
      <c r="L92" s="18">
        <v>15</v>
      </c>
      <c r="M92" s="18">
        <f t="shared" si="7"/>
        <v>22.5</v>
      </c>
    </row>
    <row r="93" spans="1:13" s="26" customFormat="1" ht="16.2" customHeight="1" x14ac:dyDescent="0.2">
      <c r="A93" s="40" t="s">
        <v>126</v>
      </c>
      <c r="B93" s="41"/>
      <c r="C93" s="41"/>
      <c r="D93" s="41"/>
      <c r="E93" s="41"/>
      <c r="F93" s="41"/>
      <c r="G93" s="41"/>
      <c r="H93" s="41"/>
      <c r="I93" s="41"/>
      <c r="J93" s="41"/>
      <c r="K93" s="41">
        <f t="shared" si="6"/>
        <v>0</v>
      </c>
      <c r="L93" s="41"/>
      <c r="M93" s="42">
        <f t="shared" si="7"/>
        <v>0</v>
      </c>
    </row>
    <row r="94" spans="1:13" x14ac:dyDescent="0.2">
      <c r="A94" s="23" t="s">
        <v>54</v>
      </c>
      <c r="B94" s="23" t="s">
        <v>108</v>
      </c>
      <c r="C94" s="24">
        <v>6</v>
      </c>
      <c r="D94" s="23" t="s">
        <v>121</v>
      </c>
      <c r="E94" s="23">
        <v>750</v>
      </c>
      <c r="F94" s="25"/>
      <c r="G94" s="25"/>
      <c r="H94" s="25" t="s">
        <v>7</v>
      </c>
      <c r="I94" s="25"/>
      <c r="J94" s="15">
        <f t="shared" ref="J94:J108" si="9">I94*E94</f>
        <v>0</v>
      </c>
      <c r="K94" s="18">
        <f t="shared" si="6"/>
        <v>1</v>
      </c>
      <c r="L94" s="18">
        <v>2</v>
      </c>
      <c r="M94" s="18">
        <f t="shared" si="7"/>
        <v>3</v>
      </c>
    </row>
    <row r="95" spans="1:13" x14ac:dyDescent="0.2">
      <c r="A95" s="23" t="s">
        <v>56</v>
      </c>
      <c r="B95" s="23" t="s">
        <v>109</v>
      </c>
      <c r="C95" s="24">
        <v>12</v>
      </c>
      <c r="D95" s="23" t="s">
        <v>121</v>
      </c>
      <c r="E95" s="23">
        <v>1000</v>
      </c>
      <c r="F95" s="25"/>
      <c r="G95" s="25"/>
      <c r="H95" s="25" t="s">
        <v>7</v>
      </c>
      <c r="I95" s="25"/>
      <c r="J95" s="15">
        <f t="shared" si="9"/>
        <v>0</v>
      </c>
      <c r="K95" s="18">
        <f t="shared" si="6"/>
        <v>0.82499999999999996</v>
      </c>
      <c r="L95" s="18">
        <v>1.65</v>
      </c>
      <c r="M95" s="18">
        <f t="shared" si="7"/>
        <v>2.4749999999999996</v>
      </c>
    </row>
    <row r="96" spans="1:13" x14ac:dyDescent="0.2">
      <c r="A96" s="23" t="s">
        <v>55</v>
      </c>
      <c r="B96" s="23" t="s">
        <v>194</v>
      </c>
      <c r="C96" s="24">
        <v>12</v>
      </c>
      <c r="D96" s="23" t="s">
        <v>121</v>
      </c>
      <c r="E96" s="23">
        <v>750</v>
      </c>
      <c r="F96" s="25"/>
      <c r="G96" s="25"/>
      <c r="H96" s="25" t="s">
        <v>7</v>
      </c>
      <c r="I96" s="25"/>
      <c r="J96" s="15">
        <f t="shared" si="9"/>
        <v>0</v>
      </c>
      <c r="K96" s="18">
        <f t="shared" si="6"/>
        <v>1.35</v>
      </c>
      <c r="L96" s="18">
        <v>2.7</v>
      </c>
      <c r="M96" s="18">
        <f t="shared" si="7"/>
        <v>4.0500000000000007</v>
      </c>
    </row>
    <row r="97" spans="1:13" x14ac:dyDescent="0.2">
      <c r="A97" s="23" t="s">
        <v>57</v>
      </c>
      <c r="B97" s="23" t="s">
        <v>195</v>
      </c>
      <c r="C97" s="24">
        <v>1</v>
      </c>
      <c r="D97" s="23" t="s">
        <v>115</v>
      </c>
      <c r="E97" s="23">
        <v>550</v>
      </c>
      <c r="F97" s="25"/>
      <c r="G97" s="25"/>
      <c r="H97" s="25" t="s">
        <v>7</v>
      </c>
      <c r="I97" s="25"/>
      <c r="J97" s="15">
        <f t="shared" si="9"/>
        <v>0</v>
      </c>
      <c r="K97" s="18">
        <f t="shared" si="6"/>
        <v>1</v>
      </c>
      <c r="L97" s="18">
        <v>2</v>
      </c>
      <c r="M97" s="18">
        <f t="shared" si="7"/>
        <v>3</v>
      </c>
    </row>
    <row r="98" spans="1:13" x14ac:dyDescent="0.2">
      <c r="A98" s="23" t="s">
        <v>57</v>
      </c>
      <c r="B98" s="23" t="s">
        <v>196</v>
      </c>
      <c r="C98" s="24">
        <v>1</v>
      </c>
      <c r="D98" s="23" t="s">
        <v>115</v>
      </c>
      <c r="E98" s="23">
        <v>550</v>
      </c>
      <c r="F98" s="25"/>
      <c r="G98" s="25"/>
      <c r="H98" s="25" t="s">
        <v>7</v>
      </c>
      <c r="I98" s="25"/>
      <c r="J98" s="15">
        <f t="shared" si="9"/>
        <v>0</v>
      </c>
      <c r="K98" s="18">
        <f t="shared" si="6"/>
        <v>1</v>
      </c>
      <c r="L98" s="18">
        <v>2</v>
      </c>
      <c r="M98" s="18">
        <f t="shared" si="7"/>
        <v>3</v>
      </c>
    </row>
    <row r="99" spans="1:13" x14ac:dyDescent="0.2">
      <c r="A99" s="23" t="s">
        <v>57</v>
      </c>
      <c r="B99" s="23" t="s">
        <v>197</v>
      </c>
      <c r="C99" s="24">
        <v>1</v>
      </c>
      <c r="D99" s="23" t="s">
        <v>115</v>
      </c>
      <c r="E99" s="23">
        <v>10500</v>
      </c>
      <c r="F99" s="25"/>
      <c r="G99" s="25"/>
      <c r="H99" s="25" t="s">
        <v>7</v>
      </c>
      <c r="I99" s="25"/>
      <c r="J99" s="15">
        <f t="shared" si="9"/>
        <v>0</v>
      </c>
      <c r="K99" s="18">
        <f t="shared" si="6"/>
        <v>0.5</v>
      </c>
      <c r="L99" s="18">
        <v>1</v>
      </c>
      <c r="M99" s="18">
        <f t="shared" si="7"/>
        <v>1.5</v>
      </c>
    </row>
    <row r="100" spans="1:13" x14ac:dyDescent="0.2">
      <c r="A100" s="23" t="s">
        <v>57</v>
      </c>
      <c r="B100" s="23" t="s">
        <v>198</v>
      </c>
      <c r="C100" s="24">
        <v>1</v>
      </c>
      <c r="D100" s="23" t="s">
        <v>115</v>
      </c>
      <c r="E100" s="23">
        <v>1000</v>
      </c>
      <c r="F100" s="25"/>
      <c r="G100" s="25"/>
      <c r="H100" s="25" t="s">
        <v>7</v>
      </c>
      <c r="I100" s="25"/>
      <c r="J100" s="15">
        <f t="shared" si="9"/>
        <v>0</v>
      </c>
      <c r="K100" s="18">
        <f t="shared" si="6"/>
        <v>0.5</v>
      </c>
      <c r="L100" s="18">
        <v>1</v>
      </c>
      <c r="M100" s="18">
        <f t="shared" si="7"/>
        <v>1.5</v>
      </c>
    </row>
    <row r="101" spans="1:13" x14ac:dyDescent="0.2">
      <c r="A101" s="23" t="s">
        <v>57</v>
      </c>
      <c r="B101" s="23" t="s">
        <v>199</v>
      </c>
      <c r="C101" s="24">
        <v>1</v>
      </c>
      <c r="D101" s="23" t="s">
        <v>115</v>
      </c>
      <c r="E101" s="23">
        <v>750</v>
      </c>
      <c r="F101" s="25"/>
      <c r="G101" s="25"/>
      <c r="H101" s="25" t="s">
        <v>7</v>
      </c>
      <c r="I101" s="25"/>
      <c r="J101" s="15">
        <f t="shared" si="9"/>
        <v>0</v>
      </c>
      <c r="K101" s="18">
        <f t="shared" si="6"/>
        <v>0.5</v>
      </c>
      <c r="L101" s="18">
        <v>1</v>
      </c>
      <c r="M101" s="18">
        <f t="shared" si="7"/>
        <v>1.5</v>
      </c>
    </row>
    <row r="102" spans="1:13" x14ac:dyDescent="0.2">
      <c r="A102" s="23" t="s">
        <v>57</v>
      </c>
      <c r="B102" s="23" t="s">
        <v>200</v>
      </c>
      <c r="C102" s="24">
        <v>1</v>
      </c>
      <c r="D102" s="23" t="s">
        <v>115</v>
      </c>
      <c r="E102" s="23">
        <v>750</v>
      </c>
      <c r="F102" s="25"/>
      <c r="G102" s="25"/>
      <c r="H102" s="25" t="s">
        <v>7</v>
      </c>
      <c r="I102" s="25"/>
      <c r="J102" s="15">
        <f t="shared" si="9"/>
        <v>0</v>
      </c>
      <c r="K102" s="18">
        <f t="shared" si="6"/>
        <v>0.5</v>
      </c>
      <c r="L102" s="18">
        <v>1</v>
      </c>
      <c r="M102" s="18">
        <f t="shared" si="7"/>
        <v>1.5</v>
      </c>
    </row>
    <row r="103" spans="1:13" x14ac:dyDescent="0.2">
      <c r="A103" s="23" t="s">
        <v>57</v>
      </c>
      <c r="B103" s="23" t="s">
        <v>201</v>
      </c>
      <c r="C103" s="24">
        <v>1</v>
      </c>
      <c r="D103" s="23" t="s">
        <v>115</v>
      </c>
      <c r="E103" s="23">
        <v>19000</v>
      </c>
      <c r="F103" s="25"/>
      <c r="G103" s="25"/>
      <c r="H103" s="25" t="s">
        <v>7</v>
      </c>
      <c r="I103" s="25"/>
      <c r="J103" s="15">
        <f t="shared" si="9"/>
        <v>0</v>
      </c>
      <c r="K103" s="18">
        <f t="shared" si="6"/>
        <v>0.25</v>
      </c>
      <c r="L103" s="18">
        <v>0.5</v>
      </c>
      <c r="M103" s="18">
        <f t="shared" si="7"/>
        <v>0.75</v>
      </c>
    </row>
    <row r="104" spans="1:13" x14ac:dyDescent="0.2">
      <c r="A104" s="23" t="s">
        <v>57</v>
      </c>
      <c r="B104" s="23" t="s">
        <v>202</v>
      </c>
      <c r="C104" s="24">
        <v>1</v>
      </c>
      <c r="D104" s="23" t="s">
        <v>115</v>
      </c>
      <c r="E104" s="23">
        <v>2900</v>
      </c>
      <c r="F104" s="25"/>
      <c r="G104" s="25"/>
      <c r="H104" s="25" t="s">
        <v>7</v>
      </c>
      <c r="I104" s="25"/>
      <c r="J104" s="15">
        <f t="shared" si="9"/>
        <v>0</v>
      </c>
      <c r="K104" s="18">
        <f t="shared" si="6"/>
        <v>0.25</v>
      </c>
      <c r="L104" s="18">
        <v>0.5</v>
      </c>
      <c r="M104" s="18">
        <f t="shared" si="7"/>
        <v>0.75</v>
      </c>
    </row>
    <row r="105" spans="1:13" x14ac:dyDescent="0.2">
      <c r="A105" s="23" t="s">
        <v>57</v>
      </c>
      <c r="B105" s="23" t="s">
        <v>203</v>
      </c>
      <c r="C105" s="24">
        <v>1</v>
      </c>
      <c r="D105" s="23" t="s">
        <v>115</v>
      </c>
      <c r="E105" s="23">
        <v>500</v>
      </c>
      <c r="F105" s="25"/>
      <c r="G105" s="25"/>
      <c r="H105" s="25" t="s">
        <v>7</v>
      </c>
      <c r="I105" s="25"/>
      <c r="J105" s="15">
        <f t="shared" si="9"/>
        <v>0</v>
      </c>
      <c r="K105" s="18">
        <f t="shared" si="6"/>
        <v>0.5</v>
      </c>
      <c r="L105" s="18">
        <v>1</v>
      </c>
      <c r="M105" s="18">
        <f t="shared" si="7"/>
        <v>1.5</v>
      </c>
    </row>
    <row r="106" spans="1:13" x14ac:dyDescent="0.2">
      <c r="A106" s="23" t="s">
        <v>57</v>
      </c>
      <c r="B106" s="23" t="s">
        <v>204</v>
      </c>
      <c r="C106" s="24">
        <v>1</v>
      </c>
      <c r="D106" s="23" t="s">
        <v>115</v>
      </c>
      <c r="E106" s="23">
        <v>500</v>
      </c>
      <c r="F106" s="25"/>
      <c r="G106" s="25"/>
      <c r="H106" s="25" t="s">
        <v>7</v>
      </c>
      <c r="I106" s="25"/>
      <c r="J106" s="15">
        <f t="shared" si="9"/>
        <v>0</v>
      </c>
      <c r="K106" s="18">
        <f t="shared" si="6"/>
        <v>0.5</v>
      </c>
      <c r="L106" s="18">
        <v>1</v>
      </c>
      <c r="M106" s="18">
        <f t="shared" si="7"/>
        <v>1.5</v>
      </c>
    </row>
    <row r="107" spans="1:13" x14ac:dyDescent="0.2">
      <c r="A107" s="23" t="s">
        <v>57</v>
      </c>
      <c r="B107" s="23" t="s">
        <v>205</v>
      </c>
      <c r="C107" s="24">
        <v>5</v>
      </c>
      <c r="D107" s="23" t="s">
        <v>115</v>
      </c>
      <c r="E107" s="23">
        <v>6254</v>
      </c>
      <c r="F107" s="25"/>
      <c r="G107" s="25"/>
      <c r="H107" s="25" t="s">
        <v>7</v>
      </c>
      <c r="I107" s="25"/>
      <c r="J107" s="15">
        <f t="shared" si="9"/>
        <v>0</v>
      </c>
      <c r="K107" s="18">
        <f t="shared" si="6"/>
        <v>2.5</v>
      </c>
      <c r="L107" s="18">
        <v>5</v>
      </c>
      <c r="M107" s="18">
        <f t="shared" si="7"/>
        <v>7.5</v>
      </c>
    </row>
    <row r="108" spans="1:13" ht="22.8" x14ac:dyDescent="0.2">
      <c r="A108" s="23" t="s">
        <v>58</v>
      </c>
      <c r="B108" s="23" t="s">
        <v>110</v>
      </c>
      <c r="C108" s="24">
        <v>5</v>
      </c>
      <c r="D108" s="23" t="s">
        <v>115</v>
      </c>
      <c r="E108" s="23">
        <v>68</v>
      </c>
      <c r="F108" s="25"/>
      <c r="G108" s="25"/>
      <c r="H108" s="25" t="s">
        <v>7</v>
      </c>
      <c r="I108" s="25"/>
      <c r="J108" s="15">
        <f t="shared" si="9"/>
        <v>0</v>
      </c>
      <c r="K108" s="18">
        <f t="shared" si="6"/>
        <v>6.9</v>
      </c>
      <c r="L108" s="18">
        <v>13.8</v>
      </c>
      <c r="M108" s="18">
        <f t="shared" si="7"/>
        <v>20.700000000000003</v>
      </c>
    </row>
    <row r="109" spans="1:13" s="26" customFormat="1" ht="16.2" customHeight="1" x14ac:dyDescent="0.2">
      <c r="A109" s="40" t="s">
        <v>1</v>
      </c>
      <c r="B109" s="41"/>
      <c r="C109" s="41"/>
      <c r="D109" s="41"/>
      <c r="E109" s="41"/>
      <c r="F109" s="41"/>
      <c r="G109" s="41"/>
      <c r="H109" s="41"/>
      <c r="I109" s="41"/>
      <c r="J109" s="41"/>
      <c r="K109" s="41">
        <f t="shared" si="6"/>
        <v>0</v>
      </c>
      <c r="L109" s="41"/>
      <c r="M109" s="42">
        <f t="shared" si="7"/>
        <v>0</v>
      </c>
    </row>
    <row r="110" spans="1:13" x14ac:dyDescent="0.2">
      <c r="A110" s="23" t="s">
        <v>59</v>
      </c>
      <c r="B110" s="23" t="s">
        <v>207</v>
      </c>
      <c r="C110" s="24">
        <v>1</v>
      </c>
      <c r="D110" s="23" t="s">
        <v>115</v>
      </c>
      <c r="E110" s="23">
        <v>9000</v>
      </c>
      <c r="F110" s="25"/>
      <c r="G110" s="25"/>
      <c r="H110" s="25" t="s">
        <v>7</v>
      </c>
      <c r="I110" s="25"/>
      <c r="J110" s="15">
        <f t="shared" ref="J110:J119" si="10">I110*E110</f>
        <v>0</v>
      </c>
      <c r="K110" s="18">
        <f t="shared" si="6"/>
        <v>0.95</v>
      </c>
      <c r="L110" s="18">
        <v>1.9</v>
      </c>
      <c r="M110" s="18">
        <f t="shared" si="7"/>
        <v>2.8499999999999996</v>
      </c>
    </row>
    <row r="111" spans="1:13" x14ac:dyDescent="0.2">
      <c r="A111" s="23" t="s">
        <v>60</v>
      </c>
      <c r="B111" s="23" t="s">
        <v>208</v>
      </c>
      <c r="C111" s="24">
        <v>1</v>
      </c>
      <c r="D111" s="23" t="s">
        <v>115</v>
      </c>
      <c r="E111" s="23">
        <v>100</v>
      </c>
      <c r="F111" s="25"/>
      <c r="G111" s="25"/>
      <c r="H111" s="25" t="s">
        <v>7</v>
      </c>
      <c r="I111" s="25"/>
      <c r="J111" s="15">
        <f t="shared" si="10"/>
        <v>0</v>
      </c>
      <c r="K111" s="18">
        <f t="shared" si="6"/>
        <v>0.5</v>
      </c>
      <c r="L111" s="18">
        <v>1</v>
      </c>
      <c r="M111" s="18">
        <f t="shared" si="7"/>
        <v>1.5</v>
      </c>
    </row>
    <row r="112" spans="1:13" ht="22.8" x14ac:dyDescent="0.2">
      <c r="A112" s="23" t="s">
        <v>60</v>
      </c>
      <c r="B112" s="23" t="s">
        <v>209</v>
      </c>
      <c r="C112" s="24">
        <v>10</v>
      </c>
      <c r="D112" s="23" t="s">
        <v>115</v>
      </c>
      <c r="E112" s="23">
        <v>200</v>
      </c>
      <c r="F112" s="25"/>
      <c r="G112" s="25"/>
      <c r="H112" s="25" t="s">
        <v>7</v>
      </c>
      <c r="I112" s="25"/>
      <c r="J112" s="15">
        <f t="shared" si="10"/>
        <v>0</v>
      </c>
      <c r="K112" s="18">
        <f t="shared" si="6"/>
        <v>5</v>
      </c>
      <c r="L112" s="18">
        <v>10</v>
      </c>
      <c r="M112" s="18">
        <f t="shared" si="7"/>
        <v>15</v>
      </c>
    </row>
    <row r="113" spans="1:16" ht="22.8" x14ac:dyDescent="0.2">
      <c r="A113" s="23" t="s">
        <v>60</v>
      </c>
      <c r="B113" s="23" t="s">
        <v>210</v>
      </c>
      <c r="C113" s="24">
        <v>10</v>
      </c>
      <c r="D113" s="23" t="s">
        <v>115</v>
      </c>
      <c r="E113" s="23">
        <v>1000</v>
      </c>
      <c r="F113" s="25"/>
      <c r="G113" s="25"/>
      <c r="H113" s="25" t="s">
        <v>7</v>
      </c>
      <c r="I113" s="25"/>
      <c r="J113" s="15">
        <f t="shared" si="10"/>
        <v>0</v>
      </c>
      <c r="K113" s="18">
        <f t="shared" si="6"/>
        <v>5</v>
      </c>
      <c r="L113" s="18">
        <v>10</v>
      </c>
      <c r="M113" s="18">
        <f t="shared" si="7"/>
        <v>15</v>
      </c>
    </row>
    <row r="114" spans="1:16" ht="22.8" x14ac:dyDescent="0.2">
      <c r="A114" s="23" t="s">
        <v>61</v>
      </c>
      <c r="B114" s="23" t="s">
        <v>111</v>
      </c>
      <c r="C114" s="24">
        <v>1</v>
      </c>
      <c r="D114" s="23" t="s">
        <v>115</v>
      </c>
      <c r="E114" s="23">
        <v>2453</v>
      </c>
      <c r="F114" s="25"/>
      <c r="G114" s="25"/>
      <c r="H114" s="25" t="s">
        <v>7</v>
      </c>
      <c r="I114" s="25"/>
      <c r="J114" s="15">
        <f t="shared" si="10"/>
        <v>0</v>
      </c>
      <c r="K114" s="18">
        <f t="shared" si="6"/>
        <v>0.4</v>
      </c>
      <c r="L114" s="18">
        <v>0.8</v>
      </c>
      <c r="M114" s="18">
        <f t="shared" si="7"/>
        <v>1.2000000000000002</v>
      </c>
    </row>
    <row r="115" spans="1:16" ht="22.8" x14ac:dyDescent="0.2">
      <c r="A115" s="23" t="s">
        <v>206</v>
      </c>
      <c r="B115" s="23" t="s">
        <v>211</v>
      </c>
      <c r="C115" s="24">
        <v>10</v>
      </c>
      <c r="D115" s="23" t="s">
        <v>117</v>
      </c>
      <c r="E115" s="23">
        <v>7000</v>
      </c>
      <c r="F115" s="25"/>
      <c r="G115" s="25"/>
      <c r="H115" s="25" t="s">
        <v>7</v>
      </c>
      <c r="I115" s="25"/>
      <c r="J115" s="15">
        <f t="shared" si="10"/>
        <v>0</v>
      </c>
      <c r="K115" s="18">
        <f t="shared" si="6"/>
        <v>2.2749999999999999</v>
      </c>
      <c r="L115" s="18">
        <v>4.55</v>
      </c>
      <c r="M115" s="18">
        <f t="shared" si="7"/>
        <v>6.8249999999999993</v>
      </c>
    </row>
    <row r="116" spans="1:16" x14ac:dyDescent="0.2">
      <c r="A116" s="23" t="s">
        <v>63</v>
      </c>
      <c r="B116" s="23" t="s">
        <v>113</v>
      </c>
      <c r="C116" s="24">
        <v>1</v>
      </c>
      <c r="D116" s="23" t="s">
        <v>115</v>
      </c>
      <c r="E116" s="23">
        <v>2900</v>
      </c>
      <c r="F116" s="25"/>
      <c r="G116" s="25"/>
      <c r="H116" s="25" t="s">
        <v>7</v>
      </c>
      <c r="I116" s="25"/>
      <c r="J116" s="15">
        <f t="shared" si="10"/>
        <v>0</v>
      </c>
      <c r="K116" s="18">
        <f t="shared" si="6"/>
        <v>0.25</v>
      </c>
      <c r="L116" s="18">
        <v>0.5</v>
      </c>
      <c r="M116" s="18">
        <f t="shared" si="7"/>
        <v>0.75</v>
      </c>
    </row>
    <row r="117" spans="1:16" x14ac:dyDescent="0.2">
      <c r="A117" s="23" t="s">
        <v>64</v>
      </c>
      <c r="B117" s="23" t="s">
        <v>212</v>
      </c>
      <c r="C117" s="24">
        <v>1</v>
      </c>
      <c r="D117" s="23" t="s">
        <v>115</v>
      </c>
      <c r="E117" s="23">
        <v>30000</v>
      </c>
      <c r="F117" s="25"/>
      <c r="G117" s="25"/>
      <c r="H117" s="25" t="s">
        <v>7</v>
      </c>
      <c r="I117" s="25"/>
      <c r="J117" s="15">
        <f t="shared" si="10"/>
        <v>0</v>
      </c>
      <c r="K117" s="18">
        <f t="shared" si="6"/>
        <v>0.25</v>
      </c>
      <c r="L117" s="18">
        <v>0.5</v>
      </c>
      <c r="M117" s="18">
        <f t="shared" si="7"/>
        <v>0.75</v>
      </c>
    </row>
    <row r="118" spans="1:16" x14ac:dyDescent="0.2">
      <c r="A118" s="23" t="s">
        <v>65</v>
      </c>
      <c r="B118" s="23" t="s">
        <v>112</v>
      </c>
      <c r="C118" s="24">
        <v>1</v>
      </c>
      <c r="D118" s="23" t="s">
        <v>117</v>
      </c>
      <c r="E118" s="23">
        <v>25000</v>
      </c>
      <c r="F118" s="25"/>
      <c r="G118" s="25"/>
      <c r="H118" s="25" t="s">
        <v>7</v>
      </c>
      <c r="I118" s="25"/>
      <c r="J118" s="15">
        <f t="shared" si="10"/>
        <v>0</v>
      </c>
      <c r="K118" s="18">
        <f t="shared" si="6"/>
        <v>0.25</v>
      </c>
      <c r="L118" s="18">
        <v>0.5</v>
      </c>
      <c r="M118" s="18">
        <f t="shared" si="7"/>
        <v>0.75</v>
      </c>
    </row>
    <row r="119" spans="1:16" x14ac:dyDescent="0.2">
      <c r="A119" s="23" t="s">
        <v>66</v>
      </c>
      <c r="B119" s="23" t="s">
        <v>114</v>
      </c>
      <c r="C119" s="24">
        <v>12</v>
      </c>
      <c r="D119" s="23" t="s">
        <v>117</v>
      </c>
      <c r="E119" s="23">
        <v>1231</v>
      </c>
      <c r="F119" s="25"/>
      <c r="G119" s="25"/>
      <c r="H119" s="25" t="s">
        <v>7</v>
      </c>
      <c r="I119" s="25"/>
      <c r="J119" s="15">
        <f t="shared" si="10"/>
        <v>0</v>
      </c>
      <c r="K119" s="18">
        <f t="shared" si="6"/>
        <v>0.97</v>
      </c>
      <c r="L119" s="18">
        <v>1.94</v>
      </c>
      <c r="M119" s="18">
        <f t="shared" si="7"/>
        <v>2.91</v>
      </c>
    </row>
    <row r="121" spans="1:16" x14ac:dyDescent="0.2">
      <c r="C121" s="19"/>
    </row>
    <row r="122" spans="1:16" s="21" customFormat="1" ht="21" customHeight="1" x14ac:dyDescent="0.2">
      <c r="A122" s="34" t="s">
        <v>230</v>
      </c>
      <c r="B122" s="34"/>
      <c r="C122" s="34"/>
      <c r="D122" s="34"/>
      <c r="E122" s="34"/>
      <c r="F122" s="34"/>
      <c r="G122" s="34"/>
      <c r="H122" s="34"/>
      <c r="I122" s="35"/>
      <c r="J122" s="16">
        <f>SUM(J4:J119)</f>
        <v>0</v>
      </c>
    </row>
    <row r="123" spans="1:16" ht="21" customHeight="1" x14ac:dyDescent="0.2">
      <c r="C123" s="19"/>
      <c r="K123" s="22"/>
      <c r="L123" s="22"/>
    </row>
    <row r="124" spans="1:16" ht="21" customHeight="1" x14ac:dyDescent="0.2">
      <c r="A124" s="34" t="s">
        <v>231</v>
      </c>
      <c r="B124" s="34"/>
      <c r="C124" s="34"/>
      <c r="D124" s="34"/>
      <c r="E124" s="34"/>
      <c r="F124" s="34"/>
      <c r="G124" s="34"/>
      <c r="H124" s="34"/>
      <c r="I124" s="35"/>
      <c r="J124" s="17" t="str">
        <f>IFERROR(((SUMIF(H4:H120,"Ja",J4:J120)))/(SUM(J4:J120)),"")</f>
        <v/>
      </c>
      <c r="K124" s="36"/>
      <c r="L124" s="37"/>
      <c r="M124" s="37"/>
      <c r="O124" s="22"/>
      <c r="P124" s="22"/>
    </row>
    <row r="125" spans="1:16" x14ac:dyDescent="0.2">
      <c r="C125" s="19"/>
      <c r="O125" s="22"/>
      <c r="P125" s="22"/>
    </row>
  </sheetData>
  <sheetProtection algorithmName="SHA-512" hashValue="GR0L3paBmkWc14ZrMcWLtsx1e3N2UNMj1yRrSYkiOp+q5zMSDCWYiZKcvH1Z29i/es0KTekX+oDNrYyrQR9aFw==" saltValue="MhXDjhIDD6fR5Xz+GdHG5g==" spinCount="100000" sheet="1" formatColumns="0" formatRows="0"/>
  <autoFilter ref="A2:M119" xr:uid="{00000000-0001-0000-0100-000000000000}">
    <filterColumn colId="0" showButton="0"/>
    <filterColumn colId="1" showButton="0"/>
    <filterColumn colId="2" showButton="0"/>
    <filterColumn colId="3" showButton="0"/>
    <filterColumn colId="5" showButton="0"/>
    <filterColumn colId="6" showButton="0"/>
    <filterColumn colId="7" showButton="0"/>
    <filterColumn colId="10" showButton="0"/>
    <filterColumn colId="11" showButton="0"/>
  </autoFilter>
  <dataConsolidate/>
  <mergeCells count="19">
    <mergeCell ref="K2:M2"/>
    <mergeCell ref="A1:M1"/>
    <mergeCell ref="A122:I122"/>
    <mergeCell ref="A124:I124"/>
    <mergeCell ref="K124:M124"/>
    <mergeCell ref="J2:J3"/>
    <mergeCell ref="A6:M6"/>
    <mergeCell ref="A4:M4"/>
    <mergeCell ref="A26:M26"/>
    <mergeCell ref="A28:M28"/>
    <mergeCell ref="A37:M37"/>
    <mergeCell ref="A55:M55"/>
    <mergeCell ref="A58:M58"/>
    <mergeCell ref="A70:M70"/>
    <mergeCell ref="A91:M91"/>
    <mergeCell ref="A93:M93"/>
    <mergeCell ref="A2:E2"/>
    <mergeCell ref="F2:I2"/>
    <mergeCell ref="A109:M109"/>
  </mergeCells>
  <conditionalFormatting sqref="H5 H7:H25 H27 H29:H36 H38:H54 H56:H57 H59:H69 H71:H90 H92 H94:H108 H110:H119">
    <cfRule type="cellIs" dxfId="7" priority="17" operator="between">
      <formula>"Nee"</formula>
      <formula>"Nee"</formula>
    </cfRule>
    <cfRule type="cellIs" dxfId="6" priority="18" operator="between">
      <formula>"Ja"</formula>
      <formula>"Ja+$A$29"</formula>
    </cfRule>
  </conditionalFormatting>
  <conditionalFormatting sqref="J5">
    <cfRule type="cellIs" dxfId="5" priority="8" operator="greaterThan">
      <formula>M5*E5</formula>
    </cfRule>
    <cfRule type="cellIs" dxfId="4" priority="9" operator="lessThan">
      <formula>K5*E5</formula>
    </cfRule>
  </conditionalFormatting>
  <conditionalFormatting sqref="J7:J25 J27 J29:J36 J38:J54 J56:J57 J59:J69 J71:J90 J92 J94:J108 J110:J119">
    <cfRule type="cellIs" dxfId="3" priority="6" operator="greaterThan">
      <formula>M7*E7</formula>
    </cfRule>
    <cfRule type="cellIs" dxfId="2" priority="7" operator="lessThan">
      <formula>K7*E7</formula>
    </cfRule>
  </conditionalFormatting>
  <conditionalFormatting sqref="J124">
    <cfRule type="cellIs" dxfId="1" priority="1" operator="lessThan">
      <formula>0.6</formula>
    </cfRule>
    <cfRule type="cellIs" dxfId="0" priority="2" operator="greaterThanOrEqual">
      <formula>0.6</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Blad1!$A$1:$C$1</xm:f>
          </x14:formula1>
          <xm:sqref>H5 H7:H25 H27 H29:H36 H38:H54 H56:H57 H59:H69 H110:H119 H94:H108 H71:H90 H92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
  <sheetViews>
    <sheetView workbookViewId="0">
      <selection activeCell="C2" sqref="C2"/>
    </sheetView>
  </sheetViews>
  <sheetFormatPr defaultRowHeight="11.4" x14ac:dyDescent="0.2"/>
  <sheetData>
    <row r="1" spans="1:3" x14ac:dyDescent="0.2">
      <c r="A1" t="s">
        <v>5</v>
      </c>
      <c r="B1" t="s">
        <v>6</v>
      </c>
      <c r="C1" t="s">
        <v>7</v>
      </c>
    </row>
  </sheetData>
  <pageMargins left="0.7" right="0.7" top="0.75" bottom="0.75" header="0.3" footer="0.3"/>
</worksheet>
</file>

<file path=docMetadata/LabelInfo.xml><?xml version="1.0" encoding="utf-8"?>
<clbl:labelList xmlns:clbl="http://schemas.microsoft.com/office/2020/mipLabelMetadata">
  <clbl:label id="{37276b06-72c2-4081-996b-9af57fe26b63}" enabled="1" method="Standard" siteId="{ac843cea-7a2b-4dc6-9f37-919c3e210f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Basisassortiment</vt:lpstr>
      <vt:lpstr>Blad1</vt:lpstr>
    </vt:vector>
  </TitlesOfParts>
  <Company>Rijkswaterstaat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Borst, Anne (CD)</dc:creator>
  <cp:lastModifiedBy>Borst, Anne (RWS CD)</cp:lastModifiedBy>
  <dcterms:created xsi:type="dcterms:W3CDTF">2024-01-19T10:12:34Z</dcterms:created>
  <dcterms:modified xsi:type="dcterms:W3CDTF">2026-05-27T12:18:57Z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Bijlage 3a Prijsinvulformulier v.5.xlsx</vt:lpwstr>
  </property>
</Properties>
</file>