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8 Team ICT\Inkoop boven EU\13. Cat. ICT Profs\202510028 Inhuur A&amp;M (IND, DT&amp;V)\2 Aanbestedingsdocument\"/>
    </mc:Choice>
  </mc:AlternateContent>
  <xr:revisionPtr revIDLastSave="0" documentId="13_ncr:1_{C0749842-5223-4E6B-A84D-C48504AD3712}" xr6:coauthVersionLast="47" xr6:coauthVersionMax="47" xr10:uidLastSave="{00000000-0000-0000-0000-000000000000}"/>
  <workbookProtection workbookAlgorithmName="SHA-512" workbookHashValue="iH/NejPBRFi4g6RUrZ5JKV6g3msVJniTotX3p26p3FR4+WzBlYS8Mc8MOtk2kfzyYz/rw8adBqufYS43jtwl1w==" workbookSaltValue="wlncwGNYQBpHnQj4iXByGQ==" workbookSpinCount="100000" lockStructure="1"/>
  <bookViews>
    <workbookView xWindow="86505" yWindow="14445" windowWidth="38760" windowHeight="18615" xr2:uid="{48FAF4C2-27EC-4139-93DB-3F4DD23090C3}"/>
  </bookViews>
  <sheets>
    <sheet name="Hulpmiddel scorebereken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13" i="3" l="1"/>
  <c r="G13" i="3" s="1"/>
  <c r="E16" i="3"/>
  <c r="G16" i="3" s="1"/>
  <c r="E15" i="3"/>
  <c r="G15" i="3" s="1"/>
  <c r="E14" i="3"/>
  <c r="G14" i="3" s="1"/>
  <c r="G17" i="3"/>
  <c r="J17" i="3" s="1"/>
  <c r="D8" i="3"/>
  <c r="E6" i="3"/>
  <c r="E5" i="3"/>
  <c r="E8" i="3" s="1"/>
  <c r="J8" i="3" s="1"/>
  <c r="J19" i="3" s="1"/>
</calcChain>
</file>

<file path=xl/sharedStrings.xml><?xml version="1.0" encoding="utf-8"?>
<sst xmlns="http://schemas.openxmlformats.org/spreadsheetml/2006/main" count="32" uniqueCount="30">
  <si>
    <t>KWALITEIT</t>
  </si>
  <si>
    <t>Subgunningscriterium</t>
  </si>
  <si>
    <r>
      <t>Weging</t>
    </r>
    <r>
      <rPr>
        <b/>
        <vertAlign val="superscript"/>
        <sz val="9"/>
        <color theme="1"/>
        <rFont val="Verdana"/>
        <family val="2"/>
      </rPr>
      <t>1</t>
    </r>
  </si>
  <si>
    <t>Vaststelling eindscore</t>
  </si>
  <si>
    <t>SUBTOTAAL KWALITEIT</t>
  </si>
  <si>
    <t>PRIJS</t>
  </si>
  <si>
    <t>Score (gewogen)</t>
  </si>
  <si>
    <t>Rekenfactor gemiddelde tarief</t>
  </si>
  <si>
    <t>2A</t>
  </si>
  <si>
    <t>Korting bij verlenging na een initiële inhuurperiode tot 6 maanden</t>
  </si>
  <si>
    <t>2B</t>
  </si>
  <si>
    <t>Korting bij verlenging na een initiële inhuurperiode van 6 tot 12 maanden</t>
  </si>
  <si>
    <t>2C</t>
  </si>
  <si>
    <t>Korting bij verlenging na een initiële inhuurperiode van 12 maanden of meer</t>
  </si>
  <si>
    <t>SUBTOTAAL PRIJS</t>
  </si>
  <si>
    <t>EINDSCORE</t>
  </si>
  <si>
    <t>De som van alle wegingsfactoren (kwaliteit en prijs) moet gelijk zijn aan 100. Wordt vastgesteld in aanbesteding.</t>
  </si>
  <si>
    <t>Rekenfactor na  korting = Opgave rekenfactor gemiddeld tarief - (Opgave rekenfactor gemiddeld tarief * kortingspercentage)</t>
  </si>
  <si>
    <r>
      <t>Waardering</t>
    </r>
    <r>
      <rPr>
        <b/>
        <vertAlign val="superscript"/>
        <sz val="9"/>
        <color theme="1"/>
        <rFont val="Verdana"/>
        <family val="2"/>
      </rPr>
      <t>2</t>
    </r>
  </si>
  <si>
    <r>
      <t>Score (gewogen)</t>
    </r>
    <r>
      <rPr>
        <b/>
        <vertAlign val="superscript"/>
        <sz val="9"/>
        <color theme="1"/>
        <rFont val="Verdana"/>
        <family val="2"/>
      </rPr>
      <t>3</t>
    </r>
  </si>
  <si>
    <t>Opgave rekenfactor gemiddeld tarief Inschrijver</t>
  </si>
  <si>
    <t>Bijlage 15 Hulpmiddel scoreberekening</t>
  </si>
  <si>
    <t>Score = 10 - 10*log(opgave inschrijver/0,95; grondtal= 1,5)</t>
  </si>
  <si>
    <r>
      <t xml:space="preserve">De score op kwaliteit dient tenminste </t>
    </r>
    <r>
      <rPr>
        <sz val="8"/>
        <color rgb="FFFF0000"/>
        <rFont val="Verdana"/>
        <family val="2"/>
      </rPr>
      <t>400</t>
    </r>
    <r>
      <rPr>
        <sz val="8"/>
        <color theme="1"/>
        <rFont val="Verdana"/>
        <family val="2"/>
      </rPr>
      <t xml:space="preserve"> zijn, oftewel 50% van de maximumscore op kwaliteit.</t>
    </r>
  </si>
  <si>
    <t xml:space="preserve">Aanbieding van de beste ICT-Professionals </t>
  </si>
  <si>
    <t xml:space="preserve">Opleiding en actuele kennis </t>
  </si>
  <si>
    <t xml:space="preserve">Aanbiedingsbetrouwbaarheid </t>
  </si>
  <si>
    <r>
      <t>Waardering</t>
    </r>
    <r>
      <rPr>
        <b/>
        <vertAlign val="superscript"/>
        <sz val="9"/>
        <color theme="1"/>
        <rFont val="Verdana"/>
        <family val="2"/>
      </rPr>
      <t>4</t>
    </r>
  </si>
  <si>
    <r>
      <t xml:space="preserve">Waardering subgunningscriterium 3:  </t>
    </r>
    <r>
      <rPr>
        <i/>
        <sz val="8"/>
        <color theme="1"/>
        <rFont val="Verdana"/>
        <family val="2"/>
      </rPr>
      <t>minimaal 0,65 en maximaal 0,95 invoeren.</t>
    </r>
  </si>
  <si>
    <r>
      <t xml:space="preserve">Waardering subgunningscriterium 1 en 2: </t>
    </r>
    <r>
      <rPr>
        <i/>
        <sz val="8"/>
        <color theme="1"/>
        <rFont val="Verdana"/>
        <family val="2"/>
      </rPr>
      <t>0% (Slecht) / 25% (Matig) / Voldoende (50%) / Goed (75%) / Uitstekend (100%)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</si>
</sst>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b/>
      <vertAlign val="superscript"/>
      <sz val="9"/>
      <color theme="1"/>
      <name val="Verdana"/>
      <family val="2"/>
    </font>
    <font>
      <b/>
      <sz val="9"/>
      <color theme="0"/>
      <name val="Verdana"/>
      <family val="2"/>
    </font>
    <font>
      <vertAlign val="superscript"/>
      <sz val="11"/>
      <color theme="1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sz val="8"/>
      <color rgb="FFFF0000"/>
      <name val="Verdana"/>
      <family val="2"/>
    </font>
    <font>
      <i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164" fontId="6" fillId="6" borderId="8" xfId="1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4" fontId="6" fillId="0" borderId="14" xfId="1" applyNumberFormat="1" applyFont="1" applyBorder="1" applyAlignment="1" applyProtection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4" borderId="10" xfId="0" applyFont="1" applyFill="1" applyBorder="1"/>
    <xf numFmtId="0" fontId="5" fillId="0" borderId="0" xfId="0" applyFont="1"/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 wrapText="1"/>
    </xf>
    <xf numFmtId="2" fontId="6" fillId="5" borderId="18" xfId="2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 applyProtection="1">
      <alignment horizontal="center" vertical="center"/>
    </xf>
    <xf numFmtId="2" fontId="6" fillId="6" borderId="20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2" fontId="6" fillId="4" borderId="0" xfId="2" applyNumberFormat="1" applyFont="1" applyFill="1" applyBorder="1" applyAlignment="1" applyProtection="1">
      <alignment horizontal="center" vertical="center"/>
      <protection locked="0"/>
    </xf>
    <xf numFmtId="2" fontId="6" fillId="5" borderId="22" xfId="2" applyNumberFormat="1" applyFont="1" applyFill="1" applyBorder="1" applyAlignment="1" applyProtection="1">
      <alignment horizontal="center" vertical="center"/>
      <protection locked="0"/>
    </xf>
    <xf numFmtId="2" fontId="3" fillId="6" borderId="23" xfId="0" applyNumberFormat="1" applyFont="1" applyFill="1" applyBorder="1" applyAlignment="1">
      <alignment horizontal="center" vertical="center"/>
    </xf>
    <xf numFmtId="164" fontId="6" fillId="5" borderId="22" xfId="1" applyNumberFormat="1" applyFont="1" applyFill="1" applyBorder="1" applyAlignment="1" applyProtection="1">
      <alignment horizontal="center" vertical="center"/>
      <protection locked="0"/>
    </xf>
    <xf numFmtId="2" fontId="6" fillId="6" borderId="2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2" fontId="3" fillId="6" borderId="22" xfId="0" applyNumberFormat="1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left" vertical="center" wrapText="1"/>
    </xf>
    <xf numFmtId="2" fontId="6" fillId="5" borderId="26" xfId="2" applyNumberFormat="1" applyFont="1" applyFill="1" applyBorder="1" applyAlignment="1" applyProtection="1">
      <alignment horizontal="center" vertical="center"/>
      <protection locked="0"/>
    </xf>
    <xf numFmtId="2" fontId="3" fillId="6" borderId="26" xfId="0" applyNumberFormat="1" applyFont="1" applyFill="1" applyBorder="1" applyAlignment="1">
      <alignment horizontal="center" vertical="center"/>
    </xf>
    <xf numFmtId="164" fontId="6" fillId="5" borderId="14" xfId="1" applyNumberFormat="1" applyFont="1" applyFill="1" applyBorder="1" applyAlignment="1" applyProtection="1">
      <alignment horizontal="center" vertical="center"/>
      <protection locked="0"/>
    </xf>
    <xf numFmtId="2" fontId="6" fillId="6" borderId="27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25" xfId="0" applyFont="1" applyFill="1" applyBorder="1"/>
    <xf numFmtId="0" fontId="6" fillId="3" borderId="25" xfId="0" applyFont="1" applyFill="1" applyBorder="1" applyAlignment="1">
      <alignment vertical="center"/>
    </xf>
    <xf numFmtId="2" fontId="6" fillId="3" borderId="15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vertical="center"/>
    </xf>
    <xf numFmtId="2" fontId="7" fillId="2" borderId="2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3" fillId="0" borderId="0" xfId="0" applyNumberFormat="1" applyFont="1" applyAlignment="1">
      <alignment horizontal="center"/>
    </xf>
    <xf numFmtId="44" fontId="3" fillId="0" borderId="0" xfId="2" applyFont="1" applyProtection="1"/>
    <xf numFmtId="44" fontId="3" fillId="0" borderId="0" xfId="0" applyNumberFormat="1" applyFont="1"/>
    <xf numFmtId="2" fontId="6" fillId="3" borderId="19" xfId="2" applyNumberFormat="1" applyFont="1" applyFill="1" applyBorder="1" applyAlignment="1" applyProtection="1">
      <alignment horizontal="center" vertical="center"/>
      <protection locked="0"/>
    </xf>
    <xf numFmtId="9" fontId="4" fillId="0" borderId="0" xfId="0" applyNumberFormat="1" applyFont="1" applyAlignment="1">
      <alignment vertical="center"/>
    </xf>
    <xf numFmtId="9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Alignment="1">
      <alignment horizontal="left" vertical="center"/>
    </xf>
    <xf numFmtId="0" fontId="6" fillId="3" borderId="25" xfId="0" applyFont="1" applyFill="1" applyBorder="1" applyAlignment="1">
      <alignment horizontal="right" vertical="center" indent="1"/>
    </xf>
    <xf numFmtId="0" fontId="6" fillId="3" borderId="30" xfId="0" applyFont="1" applyFill="1" applyBorder="1" applyAlignment="1">
      <alignment horizontal="right" vertical="center" indent="1"/>
    </xf>
    <xf numFmtId="0" fontId="6" fillId="4" borderId="0" xfId="0" applyFont="1" applyFill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7" borderId="0" xfId="0" applyFont="1" applyFill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5B64-746B-4183-AA6A-A19160D53377}">
  <dimension ref="A1:M39"/>
  <sheetViews>
    <sheetView tabSelected="1" zoomScale="170" zoomScaleNormal="170" workbookViewId="0">
      <selection activeCell="C5" sqref="C5"/>
    </sheetView>
  </sheetViews>
  <sheetFormatPr defaultColWidth="9.28515625" defaultRowHeight="11.25" x14ac:dyDescent="0.15"/>
  <cols>
    <col min="1" max="1" width="6.28515625" style="23" customWidth="1"/>
    <col min="2" max="2" width="39.5703125" style="23" customWidth="1"/>
    <col min="3" max="3" width="12.5703125" style="24" customWidth="1"/>
    <col min="4" max="4" width="14.28515625" style="24" customWidth="1"/>
    <col min="5" max="10" width="14.28515625" style="23" customWidth="1"/>
    <col min="11" max="12" width="13" style="23" customWidth="1"/>
    <col min="13" max="13" width="13" style="22" customWidth="1"/>
    <col min="14" max="16384" width="9.28515625" style="23"/>
  </cols>
  <sheetData>
    <row r="1" spans="1:13" s="2" customFormat="1" ht="15" x14ac:dyDescent="0.25">
      <c r="A1" s="1" t="s">
        <v>21</v>
      </c>
      <c r="C1" s="3"/>
      <c r="D1" s="3"/>
      <c r="F1" s="63">
        <v>0</v>
      </c>
      <c r="G1" s="63">
        <v>0.25</v>
      </c>
      <c r="H1" s="63">
        <v>0.5</v>
      </c>
      <c r="I1" s="63">
        <v>0.75</v>
      </c>
      <c r="J1" s="63">
        <v>1</v>
      </c>
      <c r="M1" s="4"/>
    </row>
    <row r="2" spans="1:13" s="2" customFormat="1" x14ac:dyDescent="0.25">
      <c r="A2" s="5"/>
      <c r="C2" s="3"/>
      <c r="D2" s="3"/>
      <c r="M2" s="4"/>
    </row>
    <row r="3" spans="1:13" s="2" customFormat="1" ht="15.75" thickBot="1" x14ac:dyDescent="0.2">
      <c r="A3" s="71" t="s">
        <v>0</v>
      </c>
      <c r="B3" s="71"/>
      <c r="C3" s="3"/>
      <c r="D3" s="3"/>
      <c r="E3" s="3"/>
      <c r="F3" s="3"/>
      <c r="G3" s="3"/>
      <c r="K3" s="6"/>
      <c r="M3" s="4"/>
    </row>
    <row r="4" spans="1:13" s="11" customFormat="1" ht="24" x14ac:dyDescent="0.15">
      <c r="A4" s="72" t="s">
        <v>1</v>
      </c>
      <c r="B4" s="73"/>
      <c r="C4" s="7" t="s">
        <v>27</v>
      </c>
      <c r="D4" s="8" t="s">
        <v>2</v>
      </c>
      <c r="E4" s="9" t="s">
        <v>19</v>
      </c>
      <c r="F4" s="10"/>
      <c r="G4" s="10"/>
      <c r="J4" s="12" t="s">
        <v>3</v>
      </c>
      <c r="L4" s="4"/>
    </row>
    <row r="5" spans="1:13" s="2" customFormat="1" ht="22.5" x14ac:dyDescent="0.25">
      <c r="A5" s="13">
        <v>1</v>
      </c>
      <c r="B5" s="14" t="s">
        <v>24</v>
      </c>
      <c r="C5" s="64"/>
      <c r="D5" s="15">
        <v>35</v>
      </c>
      <c r="E5" s="43">
        <f>C5*D5</f>
        <v>0</v>
      </c>
      <c r="F5" s="16"/>
      <c r="G5" s="16"/>
      <c r="J5" s="17"/>
      <c r="L5" s="4"/>
    </row>
    <row r="6" spans="1:13" s="2" customFormat="1" x14ac:dyDescent="0.25">
      <c r="A6" s="13">
        <v>2</v>
      </c>
      <c r="B6" s="14" t="s">
        <v>25</v>
      </c>
      <c r="C6" s="64"/>
      <c r="D6" s="15">
        <v>25</v>
      </c>
      <c r="E6" s="43">
        <f t="shared" ref="E6" si="0">C6*D6</f>
        <v>0</v>
      </c>
      <c r="F6" s="16"/>
      <c r="G6" s="16"/>
      <c r="J6" s="17"/>
      <c r="L6" s="3"/>
    </row>
    <row r="7" spans="1:13" s="2" customFormat="1" x14ac:dyDescent="0.25">
      <c r="A7" s="13">
        <v>3</v>
      </c>
      <c r="B7" s="14" t="s">
        <v>26</v>
      </c>
      <c r="C7" s="65">
        <v>0.65</v>
      </c>
      <c r="D7" s="15">
        <v>20</v>
      </c>
      <c r="E7" s="43">
        <f>(10 * (LOG(C7/0.65) / LOG(0.95/0.65)))*D7</f>
        <v>0</v>
      </c>
      <c r="F7" s="16"/>
      <c r="G7" s="16"/>
      <c r="J7" s="17"/>
      <c r="L7" s="4"/>
    </row>
    <row r="8" spans="1:13" s="2" customFormat="1" ht="12" thickBot="1" x14ac:dyDescent="0.2">
      <c r="A8" s="18"/>
      <c r="B8" s="74" t="s">
        <v>4</v>
      </c>
      <c r="C8" s="75"/>
      <c r="D8" s="19">
        <f>SUM(D5:D7)</f>
        <v>80</v>
      </c>
      <c r="E8" s="53">
        <f>SUM(E5:E7)</f>
        <v>0</v>
      </c>
      <c r="F8" s="20"/>
      <c r="G8" s="20"/>
      <c r="J8" s="21">
        <f>E8</f>
        <v>0</v>
      </c>
      <c r="L8" s="22"/>
    </row>
    <row r="9" spans="1:13" x14ac:dyDescent="0.15">
      <c r="E9" s="25"/>
      <c r="F9" s="25"/>
      <c r="G9" s="25"/>
      <c r="H9" s="25"/>
      <c r="J9" s="26"/>
      <c r="M9" s="23"/>
    </row>
    <row r="10" spans="1:13" x14ac:dyDescent="0.15">
      <c r="J10" s="26"/>
    </row>
    <row r="11" spans="1:13" ht="15.75" thickBot="1" x14ac:dyDescent="0.2">
      <c r="A11" s="71" t="s">
        <v>5</v>
      </c>
      <c r="B11" s="71"/>
      <c r="J11" s="26"/>
    </row>
    <row r="12" spans="1:13" ht="57" thickBot="1" x14ac:dyDescent="0.2">
      <c r="A12" s="72" t="s">
        <v>1</v>
      </c>
      <c r="B12" s="73"/>
      <c r="C12" s="8" t="s">
        <v>20</v>
      </c>
      <c r="D12" s="8"/>
      <c r="E12" s="8" t="s">
        <v>18</v>
      </c>
      <c r="F12" s="8" t="s">
        <v>2</v>
      </c>
      <c r="G12" s="9" t="s">
        <v>6</v>
      </c>
      <c r="J12" s="26"/>
      <c r="M12" s="27"/>
    </row>
    <row r="13" spans="1:13" x14ac:dyDescent="0.15">
      <c r="A13" s="28">
        <v>1</v>
      </c>
      <c r="B13" s="29" t="s">
        <v>7</v>
      </c>
      <c r="C13" s="30"/>
      <c r="D13" s="62"/>
      <c r="E13" s="31">
        <f>IF(C13&gt;0,MIN(10,MAX(0,10-10*LOG(C13/0.95,1.5))),0)</f>
        <v>0</v>
      </c>
      <c r="F13" s="32">
        <v>20</v>
      </c>
      <c r="G13" s="33">
        <f>E13*F13</f>
        <v>0</v>
      </c>
      <c r="J13" s="26"/>
      <c r="M13" s="27"/>
    </row>
    <row r="14" spans="1:13" ht="22.5" hidden="1" x14ac:dyDescent="0.15">
      <c r="A14" s="34" t="s">
        <v>8</v>
      </c>
      <c r="B14" s="35" t="s">
        <v>9</v>
      </c>
      <c r="C14" s="36"/>
      <c r="D14" s="37">
        <v>1.1200000000000001</v>
      </c>
      <c r="E14" s="38" t="e">
        <f>IF(#REF!&gt;0,MIN(10,MAX(0,10-10*LOG(#REF!/D14,2))),0)</f>
        <v>#REF!</v>
      </c>
      <c r="F14" s="39">
        <v>0</v>
      </c>
      <c r="G14" s="40" t="e">
        <f>E14*F14</f>
        <v>#REF!</v>
      </c>
      <c r="J14" s="26"/>
      <c r="M14" s="27"/>
    </row>
    <row r="15" spans="1:13" ht="22.5" hidden="1" x14ac:dyDescent="0.15">
      <c r="A15" s="34" t="s">
        <v>10</v>
      </c>
      <c r="B15" s="41" t="s">
        <v>11</v>
      </c>
      <c r="C15" s="69"/>
      <c r="D15" s="37">
        <v>1.08</v>
      </c>
      <c r="E15" s="42" t="e">
        <f>IF(#REF!&gt;0,MIN(10,MAX(0,10-10*LOG(#REF!/D15,2))),0)</f>
        <v>#REF!</v>
      </c>
      <c r="F15" s="39">
        <v>0</v>
      </c>
      <c r="G15" s="43" t="e">
        <f t="shared" ref="G15:G16" si="1">E15*F15</f>
        <v>#REF!</v>
      </c>
      <c r="J15" s="26"/>
      <c r="M15" s="27"/>
    </row>
    <row r="16" spans="1:13" ht="23.25" hidden="1" thickBot="1" x14ac:dyDescent="0.2">
      <c r="A16" s="44" t="s">
        <v>12</v>
      </c>
      <c r="B16" s="45" t="s">
        <v>13</v>
      </c>
      <c r="C16" s="70"/>
      <c r="D16" s="46">
        <v>1.08</v>
      </c>
      <c r="E16" s="47" t="e">
        <f>IF(#REF!&gt;0,MIN(10,MAX(0,10-10*LOG(#REF!/D16,2))),0)</f>
        <v>#REF!</v>
      </c>
      <c r="F16" s="48">
        <v>0</v>
      </c>
      <c r="G16" s="49" t="e">
        <f t="shared" si="1"/>
        <v>#REF!</v>
      </c>
      <c r="J16" s="26"/>
      <c r="M16" s="27"/>
    </row>
    <row r="17" spans="1:13" ht="15.75" customHeight="1" thickBot="1" x14ac:dyDescent="0.2">
      <c r="A17" s="50"/>
      <c r="B17" s="51"/>
      <c r="C17" s="52"/>
      <c r="D17" s="67" t="s">
        <v>14</v>
      </c>
      <c r="E17" s="67"/>
      <c r="F17" s="68"/>
      <c r="G17" s="53">
        <f>SUM(G13:G13)</f>
        <v>0</v>
      </c>
      <c r="J17" s="54">
        <f>G17</f>
        <v>0</v>
      </c>
      <c r="M17" s="27"/>
    </row>
    <row r="18" spans="1:13" ht="12" thickBot="1" x14ac:dyDescent="0.2">
      <c r="E18" s="25"/>
      <c r="F18" s="25"/>
      <c r="G18" s="25"/>
      <c r="H18" s="25"/>
      <c r="J18" s="26"/>
      <c r="M18" s="27"/>
    </row>
    <row r="19" spans="1:13" ht="15.75" thickBot="1" x14ac:dyDescent="0.2">
      <c r="E19" s="25"/>
      <c r="F19" s="25"/>
      <c r="G19" s="25"/>
      <c r="H19" s="25"/>
      <c r="I19" s="55" t="s">
        <v>15</v>
      </c>
      <c r="J19" s="56">
        <f>SUM(J8:J18)</f>
        <v>0</v>
      </c>
      <c r="M19" s="27"/>
    </row>
    <row r="20" spans="1:13" s="2" customFormat="1" ht="15.75" x14ac:dyDescent="0.25">
      <c r="A20" s="57">
        <v>1</v>
      </c>
      <c r="B20" s="76" t="s">
        <v>16</v>
      </c>
      <c r="C20" s="76"/>
      <c r="D20" s="76"/>
      <c r="E20" s="76"/>
      <c r="F20" s="76"/>
      <c r="G20" s="76"/>
      <c r="H20" s="76"/>
      <c r="I20" s="76"/>
      <c r="J20" s="76"/>
      <c r="M20" s="58"/>
    </row>
    <row r="21" spans="1:13" s="2" customFormat="1" ht="15.75" x14ac:dyDescent="0.25">
      <c r="A21" s="57">
        <v>2</v>
      </c>
      <c r="B21" s="77" t="s">
        <v>22</v>
      </c>
      <c r="C21" s="77"/>
      <c r="D21" s="77"/>
      <c r="E21" s="77"/>
      <c r="F21" s="77"/>
      <c r="G21" s="77"/>
      <c r="H21" s="77"/>
      <c r="I21" s="77"/>
      <c r="J21" s="77"/>
      <c r="M21" s="58"/>
    </row>
    <row r="22" spans="1:13" ht="15.75" hidden="1" x14ac:dyDescent="0.15">
      <c r="A22" s="57">
        <v>4</v>
      </c>
      <c r="B22" s="77" t="s">
        <v>17</v>
      </c>
      <c r="C22" s="77"/>
      <c r="D22" s="77"/>
      <c r="E22" s="77"/>
      <c r="F22" s="77"/>
      <c r="G22" s="77"/>
      <c r="H22" s="77"/>
      <c r="I22" s="77"/>
      <c r="J22" s="77"/>
      <c r="M22" s="27"/>
    </row>
    <row r="23" spans="1:13" ht="15.75" x14ac:dyDescent="0.15">
      <c r="A23" s="57">
        <v>3</v>
      </c>
      <c r="B23" s="66" t="s">
        <v>23</v>
      </c>
      <c r="C23" s="66"/>
      <c r="D23" s="66"/>
      <c r="E23" s="66"/>
      <c r="F23" s="66"/>
      <c r="G23" s="66"/>
      <c r="H23" s="66"/>
      <c r="I23" s="66"/>
      <c r="J23" s="66"/>
      <c r="M23" s="27"/>
    </row>
    <row r="24" spans="1:13" ht="15.75" x14ac:dyDescent="0.15">
      <c r="A24" s="57">
        <v>4</v>
      </c>
      <c r="B24" s="66" t="s">
        <v>29</v>
      </c>
      <c r="C24" s="66"/>
      <c r="D24" s="66"/>
      <c r="E24" s="66"/>
      <c r="F24" s="66"/>
      <c r="G24" s="66"/>
      <c r="H24" s="66"/>
      <c r="I24" s="66"/>
      <c r="J24" s="66"/>
    </row>
    <row r="25" spans="1:13" ht="15.75" x14ac:dyDescent="0.15">
      <c r="A25" s="57">
        <v>4</v>
      </c>
      <c r="B25" s="66" t="s">
        <v>28</v>
      </c>
      <c r="C25" s="66"/>
      <c r="D25" s="66"/>
      <c r="E25" s="66"/>
      <c r="F25" s="66"/>
      <c r="G25" s="66"/>
      <c r="H25" s="66"/>
      <c r="I25" s="66"/>
      <c r="J25" s="66"/>
    </row>
    <row r="26" spans="1:13" x14ac:dyDescent="0.15">
      <c r="D26" s="59"/>
    </row>
    <row r="37" spans="10:10" x14ac:dyDescent="0.15">
      <c r="J37" s="60"/>
    </row>
    <row r="38" spans="10:10" x14ac:dyDescent="0.15">
      <c r="J38" s="61"/>
    </row>
    <row r="39" spans="10:10" x14ac:dyDescent="0.15">
      <c r="J39" s="61"/>
    </row>
  </sheetData>
  <sheetProtection algorithmName="SHA-512" hashValue="OlWbALFz0PoNU0tdw5baaCj7vXI8ysoMB3mXaAlGXZpDoVAIAJYnHjwNg8M1B+7YOLEdOty9RVVqkLeFSJDphA==" saltValue="YoDyrSXyAXSdsPdHW9/PqQ==" spinCount="100000" sheet="1" selectLockedCells="1"/>
  <mergeCells count="13">
    <mergeCell ref="B24:J24"/>
    <mergeCell ref="D17:F17"/>
    <mergeCell ref="B25:J25"/>
    <mergeCell ref="C15:C16"/>
    <mergeCell ref="A3:B3"/>
    <mergeCell ref="A4:B4"/>
    <mergeCell ref="B8:C8"/>
    <mergeCell ref="A11:B11"/>
    <mergeCell ref="A12:B12"/>
    <mergeCell ref="B23:J23"/>
    <mergeCell ref="B20:J20"/>
    <mergeCell ref="B21:J21"/>
    <mergeCell ref="B22:J22"/>
  </mergeCells>
  <phoneticPr fontId="13" type="noConversion"/>
  <conditionalFormatting sqref="D8">
    <cfRule type="expression" dxfId="4" priority="3" stopIfTrue="1">
      <formula>$D$8+$F$17&lt;&gt;100</formula>
    </cfRule>
    <cfRule type="expression" dxfId="3" priority="4">
      <formula>$D$8+$F$17=100</formula>
    </cfRule>
  </conditionalFormatting>
  <conditionalFormatting sqref="D13:D16">
    <cfRule type="cellIs" dxfId="2" priority="5" operator="greaterThan">
      <formula>$C$12</formula>
    </cfRule>
  </conditionalFormatting>
  <conditionalFormatting sqref="E8">
    <cfRule type="cellIs" dxfId="1" priority="1" operator="between">
      <formula>495</formula>
      <formula>900</formula>
    </cfRule>
    <cfRule type="cellIs" dxfId="0" priority="2" operator="between">
      <formula>0</formula>
      <formula>495</formula>
    </cfRule>
  </conditionalFormatting>
  <dataValidations count="5">
    <dataValidation type="decimal" operator="greaterThanOrEqual" allowBlank="1" showInputMessage="1" showErrorMessage="1" sqref="C13:C14" xr:uid="{0B430C37-8D36-4F30-9455-6410D47FD2E9}">
      <formula1>0</formula1>
    </dataValidation>
    <dataValidation type="custom" operator="greaterThanOrEqual" allowBlank="1" showInputMessage="1" showErrorMessage="1" errorTitle="Fout" error="De opgegeven waarde bij laagste inschrijver is groter dan uw opgave." sqref="D15:D16" xr:uid="{474EAB9E-FE41-46C4-BF19-80383D791C1D}">
      <formula1>D15&lt;=#REF!</formula1>
    </dataValidation>
    <dataValidation type="custom" operator="greaterThanOrEqual" allowBlank="1" showInputMessage="1" showErrorMessage="1" errorTitle="Laagste inschrijver" error="De opgegeven waarde bij laagste inschrijver is groter dan uw opgave." sqref="D13:D14" xr:uid="{EB5B046D-DBFF-4CEF-BEBE-442C64C8CA73}">
      <formula1>D13&lt;=C13</formula1>
    </dataValidation>
    <dataValidation type="list" showInputMessage="1" showErrorMessage="1" sqref="C5:C6" xr:uid="{75ECE91D-F9FB-4DEE-AD98-E6BCF4E0B376}">
      <formula1>$F$1:$J$1</formula1>
    </dataValidation>
    <dataValidation type="custom" allowBlank="1" showInputMessage="1" showErrorMessage="1" sqref="C7" xr:uid="{1A9244A8-42FE-4C02-B8C9-BA849898253A}">
      <formula1>AND(C7&gt;=0.65, C7&lt;=0.95)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cd88dc2-102c-473d-aa45-6161565a3617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Hulpmiddel scoreberekening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Maren, M. van (Marloes)</dc:creator>
  <cp:lastModifiedBy>Ait El Houssi, H. (Hassan)</cp:lastModifiedBy>
  <dcterms:created xsi:type="dcterms:W3CDTF">2023-06-11T12:32:01Z</dcterms:created>
  <dcterms:modified xsi:type="dcterms:W3CDTF">2026-05-21T21:29:41Z</dcterms:modified>
</cp:coreProperties>
</file>