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iska\Dropbox\Light2020\Gem. Nijkerk\Straatmeubilair 2026\Bijlage(n)\"/>
    </mc:Choice>
  </mc:AlternateContent>
  <xr:revisionPtr revIDLastSave="0" documentId="13_ncr:1_{53754FF3-5079-43FE-B787-177AC4132C34}" xr6:coauthVersionLast="47" xr6:coauthVersionMax="47" xr10:uidLastSave="{00000000-0000-0000-0000-000000000000}"/>
  <bookViews>
    <workbookView xWindow="-108" yWindow="-108" windowWidth="23256" windowHeight="13896" tabRatio="500" xr2:uid="{00000000-000D-0000-FFFF-FFFF00000000}"/>
  </bookViews>
  <sheets>
    <sheet name="Toelichting" sheetId="1" r:id="rId1"/>
    <sheet name="A - Eigen assortiment" sheetId="2" r:id="rId2"/>
    <sheet name="B - Dienstverlening" sheetId="3" r:id="rId3"/>
    <sheet name="C - Toeslag specials" sheetId="4" r:id="rId4"/>
    <sheet name="D - Staffelkorting" sheetId="5" r:id="rId5"/>
    <sheet name="Recapitulatie" sheetId="6" r:id="rId6"/>
    <sheet name="Verklaring inschrijver"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11" i="4" l="1"/>
  <c r="C10" i="6" s="1"/>
  <c r="E8" i="3"/>
  <c r="E9" i="3" s="1"/>
  <c r="C5" i="6" s="1"/>
  <c r="E7" i="3"/>
  <c r="E6" i="3"/>
  <c r="E5" i="3"/>
  <c r="E4" i="3"/>
  <c r="F30" i="2"/>
  <c r="F29" i="2"/>
  <c r="E29" i="2"/>
  <c r="F28" i="2"/>
  <c r="E28" i="2"/>
  <c r="F27" i="2"/>
  <c r="E27" i="2"/>
  <c r="F26" i="2"/>
  <c r="E26" i="2"/>
  <c r="F25" i="2"/>
  <c r="E25" i="2"/>
  <c r="F23" i="2"/>
  <c r="E23" i="2"/>
  <c r="F22" i="2"/>
  <c r="E22" i="2"/>
  <c r="F21" i="2"/>
  <c r="E21" i="2"/>
  <c r="F19" i="2"/>
  <c r="E19" i="2"/>
  <c r="F18" i="2"/>
  <c r="E18" i="2"/>
  <c r="F17" i="2"/>
  <c r="E17" i="2"/>
  <c r="F15" i="2"/>
  <c r="E15" i="2"/>
  <c r="F14" i="2"/>
  <c r="E14" i="2"/>
  <c r="F12" i="2"/>
  <c r="E12" i="2"/>
  <c r="F11" i="2"/>
  <c r="E11" i="2"/>
  <c r="F10" i="2"/>
  <c r="E10" i="2"/>
  <c r="F8" i="2"/>
  <c r="E8" i="2"/>
  <c r="F7" i="2"/>
  <c r="E7" i="2"/>
  <c r="F6" i="2"/>
  <c r="E6" i="2"/>
  <c r="E30" i="2" l="1"/>
  <c r="C6" i="6"/>
  <c r="C4" i="6"/>
  <c r="C7" i="6" s="1"/>
</calcChain>
</file>

<file path=xl/sharedStrings.xml><?xml version="1.0" encoding="utf-8"?>
<sst xmlns="http://schemas.openxmlformats.org/spreadsheetml/2006/main" count="144" uniqueCount="113">
  <si>
    <t>BIJLAGE – PRIJSLIJST</t>
  </si>
  <si>
    <t>Europese openbare aanbesteding Straatmeubilair, verkeersbebording en aanverwante dienstverlening – Gemeente Nijkerk</t>
  </si>
  <si>
    <t>1. Doel en status</t>
  </si>
  <si>
    <t>Deze prijslijst maakt onderdeel uit van de aanbestedingsstukken en dient door de inschrijver volledig en naar waarheid te worden ingevuld. Geel gemarkeerde cellen (blauwe tekst) zijn invulvelden. Subtotalen, totalen en het gewogen gemiddelde toeslagpercentage worden automatisch berekend en mogen niet worden overschreven.</t>
  </si>
  <si>
    <t>2. Invulinstructie</t>
  </si>
  <si>
    <t>•  Onder “nettoprijs” wordt verstaan: een vaste, all-in prijs of tarief, exclusief btw, waarop geen verdere kortingen of toeslagen in mindering worden gebracht of bijgeteld, met uitzondering van de staffel-/volumekorting uit Onderdeel D.</t>
  </si>
  <si>
    <t>•  Alle bedragen luiden in euro’s, exclusief btw, met twee decimalen. Percentages met twee decimalen.</t>
  </si>
  <si>
    <t>•  De voorbeeldhoeveelheden zijn fictief en uitsluitend bedoeld voor het bepalen van een vergelijkbare inschrijfprijs (fictief gewogen mandje). Er kunnen geen rechten aan worden ontleend.</t>
  </si>
  <si>
    <t>•  Het gewogen gemiddelde toeslagpercentage (Onderdeel C) wordt berekend als Σ(toeslag% × inkoopgewicht) ÷ Σ(inkoopgewicht) en wordt beoordeeld onder subgunningscriterium 1.b.</t>
  </si>
  <si>
    <t>•  Eigen assortiment versus specials: in Onderdeel A vult u uitsluitend een prijs in voor producten die u uit uw eigen assortiment levert. Levert u een product niet zelf, laat dan het prijsveld in Onderdeel A leeg; de inschrijving blijft geldig mits u voor de betreffende productgroep het toeslagpercentage in Onderdeel C invult. Een leeg prijsveld in Onderdeel A betekent dus uitdrukkelijk: 'wordt geleverd als special via Onderdeel C'. Op deze wijze kan één inschrijver de integrale opdracht aannemen, ook als deze niet alle producten zelf levert. Het leeg laten van een veld zonder dat het toeslagpercentage in Onderdeel C is ingevuld, leidt wel tot ongeldigheid.</t>
  </si>
  <si>
    <t>•  Kleurstelling / RAL: standaardproducten in de door de opdrachtgever gewenste standaard RAL-kleur (zoals zwart, antraciet/grijs en groen) zijn inbegrepen in de nettoprijs in Onderdeel A. Voor afwijkende RAL-kleuren prijst u in sectie 6 van Onderdeel A de meerprijs per stuk af, of biedt u het product aan als ‘special’ via Onderdeel C met expliciete, transparante meerkosten voor de specifieke RAL-kleur. Een combinatie is toegestaan: indien u zelf een meerprijs voor afwijkende RAL kunt aanbieden, vult u sectie 6 in; anders verloopt levering met afwijkende RAL via Onderdeel C.</t>
  </si>
  <si>
    <t>3. Opbouw fictieve inschrijfprijs</t>
  </si>
  <si>
    <t>De fictieve inschrijfprijs (tabblad 'Recapitulatie') is de som van Subtotaal A, Subtotaal B, het effect van de specials-toeslag en het inspectietarief, minus de verwachte staffelkorting. Dit bedrag dient uitsluitend voor de onderlinge vergelijking en is geen plafond- of opdrachtwaarde. Regels die via Onderdeel C lopen tellen in Subtotaal A als nul; het kosteneffect daarvan loopt via de specials-toeslag, zodat de vergelijking tussen inschrijvers zuiver blijft.</t>
  </si>
  <si>
    <t>ONDERDEEL A – EIGEN ASSORTIMENT (KERNPRODUCTEN)</t>
  </si>
  <si>
    <t>Vul de netto eenheidsprijs in voor producten die u uit uw eigen assortiment levert. Levert u een product niet zelf maar betrekt u dit als 'special' via een externe fabrikant, laat dan het prijsveld leeg; de kolom 'Levering via' geeft dit automatisch aan. Voor leeg gelaten regels geldt dat levering verloopt via Onderdeel C en dat invulling van het toeslagpercentage in Onderdeel C verplicht is.</t>
  </si>
  <si>
    <t>Productgroep / artikel</t>
  </si>
  <si>
    <t>Eenheid</t>
  </si>
  <si>
    <t>Voorbeeldhoeveelheid</t>
  </si>
  <si>
    <t>Netto eenheidsprijs (€, excl. btw)</t>
  </si>
  <si>
    <t>Totaal (€) = hoev. × prijs</t>
  </si>
  <si>
    <t>Levering via (automatisch)</t>
  </si>
  <si>
    <t>1. Zitmeubilair</t>
  </si>
  <si>
    <t>Parkbank, gegalvaniseerd staal/hardhout, ca. 1,80 m</t>
  </si>
  <si>
    <t>stuk</t>
  </si>
  <si>
    <t>Picknickset (tafel + 2 banken)</t>
  </si>
  <si>
    <t>Losse zitelement / bankje zonder rugleuning</t>
  </si>
  <si>
    <t>2. Afvalbakken</t>
  </si>
  <si>
    <t>Afvalbak metaal, ca. 50 liter, met paalbevestiging</t>
  </si>
  <si>
    <t>Afvalbak met asbak, ca. 50 liter</t>
  </si>
  <si>
    <t>Hondenpoepbak incl. paal</t>
  </si>
  <si>
    <t>3. Fietsparkeren</t>
  </si>
  <si>
    <t>Fietsenrek, 5 plaatsen, verzinkt</t>
  </si>
  <si>
    <t>Aanleunbeugel / nietje, verzinkt</t>
  </si>
  <si>
    <t>4. Afzettingen &amp; palen</t>
  </si>
  <si>
    <t>Verkeerspaal / amsterdammertje, gietijzer</t>
  </si>
  <si>
    <t>Afzetpaal verwijderbaar incl. grondpot</t>
  </si>
  <si>
    <t>Hekwerk / sierhekwerk per strekkende meter</t>
  </si>
  <si>
    <t>m</t>
  </si>
  <si>
    <t>5. Verkeersborden &amp; bebording</t>
  </si>
  <si>
    <t>Verkeersbord RVV, klasse RA2, incl. drager</t>
  </si>
  <si>
    <t>Straatnaambord incl. bevestiging</t>
  </si>
  <si>
    <t>Bewegwijzeringsbord (object/voetganger)</t>
  </si>
  <si>
    <t>6. Meerprijs afwijkende RAL-kleur (alleen invullen indien afwijkend van de standaard kleurstelling van uw eigen assortiment voor de betreffende productgroep)</t>
  </si>
  <si>
    <t>Meerprijs afwijkende RAL-kleur — zitmeubilair (parkbank, picknickset, los zitelement)</t>
  </si>
  <si>
    <t>Meerprijs afwijkende RAL-kleur — afvalbakken (afvalbak, asbakvariant, hondenpoepbak)</t>
  </si>
  <si>
    <t>Meerprijs afwijkende RAL-kleur — fietsparkeervoorzieningen (fietsenrek, aanleunbeugel)</t>
  </si>
  <si>
    <t>Meerprijs afwijkende RAL-kleur — palen (verkeersbordpalen, flespaal, buispaal, amsterdammertje, afzetpaal)</t>
  </si>
  <si>
    <t>Meerprijs afwijkende RAL-kleur — overige objecten (verkeerszuilen, afzethekken, markeringspalen, niet-wettelijk voorgeschreven kleur)</t>
  </si>
  <si>
    <t>Subtotaal A – eigen assortiment (gewogen mandje)</t>
  </si>
  <si>
    <t>ONDERDEEL B – UURTARIEVEN DIENSTVERLENING</t>
  </si>
  <si>
    <t>Dienst / functie</t>
  </si>
  <si>
    <t>Nettotarief (€, excl. btw)</t>
  </si>
  <si>
    <t>Totaal (€)</t>
  </si>
  <si>
    <t>Onderhoudsmonteur straatmeubilair</t>
  </si>
  <si>
    <t>uur</t>
  </si>
  <si>
    <t>Plaatsing / montage ter plaatse</t>
  </si>
  <si>
    <t>Schoonmaak straatmeubilair en verwijderen graffiti</t>
  </si>
  <si>
    <t>Voorrijkosten per opdracht (regio Nijkerk)</t>
  </si>
  <si>
    <t>Spoedtoeslag (binnen 24 uur, per opdracht)</t>
  </si>
  <si>
    <t>Subtotaal B – dienstverlening (gewogen mandje)</t>
  </si>
  <si>
    <t>ONDERDEEL C – TOESLAG OP EXTERNE LEVERINGEN ('SPECIALS')</t>
  </si>
  <si>
    <t>Externe fabrikant / categorie 'specials'</t>
  </si>
  <si>
    <t>Toeslag (%) op netto-inkoopprijs</t>
  </si>
  <si>
    <t>Inkoopgewicht (relatief, Σ = 100)</t>
  </si>
  <si>
    <t>Toelichting</t>
  </si>
  <si>
    <t>Pol Heteren (straatmeubilair op maat)</t>
  </si>
  <si>
    <t>Toeslag dekt logistiek, garantie en afhandeling</t>
  </si>
  <si>
    <t>Grijsen (speel- en straatmeubilair)</t>
  </si>
  <si>
    <t>Idem</t>
  </si>
  <si>
    <t>Samson (afval- en straatmeubilair)</t>
  </si>
  <si>
    <t>Velopa (fietsparkeren / specials)</t>
  </si>
  <si>
    <t>Jaap de Vries (verkeersbebording specials)</t>
  </si>
  <si>
    <t>Overige externe fabrikanten (generiek)</t>
  </si>
  <si>
    <t>Maximaal één generiek toeslagpercentage</t>
  </si>
  <si>
    <t>Inspectie / visuele schouw niet-elektrische objecten (uitvoering door of via gespecialiseerde inspectiepartij, bijv. Ronico)</t>
  </si>
  <si>
    <t>Voorbeeldpartij Ronico; inschrijver mag een gelijkwaardige inspectiepartij inzetten. Weegt mee in het gewogen gemiddelde (subgunningscriterium 1.b)</t>
  </si>
  <si>
    <t>Gewogen gemiddelde toeslag % (incl. inspectie; beoordeeld onder gunningscriterium 1.b)</t>
  </si>
  <si>
    <t>Let op: de inspectieregel weegt op uitdrukkelijk verzoek van de aanbestedende dienst mee in het gewogen gemiddelde toeslagpercentage. De inspectie wordt uitgevoerd door of via een gespecialiseerde inspectiepartij. Daarnaast geldt: afwijkende RAL-kleuren op producten uit Onderdeel A worden, als zij niet via sectie 6 van Onderdeel A worden aangeboden, eveneens als ‘special’ via Onderdeel C geleverd; de opdrachtnemer prijst de meerkosten voor de specifieke RAL-kleur in dat geval expliciet en transparant af op de offerte, gebaseerd op de in dit onderdeel ingevulde toeslag op de netto-inkoopprijs.</t>
  </si>
  <si>
    <t>ONDERDEEL D – STAFFEL- / VOLUMEKORTING</t>
  </si>
  <si>
    <t>Cumulatieve jaaromzet (€, excl. btw)</t>
  </si>
  <si>
    <t>Kortingspercentage (%) op eigen assortiment</t>
  </si>
  <si>
    <t>Toepassing</t>
  </si>
  <si>
    <t>Tot € 50.000</t>
  </si>
  <si>
    <t>Basisstaffel (0%)</t>
  </si>
  <si>
    <t>€ 50.001 – € 100.000</t>
  </si>
  <si>
    <t>Retroactief over gehele jaaromzet</t>
  </si>
  <si>
    <t>€ 100.001 – € 200.000</t>
  </si>
  <si>
    <t>€ 200.001 – € 350.000</t>
  </si>
  <si>
    <t>Vanaf € 350.001</t>
  </si>
  <si>
    <t>Toelichting: het ingevulde kortingspercentage is een minimumgarantie; gunstigere voorwaarden zijn toegestaan.</t>
  </si>
  <si>
    <t>RECAPITULATIE</t>
  </si>
  <si>
    <t>A. Fictieve inschrijfprijs – subgunningscriterium 1.a (Prijsstelling)</t>
  </si>
  <si>
    <t>Bron</t>
  </si>
  <si>
    <t>Bedrag (€, excl. btw)</t>
  </si>
  <si>
    <t>'A - Eigen assortiment'</t>
  </si>
  <si>
    <t>'B - Dienstverlening'</t>
  </si>
  <si>
    <t>Af: verwachte staffelkorting op Subtotaal A (o.b.v. ingevuld percentage staffel €50.001–100.000)</t>
  </si>
  <si>
    <t>D-tabblad</t>
  </si>
  <si>
    <t>FICTIEVE INSCHRIJFPRIJS (vergelijkingsbedrag voor de beoordeling van 1.a)</t>
  </si>
  <si>
    <t>B. Hoogte van de toeslag op externe leveringen – subgunningscriterium 1.b</t>
  </si>
  <si>
    <t>Gewogen gemiddelde toeslagpercentage (uit Onderdeel C)</t>
  </si>
  <si>
    <t>C-tabblad</t>
  </si>
  <si>
    <t>Toelichting: subgunningscriterium 1.b wordt uitsluitend beoordeeld op het hierboven getoonde gewogen gemiddelde toeslagpercentage uit Onderdeel C. Dit percentage maakt GEEN deel uit van de fictieve inschrijfprijs onder 1.a; beide prijscriteria worden volledig gescheiden beoordeeld, zodat de specials-toeslag niet dubbel meeweegt.</t>
  </si>
  <si>
    <t>Let op: de gehanteerde staffel is een aanname uitsluitend voor de onderlinge vergelijking. Dit bedrag is geen plafond- of opdrachtwaarde.</t>
  </si>
  <si>
    <t>VERKLARING INSCHRIJVER</t>
  </si>
  <si>
    <t>Ondergetekende verklaart dat de in deze prijslijst opgenomen prijzen, tarieven, toeslagen en kortingen juist, volledig en bindend zijn gedurende de gestanddoeningstermijn, en dat deze all-in zijn conform de invulinstructie op het tabblad 'Toelichting'. Ondergetekende verklaart tevens bevoegd te zijn de inschrijver rechtsgeldig te vertegenwoordigen.</t>
  </si>
  <si>
    <t>Naam onderneming</t>
  </si>
  <si>
    <t>KvK-nummer</t>
  </si>
  <si>
    <t>Naam ondertekenaar</t>
  </si>
  <si>
    <t>Functie ondertekenaar</t>
  </si>
  <si>
    <t>Plaats en datum</t>
  </si>
  <si>
    <t>Handtekening</t>
  </si>
  <si>
    <t>Let op: een niet of onvolledig ingevulde prijslijst of het ontbreken van deze ondertekende verklaring kan leiden tot ongeldigheid van de inschrijving.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</si>
</sst>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0%\);\-"/>
  </numFmts>
  <fonts count="15" x14ac:knownFonts="1">
    <font>
      <sz val="11"/>
      <color theme="1"/>
      <name val="Calibri"/>
      <family val="2"/>
      <charset val="1"/>
    </font>
    <font>
      <b/>
      <sz val="18"/>
      <color rgb="FF1F3864"/>
      <name val="Calibri"/>
      <family val="2"/>
    </font>
    <font>
      <sz val="10"/>
      <color rgb="FF595959"/>
      <name val="Calibri"/>
      <family val="2"/>
    </font>
    <font>
      <b/>
      <sz val="12"/>
      <color rgb="FF2E75B6"/>
      <name val="Calibri"/>
      <family val="2"/>
    </font>
    <font>
      <sz val="10"/>
      <color rgb="FF000000"/>
      <name val="Calibri"/>
      <family val="2"/>
    </font>
    <font>
      <b/>
      <sz val="13"/>
      <color rgb="FF1F3864"/>
      <name val="Calibri"/>
      <family val="2"/>
    </font>
    <font>
      <i/>
      <sz val="9"/>
      <color rgb="FF595959"/>
      <name val="Calibri"/>
      <family val="2"/>
    </font>
    <font>
      <b/>
      <sz val="10"/>
      <color rgb="FFFFFFFF"/>
      <name val="Calibri"/>
      <family val="2"/>
    </font>
    <font>
      <b/>
      <sz val="10"/>
      <color rgb="FF1F3864"/>
      <name val="Calibri"/>
      <family val="2"/>
    </font>
    <font>
      <sz val="10"/>
      <color rgb="FF0000FF"/>
      <name val="Calibri"/>
      <family val="2"/>
    </font>
    <font>
      <sz val="10"/>
      <name val="Calibri"/>
      <family val="2"/>
    </font>
    <font>
      <b/>
      <sz val="10"/>
      <color rgb="FF000000"/>
      <name val="Calibri"/>
      <family val="2"/>
    </font>
    <font>
      <b/>
      <sz val="10"/>
      <name val="Calibri"/>
      <family val="2"/>
    </font>
    <font>
      <i/>
      <sz val="9"/>
      <name val="Calibri"/>
      <family val="2"/>
    </font>
    <font>
      <b/>
      <sz val="11"/>
      <name val="Calibri"/>
      <family val="2"/>
    </font>
  </fonts>
  <fills count="7">
    <fill>
      <patternFill patternType="none"/>
    </fill>
    <fill>
      <patternFill patternType="gray125"/>
    </fill>
    <fill>
      <patternFill patternType="solid">
        <fgColor rgb="FF1F3864"/>
        <bgColor rgb="FF333333"/>
      </patternFill>
    </fill>
    <fill>
      <patternFill patternType="solid">
        <fgColor rgb="FFD6E4F0"/>
        <bgColor rgb="FFDCE6F1"/>
      </patternFill>
    </fill>
    <fill>
      <patternFill patternType="solid">
        <fgColor rgb="FFF2F6FB"/>
        <bgColor rgb="FFFFFFFF"/>
      </patternFill>
    </fill>
    <fill>
      <patternFill patternType="solid">
        <fgColor rgb="FFFFF6DD"/>
        <bgColor rgb="FFF2F6FB"/>
      </patternFill>
    </fill>
    <fill>
      <patternFill patternType="solid">
        <fgColor rgb="FFDCE6F1"/>
        <bgColor rgb="FFD6E4F0"/>
      </patternFill>
    </fill>
  </fills>
  <borders count="5">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s>
  <cellStyleXfs count="1">
    <xf numFmtId="0" fontId="0" fillId="0" borderId="0"/>
  </cellStyleXfs>
  <cellXfs count="49">
    <xf numFmtId="0" fontId="0" fillId="0" borderId="0" xfId="0"/>
    <xf numFmtId="0" fontId="11" fillId="6" borderId="1" xfId="0" applyFont="1" applyFill="1" applyBorder="1" applyAlignment="1">
      <alignment horizontal="left" vertical="center" wrapText="1" indent="1"/>
    </xf>
    <xf numFmtId="0" fontId="8" fillId="3" borderId="2" xfId="0" applyFont="1" applyFill="1" applyBorder="1" applyAlignment="1">
      <alignment horizontal="left" vertical="center" indent="1"/>
    </xf>
    <xf numFmtId="0" fontId="1" fillId="0" borderId="0" xfId="0" applyFont="1" applyAlignment="1">
      <alignment horizontal="left" vertical="center" wrapText="1" indent="1"/>
    </xf>
    <xf numFmtId="0" fontId="2" fillId="0" borderId="0" xfId="0" applyFont="1" applyAlignment="1">
      <alignment horizontal="left" vertical="center" wrapText="1" indent="1"/>
    </xf>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0" fillId="0" borderId="0" xfId="0" applyAlignment="1">
      <alignment horizontal="right" vertical="center" indent="1"/>
    </xf>
    <xf numFmtId="0" fontId="7" fillId="2" borderId="1" xfId="0" applyFont="1" applyFill="1" applyBorder="1" applyAlignment="1">
      <alignment horizontal="center" vertical="center" wrapText="1"/>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xf>
    <xf numFmtId="3" fontId="4" fillId="4" borderId="1" xfId="0" applyNumberFormat="1" applyFont="1" applyFill="1" applyBorder="1" applyAlignment="1">
      <alignment horizontal="right" vertical="center" indent="1"/>
    </xf>
    <xf numFmtId="164" fontId="9" fillId="5" borderId="1" xfId="0" applyNumberFormat="1" applyFont="1" applyFill="1" applyBorder="1" applyAlignment="1" applyProtection="1">
      <alignment horizontal="right" vertical="center" wrapText="1"/>
      <protection locked="0"/>
    </xf>
    <xf numFmtId="164" fontId="10" fillId="4" borderId="1" xfId="0" applyNumberFormat="1" applyFont="1" applyFill="1" applyBorder="1" applyAlignment="1">
      <alignment horizontal="right" vertical="center" indent="1"/>
    </xf>
    <xf numFmtId="0" fontId="6"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0" borderId="1" xfId="0" applyFont="1" applyBorder="1" applyAlignment="1">
      <alignment horizontal="center" vertical="center"/>
    </xf>
    <xf numFmtId="3" fontId="4" fillId="0" borderId="1" xfId="0" applyNumberFormat="1" applyFont="1" applyBorder="1" applyAlignment="1">
      <alignment horizontal="right" vertical="center" indent="1"/>
    </xf>
    <xf numFmtId="164" fontId="10" fillId="0" borderId="1" xfId="0" applyNumberFormat="1" applyFont="1" applyBorder="1" applyAlignment="1">
      <alignment horizontal="right" vertical="center" indent="1"/>
    </xf>
    <xf numFmtId="0" fontId="6" fillId="0" borderId="1" xfId="0" applyFont="1" applyBorder="1" applyAlignment="1">
      <alignment horizontal="left" vertical="center" wrapText="1" indent="1"/>
    </xf>
    <xf numFmtId="0" fontId="0" fillId="0" borderId="3" xfId="0" applyBorder="1"/>
    <xf numFmtId="0" fontId="0" fillId="0" borderId="4" xfId="0" applyBorder="1"/>
    <xf numFmtId="164" fontId="12" fillId="6" borderId="1" xfId="0" applyNumberFormat="1" applyFont="1" applyFill="1" applyBorder="1" applyAlignment="1">
      <alignment horizontal="right" vertical="center"/>
    </xf>
    <xf numFmtId="0" fontId="6" fillId="6" borderId="1" xfId="0" applyFont="1" applyFill="1" applyBorder="1" applyAlignment="1">
      <alignment horizontal="left" vertical="center" wrapText="1" indent="1"/>
    </xf>
    <xf numFmtId="165" fontId="9" fillId="5" borderId="1" xfId="0" applyNumberFormat="1" applyFont="1" applyFill="1" applyBorder="1" applyAlignment="1" applyProtection="1">
      <alignment horizontal="center" vertical="center" wrapText="1"/>
      <protection locked="0"/>
    </xf>
    <xf numFmtId="0" fontId="13" fillId="4" borderId="1" xfId="0" applyFont="1" applyFill="1" applyBorder="1" applyAlignment="1">
      <alignment horizontal="left" vertical="center" wrapText="1" indent="1"/>
    </xf>
    <xf numFmtId="0" fontId="13" fillId="0" borderId="1" xfId="0" applyFont="1" applyBorder="1" applyAlignment="1">
      <alignment horizontal="left" vertical="center" wrapText="1" indent="1"/>
    </xf>
    <xf numFmtId="165" fontId="12" fillId="6" borderId="1" xfId="0" applyNumberFormat="1" applyFont="1" applyFill="1" applyBorder="1" applyAlignment="1">
      <alignment horizontal="left" vertical="center" wrapText="1" indent="1"/>
    </xf>
    <xf numFmtId="165" fontId="4" fillId="4" borderId="1" xfId="0" applyNumberFormat="1" applyFont="1" applyFill="1" applyBorder="1" applyAlignment="1">
      <alignment horizontal="right" vertical="center" indent="1"/>
    </xf>
    <xf numFmtId="165" fontId="9" fillId="5" borderId="1" xfId="0" applyNumberFormat="1" applyFont="1" applyFill="1" applyBorder="1" applyAlignment="1" applyProtection="1">
      <alignment horizontal="right" vertical="center" indent="1"/>
      <protection locked="0"/>
    </xf>
    <xf numFmtId="0" fontId="6" fillId="0" borderId="1" xfId="0" applyFont="1" applyBorder="1" applyAlignment="1">
      <alignment horizontal="center" vertical="center" wrapText="1"/>
    </xf>
    <xf numFmtId="164" fontId="14" fillId="6" borderId="1" xfId="0" applyNumberFormat="1" applyFont="1" applyFill="1" applyBorder="1" applyAlignment="1">
      <alignment horizontal="right" vertical="center" indent="1"/>
    </xf>
    <xf numFmtId="0" fontId="4" fillId="0" borderId="1" xfId="0" applyFont="1" applyBorder="1" applyAlignment="1">
      <alignment horizontal="left" vertical="center" wrapText="1"/>
    </xf>
    <xf numFmtId="10" fontId="10" fillId="0" borderId="1" xfId="0" applyNumberFormat="1" applyFont="1" applyBorder="1" applyAlignment="1">
      <alignment horizontal="right" vertical="center" indent="1"/>
    </xf>
    <xf numFmtId="0" fontId="8" fillId="3" borderId="1" xfId="0" applyFont="1" applyFill="1" applyBorder="1" applyAlignment="1">
      <alignment horizontal="center" vertical="center" wrapText="1"/>
    </xf>
    <xf numFmtId="0" fontId="9" fillId="5" borderId="1" xfId="0" applyFont="1" applyFill="1" applyBorder="1" applyProtection="1">
      <protection locked="0"/>
    </xf>
    <xf numFmtId="0" fontId="8" fillId="3" borderId="1" xfId="0" applyFont="1" applyFill="1" applyBorder="1" applyAlignment="1">
      <alignment horizontal="left" vertical="center" wrapText="1" indent="1"/>
    </xf>
    <xf numFmtId="3" fontId="9" fillId="5" borderId="1" xfId="0" applyNumberFormat="1" applyFont="1" applyFill="1" applyBorder="1" applyAlignment="1">
      <alignment horizontal="center" vertical="center"/>
    </xf>
    <xf numFmtId="3" fontId="4" fillId="0" borderId="1" xfId="0" applyNumberFormat="1" applyFont="1" applyBorder="1" applyAlignment="1">
      <alignment horizontal="center" vertical="center"/>
    </xf>
    <xf numFmtId="3" fontId="4" fillId="4" borderId="1" xfId="0" applyNumberFormat="1" applyFont="1" applyFill="1" applyBorder="1" applyAlignment="1">
      <alignment horizontal="center" vertical="center"/>
    </xf>
    <xf numFmtId="0" fontId="8" fillId="3" borderId="1" xfId="0" applyFont="1" applyFill="1" applyBorder="1" applyAlignment="1">
      <alignment horizontal="left" vertical="center" indent="1"/>
    </xf>
    <xf numFmtId="0" fontId="8" fillId="3" borderId="2" xfId="0" applyFont="1" applyFill="1" applyBorder="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vertical="top" wrapText="1" indent="1"/>
    </xf>
    <xf numFmtId="0" fontId="11" fillId="6" borderId="1" xfId="0" applyFont="1" applyFill="1" applyBorder="1" applyAlignment="1">
      <alignment horizontal="left" vertical="center" indent="1"/>
    </xf>
    <xf numFmtId="0" fontId="11" fillId="6" borderId="1" xfId="0" applyFont="1" applyFill="1" applyBorder="1" applyAlignment="1">
      <alignment horizontal="left" vertical="center" wrapText="1" indent="1"/>
    </xf>
    <xf numFmtId="0" fontId="6" fillId="0" borderId="1" xfId="0" applyFont="1" applyBorder="1" applyAlignment="1">
      <alignment horizontal="left" vertical="top" wrapText="1" indent="1"/>
    </xf>
    <xf numFmtId="0" fontId="7" fillId="2" borderId="1" xfId="0" applyFont="1" applyFill="1" applyBorder="1" applyAlignment="1">
      <alignment horizontal="left" vertical="center" wrapText="1" indent="1"/>
    </xf>
    <xf numFmtId="0" fontId="10" fillId="0" borderId="0" xfId="0" applyFont="1" applyAlignment="1">
      <alignment horizontal="left" vertical="top" wrapText="1" indent="1"/>
    </xf>
  </cellXfs>
  <cellStyles count="1">
    <cellStyle name="Standaard"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6DD"/>
      <rgbColor rgb="FFDCE6F1"/>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F2F6FB"/>
      <rgbColor rgb="FFCCFFCC"/>
      <rgbColor rgb="FFFFFF99"/>
      <rgbColor rgb="FF99CCFF"/>
      <rgbColor rgb="FFFF99CC"/>
      <rgbColor rgb="FFCC99FF"/>
      <rgbColor rgb="FFFFCC99"/>
      <rgbColor rgb="FF2E75B6"/>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16"/>
  <sheetViews>
    <sheetView showGridLines="0" tabSelected="1" zoomScaleNormal="100" workbookViewId="0">
      <selection activeCell="B22" sqref="B22"/>
    </sheetView>
  </sheetViews>
  <sheetFormatPr defaultColWidth="8.6640625" defaultRowHeight="14.4" x14ac:dyDescent="0.3"/>
  <cols>
    <col min="1" max="1" width="3" customWidth="1"/>
    <col min="2" max="2" width="105" customWidth="1"/>
  </cols>
  <sheetData>
    <row r="1" spans="2:2" ht="23.4" x14ac:dyDescent="0.3">
      <c r="B1" s="3" t="s">
        <v>0</v>
      </c>
    </row>
    <row r="2" spans="2:2" x14ac:dyDescent="0.3">
      <c r="B2" s="4" t="s">
        <v>1</v>
      </c>
    </row>
    <row r="4" spans="2:2" ht="15.6" x14ac:dyDescent="0.3">
      <c r="B4" s="5" t="s">
        <v>2</v>
      </c>
    </row>
    <row r="5" spans="2:2" ht="41.4" x14ac:dyDescent="0.3">
      <c r="B5" s="6" t="s">
        <v>3</v>
      </c>
    </row>
    <row r="7" spans="2:2" ht="15.6" x14ac:dyDescent="0.3">
      <c r="B7" s="5" t="s">
        <v>4</v>
      </c>
    </row>
    <row r="8" spans="2:2" ht="27.6" x14ac:dyDescent="0.3">
      <c r="B8" s="6" t="s">
        <v>5</v>
      </c>
    </row>
    <row r="9" spans="2:2" x14ac:dyDescent="0.3">
      <c r="B9" s="6" t="s">
        <v>6</v>
      </c>
    </row>
    <row r="10" spans="2:2" ht="27.6" x14ac:dyDescent="0.3">
      <c r="B10" s="6" t="s">
        <v>7</v>
      </c>
    </row>
    <row r="11" spans="2:2" ht="27.6" x14ac:dyDescent="0.3">
      <c r="B11" s="6" t="s">
        <v>8</v>
      </c>
    </row>
    <row r="12" spans="2:2" ht="82.8" x14ac:dyDescent="0.3">
      <c r="B12" s="6" t="s">
        <v>9</v>
      </c>
    </row>
    <row r="13" spans="2:2" ht="69" x14ac:dyDescent="0.3">
      <c r="B13" s="6" t="s">
        <v>10</v>
      </c>
    </row>
    <row r="15" spans="2:2" ht="15.6" x14ac:dyDescent="0.3">
      <c r="B15" s="5" t="s">
        <v>11</v>
      </c>
    </row>
    <row r="16" spans="2:2" ht="55.2" x14ac:dyDescent="0.3">
      <c r="B16" s="6" t="s">
        <v>12</v>
      </c>
    </row>
  </sheetData>
  <sheetProtection algorithmName="SHA-512" hashValue="ARe+sqapkG9zdSPLj63pD/gM2Kr6D89czI/VVzULDFzjK3olqOunkLE6iSzwHgWnTSTUwSAKeVR6Fo4h0aT9Yg==" saltValue="90MhlVDZr7x1vdzxnwQAEQ==" spinCount="100000" sheet="1" objects="1" scenarios="1"/>
  <pageMargins left="0.5" right="0.5" top="0.6" bottom="0.6" header="0.511811023622047" footer="0.511811023622047"/>
  <pageSetup paperSize="9"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0"/>
  <sheetViews>
    <sheetView showGridLines="0" zoomScaleNormal="100" workbookViewId="0">
      <pane ySplit="4" topLeftCell="A25" activePane="bottomLeft" state="frozen"/>
      <selection pane="bottomLeft" activeCell="C27" sqref="C27"/>
    </sheetView>
  </sheetViews>
  <sheetFormatPr defaultColWidth="8.6640625" defaultRowHeight="14.4" x14ac:dyDescent="0.3"/>
  <cols>
    <col min="1" max="1" width="44" customWidth="1"/>
    <col min="2" max="2" width="9" customWidth="1"/>
    <col min="3" max="3" width="16" customWidth="1"/>
    <col min="4" max="5" width="15" customWidth="1"/>
    <col min="6" max="6" width="34" customWidth="1"/>
  </cols>
  <sheetData>
    <row r="1" spans="1:6" ht="24" customHeight="1" x14ac:dyDescent="0.3">
      <c r="A1" s="42" t="s">
        <v>13</v>
      </c>
      <c r="B1" s="42"/>
      <c r="C1" s="42"/>
      <c r="D1" s="42"/>
      <c r="E1" s="42"/>
      <c r="F1" s="42"/>
    </row>
    <row r="2" spans="1:6" ht="52.5" customHeight="1" x14ac:dyDescent="0.3">
      <c r="A2" s="43" t="s">
        <v>14</v>
      </c>
      <c r="B2" s="43"/>
      <c r="C2" s="43"/>
      <c r="D2" s="43"/>
      <c r="E2" s="43"/>
      <c r="F2" s="43"/>
    </row>
    <row r="3" spans="1:6" ht="15" customHeight="1" x14ac:dyDescent="0.3">
      <c r="C3" s="7"/>
      <c r="E3" s="7"/>
      <c r="F3" s="7"/>
    </row>
    <row r="4" spans="1:6" ht="42" customHeight="1" x14ac:dyDescent="0.3">
      <c r="A4" s="8" t="s">
        <v>15</v>
      </c>
      <c r="B4" s="8" t="s">
        <v>16</v>
      </c>
      <c r="C4" s="8" t="s">
        <v>17</v>
      </c>
      <c r="D4" s="8" t="s">
        <v>18</v>
      </c>
      <c r="E4" s="8" t="s">
        <v>19</v>
      </c>
      <c r="F4" s="8" t="s">
        <v>20</v>
      </c>
    </row>
    <row r="5" spans="1:6" ht="19.5" customHeight="1" x14ac:dyDescent="0.3">
      <c r="A5" s="40" t="s">
        <v>21</v>
      </c>
      <c r="B5" s="40"/>
      <c r="C5" s="40"/>
      <c r="D5" s="40"/>
      <c r="E5" s="40"/>
      <c r="F5" s="40"/>
    </row>
    <row r="6" spans="1:6" ht="30" customHeight="1" x14ac:dyDescent="0.3">
      <c r="A6" s="9" t="s">
        <v>22</v>
      </c>
      <c r="B6" s="10" t="s">
        <v>23</v>
      </c>
      <c r="C6" s="39">
        <v>40</v>
      </c>
      <c r="D6" s="12"/>
      <c r="E6" s="13" t="str">
        <f>IF(D6="","",C6*D6)</f>
        <v/>
      </c>
      <c r="F6" s="14" t="str">
        <f>IF(D6="","Via Onderdeel C (special) – toeslag% verplicht","Eigen assortiment")</f>
        <v>Via Onderdeel C (special) – toeslag% verplicht</v>
      </c>
    </row>
    <row r="7" spans="1:6" ht="30" customHeight="1" x14ac:dyDescent="0.3">
      <c r="A7" s="15" t="s">
        <v>24</v>
      </c>
      <c r="B7" s="16" t="s">
        <v>23</v>
      </c>
      <c r="C7" s="38">
        <v>12</v>
      </c>
      <c r="D7" s="12"/>
      <c r="E7" s="18" t="str">
        <f>IF(D7="","",C7*D7)</f>
        <v/>
      </c>
      <c r="F7" s="19" t="str">
        <f>IF(D7="","Via Onderdeel C (special) – toeslag% verplicht","Eigen assortiment")</f>
        <v>Via Onderdeel C (special) – toeslag% verplicht</v>
      </c>
    </row>
    <row r="8" spans="1:6" ht="30" customHeight="1" x14ac:dyDescent="0.3">
      <c r="A8" s="9" t="s">
        <v>25</v>
      </c>
      <c r="B8" s="10" t="s">
        <v>23</v>
      </c>
      <c r="C8" s="39">
        <v>25</v>
      </c>
      <c r="D8" s="12"/>
      <c r="E8" s="13" t="str">
        <f>IF(D8="","",C8*D8)</f>
        <v/>
      </c>
      <c r="F8" s="14" t="str">
        <f>IF(D8="","Via Onderdeel C (special) – toeslag% verplicht","Eigen assortiment")</f>
        <v>Via Onderdeel C (special) – toeslag% verplicht</v>
      </c>
    </row>
    <row r="9" spans="1:6" ht="19.5" customHeight="1" x14ac:dyDescent="0.3">
      <c r="A9" s="40" t="s">
        <v>26</v>
      </c>
      <c r="B9" s="40"/>
      <c r="C9" s="40"/>
      <c r="D9" s="40"/>
      <c r="E9" s="40"/>
      <c r="F9" s="40"/>
    </row>
    <row r="10" spans="1:6" ht="30" customHeight="1" x14ac:dyDescent="0.3">
      <c r="A10" s="15" t="s">
        <v>27</v>
      </c>
      <c r="B10" s="16" t="s">
        <v>23</v>
      </c>
      <c r="C10" s="38">
        <v>60</v>
      </c>
      <c r="D10" s="12"/>
      <c r="E10" s="18" t="str">
        <f>IF(D10="","",C10*D10)</f>
        <v/>
      </c>
      <c r="F10" s="19" t="str">
        <f>IF(D10="","Via Onderdeel C (special) – toeslag% verplicht","Eigen assortiment")</f>
        <v>Via Onderdeel C (special) – toeslag% verplicht</v>
      </c>
    </row>
    <row r="11" spans="1:6" ht="30" customHeight="1" x14ac:dyDescent="0.3">
      <c r="A11" s="9" t="s">
        <v>28</v>
      </c>
      <c r="B11" s="10" t="s">
        <v>23</v>
      </c>
      <c r="C11" s="39">
        <v>20</v>
      </c>
      <c r="D11" s="12"/>
      <c r="E11" s="13" t="str">
        <f>IF(D11="","",C11*D11)</f>
        <v/>
      </c>
      <c r="F11" s="14" t="str">
        <f>IF(D11="","Via Onderdeel C (special) – toeslag% verplicht","Eigen assortiment")</f>
        <v>Via Onderdeel C (special) – toeslag% verplicht</v>
      </c>
    </row>
    <row r="12" spans="1:6" ht="30" customHeight="1" x14ac:dyDescent="0.3">
      <c r="A12" s="15" t="s">
        <v>29</v>
      </c>
      <c r="B12" s="16" t="s">
        <v>23</v>
      </c>
      <c r="C12" s="38">
        <v>30</v>
      </c>
      <c r="D12" s="12"/>
      <c r="E12" s="18" t="str">
        <f>IF(D12="","",C12*D12)</f>
        <v/>
      </c>
      <c r="F12" s="19" t="str">
        <f>IF(D12="","Via Onderdeel C (special) – toeslag% verplicht","Eigen assortiment")</f>
        <v>Via Onderdeel C (special) – toeslag% verplicht</v>
      </c>
    </row>
    <row r="13" spans="1:6" ht="19.5" customHeight="1" x14ac:dyDescent="0.3">
      <c r="A13" s="40" t="s">
        <v>30</v>
      </c>
      <c r="B13" s="40"/>
      <c r="C13" s="40"/>
      <c r="D13" s="40"/>
      <c r="E13" s="40"/>
      <c r="F13" s="40"/>
    </row>
    <row r="14" spans="1:6" ht="30" customHeight="1" x14ac:dyDescent="0.3">
      <c r="A14" s="9" t="s">
        <v>31</v>
      </c>
      <c r="B14" s="10" t="s">
        <v>23</v>
      </c>
      <c r="C14" s="39">
        <v>35</v>
      </c>
      <c r="D14" s="12"/>
      <c r="E14" s="13" t="str">
        <f>IF(D14="","",C14*D14)</f>
        <v/>
      </c>
      <c r="F14" s="14" t="str">
        <f>IF(D14="","Via Onderdeel C (special) – toeslag% verplicht","Eigen assortiment")</f>
        <v>Via Onderdeel C (special) – toeslag% verplicht</v>
      </c>
    </row>
    <row r="15" spans="1:6" ht="30" customHeight="1" x14ac:dyDescent="0.3">
      <c r="A15" s="15" t="s">
        <v>32</v>
      </c>
      <c r="B15" s="16" t="s">
        <v>23</v>
      </c>
      <c r="C15" s="38">
        <v>80</v>
      </c>
      <c r="D15" s="12"/>
      <c r="E15" s="18" t="str">
        <f>IF(D15="","",C15*D15)</f>
        <v/>
      </c>
      <c r="F15" s="19" t="str">
        <f>IF(D15="","Via Onderdeel C (special) – toeslag% verplicht","Eigen assortiment")</f>
        <v>Via Onderdeel C (special) – toeslag% verplicht</v>
      </c>
    </row>
    <row r="16" spans="1:6" ht="19.5" customHeight="1" x14ac:dyDescent="0.3">
      <c r="A16" s="40" t="s">
        <v>33</v>
      </c>
      <c r="B16" s="40"/>
      <c r="C16" s="40"/>
      <c r="D16" s="40"/>
      <c r="E16" s="40"/>
      <c r="F16" s="40"/>
    </row>
    <row r="17" spans="1:6" ht="30" customHeight="1" x14ac:dyDescent="0.3">
      <c r="A17" s="9" t="s">
        <v>34</v>
      </c>
      <c r="B17" s="10" t="s">
        <v>23</v>
      </c>
      <c r="C17" s="39">
        <v>150</v>
      </c>
      <c r="D17" s="12"/>
      <c r="E17" s="13" t="str">
        <f>IF(D17="","",C17*D17)</f>
        <v/>
      </c>
      <c r="F17" s="14" t="str">
        <f>IF(D17="","Via Onderdeel C (special) – toeslag% verplicht","Eigen assortiment")</f>
        <v>Via Onderdeel C (special) – toeslag% verplicht</v>
      </c>
    </row>
    <row r="18" spans="1:6" ht="30" customHeight="1" x14ac:dyDescent="0.3">
      <c r="A18" s="15" t="s">
        <v>35</v>
      </c>
      <c r="B18" s="16" t="s">
        <v>23</v>
      </c>
      <c r="C18" s="38">
        <v>45</v>
      </c>
      <c r="D18" s="12"/>
      <c r="E18" s="18" t="str">
        <f>IF(D18="","",C18*D18)</f>
        <v/>
      </c>
      <c r="F18" s="19" t="str">
        <f>IF(D18="","Via Onderdeel C (special) – toeslag% verplicht","Eigen assortiment")</f>
        <v>Via Onderdeel C (special) – toeslag% verplicht</v>
      </c>
    </row>
    <row r="19" spans="1:6" ht="30" customHeight="1" x14ac:dyDescent="0.3">
      <c r="A19" s="9" t="s">
        <v>36</v>
      </c>
      <c r="B19" s="10" t="s">
        <v>37</v>
      </c>
      <c r="C19" s="39">
        <v>120</v>
      </c>
      <c r="D19" s="12"/>
      <c r="E19" s="13" t="str">
        <f>IF(D19="","",C19*D19)</f>
        <v/>
      </c>
      <c r="F19" s="14" t="str">
        <f>IF(D19="","Via Onderdeel C (special) – toeslag% verplicht","Eigen assortiment")</f>
        <v>Via Onderdeel C (special) – toeslag% verplicht</v>
      </c>
    </row>
    <row r="20" spans="1:6" ht="19.5" customHeight="1" x14ac:dyDescent="0.3">
      <c r="A20" s="40" t="s">
        <v>38</v>
      </c>
      <c r="B20" s="40"/>
      <c r="C20" s="40"/>
      <c r="D20" s="40"/>
      <c r="E20" s="40"/>
      <c r="F20" s="40"/>
    </row>
    <row r="21" spans="1:6" ht="30" customHeight="1" x14ac:dyDescent="0.3">
      <c r="A21" s="15" t="s">
        <v>39</v>
      </c>
      <c r="B21" s="16" t="s">
        <v>23</v>
      </c>
      <c r="C21" s="38">
        <v>200</v>
      </c>
      <c r="D21" s="12"/>
      <c r="E21" s="18" t="str">
        <f>IF(D21="","",C21*D21)</f>
        <v/>
      </c>
      <c r="F21" s="19" t="str">
        <f>IF(D21="","Via Onderdeel C (special) – toeslag% verplicht","Eigen assortiment")</f>
        <v>Via Onderdeel C (special) – toeslag% verplicht</v>
      </c>
    </row>
    <row r="22" spans="1:6" ht="30" customHeight="1" x14ac:dyDescent="0.3">
      <c r="A22" s="9" t="s">
        <v>40</v>
      </c>
      <c r="B22" s="10" t="s">
        <v>23</v>
      </c>
      <c r="C22" s="39">
        <v>60</v>
      </c>
      <c r="D22" s="12"/>
      <c r="E22" s="13" t="str">
        <f>IF(D22="","",C22*D22)</f>
        <v/>
      </c>
      <c r="F22" s="14" t="str">
        <f>IF(D22="","Via Onderdeel C (special) – toeslag% verplicht","Eigen assortiment")</f>
        <v>Via Onderdeel C (special) – toeslag% verplicht</v>
      </c>
    </row>
    <row r="23" spans="1:6" ht="30" customHeight="1" x14ac:dyDescent="0.3">
      <c r="A23" s="15" t="s">
        <v>41</v>
      </c>
      <c r="B23" s="16" t="s">
        <v>23</v>
      </c>
      <c r="C23" s="38">
        <v>40</v>
      </c>
      <c r="D23" s="12"/>
      <c r="E23" s="18" t="str">
        <f>IF(D23="","",C23*D23)</f>
        <v/>
      </c>
      <c r="F23" s="19" t="str">
        <f>IF(D23="","Via Onderdeel C (special) – toeslag% verplicht","Eigen assortiment")</f>
        <v>Via Onderdeel C (special) – toeslag% verplicht</v>
      </c>
    </row>
    <row r="24" spans="1:6" ht="30" customHeight="1" x14ac:dyDescent="0.3">
      <c r="A24" s="41" t="s">
        <v>42</v>
      </c>
      <c r="B24" s="41"/>
      <c r="C24" s="41"/>
      <c r="D24" s="41"/>
      <c r="E24" s="2"/>
      <c r="F24" s="20"/>
    </row>
    <row r="25" spans="1:6" ht="27.6" x14ac:dyDescent="0.3">
      <c r="A25" s="9" t="s">
        <v>43</v>
      </c>
      <c r="B25" s="10" t="s">
        <v>23</v>
      </c>
      <c r="C25" s="39">
        <v>8</v>
      </c>
      <c r="D25" s="12"/>
      <c r="E25" s="13" t="str">
        <f>IF(D25="","",C25*D25)</f>
        <v/>
      </c>
      <c r="F25" s="14" t="str">
        <f>IF(D25="","Bij afwijkende RAL: via Onderdeel C (special) — meerprijs hier optioneel afprijzen","Meerprijs RAL inbegrepen in eigen assortiment")</f>
        <v>Bij afwijkende RAL: via Onderdeel C (special) — meerprijs hier optioneel afprijzen</v>
      </c>
    </row>
    <row r="26" spans="1:6" ht="27.6" x14ac:dyDescent="0.3">
      <c r="A26" s="9" t="s">
        <v>44</v>
      </c>
      <c r="B26" s="10" t="s">
        <v>23</v>
      </c>
      <c r="C26" s="39">
        <v>11</v>
      </c>
      <c r="D26" s="12"/>
      <c r="E26" s="13" t="str">
        <f>IF(D26="","",C26*D26)</f>
        <v/>
      </c>
      <c r="F26" s="14" t="str">
        <f>IF(D26="","Bij afwijkende RAL: via Onderdeel C (special) — meerprijs hier optioneel afprijzen","Meerprijs RAL inbegrepen in eigen assortiment")</f>
        <v>Bij afwijkende RAL: via Onderdeel C (special) — meerprijs hier optioneel afprijzen</v>
      </c>
    </row>
    <row r="27" spans="1:6" ht="41.4" x14ac:dyDescent="0.3">
      <c r="A27" s="9" t="s">
        <v>45</v>
      </c>
      <c r="B27" s="10" t="s">
        <v>23</v>
      </c>
      <c r="C27" s="39">
        <v>12</v>
      </c>
      <c r="D27" s="12"/>
      <c r="E27" s="13" t="str">
        <f>IF(D27="","",C27*D27)</f>
        <v/>
      </c>
      <c r="F27" s="14" t="str">
        <f>IF(D27="","Bij afwijkende RAL: via Onderdeel C (special) — meerprijs hier optioneel afprijzen","Meerprijs RAL inbegrepen in eigen assortiment")</f>
        <v>Bij afwijkende RAL: via Onderdeel C (special) — meerprijs hier optioneel afprijzen</v>
      </c>
    </row>
    <row r="28" spans="1:6" ht="41.4" x14ac:dyDescent="0.3">
      <c r="A28" s="9" t="s">
        <v>46</v>
      </c>
      <c r="B28" s="10" t="s">
        <v>23</v>
      </c>
      <c r="C28" s="39">
        <v>20</v>
      </c>
      <c r="D28" s="12"/>
      <c r="E28" s="13" t="str">
        <f>IF(D28="","",C28*D28)</f>
        <v/>
      </c>
      <c r="F28" s="14" t="str">
        <f>IF(D28="","Bij afwijkende RAL: via Onderdeel C (special) — meerprijs hier optioneel afprijzen","Meerprijs RAL inbegrepen in eigen assortiment")</f>
        <v>Bij afwijkende RAL: via Onderdeel C (special) — meerprijs hier optioneel afprijzen</v>
      </c>
    </row>
    <row r="29" spans="1:6" ht="41.4" x14ac:dyDescent="0.3">
      <c r="A29" s="9" t="s">
        <v>47</v>
      </c>
      <c r="B29" s="10" t="s">
        <v>23</v>
      </c>
      <c r="C29" s="39">
        <v>5</v>
      </c>
      <c r="D29" s="12"/>
      <c r="E29" s="13" t="str">
        <f>IF(D29="","",C29*D29)</f>
        <v/>
      </c>
      <c r="F29" s="14" t="str">
        <f>IF(D29="","Bij afwijkende RAL: via Onderdeel C (special) — meerprijs hier optioneel afprijzen","Meerprijs RAL inbegrepen in eigen assortiment")</f>
        <v>Bij afwijkende RAL: via Onderdeel C (special) — meerprijs hier optioneel afprijzen</v>
      </c>
    </row>
    <row r="30" spans="1:6" x14ac:dyDescent="0.3">
      <c r="A30" s="1" t="s">
        <v>48</v>
      </c>
      <c r="B30" s="21"/>
      <c r="C30" s="21"/>
      <c r="D30" s="20"/>
      <c r="E30" s="22">
        <f>SUM(E5:E29)</f>
        <v>0</v>
      </c>
      <c r="F30" s="23" t="str">
        <f>IF(SUMPRODUCT((D5:D29="")*(B5:B29&lt;&gt;""))=0,"alle regels ingevuld",SUMPRODUCT((D5:D29="")*(B5:B29&lt;&gt;""))&amp;" regel(s) via Onderdeel C")</f>
        <v>19 regel(s) via Onderdeel C</v>
      </c>
    </row>
  </sheetData>
  <sheetProtection algorithmName="SHA-512" hashValue="CDBSJiB3ebpVXFBzWyrL5qEpqlDnewWrTNTNuyg6EiFKiyjKEibzxeFKPrx2uymw/MmfAo6+G5QmQuz9CDw9vA==" saltValue="HOIsCCD8r++QV1hSVKUbCA==" spinCount="100000" sheet="1" objects="1" scenarios="1"/>
  <mergeCells count="8">
    <mergeCell ref="A16:F16"/>
    <mergeCell ref="A20:F20"/>
    <mergeCell ref="A24:D24"/>
    <mergeCell ref="A1:F1"/>
    <mergeCell ref="A2:F2"/>
    <mergeCell ref="A5:F5"/>
    <mergeCell ref="A9:F9"/>
    <mergeCell ref="A13:F13"/>
  </mergeCells>
  <pageMargins left="0.5" right="0.5" top="0.6" bottom="0.6" header="0.511811023622047" footer="0.511811023622047"/>
  <pageSetup paperSize="9"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9"/>
  <sheetViews>
    <sheetView showGridLines="0" zoomScaleNormal="100" workbookViewId="0">
      <pane ySplit="3" topLeftCell="A4" activePane="bottomLeft" state="frozen"/>
      <selection pane="bottomLeft" activeCell="A20" sqref="A20"/>
    </sheetView>
  </sheetViews>
  <sheetFormatPr defaultColWidth="8.6640625" defaultRowHeight="14.4" x14ac:dyDescent="0.3"/>
  <cols>
    <col min="1" max="1" width="46" customWidth="1"/>
    <col min="2" max="2" width="9" customWidth="1"/>
    <col min="3" max="3" width="14" customWidth="1"/>
    <col min="4" max="5" width="16" customWidth="1"/>
  </cols>
  <sheetData>
    <row r="1" spans="1:5" ht="24" customHeight="1" x14ac:dyDescent="0.3">
      <c r="A1" s="42" t="s">
        <v>49</v>
      </c>
      <c r="B1" s="42"/>
      <c r="C1" s="42"/>
      <c r="D1" s="42"/>
      <c r="E1" s="42"/>
    </row>
    <row r="2" spans="1:5" ht="15" customHeight="1" x14ac:dyDescent="0.3">
      <c r="C2" s="7"/>
      <c r="E2" s="7"/>
    </row>
    <row r="3" spans="1:5" ht="42" customHeight="1" x14ac:dyDescent="0.3">
      <c r="A3" s="8" t="s">
        <v>50</v>
      </c>
      <c r="B3" s="8" t="s">
        <v>16</v>
      </c>
      <c r="C3" s="8" t="s">
        <v>17</v>
      </c>
      <c r="D3" s="8" t="s">
        <v>51</v>
      </c>
      <c r="E3" s="8" t="s">
        <v>52</v>
      </c>
    </row>
    <row r="4" spans="1:5" ht="27.75" customHeight="1" x14ac:dyDescent="0.3">
      <c r="A4" s="9" t="s">
        <v>53</v>
      </c>
      <c r="B4" s="10" t="s">
        <v>54</v>
      </c>
      <c r="C4" s="11">
        <v>600</v>
      </c>
      <c r="D4" s="12"/>
      <c r="E4" s="18">
        <f>C4*D4</f>
        <v>0</v>
      </c>
    </row>
    <row r="5" spans="1:5" ht="27.75" customHeight="1" x14ac:dyDescent="0.3">
      <c r="A5" s="15" t="s">
        <v>55</v>
      </c>
      <c r="B5" s="16" t="s">
        <v>54</v>
      </c>
      <c r="C5" s="17">
        <v>400</v>
      </c>
      <c r="D5" s="12"/>
      <c r="E5" s="18">
        <f>C5*D5</f>
        <v>0</v>
      </c>
    </row>
    <row r="6" spans="1:5" ht="27.75" customHeight="1" x14ac:dyDescent="0.3">
      <c r="A6" s="9" t="s">
        <v>56</v>
      </c>
      <c r="B6" s="10" t="s">
        <v>54</v>
      </c>
      <c r="C6" s="11">
        <v>500</v>
      </c>
      <c r="D6" s="12"/>
      <c r="E6" s="18">
        <f>C6*D6</f>
        <v>0</v>
      </c>
    </row>
    <row r="7" spans="1:5" ht="27.75" customHeight="1" x14ac:dyDescent="0.3">
      <c r="A7" s="15" t="s">
        <v>57</v>
      </c>
      <c r="B7" s="16" t="s">
        <v>23</v>
      </c>
      <c r="C7" s="17">
        <v>120</v>
      </c>
      <c r="D7" s="12"/>
      <c r="E7" s="18">
        <f>C7*D7</f>
        <v>0</v>
      </c>
    </row>
    <row r="8" spans="1:5" ht="27.75" customHeight="1" x14ac:dyDescent="0.3">
      <c r="A8" s="9" t="s">
        <v>58</v>
      </c>
      <c r="B8" s="10" t="s">
        <v>23</v>
      </c>
      <c r="C8" s="11">
        <v>30</v>
      </c>
      <c r="D8" s="12"/>
      <c r="E8" s="18">
        <f>C8*D8</f>
        <v>0</v>
      </c>
    </row>
    <row r="9" spans="1:5" ht="20.25" customHeight="1" x14ac:dyDescent="0.3">
      <c r="A9" s="44" t="s">
        <v>59</v>
      </c>
      <c r="B9" s="44"/>
      <c r="C9" s="44"/>
      <c r="D9" s="44"/>
      <c r="E9" s="22">
        <f>SUM(E4:E8)</f>
        <v>0</v>
      </c>
    </row>
  </sheetData>
  <sheetProtection algorithmName="SHA-512" hashValue="pRWZJ0U2JdbpKvUwzfhUq6Tuf27RYsCNgwtKqerKGyAR7krJ4Sv6lWDQZ963QpgpmTiA6La8TsdPJcSjinm0jw==" saltValue="cUNoqR9GzjpmARpixb4WeQ==" spinCount="100000" sheet="1" objects="1" scenarios="1"/>
  <mergeCells count="2">
    <mergeCell ref="A1:E1"/>
    <mergeCell ref="A9:D9"/>
  </mergeCells>
  <pageMargins left="0.5" right="0.5" top="0.6" bottom="0.6" header="0.511811023622047" footer="0.511811023622047"/>
  <pageSetup paperSize="9"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2"/>
  <sheetViews>
    <sheetView showGridLines="0" zoomScaleNormal="100" workbookViewId="0">
      <pane ySplit="3" topLeftCell="A4" activePane="bottomLeft" state="frozen"/>
      <selection pane="bottomLeft" activeCell="C20" sqref="C20"/>
    </sheetView>
  </sheetViews>
  <sheetFormatPr defaultColWidth="8.6640625" defaultRowHeight="14.4" x14ac:dyDescent="0.3"/>
  <cols>
    <col min="1" max="1" width="42" customWidth="1"/>
    <col min="2" max="3" width="16" customWidth="1"/>
    <col min="4" max="4" width="40" customWidth="1"/>
  </cols>
  <sheetData>
    <row r="1" spans="1:4" ht="24" customHeight="1" x14ac:dyDescent="0.3">
      <c r="A1" s="42" t="s">
        <v>60</v>
      </c>
      <c r="B1" s="42"/>
      <c r="C1" s="42"/>
      <c r="D1" s="42"/>
    </row>
    <row r="2" spans="1:4" ht="15" customHeight="1" x14ac:dyDescent="0.3">
      <c r="C2" s="7"/>
    </row>
    <row r="3" spans="1:4" ht="39.75" customHeight="1" x14ac:dyDescent="0.3">
      <c r="A3" s="8" t="s">
        <v>61</v>
      </c>
      <c r="B3" s="8" t="s">
        <v>62</v>
      </c>
      <c r="C3" s="8" t="s">
        <v>63</v>
      </c>
      <c r="D3" s="8" t="s">
        <v>64</v>
      </c>
    </row>
    <row r="4" spans="1:4" ht="27.75" customHeight="1" x14ac:dyDescent="0.3">
      <c r="A4" s="9" t="s">
        <v>65</v>
      </c>
      <c r="B4" s="24"/>
      <c r="C4" s="37">
        <v>22</v>
      </c>
      <c r="D4" s="25" t="s">
        <v>66</v>
      </c>
    </row>
    <row r="5" spans="1:4" ht="27.75" customHeight="1" x14ac:dyDescent="0.3">
      <c r="A5" s="15" t="s">
        <v>67</v>
      </c>
      <c r="B5" s="24"/>
      <c r="C5" s="37">
        <v>18</v>
      </c>
      <c r="D5" s="26" t="s">
        <v>68</v>
      </c>
    </row>
    <row r="6" spans="1:4" ht="27.75" customHeight="1" x14ac:dyDescent="0.3">
      <c r="A6" s="9" t="s">
        <v>69</v>
      </c>
      <c r="B6" s="24"/>
      <c r="C6" s="37">
        <v>18</v>
      </c>
      <c r="D6" s="25" t="s">
        <v>68</v>
      </c>
    </row>
    <row r="7" spans="1:4" ht="27.75" customHeight="1" x14ac:dyDescent="0.3">
      <c r="A7" s="15" t="s">
        <v>70</v>
      </c>
      <c r="B7" s="24"/>
      <c r="C7" s="37">
        <v>14</v>
      </c>
      <c r="D7" s="26" t="s">
        <v>68</v>
      </c>
    </row>
    <row r="8" spans="1:4" ht="27.75" customHeight="1" x14ac:dyDescent="0.3">
      <c r="A8" s="9" t="s">
        <v>71</v>
      </c>
      <c r="B8" s="24"/>
      <c r="C8" s="37">
        <v>9</v>
      </c>
      <c r="D8" s="25" t="s">
        <v>68</v>
      </c>
    </row>
    <row r="9" spans="1:4" ht="27.75" customHeight="1" x14ac:dyDescent="0.3">
      <c r="A9" s="15" t="s">
        <v>72</v>
      </c>
      <c r="B9" s="24"/>
      <c r="C9" s="37">
        <v>9</v>
      </c>
      <c r="D9" s="26" t="s">
        <v>73</v>
      </c>
    </row>
    <row r="10" spans="1:4" ht="42.75" customHeight="1" x14ac:dyDescent="0.3">
      <c r="A10" s="9" t="s">
        <v>74</v>
      </c>
      <c r="B10" s="24"/>
      <c r="C10" s="37">
        <v>10</v>
      </c>
      <c r="D10" s="25" t="s">
        <v>75</v>
      </c>
    </row>
    <row r="11" spans="1:4" ht="36.75" customHeight="1" x14ac:dyDescent="0.3">
      <c r="A11" s="45" t="s">
        <v>76</v>
      </c>
      <c r="B11" s="45"/>
      <c r="C11" s="45"/>
      <c r="D11" s="27">
        <f>IF(SUM(C4:C10)=0,0,SUMPRODUCT(B4:B10,C4:C10)/SUM(C4:C10))</f>
        <v>0</v>
      </c>
    </row>
    <row r="12" spans="1:4" ht="36.75" customHeight="1" x14ac:dyDescent="0.3">
      <c r="A12" s="46" t="s">
        <v>77</v>
      </c>
      <c r="B12" s="46"/>
      <c r="C12" s="46"/>
      <c r="D12" s="46"/>
    </row>
  </sheetData>
  <sheetProtection algorithmName="SHA-512" hashValue="OzFMvQAliPBdkHK3uVYIubJi3JEVw0SxKWGjKsQdfnfndimwp86H3UEPmCubJP8C6V9AfQXnRQdIJA2mkdhySA==" saltValue="bAPVItTPE/44BIcCvf9Iwg==" spinCount="100000" sheet="1" objects="1" scenarios="1"/>
  <mergeCells count="3">
    <mergeCell ref="A1:D1"/>
    <mergeCell ref="A11:C11"/>
    <mergeCell ref="A12:D12"/>
  </mergeCells>
  <pageMargins left="0.5" right="0.5" top="0.6" bottom="0.6"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0"/>
  <sheetViews>
    <sheetView showGridLines="0" zoomScaleNormal="100" workbookViewId="0">
      <pane ySplit="3" topLeftCell="A4" activePane="bottomLeft" state="frozen"/>
      <selection pane="bottomLeft" activeCell="B5" sqref="B5"/>
    </sheetView>
  </sheetViews>
  <sheetFormatPr defaultColWidth="8.6640625" defaultRowHeight="14.4" x14ac:dyDescent="0.3"/>
  <cols>
    <col min="1" max="1" width="34" customWidth="1"/>
    <col min="2" max="2" width="26" customWidth="1"/>
    <col min="3" max="3" width="34" customWidth="1"/>
  </cols>
  <sheetData>
    <row r="1" spans="1:3" ht="24" customHeight="1" x14ac:dyDescent="0.3">
      <c r="A1" s="42" t="s">
        <v>78</v>
      </c>
      <c r="B1" s="42"/>
      <c r="C1" s="42"/>
    </row>
    <row r="2" spans="1:3" ht="15" customHeight="1" x14ac:dyDescent="0.3">
      <c r="B2" s="7"/>
    </row>
    <row r="3" spans="1:3" ht="39.75" customHeight="1" x14ac:dyDescent="0.3">
      <c r="A3" s="8" t="s">
        <v>79</v>
      </c>
      <c r="B3" s="8" t="s">
        <v>80</v>
      </c>
      <c r="C3" s="8" t="s">
        <v>81</v>
      </c>
    </row>
    <row r="4" spans="1:3" ht="15" customHeight="1" x14ac:dyDescent="0.3">
      <c r="A4" s="9" t="s">
        <v>82</v>
      </c>
      <c r="B4" s="28">
        <v>0</v>
      </c>
      <c r="C4" s="25" t="s">
        <v>83</v>
      </c>
    </row>
    <row r="5" spans="1:3" ht="27.75" customHeight="1" x14ac:dyDescent="0.3">
      <c r="A5" s="15" t="s">
        <v>84</v>
      </c>
      <c r="B5" s="29"/>
      <c r="C5" s="26" t="s">
        <v>85</v>
      </c>
    </row>
    <row r="6" spans="1:3" ht="27.75" customHeight="1" x14ac:dyDescent="0.3">
      <c r="A6" s="9" t="s">
        <v>86</v>
      </c>
      <c r="B6" s="29"/>
      <c r="C6" s="25" t="s">
        <v>85</v>
      </c>
    </row>
    <row r="7" spans="1:3" ht="27.75" customHeight="1" x14ac:dyDescent="0.3">
      <c r="A7" s="15" t="s">
        <v>87</v>
      </c>
      <c r="B7" s="29"/>
      <c r="C7" s="26" t="s">
        <v>85</v>
      </c>
    </row>
    <row r="8" spans="1:3" ht="27.75" customHeight="1" x14ac:dyDescent="0.3">
      <c r="A8" s="9" t="s">
        <v>88</v>
      </c>
      <c r="B8" s="29"/>
      <c r="C8" s="25" t="s">
        <v>85</v>
      </c>
    </row>
    <row r="9" spans="1:3" ht="15" customHeight="1" x14ac:dyDescent="0.3">
      <c r="B9" s="7"/>
    </row>
    <row r="10" spans="1:3" ht="36.75" customHeight="1" x14ac:dyDescent="0.3">
      <c r="A10" s="43" t="s">
        <v>89</v>
      </c>
      <c r="B10" s="43"/>
      <c r="C10" s="43"/>
    </row>
  </sheetData>
  <sheetProtection algorithmName="SHA-512" hashValue="0PNZ/iI8fvDDhV0GG/UrwdKwgdcnMRY36SZFD8baZZBs6sMxb6vU0haX44ypqngxqo+4NAPyBwgcnSlrbqQ3XQ==" saltValue="c+VNYJC6RoII2byDAnUR4g==" spinCount="100000" sheet="1" objects="1" scenarios="1"/>
  <mergeCells count="2">
    <mergeCell ref="A1:C1"/>
    <mergeCell ref="A10:C10"/>
  </mergeCells>
  <pageMargins left="0.5" right="0.5" top="0.6" bottom="0.6" header="0.511811023622047" footer="0.511811023622047"/>
  <pageSetup paperSize="9"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13"/>
  <sheetViews>
    <sheetView showGridLines="0" zoomScaleNormal="100" workbookViewId="0">
      <selection sqref="A1:C1"/>
    </sheetView>
  </sheetViews>
  <sheetFormatPr defaultColWidth="8.6640625" defaultRowHeight="14.4" x14ac:dyDescent="0.3"/>
  <cols>
    <col min="1" max="1" width="54" customWidth="1"/>
    <col min="2" max="2" width="18" customWidth="1"/>
    <col min="3" max="3" width="22" customWidth="1"/>
  </cols>
  <sheetData>
    <row r="1" spans="1:3" ht="24" customHeight="1" x14ac:dyDescent="0.3">
      <c r="A1" s="42" t="s">
        <v>90</v>
      </c>
      <c r="B1" s="42"/>
      <c r="C1" s="42"/>
    </row>
    <row r="2" spans="1:3" ht="15" customHeight="1" x14ac:dyDescent="0.3">
      <c r="C2" s="7"/>
    </row>
    <row r="3" spans="1:3" ht="39.75" customHeight="1" x14ac:dyDescent="0.3">
      <c r="A3" s="8" t="s">
        <v>91</v>
      </c>
      <c r="B3" s="8" t="s">
        <v>92</v>
      </c>
      <c r="C3" s="8" t="s">
        <v>93</v>
      </c>
    </row>
    <row r="4" spans="1:3" ht="27.75" customHeight="1" x14ac:dyDescent="0.3">
      <c r="A4" s="9" t="s">
        <v>48</v>
      </c>
      <c r="B4" s="14" t="s">
        <v>94</v>
      </c>
      <c r="C4" s="13">
        <f>'A - Eigen assortiment'!E30</f>
        <v>0</v>
      </c>
    </row>
    <row r="5" spans="1:3" ht="27.75" customHeight="1" x14ac:dyDescent="0.3">
      <c r="A5" s="15" t="s">
        <v>59</v>
      </c>
      <c r="B5" s="19" t="s">
        <v>95</v>
      </c>
      <c r="C5" s="18">
        <f>'B - Dienstverlening'!E9</f>
        <v>0</v>
      </c>
    </row>
    <row r="6" spans="1:3" ht="27.75" customHeight="1" x14ac:dyDescent="0.3">
      <c r="A6" s="15" t="s">
        <v>96</v>
      </c>
      <c r="B6" s="15" t="s">
        <v>97</v>
      </c>
      <c r="C6" s="18">
        <f>-'A - Eigen assortiment'!E30*'D - Staffelkorting'!B5</f>
        <v>0</v>
      </c>
    </row>
    <row r="7" spans="1:3" ht="27.75" customHeight="1" x14ac:dyDescent="0.3">
      <c r="A7" s="1" t="s">
        <v>98</v>
      </c>
      <c r="B7" s="30"/>
      <c r="C7" s="31">
        <f>C4+C5+C6</f>
        <v>0</v>
      </c>
    </row>
    <row r="8" spans="1:3" ht="23.25" customHeight="1" x14ac:dyDescent="0.3">
      <c r="A8" s="32"/>
      <c r="B8" s="30"/>
      <c r="C8" s="18"/>
    </row>
    <row r="9" spans="1:3" ht="20.25" customHeight="1" x14ac:dyDescent="0.3">
      <c r="A9" s="47" t="s">
        <v>99</v>
      </c>
      <c r="B9" s="47"/>
      <c r="C9" s="47"/>
    </row>
    <row r="10" spans="1:3" ht="27.75" customHeight="1" x14ac:dyDescent="0.3">
      <c r="A10" s="15" t="s">
        <v>100</v>
      </c>
      <c r="B10" s="15" t="s">
        <v>101</v>
      </c>
      <c r="C10" s="33">
        <f>'C - Toeslag specials'!D11</f>
        <v>0</v>
      </c>
    </row>
    <row r="11" spans="1:3" ht="67.5" customHeight="1" x14ac:dyDescent="0.3">
      <c r="A11" s="43" t="s">
        <v>102</v>
      </c>
      <c r="B11" s="43"/>
      <c r="C11" s="43"/>
    </row>
    <row r="12" spans="1:3" ht="15" customHeight="1" x14ac:dyDescent="0.3">
      <c r="C12" s="7"/>
    </row>
    <row r="13" spans="1:3" ht="36.75" customHeight="1" x14ac:dyDescent="0.3">
      <c r="A13" s="43" t="s">
        <v>103</v>
      </c>
      <c r="B13" s="43"/>
      <c r="C13" s="43"/>
    </row>
  </sheetData>
  <sheetProtection algorithmName="SHA-512" hashValue="GqMvARxhW0P+erJNxvOvjnuMFFmIsXMatB6mgHivOsNAzJ7KmiT0EfGw9b0Vf2xDWYPjwinKZ3bIp2nS15ryDA==" saltValue="QKclcKyneUvu7PnzihENVw==" spinCount="100000" sheet="1" objects="1" scenarios="1"/>
  <mergeCells count="4">
    <mergeCell ref="A1:C1"/>
    <mergeCell ref="A9:C9"/>
    <mergeCell ref="A11:C11"/>
    <mergeCell ref="A13:C13"/>
  </mergeCells>
  <pageMargins left="0.5" right="0.5" top="0.6" bottom="0.6" header="0.511811023622047" footer="0.511811023622047"/>
  <pageSetup paperSize="9" fitToHeight="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4"/>
  <sheetViews>
    <sheetView showGridLines="0" zoomScaleNormal="100" workbookViewId="0">
      <selection activeCell="B12" sqref="B12"/>
    </sheetView>
  </sheetViews>
  <sheetFormatPr defaultColWidth="8.6640625" defaultRowHeight="14.4" x14ac:dyDescent="0.3"/>
  <cols>
    <col min="1" max="2" width="46" customWidth="1"/>
  </cols>
  <sheetData>
    <row r="1" spans="1:2" ht="24" customHeight="1" x14ac:dyDescent="0.3">
      <c r="A1" s="42" t="s">
        <v>104</v>
      </c>
      <c r="B1" s="42"/>
    </row>
    <row r="3" spans="1:2" ht="99" customHeight="1" x14ac:dyDescent="0.3">
      <c r="A3" s="48" t="s">
        <v>105</v>
      </c>
      <c r="B3" s="48"/>
    </row>
    <row r="5" spans="1:2" ht="39.75" customHeight="1" x14ac:dyDescent="0.3">
      <c r="A5" s="34" t="s">
        <v>106</v>
      </c>
      <c r="B5" s="34" t="s">
        <v>107</v>
      </c>
    </row>
    <row r="6" spans="1:2" ht="25.5" customHeight="1" x14ac:dyDescent="0.3">
      <c r="A6" s="35"/>
      <c r="B6" s="35"/>
    </row>
    <row r="8" spans="1:2" ht="15" customHeight="1" x14ac:dyDescent="0.3">
      <c r="A8" s="36" t="s">
        <v>108</v>
      </c>
      <c r="B8" s="36" t="s">
        <v>109</v>
      </c>
    </row>
    <row r="9" spans="1:2" ht="25.5" customHeight="1" x14ac:dyDescent="0.3">
      <c r="A9" s="35"/>
      <c r="B9" s="35"/>
    </row>
    <row r="11" spans="1:2" ht="15" customHeight="1" x14ac:dyDescent="0.3">
      <c r="A11" s="36" t="s">
        <v>110</v>
      </c>
      <c r="B11" s="36" t="s">
        <v>111</v>
      </c>
    </row>
    <row r="12" spans="1:2" ht="60" customHeight="1" x14ac:dyDescent="0.3">
      <c r="A12" s="35"/>
      <c r="B12" s="35"/>
    </row>
    <row r="14" spans="1:2" ht="52.5" customHeight="1" x14ac:dyDescent="0.3">
      <c r="A14" s="43" t="s">
        <v>112</v>
      </c>
      <c r="B14" s="43"/>
    </row>
  </sheetData>
  <sheetProtection algorithmName="SHA-512" hashValue="o8M2TR4mWRLBxEItVpxPLqPqQt4h8tN/RZeQy6HyrUwO35GWRHpRcSROtB+5oUDvdlCjm2B03Y7Sx5//iNM45g==" saltValue="gEpwWgxmRmuE0OHBIta4mw==" spinCount="100000" sheet="1" objects="1" scenarios="1"/>
  <mergeCells count="3">
    <mergeCell ref="A1:B1"/>
    <mergeCell ref="A3:B3"/>
    <mergeCell ref="A14:B14"/>
  </mergeCells>
  <pageMargins left="0.5" right="0.5" top="0.6" bottom="0.6" header="0.511811023622047" footer="0.511811023622047"/>
  <pageSetup paperSize="9" fitToHeight="0"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Toelichting</vt:lpstr>
      <vt:lpstr>A - Eigen assortiment</vt:lpstr>
      <vt:lpstr>B - Dienstverlening</vt:lpstr>
      <vt:lpstr>C - Toeslag specials</vt:lpstr>
      <vt:lpstr>D - Staffelkorting</vt:lpstr>
      <vt:lpstr>Recapitulatie</vt:lpstr>
      <vt:lpstr>Verklaring inschrijver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Jiska de Groot</cp:lastModifiedBy>
  <cp:revision>0</cp:revision>
  <dcterms:created xsi:type="dcterms:W3CDTF">2026-05-18T15:45:10Z</dcterms:created>
  <dcterms:modified xsi:type="dcterms:W3CDTF">2026-05-22T10:51:30Z</dcterms:modified>
  <dc:language>en-US</dc:language>
</cp:coreProperties>
</file>