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929"/>
  <workbookPr autoCompressPictures="0"/>
  <mc:AlternateContent xmlns:mc="http://schemas.openxmlformats.org/markup-compatibility/2006">
    <mc:Choice Requires="x15">
      <x15ac:absPath xmlns:x15ac="http://schemas.microsoft.com/office/spreadsheetml/2010/11/ac" url="https://vanbochoveeu.sharepoint.com/sites/TeamVBOVL/Gedeelde documenten/1 Klanten/ISNV Noord Veluwe/Bijlagen bestek/"/>
    </mc:Choice>
  </mc:AlternateContent>
  <xr:revisionPtr revIDLastSave="19" documentId="8_{910B9CD8-3BB9-4336-909C-7DED746813BA}" xr6:coauthVersionLast="47" xr6:coauthVersionMax="47" xr10:uidLastSave="{A7C6A54F-AB4A-4B2B-B1BB-99E1E36C0A90}"/>
  <bookViews>
    <workbookView xWindow="28680" yWindow="-120" windowWidth="29040" windowHeight="15720" xr2:uid="{00000000-000D-0000-FFFF-FFFF00000000}"/>
  </bookViews>
  <sheets>
    <sheet name="kortingen" sheetId="2" r:id="rId1"/>
  </sheets>
  <definedNames>
    <definedName name="_xlnm.Print_Area" localSheetId="0">kortingen!$A$1:$J$37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E18" i="2" l="1"/>
  <c r="D34" i="2" s="1"/>
  <c r="E34" i="2" s="1"/>
  <c r="E17" i="2"/>
  <c r="D33" i="2" s="1"/>
  <c r="E33" i="2" s="1"/>
  <c r="E16" i="2"/>
  <c r="D32" i="2" s="1"/>
  <c r="E32" i="2" s="1"/>
  <c r="E15" i="2"/>
  <c r="D31" i="2" s="1"/>
  <c r="E31" i="2" s="1"/>
  <c r="E14" i="2"/>
  <c r="D30" i="2" s="1"/>
  <c r="E30" i="2" s="1"/>
  <c r="E13" i="2"/>
  <c r="D29" i="2" s="1"/>
  <c r="E29" i="2" s="1"/>
  <c r="E12" i="2"/>
  <c r="D28" i="2" s="1"/>
  <c r="E28" i="2" s="1"/>
  <c r="E11" i="2"/>
  <c r="D27" i="2" s="1"/>
  <c r="E10" i="2"/>
  <c r="D26" i="2" s="1"/>
  <c r="E9" i="2"/>
  <c r="D25" i="2" s="1"/>
  <c r="B35" i="2"/>
  <c r="E8" i="2" l="1"/>
  <c r="D24" i="2" s="1"/>
  <c r="E7" i="2"/>
  <c r="D23" i="2" s="1"/>
  <c r="E6" i="2"/>
  <c r="I9" i="2"/>
  <c r="I10" i="2" s="1"/>
  <c r="I17" i="2"/>
  <c r="I13" i="2" l="1"/>
  <c r="I12" i="2"/>
  <c r="E26" i="2"/>
  <c r="E23" i="2"/>
  <c r="D22" i="2" l="1"/>
  <c r="E22" i="2" s="1"/>
  <c r="I14" i="2"/>
  <c r="I18" i="2" s="1"/>
  <c r="I19" i="2" s="1"/>
  <c r="E27" i="2"/>
  <c r="E25" i="2" l="1"/>
  <c r="E24" i="2"/>
  <c r="E35" i="2" l="1"/>
  <c r="D37" i="2" s="1"/>
</calcChain>
</file>

<file path=xl/sharedStrings.xml><?xml version="1.0" encoding="utf-8"?>
<sst xmlns="http://schemas.openxmlformats.org/spreadsheetml/2006/main" count="57" uniqueCount="45">
  <si>
    <t>netto</t>
  </si>
  <si>
    <t>winst/risico</t>
  </si>
  <si>
    <t>handelingskosten</t>
  </si>
  <si>
    <t>verkoopprijs</t>
  </si>
  <si>
    <t>%</t>
  </si>
  <si>
    <t>Toeslagen</t>
  </si>
  <si>
    <t>Inkoopprijs</t>
  </si>
  <si>
    <t>korting bij leverancier</t>
  </si>
  <si>
    <t>Door te berekenen korting aan opdrachtgever:</t>
  </si>
  <si>
    <t>Handelings kosten</t>
  </si>
  <si>
    <t>Door te berekenen korting aan opdrachtgever</t>
  </si>
  <si>
    <t>ARMATUREN</t>
  </si>
  <si>
    <t>Korting bij leverancier</t>
  </si>
  <si>
    <t>LIGHTRONICS</t>
  </si>
  <si>
    <t>Netto Prijs</t>
  </si>
  <si>
    <t>Tabel 1: Percentagetabel</t>
  </si>
  <si>
    <t>Tabel 2: Prijstabel</t>
  </si>
  <si>
    <t>ORANGE LIGHTING</t>
  </si>
  <si>
    <t>Rekenvoorbeeld "Door te berekenen korting aan opdrachtgever"</t>
  </si>
  <si>
    <t>NB:
a.  De definitieve armatuur keuze(s) worden per deelopdracht bepaald door de opdrachtgever.
b.  Indien een armatuurleverancier niet op deze lijst staat én deze moet toegevoegd worden, dan worden er tijdens de contractfase met de aannemer afspraken gemaakt over het kortingspercentage.</t>
  </si>
  <si>
    <t>De inschrijver is verantwoordelijk voor het volledig invullen van deze lijst en geldt voor alle productgroepen van de betreffende leverancier. Indien bepaalde relevante productgroepen van één van de genoemde leveranciers niet op deze lijst staat, dan dient de inschrijver dit kenbaar te maken bij de Aanbestedende dienst.</t>
  </si>
  <si>
    <t>Verhoudingsgetal</t>
  </si>
  <si>
    <t>Verhoudingsgetal * Netto Prijs</t>
  </si>
  <si>
    <t>Bruto Prijs</t>
  </si>
  <si>
    <t>Bruto Prijs uit Tabel 2</t>
  </si>
  <si>
    <t>Netto Prijs uit Tabel 2</t>
  </si>
  <si>
    <r>
      <rPr>
        <b/>
        <sz val="10"/>
        <color rgb="FFFF0000"/>
        <rFont val="Calibri (Hoofdtekst)"/>
      </rPr>
      <t>Invul instructie:</t>
    </r>
    <r>
      <rPr>
        <sz val="10"/>
        <color rgb="FFFF0000"/>
        <rFont val="Calibri (Hoofdtekst)"/>
      </rPr>
      <t xml:space="preserve">
Vul Tabel 1: Percentagetabel, met uw Kortingspercentage per leverancier (kolom F), uw toeslagen voor Handelingskosten (kolom G) én Winst en Risico (kolom H). Het Kortingspercentage per leverancier én Tabel 2: Prijstabel worden automatisch berekend. De prijs in het geel gearceerde vlak dient u over te nemen in de relevante bestekspost in de inschrijfstaat.</t>
    </r>
  </si>
  <si>
    <t>In te vullen in de relevante bestekspost:</t>
  </si>
  <si>
    <t>SUSTAINDER</t>
  </si>
  <si>
    <t>NEDELKO</t>
  </si>
  <si>
    <t>MODERNISTA</t>
  </si>
  <si>
    <t>INDUSTRIA LIGHTING</t>
  </si>
  <si>
    <t>INNOLUMIS</t>
  </si>
  <si>
    <r>
      <rPr>
        <sz val="11"/>
        <rFont val="Calibri"/>
        <family val="2"/>
        <scheme val="minor"/>
      </rPr>
      <t>LIGHTWELL</t>
    </r>
  </si>
  <si>
    <r>
      <rPr>
        <sz val="11"/>
        <rFont val="Calibri"/>
        <family val="2"/>
        <scheme val="minor"/>
      </rPr>
      <t>SCHREDER</t>
    </r>
  </si>
  <si>
    <r>
      <rPr>
        <sz val="11"/>
        <rFont val="Calibri"/>
        <family val="2"/>
        <scheme val="minor"/>
      </rPr>
      <t>MAAS &amp; HAGOORT -LUG</t>
    </r>
  </si>
  <si>
    <r>
      <rPr>
        <sz val="11"/>
        <rFont val="Calibri"/>
        <family val="2"/>
        <scheme val="minor"/>
      </rPr>
      <t>ECLATEC</t>
    </r>
  </si>
  <si>
    <t>SITECO</t>
  </si>
  <si>
    <t>Inschrijver dient in onderstaande tabel 1 de kortingspercentages in te vullen die gedurende de contractperiode gehanteerd worden. De prijs in het geelgearceerde deel onder tabel 2 dient overeen te komen met het ingevulde bedrag in de relevante bestekspost uit de RAW-raamovereenkomst. Mocht dit niet met elkaar overeenkomen, kan opdrachtgever overgaan tot uitsluiting.</t>
  </si>
  <si>
    <t>Uitbreiding 1x ZHAGA D4i Connector, tegelijk besteld met het armatuur.</t>
  </si>
  <si>
    <t>SIGNIFY</t>
  </si>
  <si>
    <t>LIGHTWELL</t>
  </si>
  <si>
    <t>SCHREDER</t>
  </si>
  <si>
    <t>MAAS &amp; HAGOORT -LUG</t>
  </si>
  <si>
    <t>ECLATEC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</si>
</sst>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 #,##0.00_ ;_ * \-#,##0.00_ ;_ * &quot;-&quot;??_ ;_ @_ "/>
    <numFmt numFmtId="164" formatCode="_(&quot;€&quot;\ * #,##0.00_);_(&quot;€&quot;\ * \(#,##0.00\);_(&quot;€&quot;\ * &quot;-&quot;??_);_(@_)"/>
    <numFmt numFmtId="165" formatCode="0.0%"/>
  </numFmts>
  <fonts count="37">
    <font>
      <sz val="11"/>
      <color theme="1"/>
      <name val="Calibri"/>
      <family val="2"/>
      <scheme val="minor"/>
    </font>
    <font>
      <sz val="12"/>
      <color theme="1"/>
      <name val="Calibri"/>
      <family val="2"/>
      <scheme val="minor"/>
    </font>
    <font>
      <sz val="12"/>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sz val="11"/>
      <color theme="1"/>
      <name val="Calibri"/>
      <family val="2"/>
      <scheme val="minor"/>
    </font>
    <font>
      <sz val="11"/>
      <color theme="1"/>
      <name val="Calibri"/>
      <family val="2"/>
      <scheme val="minor"/>
    </font>
    <font>
      <sz val="12"/>
      <color theme="1"/>
      <name val="Calibri"/>
      <family val="2"/>
      <scheme val="minor"/>
    </font>
    <font>
      <b/>
      <sz val="11"/>
      <color theme="3" tint="0.39997558519241921"/>
      <name val="Calibri"/>
      <family val="2"/>
      <scheme val="minor"/>
    </font>
    <font>
      <sz val="11"/>
      <color theme="3" tint="0.39997558519241921"/>
      <name val="Calibri"/>
      <family val="2"/>
      <scheme val="minor"/>
    </font>
    <font>
      <b/>
      <sz val="11"/>
      <color rgb="FFFF0000"/>
      <name val="Calibri"/>
      <family val="2"/>
      <scheme val="minor"/>
    </font>
    <font>
      <i/>
      <sz val="11"/>
      <color theme="1"/>
      <name val="Calibri"/>
      <family val="2"/>
      <scheme val="minor"/>
    </font>
    <font>
      <sz val="8"/>
      <name val="Calibri"/>
      <family val="2"/>
      <scheme val="minor"/>
    </font>
    <font>
      <sz val="11"/>
      <name val="Calibri"/>
      <family val="2"/>
      <scheme val="minor"/>
    </font>
    <font>
      <b/>
      <i/>
      <sz val="11"/>
      <color theme="1"/>
      <name val="Calibri"/>
      <family val="2"/>
      <scheme val="minor"/>
    </font>
    <font>
      <b/>
      <i/>
      <sz val="11"/>
      <color rgb="FFFF0000"/>
      <name val="Calibri"/>
      <family val="2"/>
      <scheme val="minor"/>
    </font>
    <font>
      <b/>
      <u/>
      <sz val="11"/>
      <name val="Calibri"/>
      <family val="2"/>
    </font>
    <font>
      <b/>
      <sz val="10"/>
      <color rgb="FFFF0000"/>
      <name val="Calibri (Hoofdtekst)"/>
    </font>
    <font>
      <sz val="10"/>
      <color rgb="FFFF0000"/>
      <name val="Calibri (Hoofdtekst)"/>
    </font>
    <font>
      <b/>
      <sz val="12"/>
      <color theme="0"/>
      <name val="Calibri"/>
      <family val="2"/>
      <scheme val="minor"/>
    </font>
    <font>
      <i/>
      <sz val="11"/>
      <name val="Calibri"/>
      <family val="2"/>
      <scheme val="minor"/>
    </font>
    <font>
      <b/>
      <i/>
      <sz val="11"/>
      <color theme="0"/>
      <name val="Calibri"/>
      <family val="2"/>
      <scheme val="minor"/>
    </font>
  </fonts>
  <fills count="41">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0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6"/>
        <bgColor theme="6"/>
      </patternFill>
    </fill>
    <fill>
      <patternFill patternType="solid">
        <fgColor theme="8"/>
        <bgColor theme="8"/>
      </patternFill>
    </fill>
    <fill>
      <patternFill patternType="solid">
        <fgColor theme="9" tint="0.59999389629810485"/>
        <bgColor indexed="64"/>
      </patternFill>
    </fill>
    <fill>
      <patternFill patternType="solid">
        <fgColor theme="9" tint="0.79998168889431442"/>
        <bgColor indexed="64"/>
      </patternFill>
    </fill>
    <fill>
      <patternFill patternType="solid">
        <fgColor theme="6" tint="0.79998168889431442"/>
        <bgColor indexed="64"/>
      </patternFill>
    </fill>
  </fills>
  <borders count="26">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style="thin">
        <color indexed="64"/>
      </bottom>
      <diagonal/>
    </border>
  </borders>
  <cellStyleXfs count="45">
    <xf numFmtId="0" fontId="0" fillId="0" borderId="0"/>
    <xf numFmtId="0" fontId="4" fillId="0" borderId="0" applyNumberFormat="0" applyFill="0" applyBorder="0" applyAlignment="0" applyProtection="0"/>
    <xf numFmtId="0" fontId="5" fillId="0" borderId="1" applyNumberFormat="0" applyFill="0" applyAlignment="0" applyProtection="0"/>
    <xf numFmtId="0" fontId="6" fillId="0" borderId="2" applyNumberFormat="0" applyFill="0" applyAlignment="0" applyProtection="0"/>
    <xf numFmtId="0" fontId="7" fillId="0" borderId="3" applyNumberFormat="0" applyFill="0" applyAlignment="0" applyProtection="0"/>
    <xf numFmtId="0" fontId="7" fillId="0" borderId="0" applyNumberFormat="0" applyFill="0" applyBorder="0" applyAlignment="0" applyProtection="0"/>
    <xf numFmtId="0" fontId="8" fillId="2" borderId="0" applyNumberFormat="0" applyBorder="0" applyAlignment="0" applyProtection="0"/>
    <xf numFmtId="0" fontId="9" fillId="3" borderId="0" applyNumberFormat="0" applyBorder="0" applyAlignment="0" applyProtection="0"/>
    <xf numFmtId="0" fontId="10" fillId="4" borderId="0" applyNumberFormat="0" applyBorder="0" applyAlignment="0" applyProtection="0"/>
    <xf numFmtId="0" fontId="11" fillId="5" borderId="4" applyNumberFormat="0" applyAlignment="0" applyProtection="0"/>
    <xf numFmtId="0" fontId="12" fillId="6" borderId="5" applyNumberFormat="0" applyAlignment="0" applyProtection="0"/>
    <xf numFmtId="0" fontId="13" fillId="6" borderId="4" applyNumberFormat="0" applyAlignment="0" applyProtection="0"/>
    <xf numFmtId="0" fontId="14" fillId="0" borderId="6" applyNumberFormat="0" applyFill="0" applyAlignment="0" applyProtection="0"/>
    <xf numFmtId="0" fontId="15" fillId="7" borderId="7" applyNumberFormat="0" applyAlignment="0" applyProtection="0"/>
    <xf numFmtId="0" fontId="16" fillId="0" borderId="0" applyNumberFormat="0" applyFill="0" applyBorder="0" applyAlignment="0" applyProtection="0"/>
    <xf numFmtId="0" fontId="3" fillId="8" borderId="8" applyNumberFormat="0" applyFont="0" applyAlignment="0" applyProtection="0"/>
    <xf numFmtId="0" fontId="17" fillId="0" borderId="0" applyNumberFormat="0" applyFill="0" applyBorder="0" applyAlignment="0" applyProtection="0"/>
    <xf numFmtId="0" fontId="18" fillId="0" borderId="9" applyNumberFormat="0" applyFill="0" applyAlignment="0" applyProtection="0"/>
    <xf numFmtId="0" fontId="19"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19" fillId="12" borderId="0" applyNumberFormat="0" applyBorder="0" applyAlignment="0" applyProtection="0"/>
    <xf numFmtId="0" fontId="19" fillId="13"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19" fillId="16" borderId="0" applyNumberFormat="0" applyBorder="0" applyAlignment="0" applyProtection="0"/>
    <xf numFmtId="0" fontId="19" fillId="17"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19" fillId="20" borderId="0" applyNumberFormat="0" applyBorder="0" applyAlignment="0" applyProtection="0"/>
    <xf numFmtId="0" fontId="19" fillId="21"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19" fillId="24" borderId="0" applyNumberFormat="0" applyBorder="0" applyAlignment="0" applyProtection="0"/>
    <xf numFmtId="0" fontId="19" fillId="25"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19" fillId="28" borderId="0" applyNumberFormat="0" applyBorder="0" applyAlignment="0" applyProtection="0"/>
    <xf numFmtId="0" fontId="19" fillId="29"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19" fillId="32" borderId="0" applyNumberFormat="0" applyBorder="0" applyAlignment="0" applyProtection="0"/>
    <xf numFmtId="43" fontId="3" fillId="0" borderId="0" applyFont="0" applyFill="0" applyBorder="0" applyAlignment="0" applyProtection="0"/>
    <xf numFmtId="164" fontId="3" fillId="0" borderId="0" applyFont="0" applyFill="0" applyBorder="0" applyAlignment="0" applyProtection="0"/>
    <xf numFmtId="9" fontId="3" fillId="0" borderId="0" applyFont="0" applyFill="0" applyBorder="0" applyAlignment="0" applyProtection="0"/>
  </cellStyleXfs>
  <cellXfs count="75">
    <xf numFmtId="0" fontId="0" fillId="0" borderId="0" xfId="0"/>
    <xf numFmtId="0" fontId="0" fillId="0" borderId="0" xfId="0" applyAlignment="1" applyProtection="1">
      <alignment horizontal="left" vertical="center"/>
      <protection hidden="1"/>
    </xf>
    <xf numFmtId="0" fontId="20" fillId="0" borderId="0" xfId="0" applyFont="1" applyAlignment="1" applyProtection="1">
      <alignment horizontal="left" vertical="center"/>
      <protection hidden="1"/>
    </xf>
    <xf numFmtId="0" fontId="21" fillId="0" borderId="0" xfId="0" applyFont="1" applyAlignment="1" applyProtection="1">
      <alignment horizontal="left" vertical="center"/>
      <protection hidden="1"/>
    </xf>
    <xf numFmtId="164" fontId="21" fillId="0" borderId="0" xfId="43" applyFont="1" applyAlignment="1" applyProtection="1">
      <alignment horizontal="left" vertical="center"/>
      <protection hidden="1"/>
    </xf>
    <xf numFmtId="0" fontId="28" fillId="0" borderId="0" xfId="0" applyFont="1" applyAlignment="1" applyProtection="1">
      <alignment horizontal="left" vertical="center"/>
      <protection hidden="1"/>
    </xf>
    <xf numFmtId="0" fontId="22" fillId="0" borderId="0" xfId="0" applyFont="1" applyAlignment="1" applyProtection="1">
      <alignment horizontal="left" vertical="center"/>
      <protection hidden="1"/>
    </xf>
    <xf numFmtId="0" fontId="2" fillId="0" borderId="0" xfId="0" applyFont="1" applyAlignment="1" applyProtection="1">
      <alignment horizontal="left" vertical="center"/>
      <protection hidden="1"/>
    </xf>
    <xf numFmtId="0" fontId="23" fillId="34" borderId="16" xfId="0" applyFont="1" applyFill="1" applyBorder="1" applyAlignment="1" applyProtection="1">
      <alignment horizontal="left" vertical="center"/>
      <protection hidden="1"/>
    </xf>
    <xf numFmtId="164" fontId="24" fillId="34" borderId="0" xfId="43" applyFont="1" applyFill="1" applyBorder="1" applyAlignment="1" applyProtection="1">
      <alignment horizontal="left" vertical="center"/>
      <protection hidden="1"/>
    </xf>
    <xf numFmtId="0" fontId="28" fillId="34" borderId="17" xfId="0" applyFont="1" applyFill="1" applyBorder="1" applyAlignment="1" applyProtection="1">
      <alignment horizontal="left" vertical="center"/>
      <protection hidden="1"/>
    </xf>
    <xf numFmtId="0" fontId="24" fillId="34" borderId="16" xfId="0" applyFont="1" applyFill="1" applyBorder="1" applyAlignment="1" applyProtection="1">
      <alignment horizontal="left" vertical="center"/>
      <protection hidden="1"/>
    </xf>
    <xf numFmtId="9" fontId="24" fillId="34" borderId="0" xfId="44" applyFont="1" applyFill="1" applyBorder="1" applyAlignment="1" applyProtection="1">
      <alignment horizontal="left" vertical="center"/>
      <protection hidden="1"/>
    </xf>
    <xf numFmtId="0" fontId="25" fillId="34" borderId="16" xfId="0" applyFont="1" applyFill="1" applyBorder="1" applyAlignment="1" applyProtection="1">
      <alignment horizontal="left" vertical="center"/>
      <protection hidden="1"/>
    </xf>
    <xf numFmtId="9" fontId="3" fillId="34" borderId="0" xfId="44" applyFont="1" applyFill="1" applyBorder="1" applyAlignment="1" applyProtection="1">
      <alignment horizontal="left" vertical="center"/>
      <protection hidden="1"/>
    </xf>
    <xf numFmtId="164" fontId="3" fillId="34" borderId="0" xfId="43" applyFont="1" applyFill="1" applyBorder="1" applyAlignment="1" applyProtection="1">
      <alignment horizontal="left" vertical="center"/>
      <protection hidden="1"/>
    </xf>
    <xf numFmtId="0" fontId="16" fillId="34" borderId="16" xfId="0" applyFont="1" applyFill="1" applyBorder="1" applyAlignment="1" applyProtection="1">
      <alignment horizontal="left" vertical="center"/>
      <protection hidden="1"/>
    </xf>
    <xf numFmtId="165" fontId="16" fillId="34" borderId="0" xfId="44" applyNumberFormat="1" applyFont="1" applyFill="1" applyBorder="1" applyAlignment="1" applyProtection="1">
      <alignment horizontal="left" vertical="center"/>
      <protection hidden="1"/>
    </xf>
    <xf numFmtId="164" fontId="16" fillId="34" borderId="0" xfId="43" applyFont="1" applyFill="1" applyBorder="1" applyAlignment="1" applyProtection="1">
      <alignment horizontal="left" vertical="center"/>
      <protection hidden="1"/>
    </xf>
    <xf numFmtId="0" fontId="3" fillId="34" borderId="16" xfId="0" applyFont="1" applyFill="1" applyBorder="1" applyAlignment="1" applyProtection="1">
      <alignment horizontal="left" vertical="center"/>
      <protection hidden="1"/>
    </xf>
    <xf numFmtId="0" fontId="26" fillId="0" borderId="0" xfId="0" applyFont="1" applyAlignment="1" applyProtection="1">
      <alignment horizontal="left" vertical="center"/>
      <protection hidden="1"/>
    </xf>
    <xf numFmtId="0" fontId="31" fillId="0" borderId="0" xfId="0" applyFont="1" applyAlignment="1" applyProtection="1">
      <alignment horizontal="left" vertical="center"/>
      <protection hidden="1"/>
    </xf>
    <xf numFmtId="164" fontId="0" fillId="0" borderId="0" xfId="43" applyFont="1" applyFill="1" applyBorder="1" applyAlignment="1" applyProtection="1">
      <alignment horizontal="left" vertical="center"/>
      <protection hidden="1"/>
    </xf>
    <xf numFmtId="164" fontId="21" fillId="0" borderId="0" xfId="43" applyFont="1" applyFill="1" applyAlignment="1" applyProtection="1">
      <alignment horizontal="left" vertical="center"/>
      <protection hidden="1"/>
    </xf>
    <xf numFmtId="164" fontId="35" fillId="0" borderId="0" xfId="0" applyNumberFormat="1" applyFont="1" applyAlignment="1" applyProtection="1">
      <alignment horizontal="left" vertical="center"/>
      <protection hidden="1"/>
    </xf>
    <xf numFmtId="164" fontId="29" fillId="33" borderId="20" xfId="0" applyNumberFormat="1" applyFont="1" applyFill="1" applyBorder="1" applyAlignment="1" applyProtection="1">
      <alignment horizontal="left" vertical="center"/>
      <protection hidden="1"/>
    </xf>
    <xf numFmtId="0" fontId="34" fillId="36" borderId="10" xfId="0" applyFont="1" applyFill="1" applyBorder="1" applyAlignment="1" applyProtection="1">
      <alignment horizontal="left" vertical="center"/>
      <protection hidden="1"/>
    </xf>
    <xf numFmtId="0" fontId="15" fillId="36" borderId="22" xfId="0" applyFont="1" applyFill="1" applyBorder="1" applyAlignment="1" applyProtection="1">
      <alignment horizontal="left" vertical="center" wrapText="1"/>
      <protection hidden="1"/>
    </xf>
    <xf numFmtId="0" fontId="15" fillId="36" borderId="23" xfId="0" applyFont="1" applyFill="1" applyBorder="1" applyAlignment="1" applyProtection="1">
      <alignment horizontal="left" vertical="center" wrapText="1"/>
      <protection hidden="1"/>
    </xf>
    <xf numFmtId="0" fontId="34" fillId="37" borderId="10" xfId="0" applyFont="1" applyFill="1" applyBorder="1" applyAlignment="1" applyProtection="1">
      <alignment horizontal="left" vertical="center"/>
      <protection hidden="1"/>
    </xf>
    <xf numFmtId="0" fontId="15" fillId="37" borderId="22" xfId="0" applyFont="1" applyFill="1" applyBorder="1" applyAlignment="1" applyProtection="1">
      <alignment horizontal="left" vertical="center"/>
      <protection hidden="1"/>
    </xf>
    <xf numFmtId="0" fontId="15" fillId="37" borderId="23" xfId="0" applyFont="1" applyFill="1" applyBorder="1" applyAlignment="1" applyProtection="1">
      <alignment horizontal="left" vertical="center"/>
      <protection hidden="1"/>
    </xf>
    <xf numFmtId="0" fontId="18" fillId="0" borderId="0" xfId="0" applyFont="1" applyAlignment="1" applyProtection="1">
      <alignment horizontal="left" vertical="center"/>
      <protection hidden="1"/>
    </xf>
    <xf numFmtId="0" fontId="18" fillId="0" borderId="0" xfId="0" applyFont="1" applyAlignment="1" applyProtection="1">
      <alignment horizontal="right" vertical="center"/>
      <protection hidden="1"/>
    </xf>
    <xf numFmtId="0" fontId="24" fillId="34" borderId="0" xfId="0" applyFont="1" applyFill="1" applyAlignment="1" applyProtection="1">
      <alignment horizontal="left" vertical="center"/>
      <protection hidden="1"/>
    </xf>
    <xf numFmtId="0" fontId="16" fillId="34" borderId="0" xfId="0" applyFont="1" applyFill="1" applyAlignment="1" applyProtection="1">
      <alignment horizontal="left" vertical="center"/>
      <protection hidden="1"/>
    </xf>
    <xf numFmtId="0" fontId="3" fillId="34" borderId="0" xfId="0" applyFont="1" applyFill="1" applyAlignment="1" applyProtection="1">
      <alignment horizontal="left" vertical="center"/>
      <protection hidden="1"/>
    </xf>
    <xf numFmtId="0" fontId="24" fillId="34" borderId="13" xfId="0" applyFont="1" applyFill="1" applyBorder="1" applyAlignment="1" applyProtection="1">
      <alignment horizontal="left" vertical="center"/>
      <protection hidden="1"/>
    </xf>
    <xf numFmtId="0" fontId="3" fillId="34" borderId="14" xfId="0" applyFont="1" applyFill="1" applyBorder="1" applyAlignment="1" applyProtection="1">
      <alignment horizontal="left" vertical="center"/>
      <protection hidden="1"/>
    </xf>
    <xf numFmtId="0" fontId="28" fillId="39" borderId="20" xfId="0" applyFont="1" applyFill="1" applyBorder="1" applyAlignment="1" applyProtection="1">
      <alignment horizontal="left" vertical="center"/>
      <protection hidden="1"/>
    </xf>
    <xf numFmtId="43" fontId="18" fillId="39" borderId="18" xfId="42" applyFont="1" applyFill="1" applyBorder="1" applyAlignment="1" applyProtection="1">
      <alignment horizontal="left" vertical="center"/>
      <protection hidden="1"/>
    </xf>
    <xf numFmtId="10" fontId="0" fillId="0" borderId="25" xfId="44" applyNumberFormat="1" applyFont="1" applyFill="1" applyBorder="1" applyAlignment="1" applyProtection="1">
      <alignment horizontal="left" vertical="center"/>
      <protection hidden="1"/>
    </xf>
    <xf numFmtId="10" fontId="28" fillId="0" borderId="25" xfId="44" applyNumberFormat="1" applyFont="1" applyFill="1" applyBorder="1" applyAlignment="1" applyProtection="1">
      <alignment horizontal="left" vertical="center"/>
      <protection hidden="1"/>
    </xf>
    <xf numFmtId="0" fontId="0" fillId="0" borderId="25" xfId="0" applyBorder="1" applyAlignment="1" applyProtection="1">
      <alignment horizontal="left" vertical="center"/>
      <protection hidden="1"/>
    </xf>
    <xf numFmtId="0" fontId="28" fillId="0" borderId="25" xfId="0" applyFont="1" applyBorder="1" applyAlignment="1" applyProtection="1">
      <alignment horizontal="left" vertical="center"/>
      <protection hidden="1"/>
    </xf>
    <xf numFmtId="165" fontId="0" fillId="40" borderId="25" xfId="44" applyNumberFormat="1" applyFont="1" applyFill="1" applyBorder="1" applyAlignment="1" applyProtection="1">
      <alignment horizontal="left" vertical="center"/>
      <protection locked="0"/>
    </xf>
    <xf numFmtId="0" fontId="0" fillId="0" borderId="21" xfId="0" applyBorder="1" applyAlignment="1" applyProtection="1">
      <alignment horizontal="left" vertical="center"/>
      <protection hidden="1"/>
    </xf>
    <xf numFmtId="164" fontId="0" fillId="0" borderId="21" xfId="43" applyFont="1" applyFill="1" applyBorder="1" applyAlignment="1" applyProtection="1">
      <alignment horizontal="left" vertical="center"/>
      <protection hidden="1"/>
    </xf>
    <xf numFmtId="164" fontId="0" fillId="0" borderId="24" xfId="43" applyFont="1" applyFill="1" applyBorder="1" applyAlignment="1" applyProtection="1">
      <alignment horizontal="left" vertical="center"/>
      <protection hidden="1"/>
    </xf>
    <xf numFmtId="0" fontId="28" fillId="0" borderId="21" xfId="0" applyFont="1" applyBorder="1" applyAlignment="1" applyProtection="1">
      <alignment horizontal="left" vertical="center"/>
      <protection hidden="1"/>
    </xf>
    <xf numFmtId="164" fontId="28" fillId="0" borderId="24" xfId="43" applyFont="1" applyFill="1" applyBorder="1" applyAlignment="1" applyProtection="1">
      <alignment horizontal="left" vertical="center"/>
      <protection hidden="1"/>
    </xf>
    <xf numFmtId="164" fontId="0" fillId="0" borderId="25" xfId="43" applyFont="1" applyFill="1" applyBorder="1" applyAlignment="1" applyProtection="1">
      <alignment horizontal="left" vertical="center"/>
      <protection hidden="1"/>
    </xf>
    <xf numFmtId="0" fontId="1" fillId="0" borderId="18" xfId="0" applyFont="1" applyBorder="1" applyAlignment="1" applyProtection="1">
      <alignment horizontal="center" vertical="center" wrapText="1"/>
      <protection hidden="1"/>
    </xf>
    <xf numFmtId="0" fontId="0" fillId="0" borderId="19" xfId="0" applyBorder="1" applyAlignment="1" applyProtection="1">
      <alignment horizontal="center" vertical="center" wrapText="1"/>
      <protection hidden="1"/>
    </xf>
    <xf numFmtId="0" fontId="0" fillId="0" borderId="20" xfId="0" applyBorder="1" applyAlignment="1" applyProtection="1">
      <alignment horizontal="center" vertical="center" wrapText="1"/>
      <protection hidden="1"/>
    </xf>
    <xf numFmtId="0" fontId="36" fillId="35" borderId="18" xfId="0" applyFont="1" applyFill="1" applyBorder="1" applyAlignment="1" applyProtection="1">
      <alignment horizontal="left" vertical="center" wrapText="1"/>
      <protection hidden="1"/>
    </xf>
    <xf numFmtId="0" fontId="26" fillId="0" borderId="19" xfId="0" applyFont="1" applyBorder="1" applyAlignment="1" applyProtection="1">
      <alignment horizontal="left" vertical="center" wrapText="1"/>
      <protection hidden="1"/>
    </xf>
    <xf numFmtId="0" fontId="26" fillId="0" borderId="20" xfId="0" applyFont="1" applyBorder="1" applyAlignment="1" applyProtection="1">
      <alignment horizontal="left" vertical="center" wrapText="1"/>
      <protection hidden="1"/>
    </xf>
    <xf numFmtId="0" fontId="26" fillId="38" borderId="18" xfId="0" applyFont="1" applyFill="1" applyBorder="1" applyAlignment="1" applyProtection="1">
      <alignment horizontal="left" vertical="center" wrapText="1"/>
      <protection hidden="1"/>
    </xf>
    <xf numFmtId="0" fontId="0" fillId="38" borderId="19" xfId="0" applyFill="1" applyBorder="1" applyAlignment="1" applyProtection="1">
      <alignment horizontal="left" vertical="center" wrapText="1"/>
      <protection hidden="1"/>
    </xf>
    <xf numFmtId="0" fontId="0" fillId="38" borderId="20" xfId="0" applyFill="1" applyBorder="1" applyAlignment="1" applyProtection="1">
      <alignment horizontal="left" vertical="center" wrapText="1"/>
      <protection hidden="1"/>
    </xf>
    <xf numFmtId="0" fontId="30" fillId="33" borderId="18" xfId="0" applyFont="1" applyFill="1" applyBorder="1" applyAlignment="1" applyProtection="1">
      <alignment horizontal="right" vertical="center"/>
      <protection hidden="1"/>
    </xf>
    <xf numFmtId="0" fontId="0" fillId="0" borderId="19" xfId="0" applyBorder="1" applyAlignment="1" applyProtection="1">
      <alignment horizontal="right" vertical="center"/>
      <protection hidden="1"/>
    </xf>
    <xf numFmtId="0" fontId="33" fillId="33" borderId="10" xfId="0" applyFont="1" applyFill="1" applyBorder="1" applyAlignment="1" applyProtection="1">
      <alignment horizontal="left" vertical="center" wrapText="1"/>
      <protection hidden="1"/>
    </xf>
    <xf numFmtId="0" fontId="0" fillId="0" borderId="11" xfId="0" applyBorder="1" applyAlignment="1" applyProtection="1">
      <alignment horizontal="left" vertical="center" wrapText="1"/>
      <protection hidden="1"/>
    </xf>
    <xf numFmtId="0" fontId="0" fillId="0" borderId="12" xfId="0" applyBorder="1" applyAlignment="1" applyProtection="1">
      <alignment horizontal="left" vertical="center" wrapText="1"/>
      <protection hidden="1"/>
    </xf>
    <xf numFmtId="0" fontId="0" fillId="0" borderId="16" xfId="0" applyBorder="1" applyAlignment="1" applyProtection="1">
      <alignment horizontal="left" vertical="center" wrapText="1"/>
      <protection hidden="1"/>
    </xf>
    <xf numFmtId="0" fontId="0" fillId="0" borderId="0" xfId="0" applyAlignment="1" applyProtection="1">
      <alignment horizontal="left" vertical="center" wrapText="1"/>
      <protection hidden="1"/>
    </xf>
    <xf numFmtId="0" fontId="0" fillId="0" borderId="17" xfId="0" applyBorder="1" applyAlignment="1" applyProtection="1">
      <alignment horizontal="left" vertical="center" wrapText="1"/>
      <protection hidden="1"/>
    </xf>
    <xf numFmtId="0" fontId="0" fillId="0" borderId="13" xfId="0" applyBorder="1" applyAlignment="1" applyProtection="1">
      <alignment horizontal="left" vertical="center" wrapText="1"/>
      <protection hidden="1"/>
    </xf>
    <xf numFmtId="0" fontId="0" fillId="0" borderId="14" xfId="0" applyBorder="1" applyAlignment="1" applyProtection="1">
      <alignment horizontal="left" vertical="center" wrapText="1"/>
      <protection hidden="1"/>
    </xf>
    <xf numFmtId="0" fontId="0" fillId="0" borderId="15" xfId="0" applyBorder="1" applyAlignment="1" applyProtection="1">
      <alignment horizontal="left" vertical="center" wrapText="1"/>
      <protection hidden="1"/>
    </xf>
    <xf numFmtId="0" fontId="25" fillId="0" borderId="18" xfId="0" applyFont="1" applyBorder="1" applyAlignment="1" applyProtection="1">
      <alignment horizontal="left" vertical="center" wrapText="1"/>
      <protection hidden="1"/>
    </xf>
    <xf numFmtId="0" fontId="0" fillId="0" borderId="19" xfId="0" applyBorder="1" applyAlignment="1" applyProtection="1">
      <alignment horizontal="left" vertical="center" wrapText="1"/>
      <protection hidden="1"/>
    </xf>
    <xf numFmtId="0" fontId="0" fillId="0" borderId="20" xfId="0" applyBorder="1" applyAlignment="1" applyProtection="1">
      <alignment horizontal="left" vertical="center" wrapText="1"/>
      <protection hidden="1"/>
    </xf>
  </cellXfs>
  <cellStyles count="45">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erekening" xfId="11" builtinId="22" customBuiltin="1"/>
    <cellStyle name="Controlecel" xfId="13" builtinId="23" customBuiltin="1"/>
    <cellStyle name="Gekoppelde cel" xfId="12" builtinId="24" customBuiltin="1"/>
    <cellStyle name="Goed" xfId="6" builtinId="26" customBuiltin="1"/>
    <cellStyle name="Invoer" xfId="9" builtinId="20" customBuiltin="1"/>
    <cellStyle name="Komma" xfId="42" builtinId="3"/>
    <cellStyle name="Kop 1" xfId="2" builtinId="16" customBuiltin="1"/>
    <cellStyle name="Kop 2" xfId="3" builtinId="17" customBuiltin="1"/>
    <cellStyle name="Kop 3" xfId="4" builtinId="18" customBuiltin="1"/>
    <cellStyle name="Kop 4" xfId="5" builtinId="19" customBuiltin="1"/>
    <cellStyle name="Neutraal" xfId="8" builtinId="28" customBuiltin="1"/>
    <cellStyle name="Notitie" xfId="15" builtinId="10" customBuiltin="1"/>
    <cellStyle name="Ongeldig" xfId="7" builtinId="27" customBuiltin="1"/>
    <cellStyle name="Procent" xfId="44" builtinId="5"/>
    <cellStyle name="Standaard" xfId="0" builtinId="0"/>
    <cellStyle name="Titel" xfId="1" builtinId="15" customBuiltin="1"/>
    <cellStyle name="Totaal" xfId="17" builtinId="25" customBuiltin="1"/>
    <cellStyle name="Uitvoer" xfId="10" builtinId="21" customBuiltin="1"/>
    <cellStyle name="Valuta" xfId="43" builtinId="4"/>
    <cellStyle name="Verklarende tekst" xfId="16" builtinId="53" customBuiltin="1"/>
    <cellStyle name="Waarschuwingstekst" xfId="14" builtinId="11" customBuiltin="1"/>
  </cellStyles>
  <dxfs count="0"/>
  <tableStyles count="0" defaultTableStyle="TableStyleMedium9" defaultPivotStyle="PivotStyleLight16"/>
  <colors>
    <mruColors>
      <color rgb="FFBFBE00"/>
      <color rgb="FFFFFF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Kantoorthema">
  <a:themeElements>
    <a:clrScheme name="Kanto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toor">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J51"/>
  <sheetViews>
    <sheetView showGridLines="0" tabSelected="1" topLeftCell="A3" zoomScale="110" zoomScaleNormal="110" workbookViewId="0">
      <selection activeCell="I8" sqref="I8"/>
    </sheetView>
  </sheetViews>
  <sheetFormatPr defaultColWidth="8.7109375" defaultRowHeight="15"/>
  <cols>
    <col min="1" max="1" width="38.140625" style="3" customWidth="1"/>
    <col min="2" max="2" width="22.7109375" style="3" customWidth="1"/>
    <col min="3" max="3" width="18.42578125" style="3" customWidth="1"/>
    <col min="4" max="4" width="18.7109375" style="3" customWidth="1"/>
    <col min="5" max="5" width="29" style="3" bestFit="1" customWidth="1"/>
    <col min="6" max="6" width="12.7109375" style="3" customWidth="1"/>
    <col min="7" max="7" width="24.28515625" style="1" customWidth="1"/>
    <col min="8" max="8" width="10.7109375" style="3" customWidth="1"/>
    <col min="9" max="9" width="10.28515625" style="4" customWidth="1"/>
    <col min="10" max="10" width="5" style="5" customWidth="1"/>
    <col min="11" max="16384" width="8.7109375" style="3"/>
  </cols>
  <sheetData>
    <row r="1" spans="1:10" ht="15.75" hidden="1" thickBot="1">
      <c r="A1" s="2"/>
    </row>
    <row r="2" spans="1:10" ht="16.5" hidden="1" thickBot="1">
      <c r="A2" s="6"/>
    </row>
    <row r="3" spans="1:10" ht="65.25" customHeight="1" thickBot="1">
      <c r="A3" s="52" t="s">
        <v>38</v>
      </c>
      <c r="B3" s="53"/>
      <c r="C3" s="53"/>
      <c r="D3" s="53"/>
      <c r="E3" s="53"/>
      <c r="F3" s="53"/>
      <c r="G3" s="53"/>
      <c r="H3" s="53"/>
      <c r="I3" s="53"/>
      <c r="J3" s="54"/>
    </row>
    <row r="4" spans="1:10" ht="15" customHeight="1" thickBot="1">
      <c r="A4" s="7"/>
      <c r="B4" s="6"/>
      <c r="C4" s="6"/>
      <c r="D4" s="6"/>
      <c r="E4" s="6"/>
      <c r="F4" s="6"/>
      <c r="G4" s="6"/>
    </row>
    <row r="5" spans="1:10" ht="65.25" customHeight="1" thickBot="1">
      <c r="A5" s="26" t="s">
        <v>39</v>
      </c>
      <c r="B5" s="27" t="s">
        <v>12</v>
      </c>
      <c r="C5" s="27" t="s">
        <v>9</v>
      </c>
      <c r="D5" s="27" t="s">
        <v>1</v>
      </c>
      <c r="E5" s="28" t="s">
        <v>10</v>
      </c>
      <c r="G5" s="72" t="s">
        <v>18</v>
      </c>
      <c r="H5" s="73"/>
      <c r="I5" s="73"/>
      <c r="J5" s="74"/>
    </row>
    <row r="6" spans="1:10">
      <c r="A6" s="43" t="s">
        <v>33</v>
      </c>
      <c r="B6" s="45">
        <v>0.4</v>
      </c>
      <c r="C6" s="45">
        <v>0.05</v>
      </c>
      <c r="D6" s="45">
        <v>7.4999999999999997E-2</v>
      </c>
      <c r="E6" s="41">
        <f t="shared" ref="E6:E18" si="0">($I$7-((1-B6)*(C6+D6)*$I$7+(1-B6)*$I$7))/$I$7</f>
        <v>0.32500000000000001</v>
      </c>
      <c r="G6" s="8" t="s">
        <v>6</v>
      </c>
      <c r="H6" s="34"/>
      <c r="I6" s="9"/>
      <c r="J6" s="10"/>
    </row>
    <row r="7" spans="1:10">
      <c r="A7" s="44" t="s">
        <v>13</v>
      </c>
      <c r="B7" s="45">
        <v>0.05</v>
      </c>
      <c r="C7" s="45">
        <v>0.01</v>
      </c>
      <c r="D7" s="45">
        <v>0.01</v>
      </c>
      <c r="E7" s="42">
        <f t="shared" si="0"/>
        <v>3.0999999999999944E-2</v>
      </c>
      <c r="G7" s="11" t="s">
        <v>24</v>
      </c>
      <c r="H7" s="12"/>
      <c r="I7" s="9">
        <v>50</v>
      </c>
      <c r="J7" s="10"/>
    </row>
    <row r="8" spans="1:10">
      <c r="A8" s="43" t="s">
        <v>34</v>
      </c>
      <c r="B8" s="45">
        <v>0.05</v>
      </c>
      <c r="C8" s="45">
        <v>0.01</v>
      </c>
      <c r="D8" s="45">
        <v>0.01</v>
      </c>
      <c r="E8" s="41">
        <f t="shared" si="0"/>
        <v>3.0999999999999944E-2</v>
      </c>
      <c r="G8" s="11"/>
      <c r="H8" s="12"/>
      <c r="I8" s="9"/>
      <c r="J8" s="10"/>
    </row>
    <row r="9" spans="1:10">
      <c r="A9" s="44" t="s">
        <v>28</v>
      </c>
      <c r="B9" s="45">
        <v>0.05</v>
      </c>
      <c r="C9" s="45">
        <v>0.01</v>
      </c>
      <c r="D9" s="45">
        <v>0.01</v>
      </c>
      <c r="E9" s="42">
        <f t="shared" si="0"/>
        <v>3.0999999999999944E-2</v>
      </c>
      <c r="G9" s="11" t="s">
        <v>7</v>
      </c>
      <c r="H9" s="12">
        <v>0.4</v>
      </c>
      <c r="I9" s="9">
        <f>I7*H9</f>
        <v>20</v>
      </c>
      <c r="J9" s="10"/>
    </row>
    <row r="10" spans="1:10">
      <c r="A10" s="44" t="s">
        <v>40</v>
      </c>
      <c r="B10" s="45">
        <v>0.05</v>
      </c>
      <c r="C10" s="45">
        <v>0.01</v>
      </c>
      <c r="D10" s="45">
        <v>0.01</v>
      </c>
      <c r="E10" s="42">
        <f t="shared" si="0"/>
        <v>3.0999999999999944E-2</v>
      </c>
      <c r="G10" s="11" t="s">
        <v>0</v>
      </c>
      <c r="H10" s="12"/>
      <c r="I10" s="9">
        <f>I7-I9</f>
        <v>30</v>
      </c>
      <c r="J10" s="10"/>
    </row>
    <row r="11" spans="1:10">
      <c r="A11" s="44" t="s">
        <v>17</v>
      </c>
      <c r="B11" s="45">
        <v>0.05</v>
      </c>
      <c r="C11" s="45">
        <v>0.01</v>
      </c>
      <c r="D11" s="45">
        <v>0.01</v>
      </c>
      <c r="E11" s="42">
        <f t="shared" si="0"/>
        <v>3.0999999999999944E-2</v>
      </c>
      <c r="G11" s="13" t="s">
        <v>5</v>
      </c>
      <c r="H11" s="14"/>
      <c r="I11" s="15"/>
      <c r="J11" s="10"/>
    </row>
    <row r="12" spans="1:10">
      <c r="A12" s="43" t="s">
        <v>35</v>
      </c>
      <c r="B12" s="45">
        <v>0.05</v>
      </c>
      <c r="C12" s="45">
        <v>0.01</v>
      </c>
      <c r="D12" s="45">
        <v>0.01</v>
      </c>
      <c r="E12" s="42">
        <f t="shared" si="0"/>
        <v>3.0999999999999944E-2</v>
      </c>
      <c r="G12" s="16" t="s">
        <v>2</v>
      </c>
      <c r="H12" s="17">
        <v>0.05</v>
      </c>
      <c r="I12" s="18">
        <f>I10*H12</f>
        <v>1.5</v>
      </c>
      <c r="J12" s="10"/>
    </row>
    <row r="13" spans="1:10">
      <c r="A13" s="43" t="s">
        <v>29</v>
      </c>
      <c r="B13" s="45">
        <v>0.05</v>
      </c>
      <c r="C13" s="45">
        <v>0.01</v>
      </c>
      <c r="D13" s="45">
        <v>0.01</v>
      </c>
      <c r="E13" s="42">
        <f t="shared" si="0"/>
        <v>3.0999999999999944E-2</v>
      </c>
      <c r="G13" s="16" t="s">
        <v>1</v>
      </c>
      <c r="H13" s="17">
        <v>7.4999999999999997E-2</v>
      </c>
      <c r="I13" s="18">
        <f>I10*H13</f>
        <v>2.25</v>
      </c>
      <c r="J13" s="10"/>
    </row>
    <row r="14" spans="1:10">
      <c r="A14" s="43" t="s">
        <v>30</v>
      </c>
      <c r="B14" s="45">
        <v>0.05</v>
      </c>
      <c r="C14" s="45">
        <v>0.01</v>
      </c>
      <c r="D14" s="45">
        <v>0.01</v>
      </c>
      <c r="E14" s="42">
        <f t="shared" si="0"/>
        <v>3.0999999999999944E-2</v>
      </c>
      <c r="G14" s="16" t="s">
        <v>3</v>
      </c>
      <c r="H14" s="35"/>
      <c r="I14" s="18">
        <f>SUM(I10:I13)</f>
        <v>33.75</v>
      </c>
      <c r="J14" s="10"/>
    </row>
    <row r="15" spans="1:10">
      <c r="A15" s="43" t="s">
        <v>36</v>
      </c>
      <c r="B15" s="45">
        <v>0.05</v>
      </c>
      <c r="C15" s="45">
        <v>0.01</v>
      </c>
      <c r="D15" s="45">
        <v>0.01</v>
      </c>
      <c r="E15" s="42">
        <f t="shared" si="0"/>
        <v>3.0999999999999944E-2</v>
      </c>
      <c r="G15" s="19"/>
      <c r="H15" s="36"/>
      <c r="I15" s="15"/>
      <c r="J15" s="10"/>
    </row>
    <row r="16" spans="1:10">
      <c r="A16" s="43" t="s">
        <v>31</v>
      </c>
      <c r="B16" s="45">
        <v>0.05</v>
      </c>
      <c r="C16" s="45">
        <v>0.01</v>
      </c>
      <c r="D16" s="45">
        <v>0.01</v>
      </c>
      <c r="E16" s="42">
        <f t="shared" si="0"/>
        <v>3.0999999999999944E-2</v>
      </c>
      <c r="G16" s="19" t="s">
        <v>8</v>
      </c>
      <c r="H16" s="36"/>
      <c r="I16" s="15"/>
      <c r="J16" s="10"/>
    </row>
    <row r="17" spans="1:10">
      <c r="A17" s="43" t="s">
        <v>37</v>
      </c>
      <c r="B17" s="45">
        <v>0.05</v>
      </c>
      <c r="C17" s="45">
        <v>0.01</v>
      </c>
      <c r="D17" s="45">
        <v>0.01</v>
      </c>
      <c r="E17" s="42">
        <f t="shared" si="0"/>
        <v>3.0999999999999944E-2</v>
      </c>
      <c r="G17" s="11" t="s">
        <v>24</v>
      </c>
      <c r="H17" s="36"/>
      <c r="I17" s="15">
        <f>I7</f>
        <v>50</v>
      </c>
      <c r="J17" s="10"/>
    </row>
    <row r="18" spans="1:10" ht="15.75" thickBot="1">
      <c r="A18" s="43" t="s">
        <v>32</v>
      </c>
      <c r="B18" s="45">
        <v>0.05</v>
      </c>
      <c r="C18" s="45">
        <v>0.01</v>
      </c>
      <c r="D18" s="45">
        <v>0.01</v>
      </c>
      <c r="E18" s="42">
        <f t="shared" si="0"/>
        <v>3.0999999999999944E-2</v>
      </c>
      <c r="G18" s="37" t="s">
        <v>25</v>
      </c>
      <c r="H18" s="38"/>
      <c r="I18" s="15">
        <f>I14</f>
        <v>33.75</v>
      </c>
      <c r="J18" s="10"/>
    </row>
    <row r="19" spans="1:10" ht="15.75" thickBot="1">
      <c r="A19" s="3" t="s">
        <v>15</v>
      </c>
      <c r="G19" s="32"/>
      <c r="H19" s="33" t="s">
        <v>10</v>
      </c>
      <c r="I19" s="40">
        <f>(I7-I18)/I7*100</f>
        <v>32.5</v>
      </c>
      <c r="J19" s="39" t="s">
        <v>4</v>
      </c>
    </row>
    <row r="20" spans="1:10" ht="15.75" thickBot="1"/>
    <row r="21" spans="1:10" ht="15.75">
      <c r="A21" s="29" t="s">
        <v>11</v>
      </c>
      <c r="B21" s="30" t="s">
        <v>21</v>
      </c>
      <c r="C21" s="30" t="s">
        <v>23</v>
      </c>
      <c r="D21" s="30" t="s">
        <v>14</v>
      </c>
      <c r="E21" s="31" t="s">
        <v>22</v>
      </c>
      <c r="G21" s="63" t="s">
        <v>26</v>
      </c>
      <c r="H21" s="64"/>
      <c r="I21" s="64"/>
      <c r="J21" s="65"/>
    </row>
    <row r="22" spans="1:10">
      <c r="A22" s="43" t="s">
        <v>41</v>
      </c>
      <c r="B22" s="46">
        <v>1</v>
      </c>
      <c r="C22" s="47">
        <v>50</v>
      </c>
      <c r="D22" s="47">
        <f>C22-(C22*E6)</f>
        <v>33.75</v>
      </c>
      <c r="E22" s="48">
        <f>B22*D22</f>
        <v>33.75</v>
      </c>
      <c r="G22" s="66"/>
      <c r="H22" s="67"/>
      <c r="I22" s="67"/>
      <c r="J22" s="68"/>
    </row>
    <row r="23" spans="1:10">
      <c r="A23" s="44" t="s">
        <v>13</v>
      </c>
      <c r="B23" s="49">
        <v>70</v>
      </c>
      <c r="C23" s="47">
        <v>50</v>
      </c>
      <c r="D23" s="47">
        <f t="shared" ref="D23:D34" si="1">C23-(C23*E7)</f>
        <v>48.45</v>
      </c>
      <c r="E23" s="50">
        <f t="shared" ref="E23:E27" si="2">B23*D23</f>
        <v>3391.5</v>
      </c>
      <c r="G23" s="66"/>
      <c r="H23" s="67"/>
      <c r="I23" s="67"/>
      <c r="J23" s="68"/>
    </row>
    <row r="24" spans="1:10">
      <c r="A24" s="43" t="s">
        <v>42</v>
      </c>
      <c r="B24" s="46">
        <v>70</v>
      </c>
      <c r="C24" s="47">
        <v>50</v>
      </c>
      <c r="D24" s="47">
        <f t="shared" si="1"/>
        <v>48.45</v>
      </c>
      <c r="E24" s="48">
        <f t="shared" si="2"/>
        <v>3391.5</v>
      </c>
      <c r="G24" s="66"/>
      <c r="H24" s="67"/>
      <c r="I24" s="67"/>
      <c r="J24" s="68"/>
    </row>
    <row r="25" spans="1:10">
      <c r="A25" s="44" t="s">
        <v>28</v>
      </c>
      <c r="B25" s="46">
        <v>20</v>
      </c>
      <c r="C25" s="47">
        <v>50</v>
      </c>
      <c r="D25" s="47">
        <f t="shared" si="1"/>
        <v>48.45</v>
      </c>
      <c r="E25" s="48">
        <f t="shared" si="2"/>
        <v>969</v>
      </c>
      <c r="G25" s="66"/>
      <c r="H25" s="67"/>
      <c r="I25" s="67"/>
      <c r="J25" s="68"/>
    </row>
    <row r="26" spans="1:10">
      <c r="A26" s="44" t="s">
        <v>40</v>
      </c>
      <c r="B26" s="46">
        <v>2</v>
      </c>
      <c r="C26" s="47">
        <v>50</v>
      </c>
      <c r="D26" s="47">
        <f t="shared" si="1"/>
        <v>48.45</v>
      </c>
      <c r="E26" s="48">
        <f t="shared" si="2"/>
        <v>96.9</v>
      </c>
      <c r="G26" s="66"/>
      <c r="H26" s="67"/>
      <c r="I26" s="67"/>
      <c r="J26" s="68"/>
    </row>
    <row r="27" spans="1:10" ht="15.75" thickBot="1">
      <c r="A27" s="44" t="s">
        <v>17</v>
      </c>
      <c r="B27" s="46">
        <v>1</v>
      </c>
      <c r="C27" s="47">
        <v>50</v>
      </c>
      <c r="D27" s="47">
        <f t="shared" si="1"/>
        <v>48.45</v>
      </c>
      <c r="E27" s="48">
        <f t="shared" si="2"/>
        <v>48.45</v>
      </c>
      <c r="G27" s="69"/>
      <c r="H27" s="70"/>
      <c r="I27" s="70"/>
      <c r="J27" s="71"/>
    </row>
    <row r="28" spans="1:10" ht="15" customHeight="1">
      <c r="A28" s="43" t="s">
        <v>43</v>
      </c>
      <c r="B28" s="46">
        <v>1</v>
      </c>
      <c r="C28" s="47">
        <v>50</v>
      </c>
      <c r="D28" s="47">
        <f t="shared" si="1"/>
        <v>48.45</v>
      </c>
      <c r="E28" s="48">
        <f t="shared" ref="E28:E34" si="3">B28*D28</f>
        <v>48.45</v>
      </c>
    </row>
    <row r="29" spans="1:10">
      <c r="A29" s="43" t="s">
        <v>29</v>
      </c>
      <c r="B29" s="46">
        <v>1</v>
      </c>
      <c r="C29" s="47">
        <v>50</v>
      </c>
      <c r="D29" s="47">
        <f t="shared" si="1"/>
        <v>48.45</v>
      </c>
      <c r="E29" s="48">
        <f t="shared" si="3"/>
        <v>48.45</v>
      </c>
    </row>
    <row r="30" spans="1:10" ht="16.899999999999999" customHeight="1">
      <c r="A30" s="43" t="s">
        <v>30</v>
      </c>
      <c r="B30" s="46">
        <v>1</v>
      </c>
      <c r="C30" s="47">
        <v>50</v>
      </c>
      <c r="D30" s="47">
        <f t="shared" si="1"/>
        <v>48.45</v>
      </c>
      <c r="E30" s="48">
        <f t="shared" si="3"/>
        <v>48.45</v>
      </c>
    </row>
    <row r="31" spans="1:10" ht="16.899999999999999" customHeight="1">
      <c r="A31" s="43" t="s">
        <v>44</v>
      </c>
      <c r="B31" s="46">
        <v>1</v>
      </c>
      <c r="C31" s="47">
        <v>50</v>
      </c>
      <c r="D31" s="47">
        <f t="shared" si="1"/>
        <v>48.45</v>
      </c>
      <c r="E31" s="48">
        <f t="shared" si="3"/>
        <v>48.45</v>
      </c>
      <c r="I31" s="23"/>
    </row>
    <row r="32" spans="1:10" ht="16.899999999999999" customHeight="1">
      <c r="A32" s="43" t="s">
        <v>31</v>
      </c>
      <c r="B32" s="46">
        <v>1</v>
      </c>
      <c r="C32" s="47">
        <v>50</v>
      </c>
      <c r="D32" s="47">
        <f t="shared" si="1"/>
        <v>48.45</v>
      </c>
      <c r="E32" s="48">
        <f t="shared" si="3"/>
        <v>48.45</v>
      </c>
      <c r="I32" s="23"/>
    </row>
    <row r="33" spans="1:9">
      <c r="A33" s="43" t="s">
        <v>37</v>
      </c>
      <c r="B33" s="46">
        <v>1</v>
      </c>
      <c r="C33" s="47">
        <v>50</v>
      </c>
      <c r="D33" s="47">
        <f t="shared" si="1"/>
        <v>48.45</v>
      </c>
      <c r="E33" s="48">
        <f t="shared" si="3"/>
        <v>48.45</v>
      </c>
      <c r="F33" s="20"/>
    </row>
    <row r="34" spans="1:9">
      <c r="A34" s="43" t="s">
        <v>32</v>
      </c>
      <c r="B34" s="46">
        <v>1</v>
      </c>
      <c r="C34" s="51">
        <v>50</v>
      </c>
      <c r="D34" s="51">
        <f t="shared" si="1"/>
        <v>48.45</v>
      </c>
      <c r="E34" s="48">
        <f t="shared" si="3"/>
        <v>48.45</v>
      </c>
      <c r="F34" s="20"/>
    </row>
    <row r="35" spans="1:9">
      <c r="A35" s="21"/>
      <c r="B35" s="44">
        <f>SUM(B22:B34)</f>
        <v>171</v>
      </c>
      <c r="C35" s="22"/>
      <c r="D35" s="22"/>
      <c r="E35" s="51">
        <f>SUM(E22:E34)</f>
        <v>8270.25</v>
      </c>
      <c r="G35" s="3"/>
      <c r="I35" s="3"/>
    </row>
    <row r="36" spans="1:9" ht="15.75" thickBot="1">
      <c r="A36" s="3" t="s">
        <v>16</v>
      </c>
      <c r="B36" s="5"/>
      <c r="C36" s="22"/>
      <c r="D36" s="22"/>
      <c r="E36" s="22"/>
      <c r="G36" s="3"/>
      <c r="I36" s="3"/>
    </row>
    <row r="37" spans="1:9" ht="15.75" thickBot="1">
      <c r="B37" s="61" t="s">
        <v>27</v>
      </c>
      <c r="C37" s="62"/>
      <c r="D37" s="25">
        <f>E35/B35</f>
        <v>48.364035087719301</v>
      </c>
      <c r="E37" s="24"/>
      <c r="G37" s="3"/>
      <c r="I37" s="3"/>
    </row>
    <row r="38" spans="1:9" ht="15.75" thickBot="1">
      <c r="G38" s="3"/>
      <c r="I38" s="3"/>
    </row>
    <row r="39" spans="1:9" ht="15.75" thickBot="1">
      <c r="A39" s="58" t="s">
        <v>20</v>
      </c>
      <c r="B39" s="59"/>
      <c r="C39" s="59"/>
      <c r="D39" s="59"/>
      <c r="E39" s="60"/>
    </row>
    <row r="40" spans="1:9" ht="15.75" thickBot="1">
      <c r="A40" s="20"/>
    </row>
    <row r="41" spans="1:9" ht="15.75" thickBot="1">
      <c r="A41" s="55" t="s">
        <v>19</v>
      </c>
      <c r="B41" s="56"/>
      <c r="C41" s="56"/>
      <c r="D41" s="56"/>
      <c r="E41" s="57"/>
    </row>
    <row r="51" ht="83.25" customHeight="1"/>
  </sheetData>
  <mergeCells count="6">
    <mergeCell ref="A3:J3"/>
    <mergeCell ref="A41:E41"/>
    <mergeCell ref="A39:E39"/>
    <mergeCell ref="B37:C37"/>
    <mergeCell ref="G21:J27"/>
    <mergeCell ref="G5:J5"/>
  </mergeCells>
  <phoneticPr fontId="27" type="noConversion"/>
  <pageMargins left="0.70866141732283472" right="0.70866141732283472" top="0.55118110236220474" bottom="0.55118110236220474" header="0.31496062992125984" footer="0.31496062992125984"/>
  <pageSetup paperSize="9" scale="68" orientation="landscape" r:id="rId1"/>
  <extLst>
    <ext xmlns:mx="http://schemas.microsoft.com/office/mac/excel/2008/main" uri="{64002731-A6B0-56B0-2670-7721B7C09600}">
      <mx:PLV Mode="0" OnePage="0" WScale="0"/>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677B378AE61C0542A438B000436D624F" ma:contentTypeVersion="13" ma:contentTypeDescription="Een nieuw document maken." ma:contentTypeScope="" ma:versionID="32d3ae0065356c39f54d96fd4c5770bf">
  <xsd:schema xmlns:xsd="http://www.w3.org/2001/XMLSchema" xmlns:xs="http://www.w3.org/2001/XMLSchema" xmlns:p="http://schemas.microsoft.com/office/2006/metadata/properties" xmlns:ns2="36a8ec46-7a41-4bcd-bb70-22801cd9bae7" xmlns:ns3="25b866e5-1de2-49ad-b6e4-1d3949b6ff54" targetNamespace="http://schemas.microsoft.com/office/2006/metadata/properties" ma:root="true" ma:fieldsID="f691d680165fd554f4e643cd1c1b9ab5" ns2:_="" ns3:_="">
    <xsd:import namespace="36a8ec46-7a41-4bcd-bb70-22801cd9bae7"/>
    <xsd:import namespace="25b866e5-1de2-49ad-b6e4-1d3949b6ff54"/>
    <xsd:element name="properties">
      <xsd:complexType>
        <xsd:sequence>
          <xsd:element name="documentManagement">
            <xsd:complexType>
              <xsd:all>
                <xsd:element ref="ns2:lcf76f155ced4ddcb4097134ff3c332f" minOccurs="0"/>
                <xsd:element ref="ns3:TaxCatchAll" minOccurs="0"/>
                <xsd:element ref="ns2:MediaServiceMetadata" minOccurs="0"/>
                <xsd:element ref="ns2:MediaServiceFastMetadata" minOccurs="0"/>
                <xsd:element ref="ns2:MediaServiceObjectDetectorVersions" minOccurs="0"/>
                <xsd:element ref="ns2:MediaServiceGenerationTime" minOccurs="0"/>
                <xsd:element ref="ns2:MediaServiceEventHashCode" minOccurs="0"/>
                <xsd:element ref="ns2:MediaServiceDateTaken" minOccurs="0"/>
                <xsd:element ref="ns2:MediaServiceLocation" minOccurs="0"/>
                <xsd:element ref="ns2:MediaLengthInSeconds" minOccurs="0"/>
                <xsd:element ref="ns2:MediaServiceOCR"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6a8ec46-7a41-4bcd-bb70-22801cd9bae7" elementFormDefault="qualified">
    <xsd:import namespace="http://schemas.microsoft.com/office/2006/documentManagement/types"/>
    <xsd:import namespace="http://schemas.microsoft.com/office/infopath/2007/PartnerControls"/>
    <xsd:element name="lcf76f155ced4ddcb4097134ff3c332f" ma:index="9" nillable="true" ma:taxonomy="true" ma:internalName="lcf76f155ced4ddcb4097134ff3c332f" ma:taxonomyFieldName="MediaServiceImageTags" ma:displayName="Afbeeldingtags" ma:readOnly="false" ma:fieldId="{5cf76f15-5ced-4ddc-b409-7134ff3c332f}" ma:taxonomyMulti="true" ma:sspId="cc2c4113-801f-4b25-8d3e-45dbcf2e4589" ma:termSetId="09814cd3-568e-fe90-9814-8d621ff8fb84" ma:anchorId="fba54fb3-c3e1-fe81-a776-ca4b69148c4d" ma:open="true" ma:isKeyword="false">
      <xsd:complexType>
        <xsd:sequence>
          <xsd:element ref="pc:Terms" minOccurs="0" maxOccurs="1"/>
        </xsd:sequence>
      </xsd:complex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ObjectDetectorVersions" ma:index="13" nillable="true" ma:displayName="MediaServiceObjectDetectorVersions" ma:hidden="true" ma:indexed="true" ma:internalName="MediaServiceObjectDetectorVersion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Location" ma:index="17" nillable="true" ma:displayName="Location" ma:indexed="true" ma:internalName="MediaServiceLocation"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SearchProperties" ma:index="20"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5b866e5-1de2-49ad-b6e4-1d3949b6ff54" elementFormDefault="qualified">
    <xsd:import namespace="http://schemas.microsoft.com/office/2006/documentManagement/types"/>
    <xsd:import namespace="http://schemas.microsoft.com/office/infopath/2007/PartnerControls"/>
    <xsd:element name="TaxCatchAll" ma:index="10" nillable="true" ma:displayName="Taxonomy Catch All Column" ma:hidden="true" ma:list="{27b3a23c-b855-42c2-be22-eef2407c7cfe}" ma:internalName="TaxCatchAll" ma:showField="CatchAllData" ma:web="25b866e5-1de2-49ad-b6e4-1d3949b6ff5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36a8ec46-7a41-4bcd-bb70-22801cd9bae7">
      <Terms xmlns="http://schemas.microsoft.com/office/infopath/2007/PartnerControls"/>
    </lcf76f155ced4ddcb4097134ff3c332f>
    <TaxCatchAll xmlns="25b866e5-1de2-49ad-b6e4-1d3949b6ff54" xsi:nil="true"/>
  </documentManagement>
</p:properties>
</file>

<file path=customXml/itemProps1.xml><?xml version="1.0" encoding="utf-8"?>
<ds:datastoreItem xmlns:ds="http://schemas.openxmlformats.org/officeDocument/2006/customXml" ds:itemID="{744B5602-434D-48D0-848C-207142A13249}">
  <ds:schemaRefs>
    <ds:schemaRef ds:uri="http://schemas.microsoft.com/sharepoint/v3/contenttype/forms"/>
  </ds:schemaRefs>
</ds:datastoreItem>
</file>

<file path=customXml/itemProps2.xml><?xml version="1.0" encoding="utf-8"?>
<ds:datastoreItem xmlns:ds="http://schemas.openxmlformats.org/officeDocument/2006/customXml" ds:itemID="{6458B16B-122D-414D-9A5C-FF292A31F4D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6a8ec46-7a41-4bcd-bb70-22801cd9bae7"/>
    <ds:schemaRef ds:uri="25b866e5-1de2-49ad-b6e4-1d3949b6ff5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59FA441-5022-4EDF-AFE7-989E1D5A498F}">
  <ds:schemaRefs>
    <ds:schemaRef ds:uri="http://schemas.microsoft.com/office/2006/metadata/properties"/>
    <ds:schemaRef ds:uri="http://schemas.microsoft.com/office/infopath/2007/PartnerControls"/>
    <ds:schemaRef ds:uri="36a8ec46-7a41-4bcd-bb70-22801cd9bae7"/>
    <ds:schemaRef ds:uri="25b866e5-1de2-49ad-b6e4-1d3949b6ff54"/>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1</vt:i4>
      </vt:variant>
      <vt:variant>
        <vt:lpstr>Benoemde bereiken</vt:lpstr>
      </vt:variant>
      <vt:variant>
        <vt:i4>1</vt:i4>
      </vt:variant>
    </vt:vector>
  </HeadingPairs>
  <TitlesOfParts>
    <vt:vector size="2" baseType="lpstr">
      <vt:lpstr>kortingen</vt:lpstr>
      <vt:lpstr>kortingen!Afdrukbereik</vt:lpstr>
    </vt:vector>
  </TitlesOfParts>
  <Manager/>
  <Company>BURO-33</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Jean-Marc Pisters</dc:creator>
  <cp:keywords/>
  <dc:description>Alle rechten voorbehouden. © BURO-33, 2018</dc:description>
  <cp:lastModifiedBy>Ruben van Bochove</cp:lastModifiedBy>
  <cp:lastPrinted>2025-10-22T14:16:16Z</cp:lastPrinted>
  <dcterms:created xsi:type="dcterms:W3CDTF">2011-07-22T11:26:59Z</dcterms:created>
  <dcterms:modified xsi:type="dcterms:W3CDTF">2026-05-16T09:41:35Z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0x010100677B378AE61C0542A438B000436D624F</vt:lpwstr>
  </property>
  <property fmtid="{D5CDD505-2E9C-101B-9397-08002B2CF9AE}" pid="3" name="MediaServiceImageTags">
    <vt:lpwstr/>
  </property>
</Properties>
</file>