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mc:AlternateContent xmlns:mc="http://schemas.openxmlformats.org/markup-compatibility/2006">
    <mc:Choice Requires="x15">
      <x15ac:absPath xmlns:x15ac="http://schemas.microsoft.com/office/spreadsheetml/2010/11/ac" url="https://vanbochoveeu.sharepoint.com/sites/TeamVBOVL/Gedeelde documenten/1 Klanten/ISNV Noord Veluwe/Bijlagen bestek/"/>
    </mc:Choice>
  </mc:AlternateContent>
  <xr:revisionPtr revIDLastSave="110" documentId="8_{72C68B37-26B1-4980-806F-E11D2229BC08}" xr6:coauthVersionLast="47" xr6:coauthVersionMax="47" xr10:uidLastSave="{3FE18ED4-9F19-47EA-AB4F-B8480FE7846E}"/>
  <bookViews>
    <workbookView xWindow="-120" yWindow="-120" windowWidth="29040" windowHeight="15720" xr2:uid="{00000000-000D-0000-FFFF-FFFF00000000}"/>
  </bookViews>
  <sheets>
    <sheet name="kortingen" sheetId="2" r:id="rId1"/>
  </sheets>
  <definedNames>
    <definedName name="_xlnm.Print_Area" localSheetId="0">kortingen!$A$1:$I$25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2" l="1"/>
  <c r="E14" i="2"/>
  <c r="E13" i="2"/>
  <c r="E9" i="2"/>
  <c r="D23" i="2" s="1"/>
  <c r="E23" i="2" s="1"/>
  <c r="E8" i="2"/>
  <c r="B33" i="2"/>
  <c r="B26" i="2"/>
  <c r="B19" i="2"/>
  <c r="I10" i="2"/>
  <c r="I11" i="2" s="1"/>
  <c r="I13" i="2" s="1"/>
  <c r="I18" i="2"/>
  <c r="B36" i="2" l="1"/>
  <c r="I14" i="2"/>
  <c r="I15" i="2" s="1"/>
  <c r="I19" i="2" s="1"/>
  <c r="I20" i="2" s="1"/>
  <c r="D30" i="2" l="1"/>
  <c r="E30" i="2" s="1"/>
  <c r="D31" i="2"/>
  <c r="E31" i="2" s="1"/>
  <c r="D29" i="2"/>
  <c r="E29" i="2" s="1"/>
  <c r="D22" i="2"/>
  <c r="E22" i="2" s="1"/>
  <c r="E32" i="2" l="1"/>
  <c r="D32" i="2" s="1"/>
  <c r="E25" i="2"/>
  <c r="D25" i="2" l="1"/>
  <c r="E27" i="2" l="1"/>
</calcChain>
</file>

<file path=xl/sharedStrings.xml><?xml version="1.0" encoding="utf-8"?>
<sst xmlns="http://schemas.openxmlformats.org/spreadsheetml/2006/main" count="47" uniqueCount="33">
  <si>
    <t>netto</t>
  </si>
  <si>
    <t>winst/risico</t>
  </si>
  <si>
    <t>handelingskosten</t>
  </si>
  <si>
    <t>verkoopprijs</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</si>
  <si>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</si>
  <si>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</si>
  <si>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</si>
  <si>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</si>
  <si>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</si>
  <si>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</si>
  <si>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</si>
  <si>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</si>
  <si>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</si>
  <si>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</si>
  <si>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</si>
  <si>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</si>
  <si>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</si>
  <si>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</si>
  <si>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</si>
  <si>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</si>
  <si>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</si>
  <si>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</si>
  <si>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</si>
  <si>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</si>
  <si>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</si>
  <si>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Retrofit  LED Lampen</t>
  </si>
  <si>
    <t>SALED</t>
  </si>
  <si>
    <t>PHILIPS - VRG 66</t>
  </si>
  <si>
    <t>Aura</t>
  </si>
  <si>
    <t xml:space="preserve">NB: de definitieve TM-systeem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</si>
  <si>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50 uit de RAW-raamovereenkomst. Mocht dit niet met elkaar overeenkomen, kan opdrachtgever overgaan tot uitsluiting. </t>
  </si>
  <si>
    <t>In te vullen in post 50</t>
  </si>
  <si>
    <t>Invul instructie:
Vul Tabel 1: Percentagetabel, met uw Kortingspercentage per leverancier (kolom F), uw toeslagen voor Handelingskosten (kolom G) én Winst en Risico (kolom H). Het Kortingspercentage per leverancier én Tabel 2: Prijstabel worden automatisch berekend. De prijs in het geel gearceerde vlak dient u over te nemen in de relevante bestekspost in de inschrijfstaat.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</si>
</sst>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 #,##0.00_);_(&quot;€&quot;\ * \(#,##0.00\);_(&quot;€&quot;\ * &quot;-&quot;??_);_(@_)"/>
    <numFmt numFmtId="165" formatCode="0.0%"/>
  </numFmts>
  <fonts count="3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0"/>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6"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43"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76">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16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26" fillId="34" borderId="19" xfId="0" applyFont="1" applyFill="1" applyBorder="1" applyProtection="1">
      <protection hidden="1"/>
    </xf>
    <xf numFmtId="0" fontId="27" fillId="34" borderId="19" xfId="0" applyFont="1" applyFill="1" applyBorder="1" applyAlignment="1" applyProtection="1">
      <alignment horizontal="right"/>
      <protection hidden="1"/>
    </xf>
    <xf numFmtId="9" fontId="27" fillId="34" borderId="0" xfId="44" applyFont="1" applyFill="1" applyBorder="1" applyAlignment="1" applyProtection="1">
      <alignment horizontal="center"/>
      <protection hidden="1"/>
    </xf>
    <xf numFmtId="0" fontId="27" fillId="34" borderId="19" xfId="0" applyFont="1" applyFill="1" applyBorder="1" applyAlignment="1" applyProtection="1">
      <alignment horizontal="left"/>
      <protection hidden="1"/>
    </xf>
    <xf numFmtId="0" fontId="28" fillId="34" borderId="19" xfId="0" applyFont="1" applyFill="1" applyBorder="1" applyAlignment="1" applyProtection="1">
      <alignment horizontal="left"/>
      <protection hidden="1"/>
    </xf>
    <xf numFmtId="9" fontId="6" fillId="34" borderId="0" xfId="44" applyFont="1" applyFill="1" applyBorder="1" applyAlignment="1" applyProtection="1">
      <alignment horizontal="center"/>
      <protection hidden="1"/>
    </xf>
    <xf numFmtId="0" fontId="19" fillId="34" borderId="19" xfId="0" applyFont="1" applyFill="1" applyBorder="1" applyAlignment="1" applyProtection="1">
      <alignment horizontal="right"/>
      <protection hidden="1"/>
    </xf>
    <xf numFmtId="165" fontId="19" fillId="34" borderId="0" xfId="44" applyNumberFormat="1" applyFont="1" applyFill="1" applyBorder="1" applyAlignment="1" applyProtection="1">
      <alignment horizontal="center"/>
      <protection hidden="1"/>
    </xf>
    <xf numFmtId="0" fontId="6" fillId="34" borderId="19" xfId="0" applyFont="1" applyFill="1" applyBorder="1" applyProtection="1">
      <protection hidden="1"/>
    </xf>
    <xf numFmtId="0" fontId="6" fillId="34" borderId="19" xfId="0" applyFont="1" applyFill="1" applyBorder="1" applyAlignment="1" applyProtection="1">
      <alignment horizontal="left"/>
      <protection hidden="1"/>
    </xf>
    <xf numFmtId="0" fontId="6" fillId="34" borderId="19" xfId="0" applyFont="1" applyFill="1" applyBorder="1" applyAlignment="1" applyProtection="1">
      <alignment horizontal="right"/>
      <protection hidden="1"/>
    </xf>
    <xf numFmtId="0" fontId="29" fillId="0" borderId="0" xfId="0" applyFont="1" applyProtection="1">
      <protection hidden="1"/>
    </xf>
    <xf numFmtId="0" fontId="21" fillId="34" borderId="15" xfId="0" applyFont="1" applyFill="1" applyBorder="1" applyAlignment="1" applyProtection="1">
      <alignment horizontal="left"/>
      <protection hidden="1"/>
    </xf>
    <xf numFmtId="0" fontId="21" fillId="34" borderId="16" xfId="0" applyFont="1" applyFill="1" applyBorder="1" applyProtection="1">
      <protection hidden="1"/>
    </xf>
    <xf numFmtId="43" fontId="21" fillId="35" borderId="18" xfId="42"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0" fontId="28" fillId="33" borderId="21" xfId="0" applyFont="1" applyFill="1" applyBorder="1" applyProtection="1">
      <protection hidden="1"/>
    </xf>
    <xf numFmtId="0" fontId="35" fillId="33" borderId="23" xfId="0" applyFont="1" applyFill="1" applyBorder="1" applyAlignment="1" applyProtection="1">
      <alignment horizontal="right"/>
      <protection hidden="1"/>
    </xf>
    <xf numFmtId="164" fontId="33" fillId="33" borderId="18" xfId="0" applyNumberFormat="1" applyFont="1" applyFill="1" applyBorder="1" applyProtection="1">
      <protection hidden="1"/>
    </xf>
    <xf numFmtId="164" fontId="34" fillId="0" borderId="0" xfId="0" applyNumberFormat="1" applyFont="1" applyProtection="1">
      <protection hidden="1"/>
    </xf>
    <xf numFmtId="0" fontId="34" fillId="0" borderId="0" xfId="0" applyFont="1" applyProtection="1">
      <protection hidden="1"/>
    </xf>
    <xf numFmtId="164" fontId="22" fillId="0" borderId="0" xfId="0" applyNumberFormat="1" applyFont="1" applyProtection="1">
      <protection hidden="1"/>
    </xf>
    <xf numFmtId="0" fontId="22" fillId="0" borderId="0" xfId="0" applyFont="1" applyProtection="1">
      <protection hidden="1"/>
    </xf>
    <xf numFmtId="0" fontId="6" fillId="0" borderId="0" xfId="0" applyFont="1" applyProtection="1">
      <protection hidden="1"/>
    </xf>
    <xf numFmtId="10" fontId="6" fillId="0" borderId="0" xfId="0" applyNumberFormat="1" applyFont="1" applyProtection="1">
      <protection hidden="1"/>
    </xf>
    <xf numFmtId="10" fontId="24" fillId="0" borderId="0" xfId="0" applyNumberFormat="1" applyFont="1" applyProtection="1">
      <protection hidden="1"/>
    </xf>
    <xf numFmtId="0" fontId="18" fillId="36" borderId="12" xfId="0" applyFont="1" applyFill="1" applyBorder="1" applyAlignment="1" applyProtection="1">
      <alignment horizontal="center" vertical="center"/>
      <protection hidden="1"/>
    </xf>
    <xf numFmtId="0" fontId="18" fillId="36" borderId="13" xfId="0" applyFont="1" applyFill="1" applyBorder="1" applyAlignment="1" applyProtection="1">
      <alignment horizontal="center" vertical="center"/>
      <protection hidden="1"/>
    </xf>
    <xf numFmtId="0" fontId="18" fillId="36" borderId="14" xfId="0" applyFont="1" applyFill="1" applyBorder="1" applyAlignment="1" applyProtection="1">
      <alignment horizontal="center" vertical="center"/>
      <protection hidden="1"/>
    </xf>
    <xf numFmtId="0" fontId="18" fillId="36" borderId="15" xfId="0" applyFont="1" applyFill="1" applyBorder="1" applyAlignment="1" applyProtection="1">
      <alignment horizontal="center" vertical="center"/>
      <protection hidden="1"/>
    </xf>
    <xf numFmtId="0" fontId="18" fillId="36" borderId="16" xfId="0" applyFont="1" applyFill="1" applyBorder="1" applyAlignment="1" applyProtection="1">
      <alignment horizontal="center" vertical="center"/>
      <protection hidden="1"/>
    </xf>
    <xf numFmtId="0" fontId="18" fillId="36" borderId="17" xfId="0" applyFont="1" applyFill="1" applyBorder="1" applyAlignment="1" applyProtection="1">
      <alignment horizontal="center" vertical="center"/>
      <protection hidden="1"/>
    </xf>
    <xf numFmtId="0" fontId="0" fillId="0" borderId="11" xfId="0" applyBorder="1" applyAlignment="1" applyProtection="1">
      <alignment horizontal="left" vertical="center"/>
      <protection hidden="1"/>
    </xf>
    <xf numFmtId="10" fontId="0" fillId="0" borderId="10" xfId="44" applyNumberFormat="1" applyFont="1" applyFill="1" applyBorder="1" applyAlignment="1" applyProtection="1">
      <alignment horizontal="center" vertical="center"/>
      <protection hidden="1"/>
    </xf>
    <xf numFmtId="10" fontId="0" fillId="37" borderId="11" xfId="44" applyNumberFormat="1" applyFont="1" applyFill="1" applyBorder="1" applyAlignment="1" applyProtection="1">
      <alignment horizontal="center" vertical="center"/>
      <protection locked="0" hidden="1"/>
    </xf>
    <xf numFmtId="0" fontId="0" fillId="0" borderId="11" xfId="0" applyBorder="1" applyAlignment="1" applyProtection="1">
      <alignment horizontal="center" vertical="center"/>
      <protection hidden="1"/>
    </xf>
    <xf numFmtId="164" fontId="0" fillId="0" borderId="11" xfId="43" applyFont="1" applyFill="1" applyBorder="1" applyAlignment="1" applyProtection="1">
      <alignment horizontal="center" vertical="center"/>
      <protection hidden="1"/>
    </xf>
    <xf numFmtId="164" fontId="0" fillId="0" borderId="10" xfId="43" applyFont="1" applyFill="1" applyBorder="1" applyAlignment="1" applyProtection="1">
      <alignment horizontal="center" vertical="center"/>
      <protection hidden="1"/>
    </xf>
    <xf numFmtId="0" fontId="27" fillId="34" borderId="0" xfId="0" applyFont="1" applyFill="1" applyAlignment="1" applyProtection="1">
      <alignment horizontal="center"/>
      <protection hidden="1"/>
    </xf>
    <xf numFmtId="164" fontId="27" fillId="34" borderId="20" xfId="43" applyFont="1" applyFill="1" applyBorder="1" applyProtection="1">
      <protection hidden="1"/>
    </xf>
    <xf numFmtId="164" fontId="6" fillId="34" borderId="20" xfId="43" applyFont="1" applyFill="1" applyBorder="1" applyProtection="1">
      <protection hidden="1"/>
    </xf>
    <xf numFmtId="164" fontId="19" fillId="34" borderId="20" xfId="43" applyFont="1" applyFill="1" applyBorder="1" applyProtection="1">
      <protection hidden="1"/>
    </xf>
    <xf numFmtId="0" fontId="19" fillId="34" borderId="0" xfId="0" applyFont="1" applyFill="1" applyAlignment="1" applyProtection="1">
      <alignment horizontal="center"/>
      <protection hidden="1"/>
    </xf>
    <xf numFmtId="0" fontId="6" fillId="34" borderId="0" xfId="0" applyFont="1" applyFill="1" applyProtection="1">
      <protection hidden="1"/>
    </xf>
    <xf numFmtId="0" fontId="1" fillId="0" borderId="21"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10" fontId="2" fillId="0" borderId="11" xfId="0" applyNumberFormat="1" applyFont="1" applyBorder="1" applyAlignment="1" applyProtection="1">
      <alignment horizontal="center" wrapText="1"/>
      <protection hidden="1"/>
    </xf>
    <xf numFmtId="10" fontId="2" fillId="0" borderId="24" xfId="0" applyNumberFormat="1" applyFont="1" applyBorder="1" applyAlignment="1" applyProtection="1">
      <alignment horizontal="center" wrapText="1"/>
      <protection hidden="1"/>
    </xf>
    <xf numFmtId="10" fontId="2"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xf numFmtId="0" fontId="0" fillId="0" borderId="0" xfId="0" applyFont="1" applyProtection="1">
      <protection hidden="1"/>
    </xf>
    <xf numFmtId="0" fontId="36" fillId="0" borderId="0" xfId="0" applyFont="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showGridLines="0" tabSelected="1" zoomScaleNormal="100" workbookViewId="0">
      <selection activeCell="A28" sqref="A28"/>
    </sheetView>
  </sheetViews>
  <sheetFormatPr defaultColWidth="8.88671875" defaultRowHeight="14.4" x14ac:dyDescent="0.3"/>
  <cols>
    <col min="1" max="1" width="40.109375" style="2" customWidth="1"/>
    <col min="2" max="2" width="22.6640625" style="2" customWidth="1"/>
    <col min="3" max="3" width="19.33203125" style="2" customWidth="1"/>
    <col min="4" max="4" width="12.6640625" style="2" customWidth="1"/>
    <col min="5" max="5" width="15.6640625" style="2" customWidth="1"/>
    <col min="6" max="6" width="12.6640625" style="2" customWidth="1"/>
    <col min="7" max="7" width="24.33203125" style="3" customWidth="1"/>
    <col min="8" max="8" width="10.6640625" style="2" customWidth="1"/>
    <col min="9" max="9" width="17.109375" style="4" customWidth="1"/>
    <col min="10" max="11" width="42.6640625" style="74" customWidth="1"/>
    <col min="12" max="12" width="8.88671875" style="74"/>
    <col min="13" max="16384" width="8.88671875" style="2"/>
  </cols>
  <sheetData>
    <row r="1" spans="1:10" x14ac:dyDescent="0.3">
      <c r="A1" s="1"/>
    </row>
    <row r="2" spans="1:10" ht="16.2" thickBot="1" x14ac:dyDescent="0.35">
      <c r="A2" s="5"/>
    </row>
    <row r="3" spans="1:10" ht="65.25" customHeight="1" thickBot="1" x14ac:dyDescent="0.35">
      <c r="A3" s="56" t="s">
        <v>30</v>
      </c>
      <c r="B3" s="57"/>
      <c r="C3" s="57"/>
      <c r="D3" s="57"/>
      <c r="E3" s="57"/>
      <c r="F3" s="57"/>
      <c r="G3" s="58"/>
    </row>
    <row r="4" spans="1:10" ht="15" customHeight="1" x14ac:dyDescent="0.3">
      <c r="A4" s="6"/>
      <c r="B4" s="7"/>
      <c r="C4" s="7"/>
      <c r="D4" s="7"/>
      <c r="E4" s="7"/>
      <c r="F4" s="7"/>
      <c r="G4" s="7"/>
    </row>
    <row r="5" spans="1:10" ht="65.25" customHeight="1" thickBot="1" x14ac:dyDescent="0.35">
      <c r="A5" s="8" t="s">
        <v>21</v>
      </c>
      <c r="B5" s="9" t="s">
        <v>14</v>
      </c>
      <c r="C5" s="10" t="s">
        <v>11</v>
      </c>
      <c r="D5" s="10" t="s">
        <v>1</v>
      </c>
      <c r="E5" s="11" t="s">
        <v>12</v>
      </c>
      <c r="G5" s="2"/>
      <c r="I5" s="2"/>
    </row>
    <row r="6" spans="1:10" ht="15" thickBot="1" x14ac:dyDescent="0.35">
      <c r="A6" s="35"/>
      <c r="B6" s="36"/>
      <c r="C6" s="36"/>
      <c r="D6" s="36"/>
      <c r="E6" s="36"/>
      <c r="G6" s="59" t="s">
        <v>19</v>
      </c>
      <c r="H6" s="60"/>
      <c r="I6" s="61"/>
    </row>
    <row r="7" spans="1:10" ht="15.6" x14ac:dyDescent="0.3">
      <c r="A7" s="8" t="s">
        <v>24</v>
      </c>
      <c r="B7" s="62"/>
      <c r="C7" s="63"/>
      <c r="D7" s="63"/>
      <c r="E7" s="64"/>
      <c r="G7" s="12" t="s">
        <v>5</v>
      </c>
      <c r="H7" s="50"/>
      <c r="I7" s="51"/>
      <c r="J7" s="75"/>
    </row>
    <row r="8" spans="1:10" x14ac:dyDescent="0.3">
      <c r="A8" s="44" t="s">
        <v>22</v>
      </c>
      <c r="B8" s="46">
        <v>0.05</v>
      </c>
      <c r="C8" s="46">
        <v>0.01</v>
      </c>
      <c r="D8" s="46">
        <v>0.01</v>
      </c>
      <c r="E8" s="45">
        <f>($I$8-((1-B8)*(C8+D8)*$I$8+(1-B8)*$I$8))/$I$8</f>
        <v>3.1000000000000024E-2</v>
      </c>
      <c r="G8" s="13" t="s">
        <v>6</v>
      </c>
      <c r="H8" s="14"/>
      <c r="I8" s="51">
        <v>70</v>
      </c>
      <c r="J8" s="75"/>
    </row>
    <row r="9" spans="1:10" x14ac:dyDescent="0.3">
      <c r="A9" s="44" t="s">
        <v>23</v>
      </c>
      <c r="B9" s="46">
        <v>0.05</v>
      </c>
      <c r="C9" s="46">
        <v>0.01</v>
      </c>
      <c r="D9" s="46">
        <v>0.01</v>
      </c>
      <c r="E9" s="45">
        <f>($I$8-((1-B9)*(C9+D9)*$I$8+(1-B9)*$I$8))/$I$8</f>
        <v>3.1000000000000024E-2</v>
      </c>
      <c r="G9" s="15"/>
      <c r="H9" s="14"/>
      <c r="I9" s="51"/>
      <c r="J9" s="75"/>
    </row>
    <row r="10" spans="1:10" x14ac:dyDescent="0.3">
      <c r="A10" s="44"/>
      <c r="B10" s="46"/>
      <c r="C10" s="46"/>
      <c r="D10" s="46"/>
      <c r="E10" s="45"/>
      <c r="G10" s="15" t="s">
        <v>7</v>
      </c>
      <c r="H10" s="14">
        <v>0.4</v>
      </c>
      <c r="I10" s="51">
        <f>I8*H10</f>
        <v>28</v>
      </c>
      <c r="J10" s="75"/>
    </row>
    <row r="11" spans="1:10" x14ac:dyDescent="0.3">
      <c r="B11" s="37"/>
      <c r="C11" s="37"/>
      <c r="D11" s="37"/>
      <c r="E11" s="37"/>
      <c r="G11" s="13" t="s">
        <v>0</v>
      </c>
      <c r="H11" s="14"/>
      <c r="I11" s="51">
        <f>I8-I10</f>
        <v>42</v>
      </c>
      <c r="J11" s="75"/>
    </row>
    <row r="12" spans="1:10" ht="15.6" x14ac:dyDescent="0.3">
      <c r="A12" s="8" t="s">
        <v>25</v>
      </c>
      <c r="B12" s="62"/>
      <c r="C12" s="63"/>
      <c r="D12" s="63"/>
      <c r="E12" s="64"/>
      <c r="G12" s="16" t="s">
        <v>4</v>
      </c>
      <c r="H12" s="17"/>
      <c r="I12" s="52"/>
      <c r="J12" s="75"/>
    </row>
    <row r="13" spans="1:10" x14ac:dyDescent="0.3">
      <c r="A13" s="44" t="s">
        <v>26</v>
      </c>
      <c r="B13" s="46">
        <v>0.05</v>
      </c>
      <c r="C13" s="46">
        <v>0.01</v>
      </c>
      <c r="D13" s="46">
        <v>0.01</v>
      </c>
      <c r="E13" s="45">
        <f t="shared" ref="E13:E15" si="0">($I$8-((1-B13)*(C13+D13)*$I$8+(1-B13)*$I$8))/$I$8</f>
        <v>3.1000000000000024E-2</v>
      </c>
      <c r="G13" s="18" t="s">
        <v>2</v>
      </c>
      <c r="H13" s="19">
        <v>0.05</v>
      </c>
      <c r="I13" s="53">
        <f>I11*H13</f>
        <v>2.1</v>
      </c>
      <c r="J13" s="75"/>
    </row>
    <row r="14" spans="1:10" x14ac:dyDescent="0.3">
      <c r="A14" s="44" t="s">
        <v>27</v>
      </c>
      <c r="B14" s="46">
        <v>0.05</v>
      </c>
      <c r="C14" s="46">
        <v>0.01</v>
      </c>
      <c r="D14" s="46">
        <v>0.01</v>
      </c>
      <c r="E14" s="45">
        <f t="shared" si="0"/>
        <v>3.1000000000000024E-2</v>
      </c>
      <c r="G14" s="18" t="s">
        <v>1</v>
      </c>
      <c r="H14" s="19">
        <v>7.4999999999999997E-2</v>
      </c>
      <c r="I14" s="53">
        <f>I11*H14</f>
        <v>3.15</v>
      </c>
      <c r="J14" s="75"/>
    </row>
    <row r="15" spans="1:10" x14ac:dyDescent="0.3">
      <c r="A15" s="44" t="s">
        <v>28</v>
      </c>
      <c r="B15" s="46">
        <v>0.05</v>
      </c>
      <c r="C15" s="46">
        <v>0.01</v>
      </c>
      <c r="D15" s="46">
        <v>0.01</v>
      </c>
      <c r="E15" s="45">
        <f t="shared" si="0"/>
        <v>3.1000000000000024E-2</v>
      </c>
      <c r="G15" s="18" t="s">
        <v>3</v>
      </c>
      <c r="H15" s="54"/>
      <c r="I15" s="53">
        <f>SUM(I11:I14)</f>
        <v>47.25</v>
      </c>
      <c r="J15" s="75"/>
    </row>
    <row r="16" spans="1:10" x14ac:dyDescent="0.3">
      <c r="G16" s="20"/>
      <c r="H16" s="55"/>
      <c r="I16" s="52"/>
      <c r="J16" s="75"/>
    </row>
    <row r="17" spans="1:10" x14ac:dyDescent="0.3">
      <c r="G17" s="21" t="s">
        <v>8</v>
      </c>
      <c r="H17" s="55"/>
      <c r="I17" s="52"/>
      <c r="J17" s="75"/>
    </row>
    <row r="18" spans="1:10" x14ac:dyDescent="0.3">
      <c r="G18" s="22" t="s">
        <v>6</v>
      </c>
      <c r="H18" s="55"/>
      <c r="I18" s="52">
        <f>I8</f>
        <v>70</v>
      </c>
      <c r="J18" s="75"/>
    </row>
    <row r="19" spans="1:10" ht="15" thickBot="1" x14ac:dyDescent="0.35">
      <c r="B19" s="34" t="e">
        <f>SUM(#REF!)</f>
        <v>#REF!</v>
      </c>
      <c r="G19" s="22" t="s">
        <v>13</v>
      </c>
      <c r="H19" s="55"/>
      <c r="I19" s="52">
        <f>I15</f>
        <v>47.25</v>
      </c>
      <c r="J19" s="75"/>
    </row>
    <row r="20" spans="1:10" ht="15" thickBot="1" x14ac:dyDescent="0.35">
      <c r="G20" s="24" t="s">
        <v>20</v>
      </c>
      <c r="H20" s="25"/>
      <c r="I20" s="26">
        <f>(I8-I19)/I8*100</f>
        <v>32.5</v>
      </c>
      <c r="J20" s="75"/>
    </row>
    <row r="21" spans="1:10" ht="15.6" x14ac:dyDescent="0.3">
      <c r="A21" s="8" t="s">
        <v>24</v>
      </c>
      <c r="B21" s="27" t="s">
        <v>15</v>
      </c>
      <c r="C21" s="27" t="s">
        <v>17</v>
      </c>
      <c r="D21" s="27" t="s">
        <v>16</v>
      </c>
      <c r="E21" s="27" t="s">
        <v>18</v>
      </c>
      <c r="J21" s="75"/>
    </row>
    <row r="22" spans="1:10" x14ac:dyDescent="0.3">
      <c r="A22" s="44" t="s">
        <v>22</v>
      </c>
      <c r="B22" s="47">
        <v>5</v>
      </c>
      <c r="C22" s="48">
        <v>100</v>
      </c>
      <c r="D22" s="48">
        <f>C22-(C22*E8)</f>
        <v>96.899999999999991</v>
      </c>
      <c r="E22" s="49">
        <f>B22*D22</f>
        <v>484.49999999999994</v>
      </c>
      <c r="J22" s="75"/>
    </row>
    <row r="23" spans="1:10" x14ac:dyDescent="0.3">
      <c r="A23" s="44" t="s">
        <v>23</v>
      </c>
      <c r="B23" s="47">
        <v>2</v>
      </c>
      <c r="C23" s="48">
        <v>100</v>
      </c>
      <c r="D23" s="48">
        <f>C23-(C23*E9)</f>
        <v>96.899999999999991</v>
      </c>
      <c r="E23" s="49">
        <f>B23*D23</f>
        <v>193.79999999999998</v>
      </c>
    </row>
    <row r="24" spans="1:10" ht="15" thickBot="1" x14ac:dyDescent="0.35">
      <c r="A24" s="44"/>
      <c r="B24" s="47"/>
      <c r="C24" s="48"/>
      <c r="D24" s="48"/>
      <c r="E24" s="49"/>
    </row>
    <row r="25" spans="1:10" ht="15" thickBot="1" x14ac:dyDescent="0.35">
      <c r="B25" s="28"/>
      <c r="C25" s="29" t="s">
        <v>31</v>
      </c>
      <c r="D25" s="30">
        <f>E25/B26</f>
        <v>96.899999999999991</v>
      </c>
      <c r="E25" s="33">
        <f>SUM(E22:E24)</f>
        <v>678.3</v>
      </c>
    </row>
    <row r="26" spans="1:10" ht="15" customHeight="1" x14ac:dyDescent="0.3">
      <c r="B26" s="34">
        <f>SUM(B22:B24)</f>
        <v>7</v>
      </c>
      <c r="G26" s="65" t="s">
        <v>32</v>
      </c>
      <c r="H26" s="66"/>
      <c r="I26" s="67"/>
    </row>
    <row r="27" spans="1:10" x14ac:dyDescent="0.3">
      <c r="E27" s="31">
        <f>SUM(E19:E26)</f>
        <v>1356.6</v>
      </c>
      <c r="G27" s="68"/>
      <c r="H27" s="69"/>
      <c r="I27" s="70"/>
    </row>
    <row r="28" spans="1:10" ht="17.100000000000001" customHeight="1" x14ac:dyDescent="0.3">
      <c r="A28" s="8" t="s">
        <v>25</v>
      </c>
      <c r="B28" s="27" t="s">
        <v>15</v>
      </c>
      <c r="C28" s="27" t="s">
        <v>17</v>
      </c>
      <c r="D28" s="27" t="s">
        <v>16</v>
      </c>
      <c r="E28" s="27" t="s">
        <v>18</v>
      </c>
      <c r="G28" s="68"/>
      <c r="H28" s="69"/>
      <c r="I28" s="70"/>
    </row>
    <row r="29" spans="1:10" x14ac:dyDescent="0.3">
      <c r="A29" s="44" t="s">
        <v>26</v>
      </c>
      <c r="B29" s="47">
        <v>1</v>
      </c>
      <c r="C29" s="48">
        <v>100</v>
      </c>
      <c r="D29" s="48">
        <f>C29-(C29*E13)</f>
        <v>96.899999999999991</v>
      </c>
      <c r="E29" s="49">
        <f>B29*D29</f>
        <v>96.899999999999991</v>
      </c>
      <c r="F29" s="23"/>
      <c r="G29" s="68"/>
      <c r="H29" s="69"/>
      <c r="I29" s="70"/>
    </row>
    <row r="30" spans="1:10" ht="15" thickBot="1" x14ac:dyDescent="0.35">
      <c r="A30" s="44" t="s">
        <v>27</v>
      </c>
      <c r="B30" s="47">
        <v>2</v>
      </c>
      <c r="C30" s="48">
        <v>100</v>
      </c>
      <c r="D30" s="48">
        <f>C30-(C30*E14)</f>
        <v>96.899999999999991</v>
      </c>
      <c r="E30" s="49">
        <f t="shared" ref="E30:E31" si="1">B30*D30</f>
        <v>193.79999999999998</v>
      </c>
      <c r="F30" s="23"/>
      <c r="G30" s="71"/>
      <c r="H30" s="72"/>
      <c r="I30" s="73"/>
    </row>
    <row r="31" spans="1:10" ht="18" customHeight="1" thickBot="1" x14ac:dyDescent="0.35">
      <c r="A31" s="44" t="s">
        <v>28</v>
      </c>
      <c r="B31" s="47">
        <v>2</v>
      </c>
      <c r="C31" s="48">
        <v>100</v>
      </c>
      <c r="D31" s="48">
        <f>C31-(C31*E15)</f>
        <v>96.899999999999991</v>
      </c>
      <c r="E31" s="49">
        <f t="shared" si="1"/>
        <v>193.79999999999998</v>
      </c>
      <c r="G31" s="2"/>
      <c r="I31" s="2"/>
    </row>
    <row r="32" spans="1:10" ht="15" thickBot="1" x14ac:dyDescent="0.35">
      <c r="B32" s="28"/>
      <c r="C32" s="29" t="s">
        <v>31</v>
      </c>
      <c r="D32" s="30">
        <f>E32/B33</f>
        <v>96.9</v>
      </c>
      <c r="E32" s="33">
        <f>SUM(E29:E31)</f>
        <v>484.5</v>
      </c>
      <c r="G32" s="2"/>
      <c r="I32" s="2"/>
    </row>
    <row r="33" spans="1:9" ht="17.100000000000001" customHeight="1" x14ac:dyDescent="0.3">
      <c r="B33" s="34">
        <f>SUM(B29:B31)</f>
        <v>5</v>
      </c>
      <c r="G33" s="2"/>
      <c r="I33" s="2"/>
    </row>
    <row r="34" spans="1:9" x14ac:dyDescent="0.3">
      <c r="G34" s="2"/>
      <c r="I34" s="2"/>
    </row>
    <row r="35" spans="1:9" ht="17.100000000000001" customHeight="1" x14ac:dyDescent="0.3">
      <c r="G35" s="2"/>
      <c r="I35" s="2"/>
    </row>
    <row r="36" spans="1:9" ht="15.9" customHeight="1" x14ac:dyDescent="0.3">
      <c r="B36" s="32" t="e">
        <f>SUM(B19:B26)</f>
        <v>#REF!</v>
      </c>
      <c r="C36" s="23"/>
      <c r="D36" s="23"/>
      <c r="E36" s="23"/>
      <c r="F36" s="23"/>
      <c r="G36" s="2"/>
      <c r="I36" s="2"/>
    </row>
    <row r="37" spans="1:9" x14ac:dyDescent="0.3">
      <c r="A37" s="23" t="s">
        <v>9</v>
      </c>
      <c r="B37" s="23"/>
      <c r="C37" s="23"/>
      <c r="D37" s="23"/>
      <c r="E37" s="23"/>
      <c r="G37" s="2"/>
      <c r="I37" s="2"/>
    </row>
    <row r="38" spans="1:9" ht="15" thickBot="1" x14ac:dyDescent="0.35">
      <c r="A38" s="23" t="s">
        <v>10</v>
      </c>
      <c r="G38" s="2"/>
      <c r="I38" s="2"/>
    </row>
    <row r="39" spans="1:9" x14ac:dyDescent="0.3">
      <c r="A39" s="38" t="s">
        <v>29</v>
      </c>
      <c r="B39" s="39"/>
      <c r="C39" s="39"/>
      <c r="D39" s="39"/>
      <c r="E39" s="39"/>
      <c r="G39" s="2"/>
      <c r="I39" s="2"/>
    </row>
    <row r="40" spans="1:9" ht="17.100000000000001" customHeight="1" thickBot="1" x14ac:dyDescent="0.35">
      <c r="A40" s="41"/>
      <c r="B40" s="42"/>
      <c r="C40" s="42"/>
      <c r="D40" s="42"/>
      <c r="E40" s="42"/>
      <c r="G40" s="2"/>
      <c r="I40" s="2"/>
    </row>
    <row r="41" spans="1:9" x14ac:dyDescent="0.3">
      <c r="G41" s="2"/>
      <c r="I41" s="2"/>
    </row>
    <row r="42" spans="1:9" x14ac:dyDescent="0.3">
      <c r="G42" s="2"/>
      <c r="I42" s="2"/>
    </row>
    <row r="43" spans="1:9" x14ac:dyDescent="0.3">
      <c r="G43" s="2"/>
      <c r="I43" s="2"/>
    </row>
    <row r="44" spans="1:9" x14ac:dyDescent="0.3">
      <c r="F44" s="23"/>
      <c r="G44" s="2"/>
      <c r="I44" s="2"/>
    </row>
    <row r="45" spans="1:9" ht="17.100000000000001" customHeight="1" x14ac:dyDescent="0.3">
      <c r="F45" s="23"/>
      <c r="G45" s="2"/>
      <c r="I45" s="2"/>
    </row>
    <row r="46" spans="1:9" x14ac:dyDescent="0.3">
      <c r="F46" s="23"/>
      <c r="G46" s="2"/>
      <c r="I46" s="2"/>
    </row>
    <row r="47" spans="1:9" ht="15" thickBot="1" x14ac:dyDescent="0.35">
      <c r="G47" s="2"/>
      <c r="I47" s="2"/>
    </row>
    <row r="48" spans="1:9" x14ac:dyDescent="0.3">
      <c r="F48" s="40"/>
      <c r="G48" s="2"/>
      <c r="I48" s="2"/>
    </row>
    <row r="49" spans="6:6" ht="15" thickBot="1" x14ac:dyDescent="0.35">
      <c r="F49" s="43"/>
    </row>
  </sheetData>
  <mergeCells count="5">
    <mergeCell ref="A3:G3"/>
    <mergeCell ref="G6:I6"/>
    <mergeCell ref="B7:E7"/>
    <mergeCell ref="G26:I30"/>
    <mergeCell ref="B12:E12"/>
  </mergeCells>
  <phoneticPr fontId="32" type="noConversion"/>
  <pageMargins left="0.70866141732283472" right="0.70866141732283472" top="0.55118110236220474" bottom="0.55118110236220474" header="0.31496062992125984" footer="0.31496062992125984"/>
  <pageSetup paperSize="9" scale="78"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32d3ae0065356c39f54d96fd4c5770bf">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f691d680165fd554f4e643cd1c1b9ab5"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75810-E556-403E-98B1-12C48D359746}">
  <ds:schemaRefs>
    <ds:schemaRef ds:uri="http://schemas.microsoft.com/sharepoint/v3/contenttype/forms"/>
  </ds:schemaRefs>
</ds:datastoreItem>
</file>

<file path=customXml/itemProps2.xml><?xml version="1.0" encoding="utf-8"?>
<ds:datastoreItem xmlns:ds="http://schemas.openxmlformats.org/officeDocument/2006/customXml" ds:itemID="{F5293429-601F-476B-B87C-89CBF7902B25}">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customXml/itemProps3.xml><?xml version="1.0" encoding="utf-8"?>
<ds:datastoreItem xmlns:ds="http://schemas.openxmlformats.org/officeDocument/2006/customXml" ds:itemID="{73CCAFF4-416C-4E73-A796-F26D50C3F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Ruben van Bochove</cp:lastModifiedBy>
  <cp:lastPrinted>2014-08-21T09:07:53Z</cp:lastPrinted>
  <dcterms:created xsi:type="dcterms:W3CDTF">2011-07-22T11:26:59Z</dcterms:created>
  <dcterms:modified xsi:type="dcterms:W3CDTF">2026-05-10T12:56:38Z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152cbb-2672-4f28-bdc8-9314e0e5a631_Enabled">
    <vt:lpwstr>true</vt:lpwstr>
  </property>
  <property fmtid="{D5CDD505-2E9C-101B-9397-08002B2CF9AE}" pid="3" name="MSIP_Label_5d152cbb-2672-4f28-bdc8-9314e0e5a631_SetDate">
    <vt:lpwstr>2025-09-09T13:16:24Z</vt:lpwstr>
  </property>
  <property fmtid="{D5CDD505-2E9C-101B-9397-08002B2CF9AE}" pid="4" name="MSIP_Label_5d152cbb-2672-4f28-bdc8-9314e0e5a631_Method">
    <vt:lpwstr>Standard</vt:lpwstr>
  </property>
  <property fmtid="{D5CDD505-2E9C-101B-9397-08002B2CF9AE}" pid="5" name="MSIP_Label_5d152cbb-2672-4f28-bdc8-9314e0e5a631_Name">
    <vt:lpwstr>Intern</vt:lpwstr>
  </property>
  <property fmtid="{D5CDD505-2E9C-101B-9397-08002B2CF9AE}" pid="6" name="MSIP_Label_5d152cbb-2672-4f28-bdc8-9314e0e5a631_SiteId">
    <vt:lpwstr>75397285-be72-4b69-b401-97fedb58a1c3</vt:lpwstr>
  </property>
  <property fmtid="{D5CDD505-2E9C-101B-9397-08002B2CF9AE}" pid="7" name="MSIP_Label_5d152cbb-2672-4f28-bdc8-9314e0e5a631_ActionId">
    <vt:lpwstr>5f0f1cd3-e6b9-4440-b3c2-2d12cf9a1e8d</vt:lpwstr>
  </property>
  <property fmtid="{D5CDD505-2E9C-101B-9397-08002B2CF9AE}" pid="8" name="MSIP_Label_5d152cbb-2672-4f28-bdc8-9314e0e5a631_ContentBits">
    <vt:lpwstr>0</vt:lpwstr>
  </property>
  <property fmtid="{D5CDD505-2E9C-101B-9397-08002B2CF9AE}" pid="9" name="MSIP_Label_5d152cbb-2672-4f28-bdc8-9314e0e5a631_Tag">
    <vt:lpwstr>10, 3, 0, 1</vt:lpwstr>
  </property>
  <property fmtid="{D5CDD505-2E9C-101B-9397-08002B2CF9AE}" pid="10" name="ContentTypeId">
    <vt:lpwstr>0x010100677B378AE61C0542A438B000436D624F</vt:lpwstr>
  </property>
  <property fmtid="{D5CDD505-2E9C-101B-9397-08002B2CF9AE}" pid="11" name="MediaServiceImageTags">
    <vt:lpwstr/>
  </property>
</Properties>
</file>