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hunzeenaas.sharepoint.com/sites/TeamInkoop456/Gedeelde documenten/Aanbestedingen/2026/2026 - Materieel/Breedspoortractor met aanbouw - TN 586791/"/>
    </mc:Choice>
  </mc:AlternateContent>
  <xr:revisionPtr revIDLastSave="231" documentId="8_{36FAA2D0-9626-4367-88B5-9448C413FB04}" xr6:coauthVersionLast="47" xr6:coauthVersionMax="47" xr10:uidLastSave="{DEFAC145-32B7-4ABB-9E02-F518F60DE913}"/>
  <bookViews>
    <workbookView xWindow="28680" yWindow="-120" windowWidth="29040" windowHeight="15720" xr2:uid="{FBE05B93-FFEB-4383-A046-DFD81D860EF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Q7" i="1" s="1"/>
  <c r="G11" i="1" s="1"/>
  <c r="F19" i="1"/>
  <c r="M6" i="1"/>
  <c r="G17" i="1"/>
  <c r="G16" i="1"/>
  <c r="G15" i="1"/>
  <c r="G14" i="1"/>
  <c r="G13" i="1"/>
  <c r="G12" i="1"/>
  <c r="G10" i="1"/>
  <c r="G9" i="1"/>
  <c r="G8" i="1"/>
  <c r="G7" i="1"/>
  <c r="E19" i="1" l="1"/>
  <c r="M7" i="1"/>
  <c r="G6" i="1" s="1"/>
  <c r="G19" i="1" l="1"/>
</calcChain>
</file>

<file path=xl/sharedStrings.xml><?xml version="1.0" encoding="utf-8"?>
<sst xmlns="http://schemas.openxmlformats.org/spreadsheetml/2006/main" count="54" uniqueCount="39">
  <si>
    <t>Omschrijving wens</t>
  </si>
  <si>
    <t>Wens leverbaar</t>
  </si>
  <si>
    <t>Maximaal te behalen aantal punten</t>
  </si>
  <si>
    <t>Nee, niet verkrijgbaar</t>
  </si>
  <si>
    <t>Maak uw keuze (verplicht!)</t>
  </si>
  <si>
    <t>2.6</t>
  </si>
  <si>
    <t>2.7</t>
  </si>
  <si>
    <t>De voorasvering is uitschakelbaar. Eenvoudig te bedienen vanaf de bestuurdersplaats</t>
  </si>
  <si>
    <t>2.9</t>
  </si>
  <si>
    <t>Vierwielaandrijving moet onder last inschakelbaar zijn</t>
  </si>
  <si>
    <t>2.10</t>
  </si>
  <si>
    <t>Cleanfix levering af fabriek</t>
  </si>
  <si>
    <t>2.11</t>
  </si>
  <si>
    <t>Easyfloat of gelijkwaardig af fabriek gemonteerd</t>
  </si>
  <si>
    <t>3.1</t>
  </si>
  <si>
    <t>Externe bediening van minimaal één regelventiel moet mogelijk zijn</t>
  </si>
  <si>
    <t>Alle hydraulikeventielen dienen zowel drukloos danwel onder druk koppelbaar zijn.</t>
  </si>
  <si>
    <t>Alle ventielen, zowel voor- als achterzijde, dienen vrij toepasbaar te zijn</t>
  </si>
  <si>
    <t>4.1</t>
  </si>
  <si>
    <t>Cabine is pneumatisch geveerd</t>
  </si>
  <si>
    <t>4.2</t>
  </si>
  <si>
    <t>Totaal bruto meerprijs Wensen</t>
  </si>
  <si>
    <t>Maximaal te behalen aantal punten 'wensen</t>
  </si>
  <si>
    <t>Behaald aantal punten 'wensen'</t>
  </si>
  <si>
    <r>
      <t xml:space="preserve">Geluidsniveau in de cabine is </t>
    </r>
    <r>
      <rPr>
        <u val="double"/>
        <sz val="10"/>
        <rFont val="Agrofont"/>
      </rPr>
      <t>&lt;</t>
    </r>
    <r>
      <rPr>
        <sz val="10"/>
        <rFont val="Agrofont"/>
      </rPr>
      <t xml:space="preserve"> 75dB (LpA geluidsniveau) af fabriek gemeten op oorhoogte</t>
    </r>
  </si>
  <si>
    <t>3.1 &amp; 3.2</t>
  </si>
  <si>
    <r>
      <t>Bruto meerprijs wens</t>
    </r>
    <r>
      <rPr>
        <b/>
        <sz val="10"/>
        <color rgb="FFFF0000"/>
        <rFont val="Agrofont"/>
        <family val="2"/>
      </rPr>
      <t>*</t>
    </r>
    <r>
      <rPr>
        <b/>
        <sz val="10"/>
        <color rgb="FFFF0000"/>
        <rFont val="Agrofont"/>
      </rPr>
      <t>*</t>
    </r>
  </si>
  <si>
    <r>
      <t>Vul hier draaicirkel in cm.</t>
    </r>
    <r>
      <rPr>
        <b/>
        <sz val="10"/>
        <color rgb="FFFF0000"/>
        <rFont val="Agrofont"/>
      </rPr>
      <t>*</t>
    </r>
  </si>
  <si>
    <r>
      <t>Behaald aantal punten</t>
    </r>
    <r>
      <rPr>
        <b/>
        <sz val="10"/>
        <color rgb="FFFF0000"/>
        <rFont val="Agrofont"/>
      </rPr>
      <t>***</t>
    </r>
  </si>
  <si>
    <t>Programma van Wensen - Breedspoortractor met aanbouw</t>
  </si>
  <si>
    <t>Punt uit PvE</t>
  </si>
  <si>
    <t>Ja, standaard af fabriek, prijs inbegrepen in inschrijfprijs</t>
  </si>
  <si>
    <t>Niet standaard af-fabriek optie, meerprijs niet inbegrepen in inschrijfprijs</t>
  </si>
  <si>
    <t>* Indien in cel C6 met "Ja, ...' wordt beantwoord dan vult u in cel D6 de draaicirkel van de tractor, in cm., in.                                                                               ** Indien in kolom C 'Niet standaard af-fabriek optie, meerprijs niet inbegrepen in inschrijfprijs' is geselecteerd vult u in kolom E 'Bruto meerprijs wens' de bruto meerprijs in van de betreffende wens. In andere gevallen laat u het bedrag op '€ 0,-' staan!                                                                                                                                      ***  Indien in kolom C 'Niet standaard af-fabriek optie, meerprijs niet inbegrepen in inschrijfprijs' is geselecteerd dan wordt er 30% van de punten toegekend. Bij cel G6 geldt , in dit geval, 30% van het berekend aantal punten.</t>
  </si>
  <si>
    <t>Ja</t>
  </si>
  <si>
    <t>Nee</t>
  </si>
  <si>
    <r>
      <t xml:space="preserve">De draaicirkel is </t>
    </r>
    <r>
      <rPr>
        <u val="double"/>
        <sz val="10"/>
        <rFont val="Agrofont"/>
      </rPr>
      <t>&lt;</t>
    </r>
    <r>
      <rPr>
        <sz val="10"/>
        <rFont val="Agrofont"/>
        <family val="2"/>
      </rPr>
      <t xml:space="preserve"> 1100 cm</t>
    </r>
    <r>
      <rPr>
        <sz val="10"/>
        <rFont val="Aptos Narrow"/>
        <family val="2"/>
      </rPr>
      <t>¹</t>
    </r>
    <r>
      <rPr>
        <sz val="10"/>
        <rFont val="Agrofont"/>
        <family val="2"/>
      </rPr>
      <t xml:space="preserve">. Dit moet binnen alle hellingshoeken van de vooras </t>
    </r>
    <r>
      <rPr>
        <sz val="10"/>
        <rFont val="Agrofont"/>
      </rPr>
      <t>en met ingeschakelde 4 wielaandrijving</t>
    </r>
    <r>
      <rPr>
        <sz val="10"/>
        <rFont val="Agrofont"/>
        <family val="2"/>
      </rPr>
      <t xml:space="preserve"> realiseerbaar zijn. Gemeten vanaf de buitenzijde van de buitenste voorband </t>
    </r>
    <r>
      <rPr>
        <i/>
        <sz val="10"/>
        <rFont val="Agrofont"/>
      </rPr>
      <t>(hier kunnen per 10 cm</t>
    </r>
    <r>
      <rPr>
        <sz val="10"/>
        <rFont val="Aptos Narrow"/>
        <family val="2"/>
      </rPr>
      <t>¹</t>
    </r>
    <r>
      <rPr>
        <i/>
        <sz val="10"/>
        <rFont val="Agrofont"/>
      </rPr>
      <t>. krappere draaicirkel 500 punten worden verdient)</t>
    </r>
  </si>
  <si>
    <t>Gescheiden transmissie- en hydrauliekoliesysteem om vermenging van olie te voorkomen.</t>
  </si>
  <si>
    <r>
      <t>Aangrijppunt van de fronthef is &lt; 415 cm</t>
    </r>
    <r>
      <rPr>
        <sz val="10"/>
        <rFont val="Aptos Narrow"/>
        <family val="2"/>
      </rPr>
      <t>¹</t>
    </r>
    <r>
      <rPr>
        <sz val="10"/>
        <rFont val="Agrofont"/>
      </rPr>
      <t xml:space="preserve">. Gemeten vanaf het hart van de acheras tot aan het hart van de kogel van de fronthef, gemeten in horizontale stand. De heflatten mogen onder geen beding worden ingekort. </t>
    </r>
    <r>
      <rPr>
        <i/>
        <sz val="10"/>
        <rFont val="Agrofont"/>
      </rPr>
      <t>(hier kunnen per 5 cm</t>
    </r>
    <r>
      <rPr>
        <sz val="10"/>
        <rFont val="Aptos Narrow"/>
        <family val="2"/>
      </rPr>
      <t>¹</t>
    </r>
    <r>
      <rPr>
        <i/>
        <sz val="10"/>
        <rFont val="Agrofont"/>
      </rPr>
      <t xml:space="preserve"> korter, 200 punten worden verdiend met een max. van 1000 punten) Vul hier de gemeten afstand in cm</t>
    </r>
    <r>
      <rPr>
        <sz val="10"/>
        <rFont val="Aptos Narrow"/>
        <family val="2"/>
      </rPr>
      <t>¹</t>
    </r>
    <r>
      <rPr>
        <i/>
        <sz val="10"/>
        <rFont val="Agrofont"/>
      </rPr>
      <t>. 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</si>
</sst>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€&quot;\ #,##0.00;&quot;€&quot;\ \-#,##0.00"/>
  </numFmts>
  <fonts count="14">
    <font>
      <sz val="11"/>
      <color theme="1"/>
      <name val="Aptos Narrow"/>
      <family val="2"/>
      <scheme val="minor"/>
    </font>
    <font>
      <b/>
      <sz val="10"/>
      <color theme="0"/>
      <name val="Agrofont"/>
      <family val="2"/>
    </font>
    <font>
      <b/>
      <sz val="10"/>
      <color rgb="FFFF0000"/>
      <name val="Agrofont"/>
      <family val="2"/>
    </font>
    <font>
      <sz val="10"/>
      <name val="Agrofont"/>
      <family val="2"/>
    </font>
    <font>
      <sz val="10"/>
      <color theme="1"/>
      <name val="Agrofont"/>
      <family val="2"/>
    </font>
    <font>
      <u val="double"/>
      <sz val="10"/>
      <name val="Agrofont"/>
    </font>
    <font>
      <sz val="10"/>
      <name val="Agrofont"/>
    </font>
    <font>
      <i/>
      <sz val="10"/>
      <name val="Agrofont"/>
    </font>
    <font>
      <b/>
      <sz val="16"/>
      <color theme="3" tint="9.9978637043366805E-2"/>
      <name val="Agrofont"/>
      <family val="2"/>
    </font>
    <font>
      <b/>
      <sz val="12"/>
      <color theme="0"/>
      <name val="Agrofont"/>
      <family val="2"/>
    </font>
    <font>
      <sz val="10"/>
      <color rgb="FFFF0000"/>
      <name val="Agrofont"/>
      <family val="2"/>
    </font>
    <font>
      <b/>
      <sz val="10"/>
      <color rgb="FFFF0000"/>
      <name val="Agrofont"/>
    </font>
    <font>
      <strike/>
      <sz val="11"/>
      <color theme="1"/>
      <name val="Aptos Narrow"/>
      <family val="2"/>
      <scheme val="minor"/>
    </font>
    <font>
      <sz val="1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0D594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7" fontId="4" fillId="3" borderId="3" xfId="0" applyNumberFormat="1" applyFont="1" applyFill="1" applyBorder="1" applyAlignment="1" applyProtection="1">
      <alignment horizontal="center" vertical="center"/>
      <protection locked="0"/>
    </xf>
    <xf numFmtId="7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7" fontId="4" fillId="6" borderId="8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ill="1"/>
    <xf numFmtId="0" fontId="4" fillId="7" borderId="0" xfId="0" applyFont="1" applyFill="1"/>
    <xf numFmtId="1" fontId="0" fillId="7" borderId="0" xfId="0" applyNumberFormat="1" applyFill="1"/>
    <xf numFmtId="7" fontId="9" fillId="5" borderId="11" xfId="0" applyNumberFormat="1" applyFont="1" applyFill="1" applyBorder="1" applyAlignment="1">
      <alignment horizontal="right" vertical="center" wrapText="1"/>
    </xf>
    <xf numFmtId="3" fontId="9" fillId="2" borderId="21" xfId="0" applyNumberFormat="1" applyFont="1" applyFill="1" applyBorder="1" applyAlignment="1">
      <alignment horizontal="center" vertical="center" wrapText="1"/>
    </xf>
    <xf numFmtId="3" fontId="9" fillId="5" borderId="22" xfId="0" applyNumberFormat="1" applyFont="1" applyFill="1" applyBorder="1" applyAlignment="1">
      <alignment horizontal="center" vertical="center" wrapText="1"/>
    </xf>
    <xf numFmtId="7" fontId="4" fillId="6" borderId="23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2" fillId="7" borderId="0" xfId="0" applyFont="1" applyFill="1"/>
    <xf numFmtId="0" fontId="3" fillId="4" borderId="3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</cellXfs>
  <cellStyles count="1">
    <cellStyle name="Standaard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2BBE-D03D-4078-BD99-0EFE6B6CABE7}">
  <dimension ref="A1:S20"/>
  <sheetViews>
    <sheetView tabSelected="1" workbookViewId="0">
      <selection activeCell="E7" sqref="E7"/>
    </sheetView>
  </sheetViews>
  <sheetFormatPr defaultColWidth="8.85546875" defaultRowHeight="15"/>
  <cols>
    <col min="1" max="1" width="8.7109375" style="17" customWidth="1"/>
    <col min="2" max="2" width="65.5703125" style="18" customWidth="1"/>
    <col min="3" max="3" width="32.85546875" style="18" customWidth="1"/>
    <col min="4" max="4" width="14.7109375" style="18" customWidth="1"/>
    <col min="5" max="5" width="15.85546875" style="18" customWidth="1"/>
    <col min="6" max="6" width="13.28515625" style="18" customWidth="1"/>
    <col min="7" max="7" width="23" style="18" customWidth="1"/>
    <col min="8" max="12" width="8.85546875" style="18"/>
    <col min="13" max="19" width="8.85546875" style="18" hidden="1" customWidth="1"/>
    <col min="20" max="20" width="8.85546875" style="18" customWidth="1"/>
    <col min="21" max="16384" width="8.85546875" style="18"/>
  </cols>
  <sheetData>
    <row r="1" spans="1:19">
      <c r="N1" s="18" t="s">
        <v>4</v>
      </c>
    </row>
    <row r="2" spans="1:19">
      <c r="N2" s="18" t="s">
        <v>3</v>
      </c>
    </row>
    <row r="3" spans="1:19" ht="15.75" thickBot="1">
      <c r="N3" s="19" t="s">
        <v>32</v>
      </c>
    </row>
    <row r="4" spans="1:19" ht="21" thickTop="1">
      <c r="A4" s="33" t="s">
        <v>29</v>
      </c>
      <c r="B4" s="34"/>
      <c r="C4" s="34"/>
      <c r="D4" s="34"/>
      <c r="E4" s="34"/>
      <c r="F4" s="34"/>
      <c r="G4" s="35"/>
      <c r="N4" s="19" t="s">
        <v>31</v>
      </c>
    </row>
    <row r="5" spans="1:19" ht="51.75" thickBot="1">
      <c r="A5" s="13" t="s">
        <v>30</v>
      </c>
      <c r="B5" s="14" t="s">
        <v>0</v>
      </c>
      <c r="C5" s="14" t="s">
        <v>1</v>
      </c>
      <c r="D5" s="14" t="s">
        <v>27</v>
      </c>
      <c r="E5" s="14" t="s">
        <v>26</v>
      </c>
      <c r="F5" s="14" t="s">
        <v>2</v>
      </c>
      <c r="G5" s="15" t="s">
        <v>28</v>
      </c>
    </row>
    <row r="6" spans="1:19" ht="53.25" thickTop="1">
      <c r="A6" s="2" t="s">
        <v>5</v>
      </c>
      <c r="B6" s="3" t="s">
        <v>36</v>
      </c>
      <c r="C6" s="4" t="s">
        <v>4</v>
      </c>
      <c r="D6" s="10"/>
      <c r="E6" s="11">
        <v>0</v>
      </c>
      <c r="F6" s="29">
        <v>2500</v>
      </c>
      <c r="G6" s="7" t="str">
        <f>IF(C6="Maak uw keuze (verplicht!)","Keuze maken in Kolom C",IF(C6="Nee",0,IF(C6="Ja",M7)))</f>
        <v>Keuze maken in Kolom C</v>
      </c>
      <c r="J6" s="20"/>
      <c r="M6" s="20">
        <f>IF(D6="",0,1100-D6)</f>
        <v>0</v>
      </c>
      <c r="N6" s="18">
        <v>10</v>
      </c>
      <c r="O6" s="18">
        <v>500</v>
      </c>
      <c r="Q6" s="18">
        <f>IF(D11="",0,415-D11)</f>
        <v>0</v>
      </c>
      <c r="R6" s="18">
        <v>5</v>
      </c>
      <c r="S6" s="18">
        <v>200</v>
      </c>
    </row>
    <row r="7" spans="1:19" ht="25.5">
      <c r="A7" s="5" t="s">
        <v>6</v>
      </c>
      <c r="B7" s="6" t="s">
        <v>7</v>
      </c>
      <c r="C7" s="1" t="s">
        <v>4</v>
      </c>
      <c r="D7" s="16"/>
      <c r="E7" s="12">
        <v>0</v>
      </c>
      <c r="F7" s="8">
        <v>300</v>
      </c>
      <c r="G7" s="9" t="str">
        <f>IF(C7="Maak uw keuze (verplicht!)","Keuze maken in Kolom C",IF(C7="Nee, niet verkrijgbaar",0,IF(C7="Niet standaard af-fabriek optie, meerprijs niet inbegrepen in inschrijfprijs",0.3*F7,IF(C7="Ja, standaard af fabriek, prijs inbegrepen in inschrijfprijs",F7))))</f>
        <v>Keuze maken in Kolom C</v>
      </c>
      <c r="M7" s="18">
        <f>IF(M6&lt;N6,0,IF(AND(M6&gt;=N6,M6&lt;N7),O6,IF(AND(M6&gt;=N7,M6&lt;N8),O7,IF(AND(M6&gt;=N8,M6&lt;N9),O8,IF(AND(M6&gt;=N9,M6&lt;N10),O9,IF(AND(M6&gt;=N10),O10,""))))))</f>
        <v>0</v>
      </c>
      <c r="N7" s="18">
        <v>20</v>
      </c>
      <c r="O7" s="18">
        <v>1000</v>
      </c>
      <c r="Q7" s="18">
        <f>IF(Q6&lt;R6,0,IF(AND(Q6&gt;=R6,Q6&lt;R7),S6,IF(AND(Q6&gt;=R7,Q6&lt;R8),S7,IF(AND(Q6&gt;=R8,Q6&lt;R9),S8,IF(AND(Q6&gt;=R9,Q6&lt;R10),S9,IF(AND(Q6&gt;=R10),S10,""))))))</f>
        <v>0</v>
      </c>
      <c r="R7" s="18">
        <v>10</v>
      </c>
      <c r="S7" s="18">
        <v>400</v>
      </c>
    </row>
    <row r="8" spans="1:19" ht="18" customHeight="1">
      <c r="A8" s="5" t="s">
        <v>8</v>
      </c>
      <c r="B8" s="6" t="s">
        <v>9</v>
      </c>
      <c r="C8" s="1" t="s">
        <v>4</v>
      </c>
      <c r="D8" s="16"/>
      <c r="E8" s="12">
        <v>0</v>
      </c>
      <c r="F8" s="8">
        <v>200</v>
      </c>
      <c r="G8" s="9" t="str">
        <f t="shared" ref="G8:G17" si="0">IF(C8="Maak uw keuze (verplicht!)","Keuze maken in Kolom C",IF(C8="Nee, niet verkrijgbaar",0,IF(C8="Niet standaard af-fabriek optie, meerprijs niet inbegrepen in inschrijfprijs",0.3*F8,IF(C8="Ja, standaard af fabriek, prijs inbegrepen in inschrijfprijs",F8))))</f>
        <v>Keuze maken in Kolom C</v>
      </c>
      <c r="N8" s="18">
        <v>30</v>
      </c>
      <c r="O8" s="18">
        <v>1500</v>
      </c>
      <c r="R8" s="18">
        <v>15</v>
      </c>
      <c r="S8" s="18">
        <v>600</v>
      </c>
    </row>
    <row r="9" spans="1:19" ht="21" customHeight="1">
      <c r="A9" s="5" t="s">
        <v>10</v>
      </c>
      <c r="B9" s="6" t="s">
        <v>11</v>
      </c>
      <c r="C9" s="1" t="s">
        <v>4</v>
      </c>
      <c r="D9" s="16"/>
      <c r="E9" s="12">
        <v>0</v>
      </c>
      <c r="F9" s="8">
        <v>200</v>
      </c>
      <c r="G9" s="9" t="str">
        <f t="shared" si="0"/>
        <v>Keuze maken in Kolom C</v>
      </c>
      <c r="N9" s="18">
        <v>40</v>
      </c>
      <c r="O9" s="18">
        <v>2000</v>
      </c>
      <c r="R9" s="18">
        <v>20</v>
      </c>
      <c r="S9" s="18">
        <v>800</v>
      </c>
    </row>
    <row r="10" spans="1:19" ht="19.899999999999999" customHeight="1">
      <c r="A10" s="5" t="s">
        <v>12</v>
      </c>
      <c r="B10" s="6" t="s">
        <v>13</v>
      </c>
      <c r="C10" s="1" t="s">
        <v>4</v>
      </c>
      <c r="D10" s="24"/>
      <c r="E10" s="12">
        <v>0</v>
      </c>
      <c r="F10" s="8">
        <v>200</v>
      </c>
      <c r="G10" s="30" t="str">
        <f t="shared" si="0"/>
        <v>Keuze maken in Kolom C</v>
      </c>
      <c r="N10" s="18">
        <v>50</v>
      </c>
      <c r="O10" s="18">
        <v>2500</v>
      </c>
      <c r="R10" s="18">
        <v>25</v>
      </c>
      <c r="S10" s="18">
        <v>1000</v>
      </c>
    </row>
    <row r="11" spans="1:19" ht="66">
      <c r="A11" s="5" t="s">
        <v>12</v>
      </c>
      <c r="B11" s="32" t="s">
        <v>38</v>
      </c>
      <c r="C11" s="1" t="s">
        <v>4</v>
      </c>
      <c r="D11" s="31"/>
      <c r="E11" s="12">
        <v>0</v>
      </c>
      <c r="F11" s="8">
        <v>1000</v>
      </c>
      <c r="G11" s="9" t="str">
        <f>IF(C11="Maak uw keuze (verplicht!)","Keuze maken in Kolom C",IF(C11="Nee",0,IF(C11="Ja",Q7)))</f>
        <v>Keuze maken in Kolom C</v>
      </c>
    </row>
    <row r="12" spans="1:19" ht="31.9" customHeight="1">
      <c r="A12" s="5">
        <v>3</v>
      </c>
      <c r="B12" s="6" t="s">
        <v>37</v>
      </c>
      <c r="C12" s="1" t="s">
        <v>4</v>
      </c>
      <c r="D12" s="16"/>
      <c r="E12" s="12">
        <v>0</v>
      </c>
      <c r="F12" s="8">
        <v>500</v>
      </c>
      <c r="G12" s="9" t="str">
        <f t="shared" si="0"/>
        <v>Keuze maken in Kolom C</v>
      </c>
      <c r="N12" s="18" t="s">
        <v>4</v>
      </c>
    </row>
    <row r="13" spans="1:19" ht="21" customHeight="1">
      <c r="A13" s="5" t="s">
        <v>14</v>
      </c>
      <c r="B13" s="6" t="s">
        <v>15</v>
      </c>
      <c r="C13" s="1" t="s">
        <v>4</v>
      </c>
      <c r="D13" s="16"/>
      <c r="E13" s="12">
        <v>0</v>
      </c>
      <c r="F13" s="8">
        <v>200</v>
      </c>
      <c r="G13" s="9" t="str">
        <f t="shared" si="0"/>
        <v>Keuze maken in Kolom C</v>
      </c>
      <c r="K13" s="28"/>
      <c r="N13" s="18" t="s">
        <v>34</v>
      </c>
    </row>
    <row r="14" spans="1:19" ht="28.15" customHeight="1">
      <c r="A14" s="5" t="s">
        <v>25</v>
      </c>
      <c r="B14" s="6" t="s">
        <v>16</v>
      </c>
      <c r="C14" s="1" t="s">
        <v>4</v>
      </c>
      <c r="D14" s="16"/>
      <c r="E14" s="12">
        <v>0</v>
      </c>
      <c r="F14" s="8">
        <v>200</v>
      </c>
      <c r="G14" s="9" t="str">
        <f t="shared" si="0"/>
        <v>Keuze maken in Kolom C</v>
      </c>
      <c r="N14" s="18" t="s">
        <v>35</v>
      </c>
    </row>
    <row r="15" spans="1:19" ht="19.149999999999999" customHeight="1">
      <c r="A15" s="5" t="s">
        <v>25</v>
      </c>
      <c r="B15" s="6" t="s">
        <v>17</v>
      </c>
      <c r="C15" s="1" t="s">
        <v>4</v>
      </c>
      <c r="D15" s="16"/>
      <c r="E15" s="12">
        <v>0</v>
      </c>
      <c r="F15" s="8">
        <v>200</v>
      </c>
      <c r="G15" s="9" t="str">
        <f t="shared" si="0"/>
        <v>Keuze maken in Kolom C</v>
      </c>
    </row>
    <row r="16" spans="1:19" ht="16.899999999999999" customHeight="1">
      <c r="A16" s="5" t="s">
        <v>18</v>
      </c>
      <c r="B16" s="6" t="s">
        <v>19</v>
      </c>
      <c r="C16" s="1" t="s">
        <v>4</v>
      </c>
      <c r="D16" s="16"/>
      <c r="E16" s="12">
        <v>0</v>
      </c>
      <c r="F16" s="8">
        <v>200</v>
      </c>
      <c r="G16" s="9" t="str">
        <f t="shared" si="0"/>
        <v>Keuze maken in Kolom C</v>
      </c>
    </row>
    <row r="17" spans="1:7" ht="26.25" thickBot="1">
      <c r="A17" s="5" t="s">
        <v>20</v>
      </c>
      <c r="B17" s="6" t="s">
        <v>24</v>
      </c>
      <c r="C17" s="1" t="s">
        <v>4</v>
      </c>
      <c r="D17" s="24"/>
      <c r="E17" s="12">
        <v>0</v>
      </c>
      <c r="F17" s="8">
        <v>1000</v>
      </c>
      <c r="G17" s="9" t="str">
        <f t="shared" si="0"/>
        <v>Keuze maken in Kolom C</v>
      </c>
    </row>
    <row r="18" spans="1:7" ht="54" customHeight="1" thickTop="1">
      <c r="A18" s="36" t="s">
        <v>33</v>
      </c>
      <c r="B18" s="37"/>
      <c r="C18" s="37"/>
      <c r="D18" s="38"/>
      <c r="E18" s="25" t="s">
        <v>21</v>
      </c>
      <c r="F18" s="26" t="s">
        <v>22</v>
      </c>
      <c r="G18" s="27" t="s">
        <v>23</v>
      </c>
    </row>
    <row r="19" spans="1:7" ht="16.899999999999999" customHeight="1" thickBot="1">
      <c r="A19" s="39"/>
      <c r="B19" s="40"/>
      <c r="C19" s="40"/>
      <c r="D19" s="41"/>
      <c r="E19" s="21">
        <f>SUM(E6:E17)</f>
        <v>0</v>
      </c>
      <c r="F19" s="22">
        <f>SUM(F6:F17)</f>
        <v>6700</v>
      </c>
      <c r="G19" s="23">
        <f>SUM(G6:G17)</f>
        <v>0</v>
      </c>
    </row>
    <row r="20" spans="1:7" ht="15.75" thickTop="1"/>
  </sheetData>
  <sheetProtection sheet="1" selectLockedCells="1"/>
  <mergeCells count="2">
    <mergeCell ref="A4:G4"/>
    <mergeCell ref="A18:D19"/>
  </mergeCells>
  <conditionalFormatting sqref="D6:E17">
    <cfRule type="cellIs" dxfId="1" priority="5" operator="equal">
      <formula>"ALS($F$17;""Optioneel, tegen meerkosten"")"</formula>
    </cfRule>
    <cfRule type="containsText" dxfId="0" priority="6" operator="containsText" text="ALS ($F$17 ; Optioneel (tegen meerprijs)">
      <formula>NOT(ISERROR(SEARCH("ALS ($F$17 ; Optioneel (tegen meerprijs)",D6)))</formula>
    </cfRule>
  </conditionalFormatting>
  <dataValidations count="2">
    <dataValidation type="list" allowBlank="1" showInputMessage="1" showErrorMessage="1" sqref="C7:C10 C12:C17" xr:uid="{E363F5C1-6050-429A-855E-7DC97726AEFD}">
      <formula1>$N$1:$N$4</formula1>
    </dataValidation>
    <dataValidation type="list" allowBlank="1" showInputMessage="1" showErrorMessage="1" sqref="N12:N14 C6 C11" xr:uid="{46265292-2BE5-4A56-8F73-CF06201C1C3F}">
      <formula1>$N$12:$N$14</formula1>
    </dataValidation>
  </dataValidations>
  <pageMargins left="0.7" right="0.7" top="0.75" bottom="0.75" header="0.3" footer="0.3"/>
  <pageSetup paperSize="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6F250198E164B9634E5A1323DBE49" ma:contentTypeVersion="14" ma:contentTypeDescription="Een nieuw document maken." ma:contentTypeScope="" ma:versionID="3f7c75491daeb32239d0b75be07a5b21">
  <xsd:schema xmlns:xsd="http://www.w3.org/2001/XMLSchema" xmlns:xs="http://www.w3.org/2001/XMLSchema" xmlns:p="http://schemas.microsoft.com/office/2006/metadata/properties" xmlns:ns2="9501291f-8ba1-45b1-bfd3-af6885a2987e" xmlns:ns3="5e5ed50c-aab9-42fc-a2c8-4f4de0f816f1" targetNamespace="http://schemas.microsoft.com/office/2006/metadata/properties" ma:root="true" ma:fieldsID="8422e46e35fac7a10ed64e8474ff15ef" ns2:_="" ns3:_="">
    <xsd:import namespace="9501291f-8ba1-45b1-bfd3-af6885a2987e"/>
    <xsd:import namespace="5e5ed50c-aab9-42fc-a2c8-4f4de0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Voorjaarlijkse_x002f_periodiekeaanpass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1291f-8ba1-45b1-bfd3-af6885a29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b552ae-d578-4236-af1b-788efdf72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Voorjaarlijkse_x002f_periodiekeaanpassing" ma:index="21" nillable="true" ma:displayName="Voor jaarlijkse/periodieke aanpassing" ma:format="Dropdown" ma:internalName="Voorjaarlijkse_x002f_periodiekeaanpass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ed50c-aab9-42fc-a2c8-4f4de0f81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bfc545-2773-4433-9d2e-11bfb33b7622}" ma:internalName="TaxCatchAll" ma:showField="CatchAllData" ma:web="5e5ed50c-aab9-42fc-a2c8-4f4de0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1291f-8ba1-45b1-bfd3-af6885a2987e">
      <Terms xmlns="http://schemas.microsoft.com/office/infopath/2007/PartnerControls"/>
    </lcf76f155ced4ddcb4097134ff3c332f>
    <TaxCatchAll xmlns="5e5ed50c-aab9-42fc-a2c8-4f4de0f816f1" xsi:nil="true"/>
    <Voorjaarlijkse_x002f_periodiekeaanpassing xmlns="9501291f-8ba1-45b1-bfd3-af6885a2987e" xsi:nil="true"/>
  </documentManagement>
</p:properties>
</file>

<file path=customXml/itemProps1.xml><?xml version="1.0" encoding="utf-8"?>
<ds:datastoreItem xmlns:ds="http://schemas.openxmlformats.org/officeDocument/2006/customXml" ds:itemID="{81B52F8E-E64D-483C-84D8-30AE0FC5D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1291f-8ba1-45b1-bfd3-af6885a2987e"/>
    <ds:schemaRef ds:uri="5e5ed50c-aab9-42fc-a2c8-4f4de0f81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3C7B85-C9F6-41BA-8988-6E1B1CA306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43B87-F522-475B-9804-3008727213F9}">
  <ds:schemaRefs>
    <ds:schemaRef ds:uri="http://schemas.microsoft.com/office/2006/metadata/properties"/>
    <ds:schemaRef ds:uri="http://schemas.microsoft.com/office/infopath/2007/PartnerControls"/>
    <ds:schemaRef ds:uri="5982c9dd-84f2-47d9-8c12-0aa59b154691"/>
    <ds:schemaRef ds:uri="9501291f-8ba1-45b1-bfd3-af6885a2987e"/>
    <ds:schemaRef ds:uri="5e5ed50c-aab9-42fc-a2c8-4f4de0f816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Wilting, Harm</dc:creator>
  <cp:lastModifiedBy>Reichenfeld, Mark</cp:lastModifiedBy>
  <cp:lastPrinted>2026-03-09T09:51:56Z</cp:lastPrinted>
  <dcterms:created xsi:type="dcterms:W3CDTF">2025-07-25T09:17:46Z</dcterms:created>
  <dcterms:modified xsi:type="dcterms:W3CDTF">2026-05-21T09:12:29Z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0x010100FAA6F250198E164B9634E5A1323DBE49</vt:lpwstr>
  </property>
  <property fmtid="{D5CDD505-2E9C-101B-9397-08002B2CF9AE}" pid="3" name="MediaServiceImageTags">
    <vt:lpwstr/>
  </property>
</Properties>
</file>