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o2g2.sharepoint.com/teams/OB-MDW-Inkoop/Gedeelde documenten/Inkoop/03 Aanbestedingen 2012-2026/2026 Inhuur personeel/05. Beschrijvend document/"/>
    </mc:Choice>
  </mc:AlternateContent>
  <xr:revisionPtr revIDLastSave="1513" documentId="8_{C19CB121-768E-4B4A-9B78-FA6A0FF153BF}" xr6:coauthVersionLast="47" xr6:coauthVersionMax="47" xr10:uidLastSave="{17BDE856-183E-44B4-A8BF-3885A72B9297}"/>
  <bookViews>
    <workbookView xWindow="4200" yWindow="4200" windowWidth="21600" windowHeight="11235" firstSheet="1" activeTab="1" xr2:uid="{00000000-000D-0000-FFFF-FFFF00000000}"/>
  </bookViews>
  <sheets>
    <sheet name="Invulinstructie" sheetId="1" r:id="rId1"/>
    <sheet name="Totaal prijzenblad" sheetId="2" r:id="rId2"/>
    <sheet name="OP Fase A - 1-2" sheetId="3" r:id="rId3"/>
    <sheet name="OP Fase B - 3" sheetId="4" r:id="rId4"/>
    <sheet name="OOP-OBP 1 Fase A - 1-2" sheetId="6" r:id="rId5"/>
    <sheet name="OOP-OBP Fase B - 3" sheetId="7" r:id="rId6"/>
    <sheet name="Bureaumarge"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Si9gIOpo01imLnG+9XwY9PV//rvSr/7hIhI6trVbv/8="/>
    </ext>
  </extLst>
</workbook>
</file>

<file path=xl/calcChain.xml><?xml version="1.0" encoding="utf-8"?>
<calcChain xmlns="http://schemas.openxmlformats.org/spreadsheetml/2006/main">
  <c r="B24" i="2" l="1"/>
  <c r="C18" i="7"/>
  <c r="C17" i="7"/>
  <c r="B14" i="4"/>
  <c r="C6" i="7"/>
  <c r="C6" i="3"/>
  <c r="C6" i="4"/>
  <c r="C10" i="4" s="1"/>
  <c r="C6" i="6"/>
  <c r="B19" i="3"/>
  <c r="B6" i="7"/>
  <c r="B19" i="6"/>
  <c r="B6" i="6"/>
  <c r="B6" i="4"/>
  <c r="C11" i="4" s="1"/>
  <c r="B19" i="4"/>
  <c r="B35" i="3"/>
  <c r="B6" i="3"/>
  <c r="B17" i="2"/>
  <c r="B35" i="7"/>
  <c r="B19" i="7"/>
  <c r="B14" i="7"/>
  <c r="B35" i="6"/>
  <c r="B14" i="6"/>
  <c r="C13" i="6" l="1"/>
  <c r="C9" i="6"/>
  <c r="C12" i="6"/>
  <c r="C10" i="6"/>
  <c r="C18" i="6" s="1"/>
  <c r="C11" i="6"/>
  <c r="C13" i="7"/>
  <c r="C12" i="7"/>
  <c r="C11" i="7"/>
  <c r="C10" i="7"/>
  <c r="C9" i="7"/>
  <c r="C13" i="3"/>
  <c r="C12" i="3"/>
  <c r="C10" i="3"/>
  <c r="C9" i="3"/>
  <c r="C11" i="3"/>
  <c r="B35" i="4"/>
  <c r="C14" i="7" l="1"/>
  <c r="C19" i="7" s="1"/>
  <c r="C17" i="6"/>
  <c r="C14" i="6"/>
  <c r="C18" i="3"/>
  <c r="C14" i="3"/>
  <c r="C17" i="3"/>
  <c r="C13" i="4"/>
  <c r="C12" i="4"/>
  <c r="C9" i="4"/>
  <c r="C19" i="6" l="1"/>
  <c r="C34" i="6" s="1"/>
  <c r="C19" i="3"/>
  <c r="C28" i="3" s="1"/>
  <c r="C27" i="7"/>
  <c r="C26" i="7"/>
  <c r="C25" i="7"/>
  <c r="C24" i="7"/>
  <c r="C22" i="7"/>
  <c r="C35" i="7"/>
  <c r="C37" i="7" s="1"/>
  <c r="C34" i="7"/>
  <c r="C33" i="7"/>
  <c r="C32" i="7"/>
  <c r="C31" i="7"/>
  <c r="C30" i="7"/>
  <c r="C29" i="7"/>
  <c r="C28" i="7"/>
  <c r="C23" i="7"/>
  <c r="C17" i="4"/>
  <c r="C18" i="4"/>
  <c r="C14" i="4"/>
  <c r="C22" i="6" l="1"/>
  <c r="C23" i="6"/>
  <c r="C24" i="6"/>
  <c r="E6" i="2"/>
  <c r="E11" i="2" s="1"/>
  <c r="C25" i="6"/>
  <c r="C26" i="6"/>
  <c r="C27" i="6"/>
  <c r="C28" i="6"/>
  <c r="C29" i="6"/>
  <c r="C30" i="6"/>
  <c r="C31" i="6"/>
  <c r="C32" i="6"/>
  <c r="C33" i="6"/>
  <c r="C35" i="6"/>
  <c r="C37" i="6" s="1"/>
  <c r="D6" i="2" s="1"/>
  <c r="D11" i="2" s="1"/>
  <c r="C22" i="3"/>
  <c r="C23" i="3"/>
  <c r="C24" i="3"/>
  <c r="C25" i="3"/>
  <c r="C26" i="3"/>
  <c r="C29" i="3"/>
  <c r="C30" i="3"/>
  <c r="C31" i="3"/>
  <c r="C33" i="3"/>
  <c r="C34" i="3"/>
  <c r="C32" i="3"/>
  <c r="C27" i="3"/>
  <c r="C19" i="4"/>
  <c r="C34" i="4" l="1"/>
  <c r="C33" i="4"/>
  <c r="C32" i="4"/>
  <c r="C30" i="4"/>
  <c r="C29" i="4"/>
  <c r="C28" i="4"/>
  <c r="C27" i="4"/>
  <c r="C26" i="4"/>
  <c r="C25" i="4"/>
  <c r="C24" i="4"/>
  <c r="C22" i="4"/>
  <c r="C31" i="4"/>
  <c r="C23" i="4"/>
  <c r="C35" i="4"/>
  <c r="C37" i="4" s="1"/>
  <c r="B14" i="3"/>
  <c r="C6" i="2" l="1"/>
  <c r="C11" i="2" s="1"/>
  <c r="E24" i="2"/>
  <c r="C35" i="3" l="1"/>
  <c r="C37" i="3" s="1"/>
  <c r="B6" i="2" s="1"/>
  <c r="B11" i="2" s="1"/>
  <c r="G10" i="2" s="1"/>
  <c r="B23" i="2" s="1"/>
  <c r="E23" i="2" s="1"/>
  <c r="E25" i="2" s="1"/>
</calcChain>
</file>

<file path=xl/sharedStrings.xml><?xml version="1.0" encoding="utf-8"?>
<sst xmlns="http://schemas.openxmlformats.org/spreadsheetml/2006/main" count="303" uniqueCount="91">
  <si>
    <t>Invulinstructie Bijlage 3 Prijzenblad</t>
  </si>
  <si>
    <t xml:space="preserve">In deze bijlage is aangegeven uit welke componenten de gewogen gemiddelde loonsomfactor en de bureaumarge bestaat en welke wegingsfactoren er gehanteerd worden. </t>
  </si>
  <si>
    <t xml:space="preserve">Aanvullingen en/of wijzigingen dan wel het niet invullen van het prijzenblad volgens de gevraagde opbouw zal tot uitsluiting van uw inschrijving leiden. </t>
  </si>
  <si>
    <t xml:space="preserve">In het prijzenblad zijn alle kosten inbegrepen die gepaard gaan met het voldoen aan de Lijst van eisen (bijlage 4) en de overige eisen als beschreven in Deel A Beschrijvend document,
alsmede de kosten die gepaard gaan met de dienstverlening als door de inschrijver beschreven in de beantwoording van de vragen met betrekking tot de gunningcriteria  en de kosten 
die gepaard gaan met de beantwoording van de vragen, zoals gesteld in de Nota van Inlichtingen. </t>
  </si>
  <si>
    <t>Alle vermelde prijzen en tarieven dienen gesteld te zijn in euro's, exclusief BTW.</t>
  </si>
  <si>
    <t xml:space="preserve">Het indienen van een irreële of manipulatieve inschrijving kan leiden tot uitsluiting:
- inschrijvers mogen (per item/eenheid) geen prijzen indienen die de gunningssystematiek manipuleren.
- inschrijvers dienen (per item/eenheid) een op zichzelf beschouwd realistische prijs aan te bieden. 
</t>
  </si>
  <si>
    <t>Ten aanzien van de volgende prijzen bestaat het vermoeden dat deze onrealistisch zijn:
- negatieve prijzen;
- prijzen van 0 euro;
- abnormaal lage prijzen.</t>
  </si>
  <si>
    <t>Inschrijver dient bij gebruik van prijzen die hierboven als onrealistisch zijn aangemerkt in de inschrijving uitvoerig te motiveren waarom er geen sprake is van onrealistische prijzen.
Dit dient inschrijver te staven met bewijs. Indien deze motivatie naar het oordeel van Openbaar Onderwijs Groningen onvoldoende is dan zal zij een verificatievraag hierover aan inschrijver stellen.
Indien Openbaar Onderwijs Groningen van mening blijft dat de prijzen onrealistisch zijn dan wordt de inschrijving als ongeldig aangemerkt.</t>
  </si>
  <si>
    <t>Niet opgevoerde kosten in dit prijzenblad komen achteraf niet voor facturatie in aanmerking en zullen ook niet worden voldaan. Eventuele overuurtoeslagen dienen conform cao te zijn.</t>
  </si>
  <si>
    <t>Toelichting prijsopbouw:</t>
  </si>
  <si>
    <t>Prijs dienstverlening</t>
  </si>
  <si>
    <t xml:space="preserve">De prijs van de dienstverlening (gefactureerde prijs) wordt bepaald door uit te gaan van de volgende formule: (Bruto uurloon * loonsomfactor) + Bureaumarge = uurtarief exclusief BTW. 
De prijscomponenten zoals opgegeven in het prijzenblad (loonsomfactoren en bureaumarge) zullen worden gecontracteerd. </t>
  </si>
  <si>
    <t>Loonsomfactor</t>
  </si>
  <si>
    <t xml:space="preserve">De loonsomfactor dient opgegeven te worden conform het format (opbouw) van de loonsomfactor. Deze dient volledig (minimaal alle "gele" velden) te worden ingevuld. </t>
  </si>
  <si>
    <t>Gewogen loonsomfactor</t>
  </si>
  <si>
    <t>Bureaumarge</t>
  </si>
  <si>
    <t>Verklaring kleuren:</t>
  </si>
  <si>
    <t>Deze klommen zijn reeds ingevuld en zijn beveiligd.</t>
  </si>
  <si>
    <t>Deze kolommen rekenen automatisch door en zijn beveiligd.</t>
  </si>
  <si>
    <r>
      <rPr>
        <sz val="11"/>
        <color theme="1"/>
        <rFont val="Calibri"/>
      </rPr>
      <t xml:space="preserve">Deze kolommen dienen </t>
    </r>
    <r>
      <rPr>
        <i/>
        <sz val="11"/>
        <color theme="1"/>
        <rFont val="Calibri"/>
      </rPr>
      <t>altijd</t>
    </r>
    <r>
      <rPr>
        <sz val="11"/>
        <color theme="1"/>
        <rFont val="Calibri"/>
      </rPr>
      <t>ingevuld te worden.</t>
    </r>
  </si>
  <si>
    <t>Prijzenblad  ten behoeve  van Inhuur flexibel personeel 
ten behoeve van 
Openbaar Onderwijs Groningen</t>
  </si>
  <si>
    <t>Onderwijzend personeel (OP)</t>
  </si>
  <si>
    <t xml:space="preserve">Soort uren </t>
  </si>
  <si>
    <t xml:space="preserve">Fase A / 1-2 </t>
  </si>
  <si>
    <t>Flexibel extern personeel</t>
  </si>
  <si>
    <t>Berekening</t>
  </si>
  <si>
    <t>Soort uren</t>
  </si>
  <si>
    <t xml:space="preserve">Bureaumarge in euro's </t>
  </si>
  <si>
    <t>Berekening inschijfprijs 1 jaar</t>
  </si>
  <si>
    <t>Aangeboden door Inschrijver</t>
  </si>
  <si>
    <t>Aantal uren</t>
  </si>
  <si>
    <t>Exclusief BTW</t>
  </si>
  <si>
    <t>Bureaumarge in Euro's</t>
  </si>
  <si>
    <t xml:space="preserve"> --&gt; Inschrijfprijs</t>
  </si>
  <si>
    <t>Inschrijver</t>
  </si>
  <si>
    <t>Naam</t>
  </si>
  <si>
    <t>Functie</t>
  </si>
  <si>
    <t>Onderneming</t>
  </si>
  <si>
    <t>Handtekening</t>
  </si>
  <si>
    <t>Reservering in loonsomfactor</t>
  </si>
  <si>
    <t>Vakantiedagen</t>
  </si>
  <si>
    <t>Brutoloon</t>
  </si>
  <si>
    <t>Feestdagen</t>
  </si>
  <si>
    <t>Kort verzuim</t>
  </si>
  <si>
    <t>Subtotaal</t>
  </si>
  <si>
    <t>Ziekte</t>
  </si>
  <si>
    <t>Leeglooprisico</t>
  </si>
  <si>
    <t>Eindejaarsuitkering</t>
  </si>
  <si>
    <t>Vakantiebijslag</t>
  </si>
  <si>
    <t>Transitievergoeding</t>
  </si>
  <si>
    <t>ZVW bijdrage</t>
  </si>
  <si>
    <t>WW</t>
  </si>
  <si>
    <t>SPAWW</t>
  </si>
  <si>
    <t>Sectorfonds</t>
  </si>
  <si>
    <t>Zw.aanv.verzekering</t>
  </si>
  <si>
    <t>WAO/WIA basispremie</t>
  </si>
  <si>
    <t>ZW gediff, ERD (deel van Whk)</t>
  </si>
  <si>
    <t>WGA premie vast (deel van Whk)</t>
  </si>
  <si>
    <t>WGA Flex (deel van Whk)</t>
  </si>
  <si>
    <t>Pensioen</t>
  </si>
  <si>
    <t>Scholing</t>
  </si>
  <si>
    <t>Sociaal fonds</t>
  </si>
  <si>
    <t xml:space="preserve">Loonsomfactor OP (Onderwijzend Personeel) ABU Fase A  / NBBU Fase 1-2  </t>
  </si>
  <si>
    <t xml:space="preserve">Loonsomfactor OOP/OBP (Ondersteunend/Beherend Personeel) ABU Fase A  / NBBU 1-2  </t>
  </si>
  <si>
    <t>Reserveringen</t>
  </si>
  <si>
    <t>Algemeen</t>
  </si>
  <si>
    <t xml:space="preserve">Fase B-C / 3-4 </t>
  </si>
  <si>
    <t>ABU Fase A/B/C - NBBU 1-2 / 3-4 
Flexibel extern personeel (OP en OOP/OBP)</t>
  </si>
  <si>
    <t>Ondersteunend / Beherend personeel (OOP/OBP</t>
  </si>
  <si>
    <t>Overig</t>
  </si>
  <si>
    <t>Totaal loonsomfactor excl. BTW</t>
  </si>
  <si>
    <t>Werkgeverslasten / wettelijke inhoudingen</t>
  </si>
  <si>
    <r>
      <t>Inschrijver dient het prijzenblad volledig (minimaal alle "gele" velden) in te vullen en rechtsgeldig te ondertekenen en toe te voegen aan zijn inschrijving (</t>
    </r>
    <r>
      <rPr>
        <u/>
        <sz val="11"/>
        <color theme="1"/>
        <rFont val="Calibri"/>
        <family val="2"/>
      </rPr>
      <t>a.u.b. eenmaal ongetekend in Excel en eenmaal rechtsgeldig ondertekend in pdf</t>
    </r>
    <r>
      <rPr>
        <sz val="11"/>
        <color theme="1"/>
        <rFont val="Calibri"/>
        <family val="2"/>
      </rPr>
      <t>).</t>
    </r>
  </si>
  <si>
    <t xml:space="preserve">De gewogen loonsomfactor wordt bepaald op basis van de wegingsfactoren zoals opgenomen in de Prijsbijlage. Deze gewogen loonsomfactor wordt vermenigvuldigd met het gemiddeld uurloon zoals opgenomen in de Prijsbijlage. De uitkomst wordt vermenigvuldigd met het geschatte aantal uren over één jaar, op basis van de gegevens van 2025. </t>
  </si>
  <si>
    <t xml:space="preserve">De bureaumarge geldt voor alle functies, conform deze aanbesteding. De bureaumarge is van toepassing op alle functies, conform deze aanbesteding, en wordt vermenigvuldigd met het geschatte aantal uren over één jaar, op basis van de gegevens van 2025. </t>
  </si>
  <si>
    <t>Grondslag</t>
  </si>
  <si>
    <t>Brutoloon + vakantiedagen + feestdagen</t>
  </si>
  <si>
    <t>Brutoloon + reserveringen + overig</t>
  </si>
  <si>
    <t>Bijdrage</t>
  </si>
  <si>
    <t>Percentage</t>
  </si>
  <si>
    <t xml:space="preserve">Grondslag </t>
  </si>
  <si>
    <t xml:space="preserve">Grondslag  </t>
  </si>
  <si>
    <t>Brutoloon + reserveringen 
feestdagen + kort verzuim + ziekte + leeglooprisico</t>
  </si>
  <si>
    <t>Brutoloon + reserveringen</t>
  </si>
  <si>
    <t>Totaal berekening loonsomfactor 
OP en OOP/OBP</t>
  </si>
  <si>
    <t xml:space="preserve">Bureaumarge per uur in euro's </t>
  </si>
  <si>
    <t>In een aantal velden is indicatieve informatie opgenomen, hieraan kunnen geen rechten worden ontleend. Er is geen sprake van afnameverplichting door Openbaar Onderwijs Groningen. De door inschrijver ingediende tarieven worden vastgesteld in de reguliere (raam)overeenkomst en zijn gedurende de gehele looptijd van het contract vast.</t>
  </si>
  <si>
    <t xml:space="preserve">Loonsomfactor OP (Onderwijzend Personeel ) ABU Fase B / NBBU Fase 3 </t>
  </si>
  <si>
    <t>Loonsomfactor OOP/OBP (Ondersteunend/Beherend Personeel ) ABU Fase B / NBBU Fase 3</t>
  </si>
  <si>
    <t>Fictief Gem. bruto uurloon</t>
  </si>
  <si>
    <t>ABU Fase A/B - NBBU  1-2 /3
Flexibel extern personeel (OP en OOP/OBP)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</si>
</sst>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000"/>
    <numFmt numFmtId="165" formatCode="0.0%"/>
    <numFmt numFmtId="166" formatCode="&quot;€&quot;\ #,##0.0000"/>
    <numFmt numFmtId="167" formatCode="_-* #,##0.0000_-;_-* #,##0.0000\-;_-* &quot;-&quot;??_-;_-@"/>
    <numFmt numFmtId="168" formatCode="_ * #,##0_ ;_ * \-#,##0_ ;_ * &quot;-&quot;??_ ;_ @_ "/>
  </numFmts>
  <fonts count="29" x14ac:knownFonts="1">
    <font>
      <sz val="11"/>
      <color theme="1"/>
      <name val="Arial"/>
      <scheme val="minor"/>
    </font>
    <font>
      <b/>
      <sz val="11"/>
      <color theme="1"/>
      <name val="Calibri"/>
    </font>
    <font>
      <sz val="11"/>
      <color theme="1"/>
      <name val="Calibri"/>
    </font>
    <font>
      <sz val="11"/>
      <color rgb="FF000000"/>
      <name val="Calibri"/>
    </font>
    <font>
      <sz val="9"/>
      <color theme="1"/>
      <name val="Trebuchet MS"/>
    </font>
    <font>
      <sz val="11"/>
      <name val="Arial"/>
    </font>
    <font>
      <sz val="10"/>
      <color theme="1"/>
      <name val="Calibri"/>
    </font>
    <font>
      <sz val="12"/>
      <color theme="1"/>
      <name val="Calibri"/>
    </font>
    <font>
      <b/>
      <sz val="10"/>
      <color theme="1"/>
      <name val="Calibri"/>
    </font>
    <font>
      <sz val="11"/>
      <color theme="1"/>
      <name val="Arial"/>
    </font>
    <font>
      <i/>
      <sz val="11"/>
      <color theme="1"/>
      <name val="Calibri"/>
    </font>
    <font>
      <b/>
      <i/>
      <sz val="12"/>
      <color theme="1"/>
      <name val="Calibri"/>
      <family val="2"/>
    </font>
    <font>
      <sz val="10"/>
      <color theme="1"/>
      <name val="Calibri"/>
      <family val="2"/>
    </font>
    <font>
      <b/>
      <sz val="11"/>
      <color theme="1"/>
      <name val="Calibri"/>
      <family val="2"/>
    </font>
    <font>
      <b/>
      <sz val="11"/>
      <color rgb="FF000000"/>
      <name val="Calibri"/>
      <family val="2"/>
    </font>
    <font>
      <sz val="11"/>
      <color theme="1"/>
      <name val="Calibri"/>
      <family val="2"/>
    </font>
    <font>
      <b/>
      <sz val="10"/>
      <color theme="1"/>
      <name val="Calibri"/>
      <family val="2"/>
    </font>
    <font>
      <b/>
      <sz val="11"/>
      <color theme="0"/>
      <name val="Calibri"/>
      <family val="2"/>
    </font>
    <font>
      <sz val="11"/>
      <name val="Calibri"/>
      <family val="2"/>
    </font>
    <font>
      <b/>
      <sz val="11"/>
      <name val="Calibri"/>
      <family val="2"/>
    </font>
    <font>
      <sz val="11"/>
      <color rgb="FF000000"/>
      <name val="Calibri"/>
      <family val="2"/>
    </font>
    <font>
      <b/>
      <sz val="10"/>
      <name val="Calibri"/>
      <family val="2"/>
    </font>
    <font>
      <sz val="11"/>
      <color rgb="FF969696"/>
      <name val="Calibri"/>
      <family val="2"/>
    </font>
    <font>
      <sz val="11"/>
      <color rgb="FFFF0000"/>
      <name val="Calibri"/>
      <family val="2"/>
    </font>
    <font>
      <sz val="14"/>
      <color theme="1"/>
      <name val="Calibri"/>
      <family val="2"/>
    </font>
    <font>
      <b/>
      <sz val="14"/>
      <color theme="1"/>
      <name val="Calibri"/>
      <family val="2"/>
    </font>
    <font>
      <u/>
      <sz val="11"/>
      <color theme="1"/>
      <name val="Calibri"/>
      <family val="2"/>
    </font>
    <font>
      <sz val="10"/>
      <color rgb="FF000000"/>
      <name val="Calibri"/>
      <family val="2"/>
    </font>
    <font>
      <sz val="10"/>
      <name val="Calibri"/>
      <family val="2"/>
    </font>
  </fonts>
  <fills count="25">
    <fill>
      <patternFill patternType="none"/>
    </fill>
    <fill>
      <patternFill patternType="gray125"/>
    </fill>
    <fill>
      <patternFill patternType="solid">
        <fgColor rgb="FF00B0F0"/>
        <bgColor rgb="FF00B0F0"/>
      </patternFill>
    </fill>
    <fill>
      <patternFill patternType="solid">
        <fgColor rgb="FFC5E0B3"/>
        <bgColor rgb="FFC5E0B3"/>
      </patternFill>
    </fill>
    <fill>
      <patternFill patternType="solid">
        <fgColor rgb="FFFFFF00"/>
        <bgColor rgb="FFFFFF00"/>
      </patternFill>
    </fill>
    <fill>
      <patternFill patternType="solid">
        <fgColor theme="0"/>
        <bgColor theme="0"/>
      </patternFill>
    </fill>
    <fill>
      <patternFill patternType="solid">
        <fgColor rgb="FFBFBFBF"/>
        <bgColor rgb="FFBFBFBF"/>
      </patternFill>
    </fill>
    <fill>
      <patternFill patternType="solid">
        <fgColor theme="4"/>
        <bgColor theme="4"/>
      </patternFill>
    </fill>
    <fill>
      <patternFill patternType="solid">
        <fgColor rgb="FFE6E6E6"/>
        <bgColor rgb="FFE6E6E6"/>
      </patternFill>
    </fill>
    <fill>
      <patternFill patternType="solid">
        <fgColor rgb="FFFFFFFF"/>
        <bgColor rgb="FFFFFFFF"/>
      </patternFill>
    </fill>
    <fill>
      <patternFill patternType="solid">
        <fgColor theme="4" tint="0.39997558519241921"/>
        <bgColor theme="0"/>
      </patternFill>
    </fill>
    <fill>
      <patternFill patternType="solid">
        <fgColor theme="4" tint="0.39997558519241921"/>
        <bgColor rgb="FFFFFFFF"/>
      </patternFill>
    </fill>
    <fill>
      <patternFill patternType="solid">
        <fgColor rgb="FFFFFF00"/>
        <bgColor rgb="FFFFFFFF"/>
      </patternFill>
    </fill>
    <fill>
      <patternFill patternType="solid">
        <fgColor rgb="FFFFFF00"/>
        <bgColor indexed="64"/>
      </patternFill>
    </fill>
    <fill>
      <patternFill patternType="solid">
        <fgColor theme="9" tint="0.39997558519241921"/>
        <bgColor theme="0"/>
      </patternFill>
    </fill>
    <fill>
      <patternFill patternType="solid">
        <fgColor theme="0"/>
        <bgColor indexed="64"/>
      </patternFill>
    </fill>
    <fill>
      <patternFill patternType="solid">
        <fgColor theme="4" tint="0.39997558519241921"/>
        <bgColor rgb="FF8496B0"/>
      </patternFill>
    </fill>
    <fill>
      <patternFill patternType="solid">
        <fgColor theme="4" tint="0.39997558519241921"/>
        <bgColor indexed="64"/>
      </patternFill>
    </fill>
    <fill>
      <patternFill patternType="solid">
        <fgColor theme="4" tint="0.39997558519241921"/>
        <bgColor theme="4"/>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bgColor rgb="FFFFFFFF"/>
      </patternFill>
    </fill>
    <fill>
      <patternFill patternType="solid">
        <fgColor theme="9" tint="0.39997558519241921"/>
        <bgColor indexed="64"/>
      </patternFill>
    </fill>
    <fill>
      <patternFill patternType="solid">
        <fgColor theme="9" tint="0.39997558519241921"/>
        <bgColor rgb="FFC5E0B3"/>
      </patternFill>
    </fill>
    <fill>
      <patternFill patternType="solid">
        <fgColor theme="9" tint="0.39997558519241921"/>
        <bgColor rgb="FFFFFFFF"/>
      </patternFill>
    </fill>
  </fills>
  <borders count="6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style="medium">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medium">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1">
    <xf numFmtId="0" fontId="0" fillId="0" borderId="0"/>
  </cellStyleXfs>
  <cellXfs count="258">
    <xf numFmtId="0" fontId="0" fillId="0" borderId="0" xfId="0"/>
    <xf numFmtId="0" fontId="1" fillId="2" borderId="1" xfId="0" applyFont="1" applyFill="1" applyBorder="1"/>
    <xf numFmtId="0" fontId="2" fillId="2" borderId="2" xfId="0" applyFont="1" applyFill="1" applyBorder="1"/>
    <xf numFmtId="0" fontId="3"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xf numFmtId="0" fontId="2" fillId="0" borderId="3" xfId="0" applyFont="1" applyBorder="1" applyAlignment="1">
      <alignment vertical="top"/>
    </xf>
    <xf numFmtId="0" fontId="2"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top" wrapText="1"/>
    </xf>
    <xf numFmtId="0" fontId="2" fillId="0" borderId="3" xfId="0" applyFont="1" applyBorder="1" applyAlignment="1">
      <alignment horizontal="left" vertical="top"/>
    </xf>
    <xf numFmtId="0" fontId="2" fillId="0" borderId="0" xfId="0" applyFont="1" applyAlignment="1">
      <alignment wrapText="1"/>
    </xf>
    <xf numFmtId="0" fontId="2" fillId="4" borderId="3" xfId="0" applyFont="1" applyFill="1" applyBorder="1"/>
    <xf numFmtId="0" fontId="2" fillId="5" borderId="9" xfId="0" applyFont="1" applyFill="1" applyBorder="1"/>
    <xf numFmtId="0" fontId="6" fillId="5" borderId="9" xfId="0" applyFont="1" applyFill="1" applyBorder="1"/>
    <xf numFmtId="10" fontId="6" fillId="5" borderId="9" xfId="0" applyNumberFormat="1" applyFont="1" applyFill="1" applyBorder="1"/>
    <xf numFmtId="2" fontId="7" fillId="2" borderId="31" xfId="0" applyNumberFormat="1" applyFont="1" applyFill="1" applyBorder="1"/>
    <xf numFmtId="0" fontId="7" fillId="2" borderId="31" xfId="0" applyFont="1" applyFill="1" applyBorder="1"/>
    <xf numFmtId="0" fontId="7" fillId="2" borderId="30" xfId="0" applyFont="1" applyFill="1" applyBorder="1"/>
    <xf numFmtId="0" fontId="6" fillId="5" borderId="3" xfId="0" applyFont="1" applyFill="1" applyBorder="1"/>
    <xf numFmtId="2" fontId="6" fillId="9" borderId="3" xfId="0" applyNumberFormat="1" applyFont="1" applyFill="1" applyBorder="1"/>
    <xf numFmtId="0" fontId="6" fillId="5" borderId="34" xfId="0" applyFont="1" applyFill="1" applyBorder="1"/>
    <xf numFmtId="2" fontId="6" fillId="9" borderId="35" xfId="0" applyNumberFormat="1" applyFont="1" applyFill="1" applyBorder="1"/>
    <xf numFmtId="2" fontId="6" fillId="9" borderId="34" xfId="0" applyNumberFormat="1" applyFont="1" applyFill="1" applyBorder="1"/>
    <xf numFmtId="0" fontId="6" fillId="5" borderId="14" xfId="0" applyFont="1" applyFill="1" applyBorder="1"/>
    <xf numFmtId="0" fontId="6" fillId="5" borderId="1" xfId="0" applyFont="1" applyFill="1" applyBorder="1"/>
    <xf numFmtId="2" fontId="6" fillId="9" borderId="36" xfId="0" applyNumberFormat="1" applyFont="1" applyFill="1" applyBorder="1"/>
    <xf numFmtId="0" fontId="6" fillId="5" borderId="3" xfId="0" applyFont="1" applyFill="1" applyBorder="1" applyAlignment="1">
      <alignment vertical="top" wrapText="1"/>
    </xf>
    <xf numFmtId="0" fontId="9" fillId="0" borderId="0" xfId="0" applyFont="1"/>
    <xf numFmtId="0" fontId="6" fillId="2" borderId="30" xfId="0" applyFont="1" applyFill="1" applyBorder="1"/>
    <xf numFmtId="0" fontId="6" fillId="2" borderId="40" xfId="0" applyFont="1" applyFill="1" applyBorder="1"/>
    <xf numFmtId="0" fontId="6" fillId="5" borderId="41" xfId="0" applyFont="1" applyFill="1" applyBorder="1"/>
    <xf numFmtId="0" fontId="7" fillId="2" borderId="42" xfId="0" applyFont="1" applyFill="1" applyBorder="1"/>
    <xf numFmtId="0" fontId="7" fillId="2" borderId="40" xfId="0" applyFont="1" applyFill="1" applyBorder="1"/>
    <xf numFmtId="0" fontId="3" fillId="2" borderId="3" xfId="0" applyFont="1" applyFill="1" applyBorder="1" applyAlignment="1">
      <alignment vertical="center" wrapText="1"/>
    </xf>
    <xf numFmtId="0" fontId="2" fillId="6" borderId="3" xfId="0" applyFont="1" applyFill="1" applyBorder="1" applyAlignment="1">
      <alignment horizontal="left" vertical="center" wrapText="1" readingOrder="1"/>
    </xf>
    <xf numFmtId="0" fontId="11" fillId="2" borderId="29" xfId="0" applyFont="1" applyFill="1" applyBorder="1"/>
    <xf numFmtId="0" fontId="11" fillId="2" borderId="39" xfId="0" applyFont="1" applyFill="1" applyBorder="1"/>
    <xf numFmtId="0" fontId="6" fillId="5" borderId="4" xfId="0" applyFont="1" applyFill="1" applyBorder="1"/>
    <xf numFmtId="2" fontId="6" fillId="9" borderId="4" xfId="0" applyNumberFormat="1" applyFont="1" applyFill="1" applyBorder="1"/>
    <xf numFmtId="0" fontId="12" fillId="5" borderId="3" xfId="0" applyFont="1" applyFill="1" applyBorder="1"/>
    <xf numFmtId="10" fontId="6" fillId="0" borderId="37" xfId="0" applyNumberFormat="1" applyFont="1" applyBorder="1"/>
    <xf numFmtId="0" fontId="6" fillId="0" borderId="41" xfId="0" applyFont="1" applyBorder="1"/>
    <xf numFmtId="0" fontId="6" fillId="5" borderId="12" xfId="0" applyFont="1" applyFill="1" applyBorder="1"/>
    <xf numFmtId="0" fontId="6" fillId="0" borderId="44" xfId="0" applyFont="1" applyBorder="1"/>
    <xf numFmtId="10" fontId="6" fillId="0" borderId="44" xfId="0" applyNumberFormat="1" applyFont="1" applyBorder="1"/>
    <xf numFmtId="2" fontId="6" fillId="0" borderId="44" xfId="0" applyNumberFormat="1" applyFont="1" applyBorder="1"/>
    <xf numFmtId="0" fontId="6" fillId="0" borderId="45" xfId="0" applyFont="1" applyBorder="1"/>
    <xf numFmtId="0" fontId="6" fillId="10" borderId="3" xfId="0" applyFont="1" applyFill="1" applyBorder="1"/>
    <xf numFmtId="1" fontId="8" fillId="11" borderId="3" xfId="0" applyNumberFormat="1" applyFont="1" applyFill="1" applyBorder="1"/>
    <xf numFmtId="2" fontId="6" fillId="11" borderId="3" xfId="0" applyNumberFormat="1" applyFont="1" applyFill="1" applyBorder="1"/>
    <xf numFmtId="0" fontId="12" fillId="10" borderId="34" xfId="0" applyFont="1" applyFill="1" applyBorder="1"/>
    <xf numFmtId="2" fontId="6" fillId="11" borderId="34" xfId="0" applyNumberFormat="1" applyFont="1" applyFill="1" applyBorder="1"/>
    <xf numFmtId="0" fontId="6" fillId="10" borderId="14" xfId="0" applyFont="1" applyFill="1" applyBorder="1"/>
    <xf numFmtId="0" fontId="12" fillId="10" borderId="1" xfId="0" applyFont="1" applyFill="1" applyBorder="1"/>
    <xf numFmtId="2" fontId="6" fillId="11" borderId="36" xfId="0" applyNumberFormat="1" applyFont="1" applyFill="1" applyBorder="1"/>
    <xf numFmtId="2" fontId="6" fillId="11" borderId="1" xfId="0" applyNumberFormat="1" applyFont="1" applyFill="1" applyBorder="1"/>
    <xf numFmtId="0" fontId="6" fillId="5" borderId="44" xfId="0" applyFont="1" applyFill="1" applyBorder="1"/>
    <xf numFmtId="0" fontId="12" fillId="10" borderId="4" xfId="0" applyFont="1" applyFill="1" applyBorder="1"/>
    <xf numFmtId="0" fontId="6" fillId="0" borderId="38" xfId="0" applyFont="1" applyBorder="1"/>
    <xf numFmtId="2" fontId="6" fillId="0" borderId="38" xfId="0" applyNumberFormat="1" applyFont="1" applyBorder="1"/>
    <xf numFmtId="0" fontId="6" fillId="0" borderId="37" xfId="0" applyFont="1" applyBorder="1"/>
    <xf numFmtId="2" fontId="6" fillId="5" borderId="44" xfId="0" applyNumberFormat="1" applyFont="1" applyFill="1" applyBorder="1"/>
    <xf numFmtId="2" fontId="6" fillId="5" borderId="41" xfId="0" applyNumberFormat="1" applyFont="1" applyFill="1" applyBorder="1"/>
    <xf numFmtId="0" fontId="12" fillId="5" borderId="45" xfId="0" applyFont="1" applyFill="1" applyBorder="1"/>
    <xf numFmtId="0" fontId="12" fillId="5" borderId="48" xfId="0" applyFont="1" applyFill="1" applyBorder="1"/>
    <xf numFmtId="0" fontId="12" fillId="5" borderId="41" xfId="0" applyFont="1" applyFill="1" applyBorder="1"/>
    <xf numFmtId="0" fontId="12" fillId="15" borderId="44" xfId="0" applyFont="1" applyFill="1" applyBorder="1"/>
    <xf numFmtId="0" fontId="15" fillId="0" borderId="0" xfId="0" applyFont="1"/>
    <xf numFmtId="0" fontId="19" fillId="0" borderId="41" xfId="0" applyFont="1" applyBorder="1" applyAlignment="1">
      <alignment vertical="center" wrapText="1" readingOrder="1"/>
    </xf>
    <xf numFmtId="0" fontId="15" fillId="5" borderId="41" xfId="0" applyFont="1" applyFill="1" applyBorder="1" applyAlignment="1">
      <alignment horizontal="left" vertical="top" wrapText="1"/>
    </xf>
    <xf numFmtId="0" fontId="18" fillId="0" borderId="41" xfId="0" applyFont="1" applyBorder="1"/>
    <xf numFmtId="0" fontId="18" fillId="0" borderId="8" xfId="0" applyFont="1" applyBorder="1"/>
    <xf numFmtId="0" fontId="15" fillId="5" borderId="9" xfId="0" applyFont="1" applyFill="1" applyBorder="1"/>
    <xf numFmtId="0" fontId="20" fillId="16" borderId="52" xfId="0" applyFont="1" applyFill="1" applyBorder="1" applyAlignment="1">
      <alignment vertical="center" wrapText="1"/>
    </xf>
    <xf numFmtId="164" fontId="15" fillId="3" borderId="55" xfId="0" applyNumberFormat="1" applyFont="1" applyFill="1" applyBorder="1" applyAlignment="1">
      <alignment horizontal="right" wrapText="1" readingOrder="1"/>
    </xf>
    <xf numFmtId="164" fontId="15" fillId="3" borderId="56" xfId="0" applyNumberFormat="1" applyFont="1" applyFill="1" applyBorder="1" applyAlignment="1">
      <alignment horizontal="right" wrapText="1" readingOrder="1"/>
    </xf>
    <xf numFmtId="0" fontId="15" fillId="5" borderId="41" xfId="0" applyFont="1" applyFill="1" applyBorder="1"/>
    <xf numFmtId="164" fontId="20" fillId="3" borderId="3" xfId="0" applyNumberFormat="1" applyFont="1" applyFill="1" applyBorder="1" applyAlignment="1">
      <alignment horizontal="right" wrapText="1" readingOrder="1"/>
    </xf>
    <xf numFmtId="164" fontId="15" fillId="3" borderId="3" xfId="0" applyNumberFormat="1" applyFont="1" applyFill="1" applyBorder="1" applyAlignment="1">
      <alignment horizontal="right" wrapText="1" readingOrder="1"/>
    </xf>
    <xf numFmtId="0" fontId="13" fillId="5" borderId="9" xfId="0" applyFont="1" applyFill="1" applyBorder="1" applyAlignment="1">
      <alignment horizontal="left" vertical="center" wrapText="1" readingOrder="1"/>
    </xf>
    <xf numFmtId="0" fontId="13" fillId="5" borderId="9" xfId="0" applyFont="1" applyFill="1" applyBorder="1" applyAlignment="1">
      <alignment horizontal="center" vertical="center" wrapText="1" readingOrder="1"/>
    </xf>
    <xf numFmtId="0" fontId="15" fillId="5" borderId="9" xfId="0" applyFont="1" applyFill="1" applyBorder="1" applyAlignment="1">
      <alignment horizontal="center" vertical="center" wrapText="1" readingOrder="1"/>
    </xf>
    <xf numFmtId="9" fontId="20" fillId="5" borderId="9" xfId="0" applyNumberFormat="1" applyFont="1" applyFill="1" applyBorder="1" applyAlignment="1">
      <alignment horizontal="center" vertical="center" wrapText="1"/>
    </xf>
    <xf numFmtId="166" fontId="22" fillId="5" borderId="9" xfId="0" applyNumberFormat="1" applyFont="1" applyFill="1" applyBorder="1" applyAlignment="1">
      <alignment horizontal="right" wrapText="1" readingOrder="1"/>
    </xf>
    <xf numFmtId="0" fontId="20" fillId="5" borderId="9" xfId="0" applyFont="1" applyFill="1" applyBorder="1" applyAlignment="1">
      <alignment horizontal="center" vertical="center" wrapText="1" readingOrder="1"/>
    </xf>
    <xf numFmtId="0" fontId="20" fillId="5" borderId="9" xfId="0" applyFont="1" applyFill="1" applyBorder="1" applyAlignment="1">
      <alignment horizontal="center" vertical="top" wrapText="1" readingOrder="1"/>
    </xf>
    <xf numFmtId="167" fontId="20" fillId="5" borderId="9" xfId="0" applyNumberFormat="1" applyFont="1" applyFill="1" applyBorder="1"/>
    <xf numFmtId="0" fontId="20" fillId="5" borderId="24" xfId="0" applyFont="1" applyFill="1" applyBorder="1" applyAlignment="1">
      <alignment horizontal="left" wrapText="1" readingOrder="1"/>
    </xf>
    <xf numFmtId="43" fontId="20" fillId="5" borderId="9" xfId="0" applyNumberFormat="1" applyFont="1" applyFill="1" applyBorder="1" applyAlignment="1">
      <alignment horizontal="right" wrapText="1" readingOrder="1"/>
    </xf>
    <xf numFmtId="44" fontId="20" fillId="5" borderId="9" xfId="0" applyNumberFormat="1" applyFont="1" applyFill="1" applyBorder="1" applyAlignment="1">
      <alignment horizontal="right" wrapText="1" readingOrder="1"/>
    </xf>
    <xf numFmtId="0" fontId="15" fillId="5" borderId="26" xfId="0" applyFont="1" applyFill="1" applyBorder="1"/>
    <xf numFmtId="0" fontId="15" fillId="5" borderId="27" xfId="0" applyFont="1" applyFill="1" applyBorder="1"/>
    <xf numFmtId="168" fontId="15" fillId="0" borderId="27" xfId="0" applyNumberFormat="1" applyFont="1" applyBorder="1"/>
    <xf numFmtId="43" fontId="15" fillId="5" borderId="9" xfId="0" applyNumberFormat="1" applyFont="1" applyFill="1" applyBorder="1"/>
    <xf numFmtId="44" fontId="23" fillId="5" borderId="9" xfId="0" applyNumberFormat="1" applyFont="1" applyFill="1" applyBorder="1"/>
    <xf numFmtId="0" fontId="24" fillId="5" borderId="9" xfId="0" applyFont="1" applyFill="1" applyBorder="1"/>
    <xf numFmtId="44" fontId="25" fillId="3" borderId="29" xfId="0" applyNumberFormat="1" applyFont="1" applyFill="1" applyBorder="1"/>
    <xf numFmtId="0" fontId="25" fillId="3" borderId="29" xfId="0" applyFont="1" applyFill="1" applyBorder="1"/>
    <xf numFmtId="0" fontId="25" fillId="3" borderId="30" xfId="0" applyFont="1" applyFill="1" applyBorder="1"/>
    <xf numFmtId="0" fontId="25" fillId="5" borderId="9" xfId="0" applyFont="1" applyFill="1" applyBorder="1"/>
    <xf numFmtId="0" fontId="23" fillId="5" borderId="9" xfId="0" applyFont="1" applyFill="1" applyBorder="1"/>
    <xf numFmtId="0" fontId="13" fillId="7" borderId="4" xfId="0" applyFont="1" applyFill="1" applyBorder="1" applyAlignment="1">
      <alignment horizontal="left"/>
    </xf>
    <xf numFmtId="0" fontId="15" fillId="8" borderId="4" xfId="0" applyFont="1" applyFill="1" applyBorder="1" applyAlignment="1">
      <alignment horizontal="left" vertical="top" wrapText="1"/>
    </xf>
    <xf numFmtId="44" fontId="15" fillId="5" borderId="9" xfId="0" applyNumberFormat="1" applyFont="1" applyFill="1" applyBorder="1"/>
    <xf numFmtId="166" fontId="15" fillId="5" borderId="9" xfId="0" applyNumberFormat="1" applyFont="1" applyFill="1" applyBorder="1"/>
    <xf numFmtId="0" fontId="20" fillId="5" borderId="54" xfId="0" applyFont="1" applyFill="1" applyBorder="1" applyAlignment="1">
      <alignment horizontal="left" wrapText="1" readingOrder="1"/>
    </xf>
    <xf numFmtId="0" fontId="20" fillId="5" borderId="3" xfId="0" applyFont="1" applyFill="1" applyBorder="1" applyAlignment="1">
      <alignment horizontal="left" wrapText="1" readingOrder="1"/>
    </xf>
    <xf numFmtId="164" fontId="20" fillId="3" borderId="14" xfId="0" applyNumberFormat="1" applyFont="1" applyFill="1" applyBorder="1" applyAlignment="1">
      <alignment horizontal="right" wrapText="1" readingOrder="1"/>
    </xf>
    <xf numFmtId="168" fontId="20" fillId="0" borderId="14" xfId="0" applyNumberFormat="1" applyFont="1" applyBorder="1" applyAlignment="1">
      <alignment horizontal="left" wrapText="1" readingOrder="1"/>
    </xf>
    <xf numFmtId="0" fontId="20" fillId="19" borderId="52" xfId="0" applyFont="1" applyFill="1" applyBorder="1" applyAlignment="1">
      <alignment horizontal="center" vertical="center" wrapText="1" readingOrder="1"/>
    </xf>
    <xf numFmtId="0" fontId="15" fillId="19" borderId="3" xfId="0" applyFont="1" applyFill="1" applyBorder="1" applyAlignment="1">
      <alignment horizontal="left" vertical="center" wrapText="1" readingOrder="1"/>
    </xf>
    <xf numFmtId="0" fontId="15" fillId="19" borderId="34" xfId="0" applyFont="1" applyFill="1" applyBorder="1" applyAlignment="1">
      <alignment vertical="center" wrapText="1" readingOrder="1"/>
    </xf>
    <xf numFmtId="0" fontId="15" fillId="19" borderId="53" xfId="0" applyFont="1" applyFill="1" applyBorder="1" applyAlignment="1">
      <alignment vertical="center" wrapText="1" readingOrder="1"/>
    </xf>
    <xf numFmtId="9" fontId="20" fillId="19" borderId="14" xfId="0" applyNumberFormat="1" applyFont="1" applyFill="1" applyBorder="1" applyAlignment="1">
      <alignment horizontal="center" vertical="center" wrapText="1"/>
    </xf>
    <xf numFmtId="165" fontId="20" fillId="19" borderId="14" xfId="0" applyNumberFormat="1" applyFont="1" applyFill="1" applyBorder="1" applyAlignment="1">
      <alignment horizontal="center" vertical="center" wrapText="1"/>
    </xf>
    <xf numFmtId="0" fontId="6" fillId="0" borderId="1" xfId="0" applyFont="1" applyBorder="1"/>
    <xf numFmtId="0" fontId="12" fillId="0" borderId="1" xfId="0" applyFont="1" applyBorder="1"/>
    <xf numFmtId="0" fontId="6" fillId="0" borderId="15" xfId="0" applyFont="1" applyBorder="1"/>
    <xf numFmtId="2" fontId="6" fillId="9" borderId="15" xfId="0" applyNumberFormat="1" applyFont="1" applyFill="1" applyBorder="1"/>
    <xf numFmtId="10" fontId="6" fillId="21" borderId="3" xfId="0" applyNumberFormat="1" applyFont="1" applyFill="1" applyBorder="1"/>
    <xf numFmtId="10" fontId="6" fillId="21" borderId="37" xfId="0" applyNumberFormat="1" applyFont="1" applyFill="1" applyBorder="1"/>
    <xf numFmtId="0" fontId="12" fillId="5" borderId="15" xfId="0" applyFont="1" applyFill="1" applyBorder="1"/>
    <xf numFmtId="0" fontId="12" fillId="5" borderId="3" xfId="0" applyFont="1" applyFill="1" applyBorder="1" applyAlignment="1">
      <alignment vertical="top" wrapText="1"/>
    </xf>
    <xf numFmtId="0" fontId="6" fillId="5" borderId="51" xfId="0" applyFont="1" applyFill="1" applyBorder="1"/>
    <xf numFmtId="2" fontId="6" fillId="0" borderId="51" xfId="0" applyNumberFormat="1" applyFont="1" applyBorder="1"/>
    <xf numFmtId="10" fontId="6" fillId="5" borderId="50" xfId="0" applyNumberFormat="1" applyFont="1" applyFill="1" applyBorder="1"/>
    <xf numFmtId="2" fontId="6" fillId="15" borderId="51" xfId="0" applyNumberFormat="1" applyFont="1" applyFill="1" applyBorder="1"/>
    <xf numFmtId="10" fontId="6" fillId="21" borderId="45" xfId="0" applyNumberFormat="1" applyFont="1" applyFill="1" applyBorder="1"/>
    <xf numFmtId="0" fontId="12" fillId="5" borderId="6" xfId="0" applyFont="1" applyFill="1" applyBorder="1" applyAlignment="1">
      <alignment vertical="top" wrapText="1"/>
    </xf>
    <xf numFmtId="0" fontId="0" fillId="15" borderId="0" xfId="0" applyFill="1"/>
    <xf numFmtId="2" fontId="6" fillId="15" borderId="44" xfId="0" applyNumberFormat="1" applyFont="1" applyFill="1" applyBorder="1"/>
    <xf numFmtId="10" fontId="6" fillId="5" borderId="46" xfId="0" applyNumberFormat="1" applyFont="1" applyFill="1" applyBorder="1"/>
    <xf numFmtId="0" fontId="12" fillId="5" borderId="12" xfId="0" applyFont="1" applyFill="1" applyBorder="1"/>
    <xf numFmtId="0" fontId="12" fillId="5" borderId="6" xfId="0" applyFont="1" applyFill="1" applyBorder="1"/>
    <xf numFmtId="10" fontId="6" fillId="21" borderId="38" xfId="0" applyNumberFormat="1" applyFont="1" applyFill="1" applyBorder="1"/>
    <xf numFmtId="1" fontId="8" fillId="10" borderId="3" xfId="0" applyNumberFormat="1" applyFont="1" applyFill="1" applyBorder="1"/>
    <xf numFmtId="2" fontId="6" fillId="10" borderId="3" xfId="0" applyNumberFormat="1" applyFont="1" applyFill="1" applyBorder="1"/>
    <xf numFmtId="2" fontId="16" fillId="14" borderId="47" xfId="0" applyNumberFormat="1" applyFont="1" applyFill="1" applyBorder="1"/>
    <xf numFmtId="0" fontId="15" fillId="0" borderId="0" xfId="0" applyFont="1" applyAlignment="1">
      <alignment vertical="top" wrapText="1"/>
    </xf>
    <xf numFmtId="0" fontId="12" fillId="14" borderId="45" xfId="0" applyFont="1" applyFill="1" applyBorder="1"/>
    <xf numFmtId="0" fontId="6" fillId="14" borderId="46" xfId="0" applyFont="1" applyFill="1" applyBorder="1"/>
    <xf numFmtId="10" fontId="6" fillId="14" borderId="46" xfId="0" applyNumberFormat="1" applyFont="1" applyFill="1" applyBorder="1"/>
    <xf numFmtId="2" fontId="6" fillId="22" borderId="44" xfId="0" applyNumberFormat="1" applyFont="1" applyFill="1" applyBorder="1"/>
    <xf numFmtId="0" fontId="6" fillId="14" borderId="15" xfId="0" applyFont="1" applyFill="1" applyBorder="1"/>
    <xf numFmtId="10" fontId="6" fillId="23" borderId="44" xfId="0" applyNumberFormat="1" applyFont="1" applyFill="1" applyBorder="1"/>
    <xf numFmtId="2" fontId="6" fillId="23" borderId="60" xfId="0" applyNumberFormat="1" applyFont="1" applyFill="1" applyBorder="1"/>
    <xf numFmtId="0" fontId="6" fillId="14" borderId="1" xfId="0" applyFont="1" applyFill="1" applyBorder="1"/>
    <xf numFmtId="2" fontId="6" fillId="23" borderId="44" xfId="0" applyNumberFormat="1" applyFont="1" applyFill="1" applyBorder="1"/>
    <xf numFmtId="2" fontId="6" fillId="24" borderId="2" xfId="0" applyNumberFormat="1" applyFont="1" applyFill="1" applyBorder="1"/>
    <xf numFmtId="2" fontId="6" fillId="24" borderId="1" xfId="0" applyNumberFormat="1" applyFont="1" applyFill="1" applyBorder="1"/>
    <xf numFmtId="10" fontId="6" fillId="23" borderId="37" xfId="0" applyNumberFormat="1" applyFont="1" applyFill="1" applyBorder="1"/>
    <xf numFmtId="2" fontId="6" fillId="23" borderId="38" xfId="0" applyNumberFormat="1" applyFont="1" applyFill="1" applyBorder="1"/>
    <xf numFmtId="0" fontId="12" fillId="14" borderId="48" xfId="0" applyFont="1" applyFill="1" applyBorder="1"/>
    <xf numFmtId="10" fontId="6" fillId="14" borderId="50" xfId="0" applyNumberFormat="1" applyFont="1" applyFill="1" applyBorder="1"/>
    <xf numFmtId="2" fontId="6" fillId="22" borderId="50" xfId="0" applyNumberFormat="1" applyFont="1" applyFill="1" applyBorder="1"/>
    <xf numFmtId="0" fontId="16" fillId="14" borderId="45" xfId="0" applyFont="1" applyFill="1" applyBorder="1"/>
    <xf numFmtId="2" fontId="6" fillId="23" borderId="41" xfId="0" applyNumberFormat="1" applyFont="1" applyFill="1" applyBorder="1"/>
    <xf numFmtId="0" fontId="2" fillId="23" borderId="3" xfId="0" applyFont="1" applyFill="1" applyBorder="1"/>
    <xf numFmtId="44" fontId="20" fillId="3" borderId="25" xfId="0" applyNumberFormat="1" applyFont="1" applyFill="1" applyBorder="1" applyAlignment="1">
      <alignment wrapText="1" readingOrder="1"/>
    </xf>
    <xf numFmtId="44" fontId="15" fillId="3" borderId="28" xfId="0" applyNumberFormat="1" applyFont="1" applyFill="1" applyBorder="1"/>
    <xf numFmtId="44" fontId="15" fillId="3" borderId="27" xfId="0" applyNumberFormat="1" applyFont="1" applyFill="1" applyBorder="1"/>
    <xf numFmtId="0" fontId="13" fillId="2" borderId="3" xfId="0" applyFont="1" applyFill="1" applyBorder="1" applyAlignment="1">
      <alignment horizontal="left" vertical="center" wrapText="1" readingOrder="1"/>
    </xf>
    <xf numFmtId="0" fontId="6" fillId="5" borderId="4" xfId="0" applyFont="1" applyFill="1" applyBorder="1" applyAlignment="1">
      <alignment horizontal="left"/>
    </xf>
    <xf numFmtId="0" fontId="6" fillId="0" borderId="4" xfId="0" applyFont="1" applyBorder="1" applyAlignment="1">
      <alignment horizontal="left"/>
    </xf>
    <xf numFmtId="0" fontId="12" fillId="10" borderId="4" xfId="0" applyFont="1" applyFill="1" applyBorder="1" applyAlignment="1">
      <alignment horizontal="left"/>
    </xf>
    <xf numFmtId="0" fontId="6" fillId="5" borderId="15" xfId="0" applyFont="1" applyFill="1" applyBorder="1" applyAlignment="1">
      <alignment horizontal="left"/>
    </xf>
    <xf numFmtId="0" fontId="7" fillId="2" borderId="61" xfId="0" applyFont="1" applyFill="1" applyBorder="1"/>
    <xf numFmtId="0" fontId="7" fillId="2" borderId="62" xfId="0" applyFont="1" applyFill="1" applyBorder="1"/>
    <xf numFmtId="0" fontId="7" fillId="2" borderId="63" xfId="0" applyFont="1" applyFill="1" applyBorder="1"/>
    <xf numFmtId="0" fontId="12" fillId="15" borderId="50" xfId="0" applyFont="1" applyFill="1" applyBorder="1"/>
    <xf numFmtId="0" fontId="23" fillId="0" borderId="0" xfId="0" applyFont="1"/>
    <xf numFmtId="44" fontId="18" fillId="0" borderId="3" xfId="0" applyNumberFormat="1" applyFont="1" applyBorder="1" applyAlignment="1">
      <alignment horizontal="right" wrapText="1" readingOrder="1"/>
    </xf>
    <xf numFmtId="10" fontId="12" fillId="12" borderId="3" xfId="0" applyNumberFormat="1" applyFont="1" applyFill="1" applyBorder="1" applyAlignment="1" applyProtection="1">
      <alignment horizontal="right"/>
      <protection locked="0"/>
    </xf>
    <xf numFmtId="10" fontId="6" fillId="12" borderId="1" xfId="0" applyNumberFormat="1" applyFont="1" applyFill="1" applyBorder="1" applyProtection="1">
      <protection locked="0"/>
    </xf>
    <xf numFmtId="10" fontId="6" fillId="13" borderId="1" xfId="0" applyNumberFormat="1" applyFont="1" applyFill="1" applyBorder="1" applyProtection="1">
      <protection locked="0"/>
    </xf>
    <xf numFmtId="10" fontId="6" fillId="12" borderId="15" xfId="0" applyNumberFormat="1" applyFont="1" applyFill="1" applyBorder="1" applyProtection="1">
      <protection locked="0"/>
    </xf>
    <xf numFmtId="10" fontId="12" fillId="12" borderId="1" xfId="0" applyNumberFormat="1" applyFont="1" applyFill="1" applyBorder="1" applyProtection="1">
      <protection locked="0"/>
    </xf>
    <xf numFmtId="44" fontId="9" fillId="4" borderId="3" xfId="0" applyNumberFormat="1" applyFont="1" applyFill="1" applyBorder="1" applyAlignment="1" applyProtection="1">
      <alignment horizontal="right" wrapText="1" readingOrder="1"/>
      <protection locked="0"/>
    </xf>
    <xf numFmtId="0" fontId="2" fillId="0" borderId="0" xfId="0" applyFont="1" applyAlignment="1">
      <alignment horizontal="left" vertical="top" wrapText="1"/>
    </xf>
    <xf numFmtId="0" fontId="0" fillId="0" borderId="0" xfId="0"/>
    <xf numFmtId="0" fontId="2" fillId="0" borderId="0" xfId="0" applyFont="1" applyAlignment="1">
      <alignment horizontal="left" vertical="top"/>
    </xf>
    <xf numFmtId="0" fontId="15" fillId="0" borderId="0" xfId="0" applyFont="1" applyAlignment="1">
      <alignment horizontal="left" vertical="top"/>
    </xf>
    <xf numFmtId="0" fontId="15" fillId="0" borderId="0" xfId="0" applyFont="1"/>
    <xf numFmtId="0" fontId="17" fillId="2" borderId="4" xfId="0" applyFont="1" applyFill="1" applyBorder="1" applyAlignment="1">
      <alignment horizontal="center" vertical="top" wrapText="1"/>
    </xf>
    <xf numFmtId="0" fontId="18" fillId="0" borderId="5" xfId="0" applyFont="1" applyBorder="1"/>
    <xf numFmtId="0" fontId="18" fillId="0" borderId="6" xfId="0" applyFont="1" applyBorder="1"/>
    <xf numFmtId="0" fontId="15" fillId="0" borderId="4" xfId="0" applyFont="1" applyBorder="1" applyAlignment="1">
      <alignment horizontal="center"/>
    </xf>
    <xf numFmtId="0" fontId="13" fillId="16" borderId="4" xfId="0" applyFont="1" applyFill="1" applyBorder="1" applyAlignment="1">
      <alignment horizontal="center" vertical="center" wrapText="1" readingOrder="1"/>
    </xf>
    <xf numFmtId="0" fontId="18" fillId="17" borderId="36" xfId="0" applyFont="1" applyFill="1" applyBorder="1"/>
    <xf numFmtId="0" fontId="15" fillId="5" borderId="7" xfId="0" applyFont="1" applyFill="1" applyBorder="1" applyAlignment="1">
      <alignment horizontal="left" vertical="top" wrapText="1"/>
    </xf>
    <xf numFmtId="0" fontId="18" fillId="0" borderId="8" xfId="0" applyFont="1" applyBorder="1"/>
    <xf numFmtId="0" fontId="18" fillId="0" borderId="10" xfId="0" applyFont="1" applyBorder="1"/>
    <xf numFmtId="0" fontId="15" fillId="5" borderId="17" xfId="0" applyFont="1" applyFill="1" applyBorder="1" applyAlignment="1">
      <alignment horizontal="center" vertical="center" wrapText="1"/>
    </xf>
    <xf numFmtId="0" fontId="18" fillId="0" borderId="21" xfId="0" applyFont="1" applyBorder="1"/>
    <xf numFmtId="9" fontId="20" fillId="5" borderId="17" xfId="0" applyNumberFormat="1" applyFont="1" applyFill="1" applyBorder="1" applyAlignment="1">
      <alignment horizontal="center" vertical="center" wrapText="1" readingOrder="1"/>
    </xf>
    <xf numFmtId="0" fontId="21" fillId="17" borderId="44" xfId="0" applyFont="1" applyFill="1" applyBorder="1" applyAlignment="1">
      <alignment horizontal="center" vertical="center" wrapText="1" readingOrder="1"/>
    </xf>
    <xf numFmtId="0" fontId="19" fillId="17" borderId="44" xfId="0" applyFont="1" applyFill="1" applyBorder="1" applyAlignment="1">
      <alignment horizontal="center" vertical="center" wrapText="1" readingOrder="1"/>
    </xf>
    <xf numFmtId="0" fontId="13" fillId="18" borderId="44" xfId="0" applyFont="1" applyFill="1" applyBorder="1" applyAlignment="1">
      <alignment horizontal="center" vertical="center" wrapText="1" readingOrder="1"/>
    </xf>
    <xf numFmtId="0" fontId="16" fillId="18" borderId="50" xfId="0" applyFont="1" applyFill="1" applyBorder="1" applyAlignment="1">
      <alignment horizontal="center" vertical="center" wrapText="1" readingOrder="1"/>
    </xf>
    <xf numFmtId="0" fontId="16" fillId="18" borderId="58" xfId="0" applyFont="1" applyFill="1" applyBorder="1" applyAlignment="1">
      <alignment horizontal="center" vertical="center" wrapText="1" readingOrder="1"/>
    </xf>
    <xf numFmtId="9" fontId="18" fillId="20" borderId="44" xfId="0" applyNumberFormat="1" applyFont="1" applyFill="1" applyBorder="1" applyAlignment="1">
      <alignment horizontal="center"/>
    </xf>
    <xf numFmtId="0" fontId="18" fillId="20" borderId="44" xfId="0" applyFont="1" applyFill="1" applyBorder="1" applyAlignment="1">
      <alignment horizontal="center"/>
    </xf>
    <xf numFmtId="0" fontId="27" fillId="19" borderId="37" xfId="0" applyFont="1" applyFill="1" applyBorder="1" applyAlignment="1">
      <alignment horizontal="center" vertical="center" wrapText="1"/>
    </xf>
    <xf numFmtId="0" fontId="28" fillId="20" borderId="13" xfId="0" applyFont="1" applyFill="1" applyBorder="1"/>
    <xf numFmtId="0" fontId="20" fillId="19" borderId="38" xfId="0" applyFont="1" applyFill="1" applyBorder="1" applyAlignment="1">
      <alignment horizontal="center" vertical="center" wrapText="1"/>
    </xf>
    <xf numFmtId="0" fontId="18" fillId="20" borderId="13" xfId="0" applyFont="1" applyFill="1" applyBorder="1"/>
    <xf numFmtId="9" fontId="20" fillId="19" borderId="44" xfId="0" applyNumberFormat="1" applyFont="1" applyFill="1" applyBorder="1" applyAlignment="1">
      <alignment horizontal="center" vertical="center" wrapText="1" readingOrder="1"/>
    </xf>
    <xf numFmtId="0" fontId="13" fillId="16" borderId="48" xfId="0" applyFont="1" applyFill="1" applyBorder="1" applyAlignment="1">
      <alignment horizontal="center" vertical="center" wrapText="1" readingOrder="1"/>
    </xf>
    <xf numFmtId="0" fontId="13" fillId="16" borderId="51" xfId="0" applyFont="1" applyFill="1" applyBorder="1" applyAlignment="1">
      <alignment horizontal="center" vertical="center" wrapText="1" readingOrder="1"/>
    </xf>
    <xf numFmtId="0" fontId="13" fillId="16" borderId="49" xfId="0" applyFont="1" applyFill="1" applyBorder="1" applyAlignment="1">
      <alignment horizontal="center" vertical="center" wrapText="1" readingOrder="1"/>
    </xf>
    <xf numFmtId="0" fontId="13" fillId="16" borderId="36" xfId="0" applyFont="1" applyFill="1" applyBorder="1" applyAlignment="1">
      <alignment horizontal="center" vertical="center" wrapText="1" readingOrder="1"/>
    </xf>
    <xf numFmtId="0" fontId="13" fillId="16" borderId="6" xfId="0" applyFont="1" applyFill="1" applyBorder="1" applyAlignment="1">
      <alignment horizontal="center" vertical="center" wrapText="1" readingOrder="1"/>
    </xf>
    <xf numFmtId="164" fontId="20" fillId="3" borderId="11" xfId="0" applyNumberFormat="1" applyFont="1" applyFill="1" applyBorder="1" applyAlignment="1">
      <alignment horizontal="center" wrapText="1" readingOrder="1"/>
    </xf>
    <xf numFmtId="0" fontId="18" fillId="0" borderId="13" xfId="0" applyFont="1" applyBorder="1"/>
    <xf numFmtId="0" fontId="15" fillId="8" borderId="15" xfId="0" applyFont="1" applyFill="1" applyBorder="1" applyAlignment="1">
      <alignment horizontal="left" vertical="top" wrapText="1"/>
    </xf>
    <xf numFmtId="0" fontId="18" fillId="0" borderId="38" xfId="0" applyFont="1" applyBorder="1"/>
    <xf numFmtId="0" fontId="18" fillId="0" borderId="34" xfId="0" applyFont="1" applyBorder="1"/>
    <xf numFmtId="0" fontId="20" fillId="19" borderId="11" xfId="0" applyFont="1" applyFill="1" applyBorder="1" applyAlignment="1">
      <alignment horizontal="center" vertical="center" wrapText="1" readingOrder="1"/>
    </xf>
    <xf numFmtId="0" fontId="18" fillId="20" borderId="18" xfId="0" applyFont="1" applyFill="1" applyBorder="1"/>
    <xf numFmtId="0" fontId="15" fillId="19" borderId="15" xfId="0" applyFont="1" applyFill="1" applyBorder="1" applyAlignment="1">
      <alignment horizontal="center" vertical="center" wrapText="1" readingOrder="1"/>
    </xf>
    <xf numFmtId="0" fontId="18" fillId="20" borderId="16" xfId="0" applyFont="1" applyFill="1" applyBorder="1"/>
    <xf numFmtId="0" fontId="18" fillId="20" borderId="19" xfId="0" applyFont="1" applyFill="1" applyBorder="1"/>
    <xf numFmtId="0" fontId="18" fillId="20" borderId="20" xfId="0" applyFont="1" applyFill="1" applyBorder="1"/>
    <xf numFmtId="0" fontId="18" fillId="20" borderId="22" xfId="0" applyFont="1" applyFill="1" applyBorder="1"/>
    <xf numFmtId="0" fontId="18" fillId="20" borderId="23" xfId="0" applyFont="1" applyFill="1" applyBorder="1"/>
    <xf numFmtId="44" fontId="15" fillId="3" borderId="4" xfId="0" applyNumberFormat="1" applyFont="1" applyFill="1" applyBorder="1" applyAlignment="1">
      <alignment horizontal="center" wrapText="1" readingOrder="1"/>
    </xf>
    <xf numFmtId="44" fontId="18" fillId="0" borderId="6" xfId="0" applyNumberFormat="1" applyFont="1" applyBorder="1"/>
    <xf numFmtId="0" fontId="20" fillId="19" borderId="32" xfId="0" applyFont="1" applyFill="1" applyBorder="1" applyAlignment="1">
      <alignment horizontal="center" vertical="top" wrapText="1"/>
    </xf>
    <xf numFmtId="0" fontId="18" fillId="20" borderId="32" xfId="0" applyFont="1" applyFill="1" applyBorder="1" applyAlignment="1">
      <alignment vertical="top"/>
    </xf>
    <xf numFmtId="0" fontId="15" fillId="7" borderId="44" xfId="0" applyFont="1" applyFill="1" applyBorder="1" applyAlignment="1">
      <alignment horizontal="center"/>
    </xf>
    <xf numFmtId="0" fontId="15" fillId="4" borderId="44" xfId="0" applyFont="1" applyFill="1" applyBorder="1" applyAlignment="1" applyProtection="1">
      <alignment horizontal="center" vertical="top" wrapText="1"/>
      <protection locked="0"/>
    </xf>
    <xf numFmtId="0" fontId="20" fillId="5" borderId="17" xfId="0" applyFont="1" applyFill="1" applyBorder="1" applyAlignment="1">
      <alignment horizontal="center" vertical="center" wrapText="1"/>
    </xf>
    <xf numFmtId="9" fontId="20" fillId="19" borderId="59" xfId="0" applyNumberFormat="1" applyFont="1" applyFill="1" applyBorder="1" applyAlignment="1">
      <alignment horizontal="center" vertical="top" wrapText="1"/>
    </xf>
    <xf numFmtId="9" fontId="20" fillId="19" borderId="58" xfId="0" applyNumberFormat="1" applyFont="1" applyFill="1" applyBorder="1" applyAlignment="1">
      <alignment horizontal="center" vertical="top" wrapText="1"/>
    </xf>
    <xf numFmtId="9" fontId="20" fillId="19" borderId="41" xfId="0" applyNumberFormat="1" applyFont="1" applyFill="1" applyBorder="1" applyAlignment="1">
      <alignment horizontal="center" vertical="top" wrapText="1"/>
    </xf>
    <xf numFmtId="9" fontId="20" fillId="19" borderId="43" xfId="0" applyNumberFormat="1" applyFont="1" applyFill="1" applyBorder="1" applyAlignment="1">
      <alignment horizontal="center" vertical="top" wrapText="1"/>
    </xf>
    <xf numFmtId="9" fontId="20" fillId="19" borderId="33" xfId="0" applyNumberFormat="1" applyFont="1" applyFill="1" applyBorder="1" applyAlignment="1">
      <alignment horizontal="center" vertical="top" wrapText="1"/>
    </xf>
    <xf numFmtId="9" fontId="20" fillId="19" borderId="57" xfId="0" applyNumberFormat="1" applyFont="1" applyFill="1" applyBorder="1" applyAlignment="1">
      <alignment horizontal="center" vertical="top" wrapText="1"/>
    </xf>
    <xf numFmtId="0" fontId="13" fillId="18" borderId="45" xfId="0" applyFont="1" applyFill="1" applyBorder="1" applyAlignment="1">
      <alignment horizontal="center" vertical="center" wrapText="1" readingOrder="1"/>
    </xf>
    <xf numFmtId="0" fontId="13" fillId="18" borderId="47" xfId="0" applyFont="1" applyFill="1" applyBorder="1" applyAlignment="1">
      <alignment horizontal="center" vertical="center" wrapText="1" readingOrder="1"/>
    </xf>
    <xf numFmtId="0" fontId="13" fillId="18" borderId="46" xfId="0" applyFont="1" applyFill="1" applyBorder="1" applyAlignment="1">
      <alignment horizontal="center" vertical="center" wrapText="1" readingOrder="1"/>
    </xf>
    <xf numFmtId="0" fontId="8" fillId="14" borderId="45" xfId="0" applyFont="1" applyFill="1" applyBorder="1" applyAlignment="1">
      <alignment horizontal="left"/>
    </xf>
    <xf numFmtId="0" fontId="8" fillId="14" borderId="46" xfId="0" applyFont="1" applyFill="1" applyBorder="1" applyAlignment="1">
      <alignment horizontal="left"/>
    </xf>
    <xf numFmtId="0" fontId="7" fillId="2" borderId="61" xfId="0" applyFont="1" applyFill="1" applyBorder="1" applyAlignment="1">
      <alignment horizontal="center"/>
    </xf>
    <xf numFmtId="0" fontId="7" fillId="2" borderId="62" xfId="0" applyFont="1" applyFill="1" applyBorder="1" applyAlignment="1">
      <alignment horizontal="center"/>
    </xf>
    <xf numFmtId="0" fontId="7" fillId="2" borderId="63" xfId="0" applyFont="1" applyFill="1" applyBorder="1" applyAlignment="1">
      <alignment horizontal="center"/>
    </xf>
    <xf numFmtId="0" fontId="16" fillId="14" borderId="45" xfId="0" applyFont="1" applyFill="1" applyBorder="1" applyAlignment="1">
      <alignment horizontal="left"/>
    </xf>
    <xf numFmtId="0" fontId="16" fillId="14" borderId="46" xfId="0" applyFont="1" applyFill="1" applyBorder="1" applyAlignment="1">
      <alignment horizontal="left"/>
    </xf>
    <xf numFmtId="0" fontId="7" fillId="2" borderId="4" xfId="0" applyFont="1" applyFill="1" applyBorder="1" applyAlignment="1">
      <alignment horizontal="center"/>
    </xf>
    <xf numFmtId="0" fontId="7" fillId="2" borderId="36" xfId="0" applyFont="1" applyFill="1" applyBorder="1" applyAlignment="1">
      <alignment horizontal="center"/>
    </xf>
    <xf numFmtId="0" fontId="7" fillId="2" borderId="6" xfId="0" applyFont="1" applyFill="1" applyBorder="1" applyAlignment="1">
      <alignment horizontal="center"/>
    </xf>
    <xf numFmtId="0" fontId="3" fillId="6" borderId="11" xfId="0" applyFont="1" applyFill="1" applyBorder="1" applyAlignment="1">
      <alignment horizontal="center" vertical="center" wrapText="1" readingOrder="1"/>
    </xf>
    <xf numFmtId="0" fontId="5" fillId="0" borderId="18" xfId="0" applyFont="1" applyBorder="1"/>
    <xf numFmtId="0" fontId="5" fillId="0" borderId="13" xfId="0" applyFont="1" applyBorder="1"/>
    <xf numFmtId="0" fontId="14" fillId="6" borderId="11" xfId="0" applyFont="1" applyFill="1" applyBorder="1" applyAlignment="1">
      <alignment horizontal="center" vertical="center" wrapText="1" readingOrder="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23" Type="http://schemas.openxmlformats.org/officeDocument/2006/relationships/customXml" Target="../customXml/item3.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85725</xdr:colOff>
      <xdr:row>0</xdr:row>
      <xdr:rowOff>171450</xdr:rowOff>
    </xdr:from>
    <xdr:ext cx="2381250" cy="828675"/>
    <xdr:pic>
      <xdr:nvPicPr>
        <xdr:cNvPr id="2" name="image1.jpg" descr="cid:image001.jpg@01D31D9E.46B6A6D0">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232775" y="171450"/>
          <a:ext cx="2381250" cy="828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workbookViewId="0">
      <selection activeCell="B47" sqref="B47"/>
    </sheetView>
  </sheetViews>
  <sheetFormatPr defaultColWidth="12.625" defaultRowHeight="15" customHeight="1" x14ac:dyDescent="0.2"/>
  <cols>
    <col min="1" max="1" width="20.375" customWidth="1"/>
    <col min="2" max="2" width="139.5" customWidth="1"/>
    <col min="3" max="3" width="6.625" customWidth="1"/>
    <col min="4" max="4" width="14.75" customWidth="1"/>
    <col min="5" max="6" width="6.625" customWidth="1"/>
  </cols>
  <sheetData>
    <row r="1" spans="1:2" x14ac:dyDescent="0.25">
      <c r="A1" s="1" t="s">
        <v>0</v>
      </c>
      <c r="B1" s="2"/>
    </row>
    <row r="2" spans="1:2" x14ac:dyDescent="0.2">
      <c r="B2" s="3"/>
    </row>
    <row r="3" spans="1:2" x14ac:dyDescent="0.2">
      <c r="A3" s="183" t="s">
        <v>1</v>
      </c>
      <c r="B3" s="182"/>
    </row>
    <row r="4" spans="1:2" x14ac:dyDescent="0.2">
      <c r="A4" s="183" t="s">
        <v>2</v>
      </c>
      <c r="B4" s="182"/>
    </row>
    <row r="6" spans="1:2" x14ac:dyDescent="0.25">
      <c r="A6" s="184" t="s">
        <v>72</v>
      </c>
      <c r="B6" s="185"/>
    </row>
    <row r="7" spans="1:2" x14ac:dyDescent="0.2">
      <c r="A7" s="4"/>
      <c r="B7" s="4"/>
    </row>
    <row r="8" spans="1:2" ht="47.25" customHeight="1" x14ac:dyDescent="0.2">
      <c r="A8" s="181" t="s">
        <v>3</v>
      </c>
      <c r="B8" s="182"/>
    </row>
    <row r="9" spans="1:2" x14ac:dyDescent="0.2">
      <c r="A9" s="183"/>
      <c r="B9" s="182"/>
    </row>
    <row r="10" spans="1:2" x14ac:dyDescent="0.25">
      <c r="A10" s="6" t="s">
        <v>4</v>
      </c>
      <c r="B10" s="3"/>
    </row>
    <row r="11" spans="1:2" x14ac:dyDescent="0.25">
      <c r="A11" s="6"/>
      <c r="B11" s="3"/>
    </row>
    <row r="12" spans="1:2" ht="45" customHeight="1" x14ac:dyDescent="0.2">
      <c r="A12" s="181" t="s">
        <v>5</v>
      </c>
      <c r="B12" s="182"/>
    </row>
    <row r="13" spans="1:2" x14ac:dyDescent="0.2">
      <c r="A13" s="5"/>
      <c r="B13" s="5"/>
    </row>
    <row r="14" spans="1:2" ht="62.25" customHeight="1" x14ac:dyDescent="0.2">
      <c r="A14" s="181" t="s">
        <v>6</v>
      </c>
      <c r="B14" s="182"/>
    </row>
    <row r="15" spans="1:2" x14ac:dyDescent="0.2">
      <c r="A15" s="5"/>
      <c r="B15" s="5"/>
    </row>
    <row r="16" spans="1:2" ht="45" customHeight="1" x14ac:dyDescent="0.2">
      <c r="A16" s="181" t="s">
        <v>7</v>
      </c>
      <c r="B16" s="182"/>
    </row>
    <row r="17" spans="1:3" x14ac:dyDescent="0.25">
      <c r="A17" s="6"/>
      <c r="B17" s="3"/>
    </row>
    <row r="18" spans="1:3" ht="39.950000000000003" customHeight="1" x14ac:dyDescent="0.2">
      <c r="A18" s="181" t="s">
        <v>86</v>
      </c>
      <c r="B18" s="182"/>
    </row>
    <row r="19" spans="1:3" x14ac:dyDescent="0.25">
      <c r="A19" s="6"/>
      <c r="B19" s="3"/>
    </row>
    <row r="20" spans="1:3" x14ac:dyDescent="0.25">
      <c r="A20" s="6" t="s">
        <v>8</v>
      </c>
      <c r="B20" s="3"/>
    </row>
    <row r="21" spans="1:3" ht="15.75" customHeight="1" x14ac:dyDescent="0.2">
      <c r="B21" s="3"/>
    </row>
    <row r="22" spans="1:3" ht="15.75" customHeight="1" x14ac:dyDescent="0.2">
      <c r="B22" s="3"/>
    </row>
    <row r="23" spans="1:3" ht="15.75" customHeight="1" x14ac:dyDescent="0.25">
      <c r="A23" s="6" t="s">
        <v>9</v>
      </c>
      <c r="B23" s="3"/>
    </row>
    <row r="24" spans="1:3" ht="15.75" customHeight="1" x14ac:dyDescent="0.2">
      <c r="B24" s="3"/>
    </row>
    <row r="25" spans="1:3" ht="33.75" customHeight="1" x14ac:dyDescent="0.2">
      <c r="A25" s="7" t="s">
        <v>10</v>
      </c>
      <c r="B25" s="8" t="s">
        <v>11</v>
      </c>
    </row>
    <row r="26" spans="1:3" ht="15.75" customHeight="1" x14ac:dyDescent="0.2">
      <c r="A26" s="5"/>
      <c r="B26" s="5"/>
    </row>
    <row r="27" spans="1:3" ht="15.75" customHeight="1" x14ac:dyDescent="0.2">
      <c r="A27" s="7" t="s">
        <v>12</v>
      </c>
      <c r="B27" s="8" t="s">
        <v>13</v>
      </c>
    </row>
    <row r="28" spans="1:3" ht="15.75" customHeight="1" x14ac:dyDescent="0.2">
      <c r="A28" s="9"/>
      <c r="B28" s="9"/>
    </row>
    <row r="29" spans="1:3" ht="29.25" customHeight="1" x14ac:dyDescent="0.2">
      <c r="A29" s="7" t="s">
        <v>14</v>
      </c>
      <c r="B29" s="141" t="s">
        <v>73</v>
      </c>
      <c r="C29" s="10"/>
    </row>
    <row r="30" spans="1:3" ht="15.75" customHeight="1" x14ac:dyDescent="0.2">
      <c r="A30" s="11"/>
      <c r="B30" s="9"/>
    </row>
    <row r="31" spans="1:3" ht="30" customHeight="1" x14ac:dyDescent="0.2">
      <c r="A31" s="7" t="s">
        <v>15</v>
      </c>
      <c r="B31" s="141" t="s">
        <v>74</v>
      </c>
      <c r="C31" s="10"/>
    </row>
    <row r="32" spans="1:3" ht="15.75" customHeight="1" x14ac:dyDescent="0.2">
      <c r="B32" s="3"/>
    </row>
    <row r="33" spans="1:2" ht="15.75" customHeight="1" x14ac:dyDescent="0.2">
      <c r="B33" s="3"/>
    </row>
    <row r="34" spans="1:2" ht="15.75" customHeight="1" x14ac:dyDescent="0.25">
      <c r="A34" s="6" t="s">
        <v>16</v>
      </c>
      <c r="B34" s="3"/>
    </row>
    <row r="35" spans="1:2" ht="15.75" customHeight="1" x14ac:dyDescent="0.2"/>
    <row r="36" spans="1:2" ht="15.75" customHeight="1" x14ac:dyDescent="0.25">
      <c r="A36" s="12"/>
      <c r="B36" s="13" t="s">
        <v>17</v>
      </c>
    </row>
    <row r="37" spans="1:2" ht="15.75" customHeight="1" x14ac:dyDescent="0.25">
      <c r="B37" s="13"/>
    </row>
    <row r="38" spans="1:2" ht="15.75" customHeight="1" x14ac:dyDescent="0.25">
      <c r="A38" s="160"/>
      <c r="B38" s="13" t="s">
        <v>18</v>
      </c>
    </row>
    <row r="39" spans="1:2" ht="15.75" customHeight="1" x14ac:dyDescent="0.25">
      <c r="B39" s="13"/>
    </row>
    <row r="40" spans="1:2" ht="15.75" customHeight="1" x14ac:dyDescent="0.25">
      <c r="A40" s="14"/>
      <c r="B40" s="13" t="s">
        <v>19</v>
      </c>
    </row>
    <row r="41" spans="1:2" ht="15.75" customHeight="1" x14ac:dyDescent="0.25">
      <c r="B41" s="13"/>
    </row>
    <row r="42" spans="1:2" ht="15.75" customHeight="1" x14ac:dyDescent="0.2"/>
    <row r="43" spans="1:2" ht="15.75" customHeight="1" x14ac:dyDescent="0.2"/>
    <row r="44" spans="1:2" ht="15.75" customHeight="1" x14ac:dyDescent="0.2"/>
    <row r="45" spans="1:2" ht="15.75" customHeight="1" x14ac:dyDescent="0.2"/>
    <row r="46" spans="1:2" ht="15.75" customHeight="1" x14ac:dyDescent="0.2"/>
    <row r="47" spans="1:2" ht="15.75" customHeight="1" x14ac:dyDescent="0.2"/>
    <row r="48" spans="1: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TeJ1sdGXD9tfJnlE9CVblmbRso4/0zcvzkNR1dbdhg7rS42VmSxq4jzrJia/6UwBP+6ZWhHsBS29cfobPOtAA==" saltValue="o03d3a4SlAMuWyTUA2SLSA==" spinCount="100000" sheet="1" objects="1" scenarios="1"/>
  <mergeCells count="9">
    <mergeCell ref="A16:B16"/>
    <mergeCell ref="A18:B18"/>
    <mergeCell ref="A3:B3"/>
    <mergeCell ref="A4:B4"/>
    <mergeCell ref="A6:B6"/>
    <mergeCell ref="A8:B8"/>
    <mergeCell ref="A9:B9"/>
    <mergeCell ref="A12:B12"/>
    <mergeCell ref="A14:B14"/>
  </mergeCells>
  <pageMargins left="0.7" right="0.7" top="0.75" bottom="0.75" header="0" footer="0"/>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97"/>
  <sheetViews>
    <sheetView showGridLines="0" tabSelected="1" topLeftCell="A17" workbookViewId="0">
      <selection activeCell="I31" sqref="I31"/>
    </sheetView>
  </sheetViews>
  <sheetFormatPr defaultColWidth="12.625" defaultRowHeight="15" customHeight="1" x14ac:dyDescent="0.25"/>
  <cols>
    <col min="1" max="1" width="22.375" style="70" customWidth="1"/>
    <col min="2" max="2" width="14.375" style="70" customWidth="1"/>
    <col min="3" max="3" width="13.625" style="70" customWidth="1"/>
    <col min="4" max="4" width="15.125" style="70" customWidth="1"/>
    <col min="5" max="5" width="15.625" style="70" customWidth="1"/>
    <col min="6" max="6" width="4" style="70" customWidth="1"/>
    <col min="7" max="7" width="20.125" style="70" bestFit="1" customWidth="1"/>
    <col min="8" max="8" width="13.5" style="70" customWidth="1"/>
    <col min="9" max="9" width="14.125" style="70" customWidth="1"/>
    <col min="10" max="12" width="7" style="70" customWidth="1"/>
    <col min="13" max="23" width="6.625" style="70" customWidth="1"/>
    <col min="24" max="16384" width="12.625" style="70"/>
  </cols>
  <sheetData>
    <row r="1" spans="1:12" ht="95.25" customHeight="1" x14ac:dyDescent="0.25">
      <c r="A1" s="186" t="s">
        <v>20</v>
      </c>
      <c r="B1" s="187"/>
      <c r="C1" s="187"/>
      <c r="D1" s="187"/>
      <c r="E1" s="187"/>
      <c r="F1" s="187"/>
      <c r="G1" s="188"/>
      <c r="H1" s="189"/>
      <c r="I1" s="187"/>
      <c r="J1" s="188"/>
    </row>
    <row r="2" spans="1:12" x14ac:dyDescent="0.25"/>
    <row r="3" spans="1:12" x14ac:dyDescent="0.25">
      <c r="A3" s="210" t="s">
        <v>12</v>
      </c>
      <c r="B3" s="211"/>
      <c r="C3" s="211"/>
      <c r="D3" s="211"/>
      <c r="E3" s="212"/>
      <c r="F3" s="71"/>
      <c r="G3" s="71"/>
      <c r="H3" s="72"/>
      <c r="I3" s="73"/>
      <c r="J3" s="74"/>
      <c r="K3" s="75"/>
      <c r="L3" s="75"/>
    </row>
    <row r="4" spans="1:12" ht="24" customHeight="1" x14ac:dyDescent="0.25">
      <c r="A4" s="76"/>
      <c r="B4" s="190" t="s">
        <v>21</v>
      </c>
      <c r="C4" s="191"/>
      <c r="D4" s="198" t="s">
        <v>68</v>
      </c>
      <c r="E4" s="199"/>
      <c r="F4" s="71"/>
      <c r="G4" s="71"/>
      <c r="H4" s="71"/>
      <c r="I4" s="71"/>
      <c r="J4" s="75"/>
    </row>
    <row r="5" spans="1:12" x14ac:dyDescent="0.25">
      <c r="A5" s="112" t="s">
        <v>22</v>
      </c>
      <c r="B5" s="113" t="s">
        <v>23</v>
      </c>
      <c r="C5" s="113" t="s">
        <v>66</v>
      </c>
      <c r="D5" s="114" t="s">
        <v>23</v>
      </c>
      <c r="E5" s="115" t="s">
        <v>66</v>
      </c>
      <c r="H5" s="75"/>
      <c r="I5" s="75"/>
    </row>
    <row r="6" spans="1:12" x14ac:dyDescent="0.25">
      <c r="A6" s="108" t="s">
        <v>24</v>
      </c>
      <c r="B6" s="77">
        <f>'OP Fase A - 1-2'!C37/100</f>
        <v>1.1633</v>
      </c>
      <c r="C6" s="77">
        <f>'OP Fase B - 3'!C37/100</f>
        <v>1.1633</v>
      </c>
      <c r="D6" s="77">
        <f>'OOP-OBP 1 Fase A - 1-2'!C37/100</f>
        <v>1.1633</v>
      </c>
      <c r="E6" s="78">
        <f>'OOP-OBP Fase B - 3'!C37/100</f>
        <v>1.1633</v>
      </c>
      <c r="F6" s="75"/>
      <c r="G6" s="201" t="s">
        <v>84</v>
      </c>
      <c r="H6" s="75"/>
      <c r="I6" s="75"/>
    </row>
    <row r="7" spans="1:12" ht="22.5" customHeight="1" x14ac:dyDescent="0.25">
      <c r="A7" s="79"/>
      <c r="B7" s="79"/>
      <c r="C7" s="79"/>
      <c r="D7" s="79"/>
      <c r="E7" s="79"/>
      <c r="F7" s="75"/>
      <c r="G7" s="202"/>
      <c r="H7" s="75"/>
      <c r="I7" s="75"/>
      <c r="J7" s="75"/>
    </row>
    <row r="8" spans="1:12" x14ac:dyDescent="0.25">
      <c r="A8" s="200" t="s">
        <v>25</v>
      </c>
      <c r="B8" s="200"/>
      <c r="C8" s="200"/>
      <c r="D8" s="200"/>
      <c r="E8" s="200"/>
      <c r="F8" s="75"/>
      <c r="G8" s="205" t="s">
        <v>14</v>
      </c>
      <c r="H8" s="75"/>
      <c r="I8" s="75"/>
      <c r="J8" s="75"/>
    </row>
    <row r="9" spans="1:12" x14ac:dyDescent="0.25">
      <c r="A9" s="207" t="s">
        <v>26</v>
      </c>
      <c r="B9" s="209">
        <v>0.55000000000000004</v>
      </c>
      <c r="C9" s="209"/>
      <c r="D9" s="203">
        <v>0.45</v>
      </c>
      <c r="E9" s="204"/>
      <c r="F9" s="75"/>
      <c r="G9" s="206"/>
      <c r="H9" s="75"/>
      <c r="I9" s="75"/>
      <c r="J9" s="75"/>
    </row>
    <row r="10" spans="1:12" x14ac:dyDescent="0.25">
      <c r="A10" s="208"/>
      <c r="B10" s="116">
        <v>0.45</v>
      </c>
      <c r="C10" s="116">
        <v>0.1</v>
      </c>
      <c r="D10" s="117">
        <v>0.4</v>
      </c>
      <c r="E10" s="117">
        <v>0.05</v>
      </c>
      <c r="F10" s="75"/>
      <c r="G10" s="215">
        <f>(B11+C11)+(D11+E11)</f>
        <v>1.1633</v>
      </c>
      <c r="H10" s="75"/>
      <c r="I10" s="75"/>
      <c r="J10" s="75"/>
    </row>
    <row r="11" spans="1:12" x14ac:dyDescent="0.25">
      <c r="A11" s="109"/>
      <c r="B11" s="80">
        <f>B6*B10</f>
        <v>0.52348499999999998</v>
      </c>
      <c r="C11" s="80">
        <f>C6*C10</f>
        <v>0.11633</v>
      </c>
      <c r="D11" s="81">
        <f>D6*D10</f>
        <v>0.46532000000000001</v>
      </c>
      <c r="E11" s="81">
        <f>E6*E10</f>
        <v>5.8165000000000001E-2</v>
      </c>
      <c r="F11" s="75"/>
      <c r="G11" s="216"/>
      <c r="H11" s="75"/>
      <c r="I11" s="75"/>
      <c r="J11" s="75"/>
    </row>
    <row r="12" spans="1:12" ht="23.25" customHeight="1" x14ac:dyDescent="0.25">
      <c r="A12" s="75"/>
      <c r="B12" s="75"/>
      <c r="C12" s="75"/>
      <c r="D12" s="75"/>
      <c r="E12" s="75"/>
      <c r="F12" s="75"/>
      <c r="G12" s="75"/>
      <c r="H12" s="75"/>
      <c r="I12" s="75"/>
      <c r="J12" s="75"/>
      <c r="K12" s="75"/>
      <c r="L12" s="75"/>
    </row>
    <row r="13" spans="1:12" ht="30" customHeight="1" x14ac:dyDescent="0.25">
      <c r="A13" s="190" t="s">
        <v>27</v>
      </c>
      <c r="B13" s="213"/>
      <c r="C13" s="214"/>
      <c r="D13" s="82"/>
      <c r="E13" s="82"/>
      <c r="F13" s="82"/>
      <c r="G13" s="82"/>
      <c r="H13" s="83"/>
      <c r="I13" s="83"/>
      <c r="J13" s="192"/>
      <c r="K13" s="193"/>
      <c r="L13" s="193"/>
    </row>
    <row r="14" spans="1:12" x14ac:dyDescent="0.25">
      <c r="A14" s="220" t="s">
        <v>22</v>
      </c>
      <c r="B14" s="222" t="s">
        <v>67</v>
      </c>
      <c r="C14" s="223"/>
      <c r="D14" s="84"/>
      <c r="E14" s="84"/>
      <c r="F14" s="84"/>
      <c r="G14" s="84"/>
      <c r="H14" s="85"/>
      <c r="I14" s="195"/>
      <c r="J14" s="194"/>
      <c r="K14" s="185"/>
      <c r="L14" s="185"/>
    </row>
    <row r="15" spans="1:12" ht="15" customHeight="1" x14ac:dyDescent="0.25">
      <c r="A15" s="221"/>
      <c r="B15" s="224"/>
      <c r="C15" s="225"/>
      <c r="D15" s="84"/>
      <c r="E15" s="84"/>
      <c r="F15" s="84"/>
      <c r="G15" s="84"/>
      <c r="H15" s="197"/>
      <c r="I15" s="196"/>
      <c r="J15" s="194"/>
      <c r="K15" s="185"/>
      <c r="L15" s="185"/>
    </row>
    <row r="16" spans="1:12" ht="50.25" customHeight="1" x14ac:dyDescent="0.25">
      <c r="A16" s="208"/>
      <c r="B16" s="226"/>
      <c r="C16" s="227"/>
      <c r="D16" s="84"/>
      <c r="E16" s="84"/>
      <c r="F16" s="84"/>
      <c r="G16" s="84"/>
      <c r="H16" s="196"/>
      <c r="I16" s="196"/>
      <c r="J16" s="194"/>
      <c r="K16" s="185"/>
      <c r="L16" s="185"/>
    </row>
    <row r="17" spans="1:12" x14ac:dyDescent="0.25">
      <c r="A17" s="109" t="s">
        <v>24</v>
      </c>
      <c r="B17" s="228">
        <f>Bureaumarge!B7</f>
        <v>0</v>
      </c>
      <c r="C17" s="229"/>
      <c r="D17" s="86"/>
      <c r="E17" s="86"/>
      <c r="F17" s="86"/>
      <c r="G17" s="86"/>
      <c r="H17" s="87"/>
      <c r="I17" s="88"/>
      <c r="J17" s="194"/>
      <c r="K17" s="185"/>
      <c r="L17" s="185"/>
    </row>
    <row r="18" spans="1:12" ht="15.75" customHeight="1" x14ac:dyDescent="0.25">
      <c r="A18" s="75"/>
      <c r="B18" s="75"/>
      <c r="C18" s="75"/>
      <c r="D18" s="75"/>
      <c r="E18" s="75"/>
      <c r="F18" s="75"/>
      <c r="G18" s="75"/>
      <c r="H18" s="75"/>
      <c r="I18" s="89"/>
      <c r="J18" s="75"/>
      <c r="K18" s="75"/>
      <c r="L18" s="75"/>
    </row>
    <row r="19" spans="1:12" ht="15.75" customHeight="1" x14ac:dyDescent="0.25">
      <c r="A19" s="75"/>
      <c r="B19" s="75"/>
      <c r="C19" s="75"/>
      <c r="D19" s="75"/>
      <c r="E19" s="75"/>
      <c r="F19" s="75"/>
      <c r="G19" s="75"/>
      <c r="H19" s="75"/>
      <c r="I19" s="75"/>
      <c r="J19" s="75"/>
      <c r="K19" s="75"/>
      <c r="L19" s="75"/>
    </row>
    <row r="20" spans="1:12" ht="15.75" customHeight="1" x14ac:dyDescent="0.25">
      <c r="A20" s="241" t="s">
        <v>28</v>
      </c>
      <c r="B20" s="242"/>
      <c r="C20" s="242"/>
      <c r="D20" s="242"/>
      <c r="E20" s="243"/>
      <c r="F20" s="83"/>
      <c r="G20" s="83"/>
      <c r="H20" s="75"/>
      <c r="I20" s="75"/>
      <c r="J20" s="75"/>
    </row>
    <row r="21" spans="1:12" ht="15.75" customHeight="1" x14ac:dyDescent="0.25">
      <c r="A21" s="230" t="s">
        <v>26</v>
      </c>
      <c r="B21" s="235" t="s">
        <v>29</v>
      </c>
      <c r="C21" s="237" t="s">
        <v>89</v>
      </c>
      <c r="D21" s="235" t="s">
        <v>30</v>
      </c>
      <c r="E21" s="239" t="s">
        <v>31</v>
      </c>
      <c r="F21" s="85"/>
      <c r="G21" s="234"/>
      <c r="H21" s="75"/>
      <c r="I21" s="75"/>
      <c r="J21" s="75"/>
    </row>
    <row r="22" spans="1:12" ht="21" customHeight="1" x14ac:dyDescent="0.25">
      <c r="A22" s="231"/>
      <c r="B22" s="236"/>
      <c r="C22" s="238"/>
      <c r="D22" s="236"/>
      <c r="E22" s="240"/>
      <c r="F22" s="85"/>
      <c r="G22" s="196"/>
      <c r="H22" s="75"/>
      <c r="I22" s="75"/>
      <c r="J22" s="75"/>
    </row>
    <row r="23" spans="1:12" ht="15.75" customHeight="1" x14ac:dyDescent="0.25">
      <c r="A23" s="90" t="s">
        <v>14</v>
      </c>
      <c r="B23" s="110">
        <f>G10</f>
        <v>1.1633</v>
      </c>
      <c r="C23" s="174">
        <v>26.8</v>
      </c>
      <c r="D23" s="111">
        <v>5100</v>
      </c>
      <c r="E23" s="161">
        <f>(B23*C23)*D23</f>
        <v>158999.84400000001</v>
      </c>
      <c r="F23" s="91"/>
      <c r="G23" s="92"/>
      <c r="H23" s="75"/>
      <c r="I23" s="75"/>
      <c r="J23" s="75"/>
    </row>
    <row r="24" spans="1:12" ht="15.75" customHeight="1" thickBot="1" x14ac:dyDescent="0.3">
      <c r="A24" s="93" t="s">
        <v>32</v>
      </c>
      <c r="B24" s="163">
        <f>Bureaumarge!B7</f>
        <v>0</v>
      </c>
      <c r="C24" s="94"/>
      <c r="D24" s="95">
        <v>5100</v>
      </c>
      <c r="E24" s="162">
        <f>B24*D24</f>
        <v>0</v>
      </c>
      <c r="F24" s="96"/>
      <c r="G24" s="97"/>
      <c r="H24" s="75"/>
      <c r="I24" s="75"/>
      <c r="J24" s="75"/>
    </row>
    <row r="25" spans="1:12" ht="15.75" customHeight="1" thickBot="1" x14ac:dyDescent="0.35">
      <c r="A25" s="98"/>
      <c r="B25" s="98"/>
      <c r="C25" s="98"/>
      <c r="D25" s="98"/>
      <c r="E25" s="99">
        <f>SUM(E23:E24)</f>
        <v>158999.84400000001</v>
      </c>
      <c r="F25" s="100" t="s">
        <v>33</v>
      </c>
      <c r="G25" s="101"/>
      <c r="H25" s="102"/>
      <c r="I25" s="98"/>
      <c r="J25" s="98"/>
    </row>
    <row r="26" spans="1:12" ht="15.75" customHeight="1" x14ac:dyDescent="0.25">
      <c r="A26" s="75"/>
      <c r="B26" s="75"/>
      <c r="C26" s="173"/>
      <c r="D26" s="75"/>
      <c r="E26" s="75"/>
      <c r="F26" s="75"/>
      <c r="G26" s="75"/>
      <c r="H26" s="75"/>
      <c r="I26" s="75"/>
      <c r="J26" s="75"/>
      <c r="K26" s="75"/>
      <c r="L26" s="75"/>
    </row>
    <row r="27" spans="1:12" ht="15.75" customHeight="1" x14ac:dyDescent="0.25">
      <c r="A27" s="75"/>
      <c r="B27" s="75"/>
      <c r="C27" s="75"/>
      <c r="D27" s="103"/>
      <c r="E27" s="103"/>
      <c r="F27" s="103"/>
      <c r="G27" s="103"/>
      <c r="H27" s="75"/>
      <c r="I27" s="75"/>
      <c r="J27" s="75"/>
      <c r="K27" s="75"/>
      <c r="L27" s="75"/>
    </row>
    <row r="28" spans="1:12" ht="15.75" customHeight="1" x14ac:dyDescent="0.25">
      <c r="A28" s="75"/>
      <c r="B28" s="75"/>
      <c r="C28" s="75"/>
      <c r="D28" s="75"/>
      <c r="E28" s="75"/>
      <c r="F28" s="75"/>
      <c r="G28" s="75"/>
      <c r="H28" s="75"/>
      <c r="I28" s="75"/>
      <c r="J28" s="75"/>
      <c r="K28" s="75"/>
      <c r="L28" s="75"/>
    </row>
    <row r="29" spans="1:12" ht="15.75" customHeight="1" x14ac:dyDescent="0.25">
      <c r="A29" s="75"/>
      <c r="B29" s="75"/>
      <c r="C29" s="75"/>
      <c r="D29" s="75"/>
      <c r="E29" s="75"/>
      <c r="F29" s="75"/>
      <c r="G29" s="75"/>
      <c r="H29" s="75"/>
      <c r="I29" s="75"/>
      <c r="J29" s="75"/>
      <c r="K29" s="75"/>
      <c r="L29" s="75"/>
    </row>
    <row r="30" spans="1:12" ht="15.75" customHeight="1" x14ac:dyDescent="0.25">
      <c r="A30" s="104" t="s">
        <v>34</v>
      </c>
      <c r="B30" s="232"/>
      <c r="C30" s="232"/>
      <c r="D30" s="232"/>
      <c r="E30" s="232"/>
      <c r="F30" s="232"/>
      <c r="G30" s="232"/>
      <c r="H30" s="75"/>
      <c r="I30" s="75"/>
      <c r="J30" s="75"/>
      <c r="K30" s="75"/>
      <c r="L30" s="75"/>
    </row>
    <row r="31" spans="1:12" ht="15.75" customHeight="1" x14ac:dyDescent="0.25">
      <c r="A31" s="105" t="s">
        <v>35</v>
      </c>
      <c r="B31" s="233"/>
      <c r="C31" s="233"/>
      <c r="D31" s="233"/>
      <c r="E31" s="233"/>
      <c r="F31" s="233"/>
      <c r="G31" s="233"/>
      <c r="H31" s="75"/>
      <c r="I31" s="75"/>
      <c r="J31" s="75"/>
      <c r="K31" s="75"/>
      <c r="L31" s="75"/>
    </row>
    <row r="32" spans="1:12" ht="15.75" customHeight="1" x14ac:dyDescent="0.25">
      <c r="A32" s="105" t="s">
        <v>36</v>
      </c>
      <c r="B32" s="233"/>
      <c r="C32" s="233"/>
      <c r="D32" s="233"/>
      <c r="E32" s="233"/>
      <c r="F32" s="233"/>
      <c r="G32" s="233"/>
      <c r="H32" s="75"/>
      <c r="I32" s="75"/>
      <c r="J32" s="75"/>
      <c r="K32" s="75"/>
      <c r="L32" s="75"/>
    </row>
    <row r="33" spans="1:12" ht="15.75" customHeight="1" x14ac:dyDescent="0.25">
      <c r="A33" s="105" t="s">
        <v>37</v>
      </c>
      <c r="B33" s="233"/>
      <c r="C33" s="233"/>
      <c r="D33" s="233"/>
      <c r="E33" s="233"/>
      <c r="F33" s="233"/>
      <c r="G33" s="233"/>
      <c r="H33" s="106"/>
      <c r="I33" s="106"/>
      <c r="J33" s="106"/>
      <c r="K33" s="75"/>
      <c r="L33" s="75"/>
    </row>
    <row r="34" spans="1:12" ht="15.75" customHeight="1" x14ac:dyDescent="0.25">
      <c r="A34" s="217" t="s">
        <v>38</v>
      </c>
      <c r="B34" s="233"/>
      <c r="C34" s="233"/>
      <c r="D34" s="233"/>
      <c r="E34" s="233"/>
      <c r="F34" s="233"/>
      <c r="G34" s="233"/>
      <c r="H34" s="75"/>
      <c r="I34" s="107"/>
      <c r="J34" s="75"/>
      <c r="K34" s="106"/>
      <c r="L34" s="75"/>
    </row>
    <row r="35" spans="1:12" ht="15.75" customHeight="1" x14ac:dyDescent="0.25">
      <c r="A35" s="218"/>
      <c r="B35" s="233"/>
      <c r="C35" s="233"/>
      <c r="D35" s="233"/>
      <c r="E35" s="233"/>
      <c r="F35" s="233"/>
      <c r="G35" s="233"/>
      <c r="H35" s="75"/>
      <c r="I35" s="107"/>
      <c r="J35" s="75"/>
      <c r="K35" s="106"/>
      <c r="L35" s="75"/>
    </row>
    <row r="36" spans="1:12" ht="15.75" customHeight="1" x14ac:dyDescent="0.25">
      <c r="A36" s="218"/>
      <c r="B36" s="233"/>
      <c r="C36" s="233"/>
      <c r="D36" s="233"/>
      <c r="E36" s="233"/>
      <c r="F36" s="233"/>
      <c r="G36" s="233"/>
      <c r="H36" s="75"/>
      <c r="I36" s="75"/>
      <c r="J36" s="75"/>
      <c r="K36" s="75"/>
      <c r="L36" s="75"/>
    </row>
    <row r="37" spans="1:12" ht="15.75" customHeight="1" x14ac:dyDescent="0.25">
      <c r="A37" s="219"/>
      <c r="B37" s="233"/>
      <c r="C37" s="233"/>
      <c r="D37" s="233"/>
      <c r="E37" s="233"/>
      <c r="F37" s="233"/>
      <c r="G37" s="233"/>
      <c r="H37" s="75"/>
      <c r="I37" s="75"/>
      <c r="J37" s="75"/>
      <c r="K37" s="75"/>
      <c r="L37" s="75"/>
    </row>
    <row r="38" spans="1:12" ht="15.75" customHeight="1" x14ac:dyDescent="0.25"/>
    <row r="39" spans="1:12" ht="15.75" customHeight="1" x14ac:dyDescent="0.25"/>
    <row r="40" spans="1:12" ht="15.75" customHeight="1" x14ac:dyDescent="0.25"/>
    <row r="41" spans="1:12" ht="15.75" customHeight="1" x14ac:dyDescent="0.25"/>
    <row r="42" spans="1:12" ht="15.75" customHeight="1" x14ac:dyDescent="0.25"/>
    <row r="43" spans="1:12" ht="15.75" customHeight="1" x14ac:dyDescent="0.25"/>
    <row r="44" spans="1:12" ht="15.75" customHeight="1" x14ac:dyDescent="0.25"/>
    <row r="45" spans="1:12" ht="15.75" customHeight="1" x14ac:dyDescent="0.25"/>
    <row r="46" spans="1:12" ht="15.75" customHeight="1" x14ac:dyDescent="0.25"/>
    <row r="47" spans="1:12" ht="15.75" customHeight="1" x14ac:dyDescent="0.25"/>
    <row r="48" spans="1:12" ht="15.75" customHeight="1" x14ac:dyDescent="0.25"/>
    <row r="49" s="70" customFormat="1" ht="15.75" customHeight="1" x14ac:dyDescent="0.25"/>
    <row r="50" s="70" customFormat="1" ht="15.75" customHeight="1" x14ac:dyDescent="0.25"/>
    <row r="51" s="70" customFormat="1" ht="15.75" customHeight="1" x14ac:dyDescent="0.25"/>
    <row r="52" s="70" customFormat="1" ht="15.75" customHeight="1" x14ac:dyDescent="0.25"/>
    <row r="53" s="70" customFormat="1" ht="15.75" customHeight="1" x14ac:dyDescent="0.25"/>
    <row r="54" s="70" customFormat="1" ht="15.75" customHeight="1" x14ac:dyDescent="0.25"/>
    <row r="55" s="70" customFormat="1" ht="15.75" customHeight="1" x14ac:dyDescent="0.25"/>
    <row r="56" s="70" customFormat="1" ht="15.75" customHeight="1" x14ac:dyDescent="0.25"/>
    <row r="57" s="70" customFormat="1" ht="15.75" customHeight="1" x14ac:dyDescent="0.25"/>
    <row r="58" s="70" customFormat="1" ht="15.75" customHeight="1" x14ac:dyDescent="0.25"/>
    <row r="59" s="70" customFormat="1" ht="15.75" customHeight="1" x14ac:dyDescent="0.25"/>
    <row r="60" s="70" customFormat="1" ht="15.75" customHeight="1" x14ac:dyDescent="0.25"/>
    <row r="61" s="70" customFormat="1" ht="15.75" customHeight="1" x14ac:dyDescent="0.25"/>
    <row r="62" s="70" customFormat="1" ht="15.75" customHeight="1" x14ac:dyDescent="0.25"/>
    <row r="63" s="70" customFormat="1" ht="15.75" customHeight="1" x14ac:dyDescent="0.25"/>
    <row r="64" s="70" customFormat="1" ht="15.75" customHeight="1" x14ac:dyDescent="0.25"/>
    <row r="65" s="70" customFormat="1" ht="15.75" customHeight="1" x14ac:dyDescent="0.25"/>
    <row r="66" s="70" customFormat="1" ht="15.75" customHeight="1" x14ac:dyDescent="0.25"/>
    <row r="67" s="70" customFormat="1" ht="15.75" customHeight="1" x14ac:dyDescent="0.25"/>
    <row r="68" s="70" customFormat="1" ht="15.75" customHeight="1" x14ac:dyDescent="0.25"/>
    <row r="69" s="70" customFormat="1" ht="15.75" customHeight="1" x14ac:dyDescent="0.25"/>
    <row r="70" s="70" customFormat="1" ht="15.75" customHeight="1" x14ac:dyDescent="0.25"/>
    <row r="71" s="70" customFormat="1" ht="15.75" customHeight="1" x14ac:dyDescent="0.25"/>
    <row r="72" s="70" customFormat="1" ht="15.75" customHeight="1" x14ac:dyDescent="0.25"/>
    <row r="73" s="70" customFormat="1" ht="15.75" customHeight="1" x14ac:dyDescent="0.25"/>
    <row r="74" s="70" customFormat="1" ht="15.75" customHeight="1" x14ac:dyDescent="0.25"/>
    <row r="75" s="70" customFormat="1" ht="15.75" customHeight="1" x14ac:dyDescent="0.25"/>
    <row r="76" s="70" customFormat="1" ht="15.75" customHeight="1" x14ac:dyDescent="0.25"/>
    <row r="77" s="70" customFormat="1" ht="15.75" customHeight="1" x14ac:dyDescent="0.25"/>
    <row r="78" s="70" customFormat="1" ht="15.75" customHeight="1" x14ac:dyDescent="0.25"/>
    <row r="79" s="70" customFormat="1" ht="15.75" customHeight="1" x14ac:dyDescent="0.25"/>
    <row r="80" s="70" customFormat="1" ht="15.75" customHeight="1" x14ac:dyDescent="0.25"/>
    <row r="81" s="70" customFormat="1" ht="15.75" customHeight="1" x14ac:dyDescent="0.25"/>
    <row r="82" s="70" customFormat="1" ht="15.75" customHeight="1" x14ac:dyDescent="0.25"/>
    <row r="83" s="70" customFormat="1" ht="15.75" customHeight="1" x14ac:dyDescent="0.25"/>
    <row r="84" s="70" customFormat="1" ht="15.75" customHeight="1" x14ac:dyDescent="0.25"/>
    <row r="85" s="70" customFormat="1" ht="15.75" customHeight="1" x14ac:dyDescent="0.25"/>
    <row r="86" s="70" customFormat="1" ht="15.75" customHeight="1" x14ac:dyDescent="0.25"/>
    <row r="87" s="70" customFormat="1" ht="15.75" customHeight="1" x14ac:dyDescent="0.25"/>
    <row r="88" s="70" customFormat="1" ht="15.75" customHeight="1" x14ac:dyDescent="0.25"/>
    <row r="89" s="70" customFormat="1" ht="15.75" customHeight="1" x14ac:dyDescent="0.25"/>
    <row r="90" s="70" customFormat="1" ht="15.75" customHeight="1" x14ac:dyDescent="0.25"/>
    <row r="91" s="70" customFormat="1" ht="15.75" customHeight="1" x14ac:dyDescent="0.25"/>
    <row r="92" s="70" customFormat="1" ht="15.75" customHeight="1" x14ac:dyDescent="0.25"/>
    <row r="93" s="70" customFormat="1" ht="15.75" customHeight="1" x14ac:dyDescent="0.25"/>
    <row r="94" s="70" customFormat="1" ht="15.75" customHeight="1" x14ac:dyDescent="0.25"/>
    <row r="95" s="70" customFormat="1" ht="15.75" customHeight="1" x14ac:dyDescent="0.25"/>
    <row r="96" s="70" customFormat="1" ht="15.75" customHeight="1" x14ac:dyDescent="0.25"/>
    <row r="97" s="70" customFormat="1" ht="15.75" customHeight="1" x14ac:dyDescent="0.25"/>
    <row r="98" s="70" customFormat="1" ht="15.75" customHeight="1" x14ac:dyDescent="0.25"/>
    <row r="99" s="70" customFormat="1" ht="15.75" customHeight="1" x14ac:dyDescent="0.25"/>
    <row r="100" s="70" customFormat="1" ht="15.75" customHeight="1" x14ac:dyDescent="0.25"/>
    <row r="101" s="70" customFormat="1" ht="15.75" customHeight="1" x14ac:dyDescent="0.25"/>
    <row r="102" s="70" customFormat="1" ht="15.75" customHeight="1" x14ac:dyDescent="0.25"/>
    <row r="103" s="70" customFormat="1" ht="15.75" customHeight="1" x14ac:dyDescent="0.25"/>
    <row r="104" s="70" customFormat="1" ht="15.75" customHeight="1" x14ac:dyDescent="0.25"/>
    <row r="105" s="70" customFormat="1" ht="15.75" customHeight="1" x14ac:dyDescent="0.25"/>
    <row r="106" s="70" customFormat="1" ht="15.75" customHeight="1" x14ac:dyDescent="0.25"/>
    <row r="107" s="70" customFormat="1" ht="15.75" customHeight="1" x14ac:dyDescent="0.25"/>
    <row r="108" s="70" customFormat="1" ht="15.75" customHeight="1" x14ac:dyDescent="0.25"/>
    <row r="109" s="70" customFormat="1" ht="15.75" customHeight="1" x14ac:dyDescent="0.25"/>
    <row r="110" s="70" customFormat="1" ht="15.75" customHeight="1" x14ac:dyDescent="0.25"/>
    <row r="111" s="70" customFormat="1" ht="15.75" customHeight="1" x14ac:dyDescent="0.25"/>
    <row r="112" s="70" customFormat="1" ht="15.75" customHeight="1" x14ac:dyDescent="0.25"/>
    <row r="113" s="70" customFormat="1" ht="15.75" customHeight="1" x14ac:dyDescent="0.25"/>
    <row r="114" s="70" customFormat="1" ht="15.75" customHeight="1" x14ac:dyDescent="0.25"/>
    <row r="115" s="70" customFormat="1" ht="15.75" customHeight="1" x14ac:dyDescent="0.25"/>
    <row r="116" s="70" customFormat="1" ht="15.75" customHeight="1" x14ac:dyDescent="0.25"/>
    <row r="117" s="70" customFormat="1" ht="15.75" customHeight="1" x14ac:dyDescent="0.25"/>
    <row r="118" s="70" customFormat="1" ht="15.75" customHeight="1" x14ac:dyDescent="0.25"/>
    <row r="119" s="70" customFormat="1" ht="15.75" customHeight="1" x14ac:dyDescent="0.25"/>
    <row r="120" s="70" customFormat="1" ht="15.75" customHeight="1" x14ac:dyDescent="0.25"/>
    <row r="121" s="70" customFormat="1" ht="15.75" customHeight="1" x14ac:dyDescent="0.25"/>
    <row r="122" s="70" customFormat="1" ht="15.75" customHeight="1" x14ac:dyDescent="0.25"/>
    <row r="123" s="70" customFormat="1" ht="15.75" customHeight="1" x14ac:dyDescent="0.25"/>
    <row r="124" s="70" customFormat="1" ht="15.75" customHeight="1" x14ac:dyDescent="0.25"/>
    <row r="125" s="70" customFormat="1" ht="15.75" customHeight="1" x14ac:dyDescent="0.25"/>
    <row r="126" s="70" customFormat="1" ht="15.75" customHeight="1" x14ac:dyDescent="0.25"/>
    <row r="127" s="70" customFormat="1" ht="15.75" customHeight="1" x14ac:dyDescent="0.25"/>
    <row r="128" s="70" customFormat="1" ht="15.75" customHeight="1" x14ac:dyDescent="0.25"/>
    <row r="129" s="70" customFormat="1" ht="15.75" customHeight="1" x14ac:dyDescent="0.25"/>
    <row r="130" s="70" customFormat="1" ht="15.75" customHeight="1" x14ac:dyDescent="0.25"/>
    <row r="131" s="70" customFormat="1" ht="15.75" customHeight="1" x14ac:dyDescent="0.25"/>
    <row r="132" s="70" customFormat="1" ht="15.75" customHeight="1" x14ac:dyDescent="0.25"/>
    <row r="133" s="70" customFormat="1" ht="15.75" customHeight="1" x14ac:dyDescent="0.25"/>
    <row r="134" s="70" customFormat="1" ht="15.75" customHeight="1" x14ac:dyDescent="0.25"/>
    <row r="135" s="70" customFormat="1" ht="15.75" customHeight="1" x14ac:dyDescent="0.25"/>
    <row r="136" s="70" customFormat="1" ht="15.75" customHeight="1" x14ac:dyDescent="0.25"/>
    <row r="137" s="70" customFormat="1" ht="15.75" customHeight="1" x14ac:dyDescent="0.25"/>
    <row r="138" s="70" customFormat="1" ht="15.75" customHeight="1" x14ac:dyDescent="0.25"/>
    <row r="139" s="70" customFormat="1" ht="15.75" customHeight="1" x14ac:dyDescent="0.25"/>
    <row r="140" s="70" customFormat="1" ht="15.75" customHeight="1" x14ac:dyDescent="0.25"/>
    <row r="141" s="70" customFormat="1" ht="15.75" customHeight="1" x14ac:dyDescent="0.25"/>
    <row r="142" s="70" customFormat="1" ht="15.75" customHeight="1" x14ac:dyDescent="0.25"/>
    <row r="143" s="70" customFormat="1" ht="15.75" customHeight="1" x14ac:dyDescent="0.25"/>
    <row r="144" s="70" customFormat="1" ht="15.75" customHeight="1" x14ac:dyDescent="0.25"/>
    <row r="145" s="70" customFormat="1" ht="15.75" customHeight="1" x14ac:dyDescent="0.25"/>
    <row r="146" s="70" customFormat="1" ht="15.75" customHeight="1" x14ac:dyDescent="0.25"/>
    <row r="147" s="70" customFormat="1" ht="15.75" customHeight="1" x14ac:dyDescent="0.25"/>
    <row r="148" s="70" customFormat="1" ht="15.75" customHeight="1" x14ac:dyDescent="0.25"/>
    <row r="149" s="70" customFormat="1" ht="15.75" customHeight="1" x14ac:dyDescent="0.25"/>
    <row r="150" s="70" customFormat="1" ht="15.75" customHeight="1" x14ac:dyDescent="0.25"/>
    <row r="151" s="70" customFormat="1" ht="15.75" customHeight="1" x14ac:dyDescent="0.25"/>
    <row r="152" s="70" customFormat="1" ht="15.75" customHeight="1" x14ac:dyDescent="0.25"/>
    <row r="153" s="70" customFormat="1" ht="15.75" customHeight="1" x14ac:dyDescent="0.25"/>
    <row r="154" s="70" customFormat="1" ht="15.75" customHeight="1" x14ac:dyDescent="0.25"/>
    <row r="155" s="70" customFormat="1" ht="15.75" customHeight="1" x14ac:dyDescent="0.25"/>
    <row r="156" s="70" customFormat="1" ht="15.75" customHeight="1" x14ac:dyDescent="0.25"/>
    <row r="157" s="70" customFormat="1" ht="15.75" customHeight="1" x14ac:dyDescent="0.25"/>
    <row r="158" s="70" customFormat="1" ht="15.75" customHeight="1" x14ac:dyDescent="0.25"/>
    <row r="159" s="70" customFormat="1" ht="15.75" customHeight="1" x14ac:dyDescent="0.25"/>
    <row r="160" s="70" customFormat="1" ht="15.75" customHeight="1" x14ac:dyDescent="0.25"/>
    <row r="161" s="70" customFormat="1" ht="15.75" customHeight="1" x14ac:dyDescent="0.25"/>
    <row r="162" s="70" customFormat="1" ht="15.75" customHeight="1" x14ac:dyDescent="0.25"/>
    <row r="163" s="70" customFormat="1" ht="15.75" customHeight="1" x14ac:dyDescent="0.25"/>
    <row r="164" s="70" customFormat="1" ht="15.75" customHeight="1" x14ac:dyDescent="0.25"/>
    <row r="165" s="70" customFormat="1" ht="15.75" customHeight="1" x14ac:dyDescent="0.25"/>
    <row r="166" s="70" customFormat="1" ht="15.75" customHeight="1" x14ac:dyDescent="0.25"/>
    <row r="167" s="70" customFormat="1" ht="15.75" customHeight="1" x14ac:dyDescent="0.25"/>
    <row r="168" s="70" customFormat="1" ht="15.75" customHeight="1" x14ac:dyDescent="0.25"/>
    <row r="169" s="70" customFormat="1" ht="15.75" customHeight="1" x14ac:dyDescent="0.25"/>
    <row r="170" s="70" customFormat="1" ht="15.75" customHeight="1" x14ac:dyDescent="0.25"/>
    <row r="171" s="70" customFormat="1" ht="15.75" customHeight="1" x14ac:dyDescent="0.25"/>
    <row r="172" s="70" customFormat="1" ht="15.75" customHeight="1" x14ac:dyDescent="0.25"/>
    <row r="173" s="70" customFormat="1" ht="15.75" customHeight="1" x14ac:dyDescent="0.25"/>
    <row r="174" s="70" customFormat="1" ht="15.75" customHeight="1" x14ac:dyDescent="0.25"/>
    <row r="175" s="70" customFormat="1" ht="15.75" customHeight="1" x14ac:dyDescent="0.25"/>
    <row r="176" s="70" customFormat="1" ht="15.75" customHeight="1" x14ac:dyDescent="0.25"/>
    <row r="177" s="70" customFormat="1" ht="15.75" customHeight="1" x14ac:dyDescent="0.25"/>
    <row r="178" s="70" customFormat="1" ht="15.75" customHeight="1" x14ac:dyDescent="0.25"/>
    <row r="179" s="70" customFormat="1" ht="15.75" customHeight="1" x14ac:dyDescent="0.25"/>
    <row r="180" s="70" customFormat="1" ht="15.75" customHeight="1" x14ac:dyDescent="0.25"/>
    <row r="181" s="70" customFormat="1" ht="15.75" customHeight="1" x14ac:dyDescent="0.25"/>
    <row r="182" s="70" customFormat="1" ht="15.75" customHeight="1" x14ac:dyDescent="0.25"/>
    <row r="183" s="70" customFormat="1" ht="15.75" customHeight="1" x14ac:dyDescent="0.25"/>
    <row r="184" s="70" customFormat="1" ht="15.75" customHeight="1" x14ac:dyDescent="0.25"/>
    <row r="185" s="70" customFormat="1" ht="15.75" customHeight="1" x14ac:dyDescent="0.25"/>
    <row r="186" s="70" customFormat="1" ht="15.75" customHeight="1" x14ac:dyDescent="0.25"/>
    <row r="187" s="70" customFormat="1" ht="15.75" customHeight="1" x14ac:dyDescent="0.25"/>
    <row r="188" s="70" customFormat="1" ht="15.75" customHeight="1" x14ac:dyDescent="0.25"/>
    <row r="189" s="70" customFormat="1" ht="15.75" customHeight="1" x14ac:dyDescent="0.25"/>
    <row r="190" s="70" customFormat="1" ht="15.75" customHeight="1" x14ac:dyDescent="0.25"/>
    <row r="191" s="70" customFormat="1" ht="15.75" customHeight="1" x14ac:dyDescent="0.25"/>
    <row r="192" s="70" customFormat="1" ht="15.75" customHeight="1" x14ac:dyDescent="0.25"/>
    <row r="193" s="70" customFormat="1" ht="15.75" customHeight="1" x14ac:dyDescent="0.25"/>
    <row r="194" s="70" customFormat="1" ht="15.75" customHeight="1" x14ac:dyDescent="0.25"/>
    <row r="195" s="70" customFormat="1" ht="15.75" customHeight="1" x14ac:dyDescent="0.25"/>
    <row r="196" s="70" customFormat="1" ht="15.75" customHeight="1" x14ac:dyDescent="0.25"/>
    <row r="197" s="70" customFormat="1" ht="15.75" customHeight="1" x14ac:dyDescent="0.25"/>
    <row r="198" s="70" customFormat="1" ht="15.75" customHeight="1" x14ac:dyDescent="0.25"/>
    <row r="199" s="70" customFormat="1" ht="15.75" customHeight="1" x14ac:dyDescent="0.25"/>
    <row r="200" s="70" customFormat="1" ht="15.75" customHeight="1" x14ac:dyDescent="0.25"/>
    <row r="201" s="70" customFormat="1" ht="15.75" customHeight="1" x14ac:dyDescent="0.25"/>
    <row r="202" s="70" customFormat="1" ht="15.75" customHeight="1" x14ac:dyDescent="0.25"/>
    <row r="203" s="70" customFormat="1" ht="15.75" customHeight="1" x14ac:dyDescent="0.25"/>
    <row r="204" s="70" customFormat="1" ht="15.75" customHeight="1" x14ac:dyDescent="0.25"/>
    <row r="205" s="70" customFormat="1" ht="15.75" customHeight="1" x14ac:dyDescent="0.25"/>
    <row r="206" s="70" customFormat="1" ht="15.75" customHeight="1" x14ac:dyDescent="0.25"/>
    <row r="207" s="70" customFormat="1" ht="15.75" customHeight="1" x14ac:dyDescent="0.25"/>
    <row r="208" s="70" customFormat="1" ht="15.75" customHeight="1" x14ac:dyDescent="0.25"/>
    <row r="209" s="70" customFormat="1" ht="15.75" customHeight="1" x14ac:dyDescent="0.25"/>
    <row r="210" s="70" customFormat="1" ht="15.75" customHeight="1" x14ac:dyDescent="0.25"/>
    <row r="211" s="70" customFormat="1" ht="15.75" customHeight="1" x14ac:dyDescent="0.25"/>
    <row r="212" s="70" customFormat="1" ht="15.75" customHeight="1" x14ac:dyDescent="0.25"/>
    <row r="213" s="70" customFormat="1" ht="15.75" customHeight="1" x14ac:dyDescent="0.25"/>
    <row r="214" s="70" customFormat="1" ht="15.75" customHeight="1" x14ac:dyDescent="0.25"/>
    <row r="215" s="70" customFormat="1" ht="15.75" customHeight="1" x14ac:dyDescent="0.25"/>
    <row r="216" s="70" customFormat="1" ht="15.75" customHeight="1" x14ac:dyDescent="0.25"/>
    <row r="217" s="70" customFormat="1" ht="15.75" customHeight="1" x14ac:dyDescent="0.25"/>
    <row r="218" s="70" customFormat="1" ht="15.75" customHeight="1" x14ac:dyDescent="0.25"/>
    <row r="219" s="70" customFormat="1" ht="15.75" customHeight="1" x14ac:dyDescent="0.25"/>
    <row r="220" s="70" customFormat="1" ht="15.75" customHeight="1" x14ac:dyDescent="0.25"/>
    <row r="221" s="70" customFormat="1" ht="15.75" customHeight="1" x14ac:dyDescent="0.25"/>
    <row r="222" s="70" customFormat="1" ht="15.75" customHeight="1" x14ac:dyDescent="0.25"/>
    <row r="223" s="70" customFormat="1" ht="15.75" customHeight="1" x14ac:dyDescent="0.25"/>
    <row r="224" s="70" customFormat="1" ht="15.75" customHeight="1" x14ac:dyDescent="0.25"/>
    <row r="225" s="70" customFormat="1" ht="15.75" customHeight="1" x14ac:dyDescent="0.25"/>
    <row r="226" s="70" customFormat="1" ht="15.75" customHeight="1" x14ac:dyDescent="0.25"/>
    <row r="227" s="70" customFormat="1" ht="15.75" customHeight="1" x14ac:dyDescent="0.25"/>
    <row r="228" s="70" customFormat="1" ht="15.75" customHeight="1" x14ac:dyDescent="0.25"/>
    <row r="229" s="70" customFormat="1" ht="15.75" customHeight="1" x14ac:dyDescent="0.25"/>
    <row r="230" s="70" customFormat="1" ht="15.75" customHeight="1" x14ac:dyDescent="0.25"/>
    <row r="231" s="70" customFormat="1" ht="15.75" customHeight="1" x14ac:dyDescent="0.25"/>
    <row r="232" s="70" customFormat="1" ht="15.75" customHeight="1" x14ac:dyDescent="0.25"/>
    <row r="233" s="70" customFormat="1" ht="15.75" customHeight="1" x14ac:dyDescent="0.25"/>
    <row r="234" s="70" customFormat="1" ht="15.75" customHeight="1" x14ac:dyDescent="0.25"/>
    <row r="235" s="70" customFormat="1" ht="15.75" customHeight="1" x14ac:dyDescent="0.25"/>
    <row r="236" s="70" customFormat="1" ht="15.75" customHeight="1" x14ac:dyDescent="0.25"/>
    <row r="237" s="70" customFormat="1" ht="15.75" customHeight="1" x14ac:dyDescent="0.25"/>
    <row r="238" s="70" customFormat="1" ht="15.75" customHeight="1" x14ac:dyDescent="0.25"/>
    <row r="239" s="70" customFormat="1" ht="15.75" customHeight="1" x14ac:dyDescent="0.25"/>
    <row r="240" s="70" customFormat="1" ht="15.75" customHeight="1" x14ac:dyDescent="0.25"/>
    <row r="241" s="70" customFormat="1" ht="15.75" customHeight="1" x14ac:dyDescent="0.25"/>
    <row r="242" s="70" customFormat="1" ht="15.75" customHeight="1" x14ac:dyDescent="0.25"/>
    <row r="243" s="70" customFormat="1" ht="15.75" customHeight="1" x14ac:dyDescent="0.25"/>
    <row r="244" s="70" customFormat="1" ht="15.75" customHeight="1" x14ac:dyDescent="0.25"/>
    <row r="245" s="70" customFormat="1" ht="15.75" customHeight="1" x14ac:dyDescent="0.25"/>
    <row r="246" s="70" customFormat="1" ht="15.75" customHeight="1" x14ac:dyDescent="0.25"/>
    <row r="247" s="70" customFormat="1" ht="15.75" customHeight="1" x14ac:dyDescent="0.25"/>
    <row r="248" s="70" customFormat="1" ht="15.75" customHeight="1" x14ac:dyDescent="0.25"/>
    <row r="249" s="70" customFormat="1" ht="15.75" customHeight="1" x14ac:dyDescent="0.25"/>
    <row r="250" s="70" customFormat="1" ht="15.75" customHeight="1" x14ac:dyDescent="0.25"/>
    <row r="251" s="70" customFormat="1" ht="15.75" customHeight="1" x14ac:dyDescent="0.25"/>
    <row r="252" s="70" customFormat="1" ht="15.75" customHeight="1" x14ac:dyDescent="0.25"/>
    <row r="253" s="70" customFormat="1" ht="15.75" customHeight="1" x14ac:dyDescent="0.25"/>
    <row r="254" s="70" customFormat="1" ht="15.75" customHeight="1" x14ac:dyDescent="0.25"/>
    <row r="255" s="70" customFormat="1" ht="15.75" customHeight="1" x14ac:dyDescent="0.25"/>
    <row r="256" s="70" customFormat="1" ht="15.75" customHeight="1" x14ac:dyDescent="0.25"/>
    <row r="257" s="70" customFormat="1" ht="15.75" customHeight="1" x14ac:dyDescent="0.25"/>
    <row r="258" s="70" customFormat="1" ht="15.75" customHeight="1" x14ac:dyDescent="0.25"/>
    <row r="259" s="70" customFormat="1" ht="15.75" customHeight="1" x14ac:dyDescent="0.25"/>
    <row r="260" s="70" customFormat="1" ht="15.75" customHeight="1" x14ac:dyDescent="0.25"/>
    <row r="261" s="70" customFormat="1" ht="15.75" customHeight="1" x14ac:dyDescent="0.25"/>
    <row r="262" s="70" customFormat="1" ht="15.75" customHeight="1" x14ac:dyDescent="0.25"/>
    <row r="263" s="70" customFormat="1" ht="15.75" customHeight="1" x14ac:dyDescent="0.25"/>
    <row r="264" s="70" customFormat="1" ht="15.75" customHeight="1" x14ac:dyDescent="0.25"/>
    <row r="265" s="70" customFormat="1" ht="15.75" customHeight="1" x14ac:dyDescent="0.25"/>
    <row r="266" s="70" customFormat="1" ht="15.75" customHeight="1" x14ac:dyDescent="0.25"/>
    <row r="267" s="70" customFormat="1" ht="15.75" customHeight="1" x14ac:dyDescent="0.25"/>
    <row r="268" s="70" customFormat="1" ht="15.75" customHeight="1" x14ac:dyDescent="0.25"/>
    <row r="269" s="70" customFormat="1" ht="15.75" customHeight="1" x14ac:dyDescent="0.25"/>
    <row r="270" s="70" customFormat="1" ht="15.75" customHeight="1" x14ac:dyDescent="0.25"/>
    <row r="271" s="70" customFormat="1" ht="15.75" customHeight="1" x14ac:dyDescent="0.25"/>
    <row r="272" s="70" customFormat="1" ht="15.75" customHeight="1" x14ac:dyDescent="0.25"/>
    <row r="273" s="70" customFormat="1" ht="15.75" customHeight="1" x14ac:dyDescent="0.25"/>
    <row r="274" s="70" customFormat="1" ht="15.75" customHeight="1" x14ac:dyDescent="0.25"/>
    <row r="275" s="70" customFormat="1" ht="15.75" customHeight="1" x14ac:dyDescent="0.25"/>
    <row r="276" s="70" customFormat="1" ht="15.75" customHeight="1" x14ac:dyDescent="0.25"/>
    <row r="277" s="70" customFormat="1" ht="15.75" customHeight="1" x14ac:dyDescent="0.25"/>
    <row r="278" s="70" customFormat="1" ht="15.75" customHeight="1" x14ac:dyDescent="0.25"/>
    <row r="279" s="70" customFormat="1" ht="15.75" customHeight="1" x14ac:dyDescent="0.25"/>
    <row r="280" s="70" customFormat="1" ht="15.75" customHeight="1" x14ac:dyDescent="0.25"/>
    <row r="281" s="70" customFormat="1" ht="15.75" customHeight="1" x14ac:dyDescent="0.25"/>
    <row r="282" s="70" customFormat="1" ht="15.75" customHeight="1" x14ac:dyDescent="0.25"/>
    <row r="283" s="70" customFormat="1" ht="15.75" customHeight="1" x14ac:dyDescent="0.25"/>
    <row r="284" s="70" customFormat="1" ht="15.75" customHeight="1" x14ac:dyDescent="0.25"/>
    <row r="285" s="70" customFormat="1" ht="15.75" customHeight="1" x14ac:dyDescent="0.25"/>
    <row r="286" s="70" customFormat="1" ht="15.75" customHeight="1" x14ac:dyDescent="0.25"/>
    <row r="287" s="70" customFormat="1" ht="15.75" customHeight="1" x14ac:dyDescent="0.25"/>
    <row r="288" s="70" customFormat="1" ht="15.75" customHeight="1" x14ac:dyDescent="0.25"/>
    <row r="289" s="70" customFormat="1" ht="15.75" customHeight="1" x14ac:dyDescent="0.25"/>
    <row r="290" s="70" customFormat="1" ht="15.75" customHeight="1" x14ac:dyDescent="0.25"/>
    <row r="291" s="70" customFormat="1" ht="15.75" customHeight="1" x14ac:dyDescent="0.25"/>
    <row r="292" s="70" customFormat="1" ht="15.75" customHeight="1" x14ac:dyDescent="0.25"/>
    <row r="293" s="70" customFormat="1" ht="15.75" customHeight="1" x14ac:dyDescent="0.25"/>
    <row r="294" s="70" customFormat="1" ht="15.75" customHeight="1" x14ac:dyDescent="0.25"/>
    <row r="295" s="70" customFormat="1" ht="15.75" customHeight="1" x14ac:dyDescent="0.25"/>
    <row r="296" s="70" customFormat="1" ht="15.75" customHeight="1" x14ac:dyDescent="0.25"/>
    <row r="297" s="70" customFormat="1" ht="15.75" customHeight="1" x14ac:dyDescent="0.25"/>
    <row r="298" s="70" customFormat="1" ht="15.75" customHeight="1" x14ac:dyDescent="0.25"/>
    <row r="299" s="70" customFormat="1" ht="15.75" customHeight="1" x14ac:dyDescent="0.25"/>
    <row r="300" s="70" customFormat="1" ht="15.75" customHeight="1" x14ac:dyDescent="0.25"/>
    <row r="301" s="70" customFormat="1" ht="15.75" customHeight="1" x14ac:dyDescent="0.25"/>
    <row r="302" s="70" customFormat="1" ht="15.75" customHeight="1" x14ac:dyDescent="0.25"/>
    <row r="303" s="70" customFormat="1" ht="15.75" customHeight="1" x14ac:dyDescent="0.25"/>
    <row r="304" s="70" customFormat="1" ht="15.75" customHeight="1" x14ac:dyDescent="0.25"/>
    <row r="305" s="70" customFormat="1" ht="15.75" customHeight="1" x14ac:dyDescent="0.25"/>
    <row r="306" s="70" customFormat="1" ht="15.75" customHeight="1" x14ac:dyDescent="0.25"/>
    <row r="307" s="70" customFormat="1" ht="15.75" customHeight="1" x14ac:dyDescent="0.25"/>
    <row r="308" s="70" customFormat="1" ht="15.75" customHeight="1" x14ac:dyDescent="0.25"/>
    <row r="309" s="70" customFormat="1" ht="15.75" customHeight="1" x14ac:dyDescent="0.25"/>
    <row r="310" s="70" customFormat="1" ht="15.75" customHeight="1" x14ac:dyDescent="0.25"/>
    <row r="311" s="70" customFormat="1" ht="15.75" customHeight="1" x14ac:dyDescent="0.25"/>
    <row r="312" s="70" customFormat="1" ht="15.75" customHeight="1" x14ac:dyDescent="0.25"/>
    <row r="313" s="70" customFormat="1" ht="15.75" customHeight="1" x14ac:dyDescent="0.25"/>
    <row r="314" s="70" customFormat="1" ht="15.75" customHeight="1" x14ac:dyDescent="0.25"/>
    <row r="315" s="70" customFormat="1" ht="15.75" customHeight="1" x14ac:dyDescent="0.25"/>
    <row r="316" s="70" customFormat="1" ht="15.75" customHeight="1" x14ac:dyDescent="0.25"/>
    <row r="317" s="70" customFormat="1" ht="15.75" customHeight="1" x14ac:dyDescent="0.25"/>
    <row r="318" s="70" customFormat="1" ht="15.75" customHeight="1" x14ac:dyDescent="0.25"/>
    <row r="319" s="70" customFormat="1" ht="15.75" customHeight="1" x14ac:dyDescent="0.25"/>
    <row r="320" s="70" customFormat="1" ht="15.75" customHeight="1" x14ac:dyDescent="0.25"/>
    <row r="321" s="70" customFormat="1" ht="15.75" customHeight="1" x14ac:dyDescent="0.25"/>
    <row r="322" s="70" customFormat="1" ht="15.75" customHeight="1" x14ac:dyDescent="0.25"/>
    <row r="323" s="70" customFormat="1" ht="15.75" customHeight="1" x14ac:dyDescent="0.25"/>
    <row r="324" s="70" customFormat="1" ht="15.75" customHeight="1" x14ac:dyDescent="0.25"/>
    <row r="325" s="70" customFormat="1" ht="15.75" customHeight="1" x14ac:dyDescent="0.25"/>
    <row r="326" s="70" customFormat="1" ht="15.75" customHeight="1" x14ac:dyDescent="0.25"/>
    <row r="327" s="70" customFormat="1" ht="15.75" customHeight="1" x14ac:dyDescent="0.25"/>
    <row r="328" s="70" customFormat="1" ht="15.75" customHeight="1" x14ac:dyDescent="0.25"/>
    <row r="329" s="70" customFormat="1" ht="15.75" customHeight="1" x14ac:dyDescent="0.25"/>
    <row r="330" s="70" customFormat="1" ht="15.75" customHeight="1" x14ac:dyDescent="0.25"/>
    <row r="331" s="70" customFormat="1" ht="15.75" customHeight="1" x14ac:dyDescent="0.25"/>
    <row r="332" s="70" customFormat="1" ht="15.75" customHeight="1" x14ac:dyDescent="0.25"/>
    <row r="333" s="70" customFormat="1" ht="15.75" customHeight="1" x14ac:dyDescent="0.25"/>
    <row r="334" s="70" customFormat="1" ht="15.75" customHeight="1" x14ac:dyDescent="0.25"/>
    <row r="335" s="70" customFormat="1" ht="15.75" customHeight="1" x14ac:dyDescent="0.25"/>
    <row r="336" s="70" customFormat="1" ht="15.75" customHeight="1" x14ac:dyDescent="0.25"/>
    <row r="337" s="70" customFormat="1" ht="15.75" customHeight="1" x14ac:dyDescent="0.25"/>
    <row r="338" s="70" customFormat="1" ht="15.75" customHeight="1" x14ac:dyDescent="0.25"/>
    <row r="339" s="70" customFormat="1" ht="15.75" customHeight="1" x14ac:dyDescent="0.25"/>
    <row r="340" s="70" customFormat="1" ht="15.75" customHeight="1" x14ac:dyDescent="0.25"/>
    <row r="341" s="70" customFormat="1" ht="15.75" customHeight="1" x14ac:dyDescent="0.25"/>
    <row r="342" s="70" customFormat="1" ht="15.75" customHeight="1" x14ac:dyDescent="0.25"/>
    <row r="343" s="70" customFormat="1" ht="15.75" customHeight="1" x14ac:dyDescent="0.25"/>
    <row r="344" s="70" customFormat="1" ht="15.75" customHeight="1" x14ac:dyDescent="0.25"/>
    <row r="345" s="70" customFormat="1" ht="15.75" customHeight="1" x14ac:dyDescent="0.25"/>
    <row r="346" s="70" customFormat="1" ht="15.75" customHeight="1" x14ac:dyDescent="0.25"/>
    <row r="347" s="70" customFormat="1" ht="15.75" customHeight="1" x14ac:dyDescent="0.25"/>
    <row r="348" s="70" customFormat="1" ht="15.75" customHeight="1" x14ac:dyDescent="0.25"/>
    <row r="349" s="70" customFormat="1" ht="15.75" customHeight="1" x14ac:dyDescent="0.25"/>
    <row r="350" s="70" customFormat="1" ht="15.75" customHeight="1" x14ac:dyDescent="0.25"/>
    <row r="351" s="70" customFormat="1" ht="15.75" customHeight="1" x14ac:dyDescent="0.25"/>
    <row r="352" s="70" customFormat="1" ht="15.75" customHeight="1" x14ac:dyDescent="0.25"/>
    <row r="353" s="70" customFormat="1" ht="15.75" customHeight="1" x14ac:dyDescent="0.25"/>
    <row r="354" s="70" customFormat="1" ht="15.75" customHeight="1" x14ac:dyDescent="0.25"/>
    <row r="355" s="70" customFormat="1" ht="15.75" customHeight="1" x14ac:dyDescent="0.25"/>
    <row r="356" s="70" customFormat="1" ht="15.75" customHeight="1" x14ac:dyDescent="0.25"/>
    <row r="357" s="70" customFormat="1" ht="15.75" customHeight="1" x14ac:dyDescent="0.25"/>
    <row r="358" s="70" customFormat="1" ht="15.75" customHeight="1" x14ac:dyDescent="0.25"/>
    <row r="359" s="70" customFormat="1" ht="15.75" customHeight="1" x14ac:dyDescent="0.25"/>
    <row r="360" s="70" customFormat="1" ht="15.75" customHeight="1" x14ac:dyDescent="0.25"/>
    <row r="361" s="70" customFormat="1" ht="15.75" customHeight="1" x14ac:dyDescent="0.25"/>
    <row r="362" s="70" customFormat="1" ht="15.75" customHeight="1" x14ac:dyDescent="0.25"/>
    <row r="363" s="70" customFormat="1" ht="15.75" customHeight="1" x14ac:dyDescent="0.25"/>
    <row r="364" s="70" customFormat="1" ht="15.75" customHeight="1" x14ac:dyDescent="0.25"/>
    <row r="365" s="70" customFormat="1" ht="15.75" customHeight="1" x14ac:dyDescent="0.25"/>
    <row r="366" s="70" customFormat="1" ht="15.75" customHeight="1" x14ac:dyDescent="0.25"/>
    <row r="367" s="70" customFormat="1" ht="15.75" customHeight="1" x14ac:dyDescent="0.25"/>
    <row r="368" s="70" customFormat="1" ht="15.75" customHeight="1" x14ac:dyDescent="0.25"/>
    <row r="369" s="70" customFormat="1" ht="15.75" customHeight="1" x14ac:dyDescent="0.25"/>
    <row r="370" s="70" customFormat="1" ht="15.75" customHeight="1" x14ac:dyDescent="0.25"/>
    <row r="371" s="70" customFormat="1" ht="15.75" customHeight="1" x14ac:dyDescent="0.25"/>
    <row r="372" s="70" customFormat="1" ht="15.75" customHeight="1" x14ac:dyDescent="0.25"/>
    <row r="373" s="70" customFormat="1" ht="15.75" customHeight="1" x14ac:dyDescent="0.25"/>
    <row r="374" s="70" customFormat="1" ht="15.75" customHeight="1" x14ac:dyDescent="0.25"/>
    <row r="375" s="70" customFormat="1" ht="15.75" customHeight="1" x14ac:dyDescent="0.25"/>
    <row r="376" s="70" customFormat="1" ht="15.75" customHeight="1" x14ac:dyDescent="0.25"/>
    <row r="377" s="70" customFormat="1" ht="15.75" customHeight="1" x14ac:dyDescent="0.25"/>
    <row r="378" s="70" customFormat="1" ht="15.75" customHeight="1" x14ac:dyDescent="0.25"/>
    <row r="379" s="70" customFormat="1" ht="15.75" customHeight="1" x14ac:dyDescent="0.25"/>
    <row r="380" s="70" customFormat="1" ht="15.75" customHeight="1" x14ac:dyDescent="0.25"/>
    <row r="381" s="70" customFormat="1" ht="15.75" customHeight="1" x14ac:dyDescent="0.25"/>
    <row r="382" s="70" customFormat="1" ht="15.75" customHeight="1" x14ac:dyDescent="0.25"/>
    <row r="383" s="70" customFormat="1" ht="15.75" customHeight="1" x14ac:dyDescent="0.25"/>
    <row r="384" s="70" customFormat="1" ht="15.75" customHeight="1" x14ac:dyDescent="0.25"/>
    <row r="385" s="70" customFormat="1" ht="15.75" customHeight="1" x14ac:dyDescent="0.25"/>
    <row r="386" s="70" customFormat="1" ht="15.75" customHeight="1" x14ac:dyDescent="0.25"/>
    <row r="387" s="70" customFormat="1" ht="15.75" customHeight="1" x14ac:dyDescent="0.25"/>
    <row r="388" s="70" customFormat="1" ht="15.75" customHeight="1" x14ac:dyDescent="0.25"/>
    <row r="389" s="70" customFormat="1" ht="15.75" customHeight="1" x14ac:dyDescent="0.25"/>
    <row r="390" s="70" customFormat="1" ht="15.75" customHeight="1" x14ac:dyDescent="0.25"/>
    <row r="391" s="70" customFormat="1" ht="15.75" customHeight="1" x14ac:dyDescent="0.25"/>
    <row r="392" s="70" customFormat="1" ht="15.75" customHeight="1" x14ac:dyDescent="0.25"/>
    <row r="393" s="70" customFormat="1" ht="15.75" customHeight="1" x14ac:dyDescent="0.25"/>
    <row r="394" s="70" customFormat="1" ht="15.75" customHeight="1" x14ac:dyDescent="0.25"/>
    <row r="395" s="70" customFormat="1" ht="15.75" customHeight="1" x14ac:dyDescent="0.25"/>
    <row r="396" s="70" customFormat="1" ht="15.75" customHeight="1" x14ac:dyDescent="0.25"/>
    <row r="397" s="70" customFormat="1" ht="15.75" customHeight="1" x14ac:dyDescent="0.25"/>
    <row r="398" s="70" customFormat="1" ht="15.75" customHeight="1" x14ac:dyDescent="0.25"/>
    <row r="399" s="70" customFormat="1" ht="15.75" customHeight="1" x14ac:dyDescent="0.25"/>
    <row r="400" s="70" customFormat="1" ht="15.75" customHeight="1" x14ac:dyDescent="0.25"/>
    <row r="401" s="70" customFormat="1" ht="15.75" customHeight="1" x14ac:dyDescent="0.25"/>
    <row r="402" s="70" customFormat="1" ht="15.75" customHeight="1" x14ac:dyDescent="0.25"/>
    <row r="403" s="70" customFormat="1" ht="15.75" customHeight="1" x14ac:dyDescent="0.25"/>
    <row r="404" s="70" customFormat="1" ht="15.75" customHeight="1" x14ac:dyDescent="0.25"/>
    <row r="405" s="70" customFormat="1" ht="15.75" customHeight="1" x14ac:dyDescent="0.25"/>
    <row r="406" s="70" customFormat="1" ht="15.75" customHeight="1" x14ac:dyDescent="0.25"/>
    <row r="407" s="70" customFormat="1" ht="15.75" customHeight="1" x14ac:dyDescent="0.25"/>
    <row r="408" s="70" customFormat="1" ht="15.75" customHeight="1" x14ac:dyDescent="0.25"/>
    <row r="409" s="70" customFormat="1" ht="15.75" customHeight="1" x14ac:dyDescent="0.25"/>
    <row r="410" s="70" customFormat="1" ht="15.75" customHeight="1" x14ac:dyDescent="0.25"/>
    <row r="411" s="70" customFormat="1" ht="15.75" customHeight="1" x14ac:dyDescent="0.25"/>
    <row r="412" s="70" customFormat="1" ht="15.75" customHeight="1" x14ac:dyDescent="0.25"/>
    <row r="413" s="70" customFormat="1" ht="15.75" customHeight="1" x14ac:dyDescent="0.25"/>
    <row r="414" s="70" customFormat="1" ht="15.75" customHeight="1" x14ac:dyDescent="0.25"/>
    <row r="415" s="70" customFormat="1" ht="15.75" customHeight="1" x14ac:dyDescent="0.25"/>
    <row r="416" s="70" customFormat="1" ht="15.75" customHeight="1" x14ac:dyDescent="0.25"/>
    <row r="417" s="70" customFormat="1" ht="15.75" customHeight="1" x14ac:dyDescent="0.25"/>
    <row r="418" s="70" customFormat="1" ht="15.75" customHeight="1" x14ac:dyDescent="0.25"/>
    <row r="419" s="70" customFormat="1" ht="15.75" customHeight="1" x14ac:dyDescent="0.25"/>
    <row r="420" s="70" customFormat="1" ht="15.75" customHeight="1" x14ac:dyDescent="0.25"/>
    <row r="421" s="70" customFormat="1" ht="15.75" customHeight="1" x14ac:dyDescent="0.25"/>
    <row r="422" s="70" customFormat="1" ht="15.75" customHeight="1" x14ac:dyDescent="0.25"/>
    <row r="423" s="70" customFormat="1" ht="15.75" customHeight="1" x14ac:dyDescent="0.25"/>
    <row r="424" s="70" customFormat="1" ht="15.75" customHeight="1" x14ac:dyDescent="0.25"/>
    <row r="425" s="70" customFormat="1" ht="15.75" customHeight="1" x14ac:dyDescent="0.25"/>
    <row r="426" s="70" customFormat="1" ht="15.75" customHeight="1" x14ac:dyDescent="0.25"/>
    <row r="427" s="70" customFormat="1" ht="15.75" customHeight="1" x14ac:dyDescent="0.25"/>
    <row r="428" s="70" customFormat="1" ht="15.75" customHeight="1" x14ac:dyDescent="0.25"/>
    <row r="429" s="70" customFormat="1" ht="15.75" customHeight="1" x14ac:dyDescent="0.25"/>
    <row r="430" s="70" customFormat="1" ht="15.75" customHeight="1" x14ac:dyDescent="0.25"/>
    <row r="431" s="70" customFormat="1" ht="15.75" customHeight="1" x14ac:dyDescent="0.25"/>
    <row r="432" s="70" customFormat="1" ht="15.75" customHeight="1" x14ac:dyDescent="0.25"/>
    <row r="433" s="70" customFormat="1" ht="15.75" customHeight="1" x14ac:dyDescent="0.25"/>
    <row r="434" s="70" customFormat="1" ht="15.75" customHeight="1" x14ac:dyDescent="0.25"/>
    <row r="435" s="70" customFormat="1" ht="15.75" customHeight="1" x14ac:dyDescent="0.25"/>
    <row r="436" s="70" customFormat="1" ht="15.75" customHeight="1" x14ac:dyDescent="0.25"/>
    <row r="437" s="70" customFormat="1" ht="15.75" customHeight="1" x14ac:dyDescent="0.25"/>
    <row r="438" s="70" customFormat="1" ht="15.75" customHeight="1" x14ac:dyDescent="0.25"/>
    <row r="439" s="70" customFormat="1" ht="15.75" customHeight="1" x14ac:dyDescent="0.25"/>
    <row r="440" s="70" customFormat="1" ht="15.75" customHeight="1" x14ac:dyDescent="0.25"/>
    <row r="441" s="70" customFormat="1" ht="15.75" customHeight="1" x14ac:dyDescent="0.25"/>
    <row r="442" s="70" customFormat="1" ht="15.75" customHeight="1" x14ac:dyDescent="0.25"/>
    <row r="443" s="70" customFormat="1" ht="15.75" customHeight="1" x14ac:dyDescent="0.25"/>
    <row r="444" s="70" customFormat="1" ht="15.75" customHeight="1" x14ac:dyDescent="0.25"/>
    <row r="445" s="70" customFormat="1" ht="15.75" customHeight="1" x14ac:dyDescent="0.25"/>
    <row r="446" s="70" customFormat="1" ht="15.75" customHeight="1" x14ac:dyDescent="0.25"/>
    <row r="447" s="70" customFormat="1" ht="15.75" customHeight="1" x14ac:dyDescent="0.25"/>
    <row r="448" s="70" customFormat="1" ht="15.75" customHeight="1" x14ac:dyDescent="0.25"/>
    <row r="449" s="70" customFormat="1" ht="15.75" customHeight="1" x14ac:dyDescent="0.25"/>
    <row r="450" s="70" customFormat="1" ht="15.75" customHeight="1" x14ac:dyDescent="0.25"/>
    <row r="451" s="70" customFormat="1" ht="15.75" customHeight="1" x14ac:dyDescent="0.25"/>
    <row r="452" s="70" customFormat="1" ht="15.75" customHeight="1" x14ac:dyDescent="0.25"/>
    <row r="453" s="70" customFormat="1" ht="15.75" customHeight="1" x14ac:dyDescent="0.25"/>
    <row r="454" s="70" customFormat="1" ht="15.75" customHeight="1" x14ac:dyDescent="0.25"/>
    <row r="455" s="70" customFormat="1" ht="15.75" customHeight="1" x14ac:dyDescent="0.25"/>
    <row r="456" s="70" customFormat="1" ht="15.75" customHeight="1" x14ac:dyDescent="0.25"/>
    <row r="457" s="70" customFormat="1" ht="15.75" customHeight="1" x14ac:dyDescent="0.25"/>
    <row r="458" s="70" customFormat="1" ht="15.75" customHeight="1" x14ac:dyDescent="0.25"/>
    <row r="459" s="70" customFormat="1" ht="15.75" customHeight="1" x14ac:dyDescent="0.25"/>
    <row r="460" s="70" customFormat="1" ht="15.75" customHeight="1" x14ac:dyDescent="0.25"/>
    <row r="461" s="70" customFormat="1" ht="15.75" customHeight="1" x14ac:dyDescent="0.25"/>
    <row r="462" s="70" customFormat="1" ht="15.75" customHeight="1" x14ac:dyDescent="0.25"/>
    <row r="463" s="70" customFormat="1" ht="15.75" customHeight="1" x14ac:dyDescent="0.25"/>
    <row r="464" s="70" customFormat="1" ht="15.75" customHeight="1" x14ac:dyDescent="0.25"/>
    <row r="465" s="70" customFormat="1" ht="15.75" customHeight="1" x14ac:dyDescent="0.25"/>
    <row r="466" s="70" customFormat="1" ht="15.75" customHeight="1" x14ac:dyDescent="0.25"/>
    <row r="467" s="70" customFormat="1" ht="15.75" customHeight="1" x14ac:dyDescent="0.25"/>
    <row r="468" s="70" customFormat="1" ht="15.75" customHeight="1" x14ac:dyDescent="0.25"/>
    <row r="469" s="70" customFormat="1" ht="15.75" customHeight="1" x14ac:dyDescent="0.25"/>
    <row r="470" s="70" customFormat="1" ht="15.75" customHeight="1" x14ac:dyDescent="0.25"/>
    <row r="471" s="70" customFormat="1" ht="15.75" customHeight="1" x14ac:dyDescent="0.25"/>
    <row r="472" s="70" customFormat="1" ht="15.75" customHeight="1" x14ac:dyDescent="0.25"/>
    <row r="473" s="70" customFormat="1" ht="15.75" customHeight="1" x14ac:dyDescent="0.25"/>
    <row r="474" s="70" customFormat="1" ht="15.75" customHeight="1" x14ac:dyDescent="0.25"/>
    <row r="475" s="70" customFormat="1" ht="15.75" customHeight="1" x14ac:dyDescent="0.25"/>
    <row r="476" s="70" customFormat="1" ht="15.75" customHeight="1" x14ac:dyDescent="0.25"/>
    <row r="477" s="70" customFormat="1" ht="15.75" customHeight="1" x14ac:dyDescent="0.25"/>
    <row r="478" s="70" customFormat="1" ht="15.75" customHeight="1" x14ac:dyDescent="0.25"/>
    <row r="479" s="70" customFormat="1" ht="15.75" customHeight="1" x14ac:dyDescent="0.25"/>
    <row r="480" s="70" customFormat="1" ht="15.75" customHeight="1" x14ac:dyDescent="0.25"/>
    <row r="481" s="70" customFormat="1" ht="15.75" customHeight="1" x14ac:dyDescent="0.25"/>
    <row r="482" s="70" customFormat="1" ht="15.75" customHeight="1" x14ac:dyDescent="0.25"/>
    <row r="483" s="70" customFormat="1" ht="15.75" customHeight="1" x14ac:dyDescent="0.25"/>
    <row r="484" s="70" customFormat="1" ht="15.75" customHeight="1" x14ac:dyDescent="0.25"/>
    <row r="485" s="70" customFormat="1" ht="15.75" customHeight="1" x14ac:dyDescent="0.25"/>
    <row r="486" s="70" customFormat="1" ht="15.75" customHeight="1" x14ac:dyDescent="0.25"/>
    <row r="487" s="70" customFormat="1" ht="15.75" customHeight="1" x14ac:dyDescent="0.25"/>
    <row r="488" s="70" customFormat="1" ht="15.75" customHeight="1" x14ac:dyDescent="0.25"/>
    <row r="489" s="70" customFormat="1" ht="15.75" customHeight="1" x14ac:dyDescent="0.25"/>
    <row r="490" s="70" customFormat="1" ht="15.75" customHeight="1" x14ac:dyDescent="0.25"/>
    <row r="491" s="70" customFormat="1" ht="15.75" customHeight="1" x14ac:dyDescent="0.25"/>
    <row r="492" s="70" customFormat="1" ht="15.75" customHeight="1" x14ac:dyDescent="0.25"/>
    <row r="493" s="70" customFormat="1" ht="15.75" customHeight="1" x14ac:dyDescent="0.25"/>
    <row r="494" s="70" customFormat="1" ht="15.75" customHeight="1" x14ac:dyDescent="0.25"/>
    <row r="495" s="70" customFormat="1" ht="15.75" customHeight="1" x14ac:dyDescent="0.25"/>
    <row r="496" s="70" customFormat="1" ht="15.75" customHeight="1" x14ac:dyDescent="0.25"/>
    <row r="497" s="70" customFormat="1" ht="15.75" customHeight="1" x14ac:dyDescent="0.25"/>
    <row r="498" s="70" customFormat="1" ht="15.75" customHeight="1" x14ac:dyDescent="0.25"/>
    <row r="499" s="70" customFormat="1" ht="15.75" customHeight="1" x14ac:dyDescent="0.25"/>
    <row r="500" s="70" customFormat="1" ht="15.75" customHeight="1" x14ac:dyDescent="0.25"/>
    <row r="501" s="70" customFormat="1" ht="15.75" customHeight="1" x14ac:dyDescent="0.25"/>
    <row r="502" s="70" customFormat="1" ht="15.75" customHeight="1" x14ac:dyDescent="0.25"/>
    <row r="503" s="70" customFormat="1" ht="15.75" customHeight="1" x14ac:dyDescent="0.25"/>
    <row r="504" s="70" customFormat="1" ht="15.75" customHeight="1" x14ac:dyDescent="0.25"/>
    <row r="505" s="70" customFormat="1" ht="15.75" customHeight="1" x14ac:dyDescent="0.25"/>
    <row r="506" s="70" customFormat="1" ht="15.75" customHeight="1" x14ac:dyDescent="0.25"/>
    <row r="507" s="70" customFormat="1" ht="15.75" customHeight="1" x14ac:dyDescent="0.25"/>
    <row r="508" s="70" customFormat="1" ht="15.75" customHeight="1" x14ac:dyDescent="0.25"/>
    <row r="509" s="70" customFormat="1" ht="15.75" customHeight="1" x14ac:dyDescent="0.25"/>
    <row r="510" s="70" customFormat="1" ht="15.75" customHeight="1" x14ac:dyDescent="0.25"/>
    <row r="511" s="70" customFormat="1" ht="15.75" customHeight="1" x14ac:dyDescent="0.25"/>
    <row r="512" s="70" customFormat="1" ht="15.75" customHeight="1" x14ac:dyDescent="0.25"/>
    <row r="513" s="70" customFormat="1" ht="15.75" customHeight="1" x14ac:dyDescent="0.25"/>
    <row r="514" s="70" customFormat="1" ht="15.75" customHeight="1" x14ac:dyDescent="0.25"/>
    <row r="515" s="70" customFormat="1" ht="15.75" customHeight="1" x14ac:dyDescent="0.25"/>
    <row r="516" s="70" customFormat="1" ht="15.75" customHeight="1" x14ac:dyDescent="0.25"/>
    <row r="517" s="70" customFormat="1" ht="15.75" customHeight="1" x14ac:dyDescent="0.25"/>
    <row r="518" s="70" customFormat="1" ht="15.75" customHeight="1" x14ac:dyDescent="0.25"/>
    <row r="519" s="70" customFormat="1" ht="15.75" customHeight="1" x14ac:dyDescent="0.25"/>
    <row r="520" s="70" customFormat="1" ht="15.75" customHeight="1" x14ac:dyDescent="0.25"/>
    <row r="521" s="70" customFormat="1" ht="15.75" customHeight="1" x14ac:dyDescent="0.25"/>
    <row r="522" s="70" customFormat="1" ht="15.75" customHeight="1" x14ac:dyDescent="0.25"/>
    <row r="523" s="70" customFormat="1" ht="15.75" customHeight="1" x14ac:dyDescent="0.25"/>
    <row r="524" s="70" customFormat="1" ht="15.75" customHeight="1" x14ac:dyDescent="0.25"/>
    <row r="525" s="70" customFormat="1" ht="15.75" customHeight="1" x14ac:dyDescent="0.25"/>
    <row r="526" s="70" customFormat="1" ht="15.75" customHeight="1" x14ac:dyDescent="0.25"/>
    <row r="527" s="70" customFormat="1" ht="15.75" customHeight="1" x14ac:dyDescent="0.25"/>
    <row r="528" s="70" customFormat="1" ht="15.75" customHeight="1" x14ac:dyDescent="0.25"/>
    <row r="529" s="70" customFormat="1" ht="15.75" customHeight="1" x14ac:dyDescent="0.25"/>
    <row r="530" s="70" customFormat="1" ht="15.75" customHeight="1" x14ac:dyDescent="0.25"/>
    <row r="531" s="70" customFormat="1" ht="15.75" customHeight="1" x14ac:dyDescent="0.25"/>
    <row r="532" s="70" customFormat="1" ht="15.75" customHeight="1" x14ac:dyDescent="0.25"/>
    <row r="533" s="70" customFormat="1" ht="15.75" customHeight="1" x14ac:dyDescent="0.25"/>
    <row r="534" s="70" customFormat="1" ht="15.75" customHeight="1" x14ac:dyDescent="0.25"/>
    <row r="535" s="70" customFormat="1" ht="15.75" customHeight="1" x14ac:dyDescent="0.25"/>
    <row r="536" s="70" customFormat="1" ht="15.75" customHeight="1" x14ac:dyDescent="0.25"/>
    <row r="537" s="70" customFormat="1" ht="15.75" customHeight="1" x14ac:dyDescent="0.25"/>
    <row r="538" s="70" customFormat="1" ht="15.75" customHeight="1" x14ac:dyDescent="0.25"/>
    <row r="539" s="70" customFormat="1" ht="15.75" customHeight="1" x14ac:dyDescent="0.25"/>
    <row r="540" s="70" customFormat="1" ht="15.75" customHeight="1" x14ac:dyDescent="0.25"/>
    <row r="541" s="70" customFormat="1" ht="15.75" customHeight="1" x14ac:dyDescent="0.25"/>
    <row r="542" s="70" customFormat="1" ht="15.75" customHeight="1" x14ac:dyDescent="0.25"/>
    <row r="543" s="70" customFormat="1" ht="15.75" customHeight="1" x14ac:dyDescent="0.25"/>
    <row r="544" s="70" customFormat="1" ht="15.75" customHeight="1" x14ac:dyDescent="0.25"/>
    <row r="545" s="70" customFormat="1" ht="15.75" customHeight="1" x14ac:dyDescent="0.25"/>
    <row r="546" s="70" customFormat="1" ht="15.75" customHeight="1" x14ac:dyDescent="0.25"/>
    <row r="547" s="70" customFormat="1" ht="15.75" customHeight="1" x14ac:dyDescent="0.25"/>
    <row r="548" s="70" customFormat="1" ht="15.75" customHeight="1" x14ac:dyDescent="0.25"/>
    <row r="549" s="70" customFormat="1" ht="15.75" customHeight="1" x14ac:dyDescent="0.25"/>
    <row r="550" s="70" customFormat="1" ht="15.75" customHeight="1" x14ac:dyDescent="0.25"/>
    <row r="551" s="70" customFormat="1" ht="15.75" customHeight="1" x14ac:dyDescent="0.25"/>
    <row r="552" s="70" customFormat="1" ht="15.75" customHeight="1" x14ac:dyDescent="0.25"/>
    <row r="553" s="70" customFormat="1" ht="15.75" customHeight="1" x14ac:dyDescent="0.25"/>
    <row r="554" s="70" customFormat="1" ht="15.75" customHeight="1" x14ac:dyDescent="0.25"/>
    <row r="555" s="70" customFormat="1" ht="15.75" customHeight="1" x14ac:dyDescent="0.25"/>
    <row r="556" s="70" customFormat="1" ht="15.75" customHeight="1" x14ac:dyDescent="0.25"/>
    <row r="557" s="70" customFormat="1" ht="15.75" customHeight="1" x14ac:dyDescent="0.25"/>
    <row r="558" s="70" customFormat="1" ht="15.75" customHeight="1" x14ac:dyDescent="0.25"/>
    <row r="559" s="70" customFormat="1" ht="15.75" customHeight="1" x14ac:dyDescent="0.25"/>
    <row r="560" s="70" customFormat="1" ht="15.75" customHeight="1" x14ac:dyDescent="0.25"/>
    <row r="561" s="70" customFormat="1" ht="15.75" customHeight="1" x14ac:dyDescent="0.25"/>
    <row r="562" s="70" customFormat="1" ht="15.75" customHeight="1" x14ac:dyDescent="0.25"/>
    <row r="563" s="70" customFormat="1" ht="15.75" customHeight="1" x14ac:dyDescent="0.25"/>
    <row r="564" s="70" customFormat="1" ht="15.75" customHeight="1" x14ac:dyDescent="0.25"/>
    <row r="565" s="70" customFormat="1" ht="15.75" customHeight="1" x14ac:dyDescent="0.25"/>
    <row r="566" s="70" customFormat="1" ht="15.75" customHeight="1" x14ac:dyDescent="0.25"/>
    <row r="567" s="70" customFormat="1" ht="15.75" customHeight="1" x14ac:dyDescent="0.25"/>
    <row r="568" s="70" customFormat="1" ht="15.75" customHeight="1" x14ac:dyDescent="0.25"/>
    <row r="569" s="70" customFormat="1" ht="15.75" customHeight="1" x14ac:dyDescent="0.25"/>
    <row r="570" s="70" customFormat="1" ht="15.75" customHeight="1" x14ac:dyDescent="0.25"/>
    <row r="571" s="70" customFormat="1" ht="15.75" customHeight="1" x14ac:dyDescent="0.25"/>
    <row r="572" s="70" customFormat="1" ht="15.75" customHeight="1" x14ac:dyDescent="0.25"/>
    <row r="573" s="70" customFormat="1" ht="15.75" customHeight="1" x14ac:dyDescent="0.25"/>
    <row r="574" s="70" customFormat="1" ht="15.75" customHeight="1" x14ac:dyDescent="0.25"/>
    <row r="575" s="70" customFormat="1" ht="15.75" customHeight="1" x14ac:dyDescent="0.25"/>
    <row r="576" s="70" customFormat="1" ht="15.75" customHeight="1" x14ac:dyDescent="0.25"/>
    <row r="577" s="70" customFormat="1" ht="15.75" customHeight="1" x14ac:dyDescent="0.25"/>
    <row r="578" s="70" customFormat="1" ht="15.75" customHeight="1" x14ac:dyDescent="0.25"/>
    <row r="579" s="70" customFormat="1" ht="15.75" customHeight="1" x14ac:dyDescent="0.25"/>
    <row r="580" s="70" customFormat="1" ht="15.75" customHeight="1" x14ac:dyDescent="0.25"/>
    <row r="581" s="70" customFormat="1" ht="15.75" customHeight="1" x14ac:dyDescent="0.25"/>
    <row r="582" s="70" customFormat="1" ht="15.75" customHeight="1" x14ac:dyDescent="0.25"/>
    <row r="583" s="70" customFormat="1" ht="15.75" customHeight="1" x14ac:dyDescent="0.25"/>
    <row r="584" s="70" customFormat="1" ht="15.75" customHeight="1" x14ac:dyDescent="0.25"/>
    <row r="585" s="70" customFormat="1" ht="15.75" customHeight="1" x14ac:dyDescent="0.25"/>
    <row r="586" s="70" customFormat="1" ht="15.75" customHeight="1" x14ac:dyDescent="0.25"/>
    <row r="587" s="70" customFormat="1" ht="15.75" customHeight="1" x14ac:dyDescent="0.25"/>
    <row r="588" s="70" customFormat="1" ht="15.75" customHeight="1" x14ac:dyDescent="0.25"/>
    <row r="589" s="70" customFormat="1" ht="15.75" customHeight="1" x14ac:dyDescent="0.25"/>
    <row r="590" s="70" customFormat="1" ht="15.75" customHeight="1" x14ac:dyDescent="0.25"/>
    <row r="591" s="70" customFormat="1" ht="15.75" customHeight="1" x14ac:dyDescent="0.25"/>
    <row r="592" s="70" customFormat="1" ht="15.75" customHeight="1" x14ac:dyDescent="0.25"/>
    <row r="593" s="70" customFormat="1" ht="15.75" customHeight="1" x14ac:dyDescent="0.25"/>
    <row r="594" s="70" customFormat="1" ht="15.75" customHeight="1" x14ac:dyDescent="0.25"/>
    <row r="595" s="70" customFormat="1" ht="15.75" customHeight="1" x14ac:dyDescent="0.25"/>
    <row r="596" s="70" customFormat="1" ht="15.75" customHeight="1" x14ac:dyDescent="0.25"/>
    <row r="597" s="70" customFormat="1" ht="15.75" customHeight="1" x14ac:dyDescent="0.25"/>
    <row r="598" s="70" customFormat="1" ht="15.75" customHeight="1" x14ac:dyDescent="0.25"/>
    <row r="599" s="70" customFormat="1" ht="15.75" customHeight="1" x14ac:dyDescent="0.25"/>
    <row r="600" s="70" customFormat="1" ht="15.75" customHeight="1" x14ac:dyDescent="0.25"/>
    <row r="601" s="70" customFormat="1" ht="15.75" customHeight="1" x14ac:dyDescent="0.25"/>
    <row r="602" s="70" customFormat="1" ht="15.75" customHeight="1" x14ac:dyDescent="0.25"/>
    <row r="603" s="70" customFormat="1" ht="15.75" customHeight="1" x14ac:dyDescent="0.25"/>
    <row r="604" s="70" customFormat="1" ht="15.75" customHeight="1" x14ac:dyDescent="0.25"/>
    <row r="605" s="70" customFormat="1" ht="15.75" customHeight="1" x14ac:dyDescent="0.25"/>
    <row r="606" s="70" customFormat="1" ht="15.75" customHeight="1" x14ac:dyDescent="0.25"/>
    <row r="607" s="70" customFormat="1" ht="15.75" customHeight="1" x14ac:dyDescent="0.25"/>
    <row r="608" s="70" customFormat="1" ht="15.75" customHeight="1" x14ac:dyDescent="0.25"/>
    <row r="609" s="70" customFormat="1" ht="15.75" customHeight="1" x14ac:dyDescent="0.25"/>
    <row r="610" s="70" customFormat="1" ht="15.75" customHeight="1" x14ac:dyDescent="0.25"/>
    <row r="611" s="70" customFormat="1" ht="15.75" customHeight="1" x14ac:dyDescent="0.25"/>
    <row r="612" s="70" customFormat="1" ht="15.75" customHeight="1" x14ac:dyDescent="0.25"/>
    <row r="613" s="70" customFormat="1" ht="15.75" customHeight="1" x14ac:dyDescent="0.25"/>
    <row r="614" s="70" customFormat="1" ht="15.75" customHeight="1" x14ac:dyDescent="0.25"/>
    <row r="615" s="70" customFormat="1" ht="15.75" customHeight="1" x14ac:dyDescent="0.25"/>
    <row r="616" s="70" customFormat="1" ht="15.75" customHeight="1" x14ac:dyDescent="0.25"/>
    <row r="617" s="70" customFormat="1" ht="15.75" customHeight="1" x14ac:dyDescent="0.25"/>
    <row r="618" s="70" customFormat="1" ht="15.75" customHeight="1" x14ac:dyDescent="0.25"/>
    <row r="619" s="70" customFormat="1" ht="15.75" customHeight="1" x14ac:dyDescent="0.25"/>
    <row r="620" s="70" customFormat="1" ht="15.75" customHeight="1" x14ac:dyDescent="0.25"/>
    <row r="621" s="70" customFormat="1" ht="15.75" customHeight="1" x14ac:dyDescent="0.25"/>
    <row r="622" s="70" customFormat="1" ht="15.75" customHeight="1" x14ac:dyDescent="0.25"/>
    <row r="623" s="70" customFormat="1" ht="15.75" customHeight="1" x14ac:dyDescent="0.25"/>
    <row r="624" s="70" customFormat="1" ht="15.75" customHeight="1" x14ac:dyDescent="0.25"/>
    <row r="625" s="70" customFormat="1" ht="15.75" customHeight="1" x14ac:dyDescent="0.25"/>
    <row r="626" s="70" customFormat="1" ht="15.75" customHeight="1" x14ac:dyDescent="0.25"/>
    <row r="627" s="70" customFormat="1" ht="15.75" customHeight="1" x14ac:dyDescent="0.25"/>
    <row r="628" s="70" customFormat="1" ht="15.75" customHeight="1" x14ac:dyDescent="0.25"/>
    <row r="629" s="70" customFormat="1" ht="15.75" customHeight="1" x14ac:dyDescent="0.25"/>
    <row r="630" s="70" customFormat="1" ht="15.75" customHeight="1" x14ac:dyDescent="0.25"/>
    <row r="631" s="70" customFormat="1" ht="15.75" customHeight="1" x14ac:dyDescent="0.25"/>
    <row r="632" s="70" customFormat="1" ht="15.75" customHeight="1" x14ac:dyDescent="0.25"/>
    <row r="633" s="70" customFormat="1" ht="15.75" customHeight="1" x14ac:dyDescent="0.25"/>
    <row r="634" s="70" customFormat="1" ht="15.75" customHeight="1" x14ac:dyDescent="0.25"/>
    <row r="635" s="70" customFormat="1" ht="15.75" customHeight="1" x14ac:dyDescent="0.25"/>
    <row r="636" s="70" customFormat="1" ht="15.75" customHeight="1" x14ac:dyDescent="0.25"/>
    <row r="637" s="70" customFormat="1" ht="15.75" customHeight="1" x14ac:dyDescent="0.25"/>
    <row r="638" s="70" customFormat="1" ht="15.75" customHeight="1" x14ac:dyDescent="0.25"/>
    <row r="639" s="70" customFormat="1" ht="15.75" customHeight="1" x14ac:dyDescent="0.25"/>
    <row r="640" s="70" customFormat="1" ht="15.75" customHeight="1" x14ac:dyDescent="0.25"/>
    <row r="641" s="70" customFormat="1" ht="15.75" customHeight="1" x14ac:dyDescent="0.25"/>
    <row r="642" s="70" customFormat="1" ht="15.75" customHeight="1" x14ac:dyDescent="0.25"/>
    <row r="643" s="70" customFormat="1" ht="15.75" customHeight="1" x14ac:dyDescent="0.25"/>
    <row r="644" s="70" customFormat="1" ht="15.75" customHeight="1" x14ac:dyDescent="0.25"/>
    <row r="645" s="70" customFormat="1" ht="15.75" customHeight="1" x14ac:dyDescent="0.25"/>
    <row r="646" s="70" customFormat="1" ht="15.75" customHeight="1" x14ac:dyDescent="0.25"/>
    <row r="647" s="70" customFormat="1" ht="15.75" customHeight="1" x14ac:dyDescent="0.25"/>
    <row r="648" s="70" customFormat="1" ht="15.75" customHeight="1" x14ac:dyDescent="0.25"/>
    <row r="649" s="70" customFormat="1" ht="15.75" customHeight="1" x14ac:dyDescent="0.25"/>
    <row r="650" s="70" customFormat="1" ht="15.75" customHeight="1" x14ac:dyDescent="0.25"/>
    <row r="651" s="70" customFormat="1" ht="15.75" customHeight="1" x14ac:dyDescent="0.25"/>
    <row r="652" s="70" customFormat="1" ht="15.75" customHeight="1" x14ac:dyDescent="0.25"/>
    <row r="653" s="70" customFormat="1" ht="15.75" customHeight="1" x14ac:dyDescent="0.25"/>
    <row r="654" s="70" customFormat="1" ht="15.75" customHeight="1" x14ac:dyDescent="0.25"/>
    <row r="655" s="70" customFormat="1" ht="15.75" customHeight="1" x14ac:dyDescent="0.25"/>
    <row r="656" s="70" customFormat="1" ht="15.75" customHeight="1" x14ac:dyDescent="0.25"/>
    <row r="657" s="70" customFormat="1" ht="15.75" customHeight="1" x14ac:dyDescent="0.25"/>
    <row r="658" s="70" customFormat="1" ht="15.75" customHeight="1" x14ac:dyDescent="0.25"/>
    <row r="659" s="70" customFormat="1" ht="15.75" customHeight="1" x14ac:dyDescent="0.25"/>
    <row r="660" s="70" customFormat="1" ht="15.75" customHeight="1" x14ac:dyDescent="0.25"/>
    <row r="661" s="70" customFormat="1" ht="15.75" customHeight="1" x14ac:dyDescent="0.25"/>
    <row r="662" s="70" customFormat="1" ht="15.75" customHeight="1" x14ac:dyDescent="0.25"/>
    <row r="663" s="70" customFormat="1" ht="15.75" customHeight="1" x14ac:dyDescent="0.25"/>
    <row r="664" s="70" customFormat="1" ht="15.75" customHeight="1" x14ac:dyDescent="0.25"/>
    <row r="665" s="70" customFormat="1" ht="15.75" customHeight="1" x14ac:dyDescent="0.25"/>
    <row r="666" s="70" customFormat="1" ht="15.75" customHeight="1" x14ac:dyDescent="0.25"/>
    <row r="667" s="70" customFormat="1" ht="15.75" customHeight="1" x14ac:dyDescent="0.25"/>
    <row r="668" s="70" customFormat="1" ht="15.75" customHeight="1" x14ac:dyDescent="0.25"/>
    <row r="669" s="70" customFormat="1" ht="15.75" customHeight="1" x14ac:dyDescent="0.25"/>
    <row r="670" s="70" customFormat="1" ht="15.75" customHeight="1" x14ac:dyDescent="0.25"/>
    <row r="671" s="70" customFormat="1" ht="15.75" customHeight="1" x14ac:dyDescent="0.25"/>
    <row r="672" s="70" customFormat="1" ht="15.75" customHeight="1" x14ac:dyDescent="0.25"/>
    <row r="673" s="70" customFormat="1" ht="15.75" customHeight="1" x14ac:dyDescent="0.25"/>
    <row r="674" s="70" customFormat="1" ht="15.75" customHeight="1" x14ac:dyDescent="0.25"/>
    <row r="675" s="70" customFormat="1" ht="15.75" customHeight="1" x14ac:dyDescent="0.25"/>
    <row r="676" s="70" customFormat="1" ht="15.75" customHeight="1" x14ac:dyDescent="0.25"/>
    <row r="677" s="70" customFormat="1" ht="15.75" customHeight="1" x14ac:dyDescent="0.25"/>
    <row r="678" s="70" customFormat="1" ht="15.75" customHeight="1" x14ac:dyDescent="0.25"/>
    <row r="679" s="70" customFormat="1" ht="15.75" customHeight="1" x14ac:dyDescent="0.25"/>
    <row r="680" s="70" customFormat="1" ht="15.75" customHeight="1" x14ac:dyDescent="0.25"/>
    <row r="681" s="70" customFormat="1" ht="15.75" customHeight="1" x14ac:dyDescent="0.25"/>
    <row r="682" s="70" customFormat="1" ht="15.75" customHeight="1" x14ac:dyDescent="0.25"/>
    <row r="683" s="70" customFormat="1" ht="15.75" customHeight="1" x14ac:dyDescent="0.25"/>
    <row r="684" s="70" customFormat="1" ht="15.75" customHeight="1" x14ac:dyDescent="0.25"/>
    <row r="685" s="70" customFormat="1" ht="15.75" customHeight="1" x14ac:dyDescent="0.25"/>
    <row r="686" s="70" customFormat="1" ht="15.75" customHeight="1" x14ac:dyDescent="0.25"/>
    <row r="687" s="70" customFormat="1" ht="15.75" customHeight="1" x14ac:dyDescent="0.25"/>
    <row r="688" s="70" customFormat="1" ht="15.75" customHeight="1" x14ac:dyDescent="0.25"/>
    <row r="689" s="70" customFormat="1" ht="15.75" customHeight="1" x14ac:dyDescent="0.25"/>
    <row r="690" s="70" customFormat="1" ht="15.75" customHeight="1" x14ac:dyDescent="0.25"/>
    <row r="691" s="70" customFormat="1" ht="15.75" customHeight="1" x14ac:dyDescent="0.25"/>
    <row r="692" s="70" customFormat="1" ht="15.75" customHeight="1" x14ac:dyDescent="0.25"/>
    <row r="693" s="70" customFormat="1" ht="15.75" customHeight="1" x14ac:dyDescent="0.25"/>
    <row r="694" s="70" customFormat="1" ht="15.75" customHeight="1" x14ac:dyDescent="0.25"/>
    <row r="695" s="70" customFormat="1" ht="15.75" customHeight="1" x14ac:dyDescent="0.25"/>
    <row r="696" s="70" customFormat="1" ht="15.75" customHeight="1" x14ac:dyDescent="0.25"/>
    <row r="697" s="70" customFormat="1" ht="15.75" customHeight="1" x14ac:dyDescent="0.25"/>
    <row r="698" s="70" customFormat="1" ht="15.75" customHeight="1" x14ac:dyDescent="0.25"/>
    <row r="699" s="70" customFormat="1" ht="15.75" customHeight="1" x14ac:dyDescent="0.25"/>
    <row r="700" s="70" customFormat="1" ht="15.75" customHeight="1" x14ac:dyDescent="0.25"/>
    <row r="701" s="70" customFormat="1" ht="15.75" customHeight="1" x14ac:dyDescent="0.25"/>
    <row r="702" s="70" customFormat="1" ht="15.75" customHeight="1" x14ac:dyDescent="0.25"/>
    <row r="703" s="70" customFormat="1" ht="15.75" customHeight="1" x14ac:dyDescent="0.25"/>
    <row r="704" s="70" customFormat="1" ht="15.75" customHeight="1" x14ac:dyDescent="0.25"/>
    <row r="705" s="70" customFormat="1" ht="15.75" customHeight="1" x14ac:dyDescent="0.25"/>
    <row r="706" s="70" customFormat="1" ht="15.75" customHeight="1" x14ac:dyDescent="0.25"/>
    <row r="707" s="70" customFormat="1" ht="15.75" customHeight="1" x14ac:dyDescent="0.25"/>
    <row r="708" s="70" customFormat="1" ht="15.75" customHeight="1" x14ac:dyDescent="0.25"/>
    <row r="709" s="70" customFormat="1" ht="15.75" customHeight="1" x14ac:dyDescent="0.25"/>
    <row r="710" s="70" customFormat="1" ht="15.75" customHeight="1" x14ac:dyDescent="0.25"/>
    <row r="711" s="70" customFormat="1" ht="15.75" customHeight="1" x14ac:dyDescent="0.25"/>
    <row r="712" s="70" customFormat="1" ht="15.75" customHeight="1" x14ac:dyDescent="0.25"/>
    <row r="713" s="70" customFormat="1" ht="15.75" customHeight="1" x14ac:dyDescent="0.25"/>
    <row r="714" s="70" customFormat="1" ht="15.75" customHeight="1" x14ac:dyDescent="0.25"/>
    <row r="715" s="70" customFormat="1" ht="15.75" customHeight="1" x14ac:dyDescent="0.25"/>
    <row r="716" s="70" customFormat="1" ht="15.75" customHeight="1" x14ac:dyDescent="0.25"/>
    <row r="717" s="70" customFormat="1" ht="15.75" customHeight="1" x14ac:dyDescent="0.25"/>
    <row r="718" s="70" customFormat="1" ht="15.75" customHeight="1" x14ac:dyDescent="0.25"/>
    <row r="719" s="70" customFormat="1" ht="15.75" customHeight="1" x14ac:dyDescent="0.25"/>
    <row r="720" s="70" customFormat="1" ht="15.75" customHeight="1" x14ac:dyDescent="0.25"/>
    <row r="721" s="70" customFormat="1" ht="15.75" customHeight="1" x14ac:dyDescent="0.25"/>
    <row r="722" s="70" customFormat="1" ht="15.75" customHeight="1" x14ac:dyDescent="0.25"/>
    <row r="723" s="70" customFormat="1" ht="15.75" customHeight="1" x14ac:dyDescent="0.25"/>
    <row r="724" s="70" customFormat="1" ht="15.75" customHeight="1" x14ac:dyDescent="0.25"/>
    <row r="725" s="70" customFormat="1" ht="15.75" customHeight="1" x14ac:dyDescent="0.25"/>
    <row r="726" s="70" customFormat="1" ht="15.75" customHeight="1" x14ac:dyDescent="0.25"/>
    <row r="727" s="70" customFormat="1" ht="15.75" customHeight="1" x14ac:dyDescent="0.25"/>
    <row r="728" s="70" customFormat="1" ht="15.75" customHeight="1" x14ac:dyDescent="0.25"/>
    <row r="729" s="70" customFormat="1" ht="15.75" customHeight="1" x14ac:dyDescent="0.25"/>
    <row r="730" s="70" customFormat="1" ht="15.75" customHeight="1" x14ac:dyDescent="0.25"/>
    <row r="731" s="70" customFormat="1" ht="15.75" customHeight="1" x14ac:dyDescent="0.25"/>
    <row r="732" s="70" customFormat="1" ht="15.75" customHeight="1" x14ac:dyDescent="0.25"/>
    <row r="733" s="70" customFormat="1" ht="15.75" customHeight="1" x14ac:dyDescent="0.25"/>
    <row r="734" s="70" customFormat="1" ht="15.75" customHeight="1" x14ac:dyDescent="0.25"/>
    <row r="735" s="70" customFormat="1" ht="15.75" customHeight="1" x14ac:dyDescent="0.25"/>
    <row r="736" s="70" customFormat="1" ht="15.75" customHeight="1" x14ac:dyDescent="0.25"/>
    <row r="737" s="70" customFormat="1" ht="15.75" customHeight="1" x14ac:dyDescent="0.25"/>
    <row r="738" s="70" customFormat="1" ht="15.75" customHeight="1" x14ac:dyDescent="0.25"/>
    <row r="739" s="70" customFormat="1" ht="15.75" customHeight="1" x14ac:dyDescent="0.25"/>
    <row r="740" s="70" customFormat="1" ht="15.75" customHeight="1" x14ac:dyDescent="0.25"/>
    <row r="741" s="70" customFormat="1" ht="15.75" customHeight="1" x14ac:dyDescent="0.25"/>
    <row r="742" s="70" customFormat="1" ht="15.75" customHeight="1" x14ac:dyDescent="0.25"/>
    <row r="743" s="70" customFormat="1" ht="15.75" customHeight="1" x14ac:dyDescent="0.25"/>
    <row r="744" s="70" customFormat="1" ht="15.75" customHeight="1" x14ac:dyDescent="0.25"/>
    <row r="745" s="70" customFormat="1" ht="15.75" customHeight="1" x14ac:dyDescent="0.25"/>
    <row r="746" s="70" customFormat="1" ht="15.75" customHeight="1" x14ac:dyDescent="0.25"/>
    <row r="747" s="70" customFormat="1" ht="15.75" customHeight="1" x14ac:dyDescent="0.25"/>
    <row r="748" s="70" customFormat="1" ht="15.75" customHeight="1" x14ac:dyDescent="0.25"/>
    <row r="749" s="70" customFormat="1" ht="15.75" customHeight="1" x14ac:dyDescent="0.25"/>
    <row r="750" s="70" customFormat="1" ht="15.75" customHeight="1" x14ac:dyDescent="0.25"/>
    <row r="751" s="70" customFormat="1" ht="15.75" customHeight="1" x14ac:dyDescent="0.25"/>
    <row r="752" s="70" customFormat="1" ht="15.75" customHeight="1" x14ac:dyDescent="0.25"/>
    <row r="753" s="70" customFormat="1" ht="15.75" customHeight="1" x14ac:dyDescent="0.25"/>
    <row r="754" s="70" customFormat="1" ht="15.75" customHeight="1" x14ac:dyDescent="0.25"/>
    <row r="755" s="70" customFormat="1" ht="15.75" customHeight="1" x14ac:dyDescent="0.25"/>
    <row r="756" s="70" customFormat="1" ht="15.75" customHeight="1" x14ac:dyDescent="0.25"/>
    <row r="757" s="70" customFormat="1" ht="15.75" customHeight="1" x14ac:dyDescent="0.25"/>
    <row r="758" s="70" customFormat="1" ht="15.75" customHeight="1" x14ac:dyDescent="0.25"/>
    <row r="759" s="70" customFormat="1" ht="15.75" customHeight="1" x14ac:dyDescent="0.25"/>
    <row r="760" s="70" customFormat="1" ht="15.75" customHeight="1" x14ac:dyDescent="0.25"/>
    <row r="761" s="70" customFormat="1" ht="15.75" customHeight="1" x14ac:dyDescent="0.25"/>
    <row r="762" s="70" customFormat="1" ht="15.75" customHeight="1" x14ac:dyDescent="0.25"/>
    <row r="763" s="70" customFormat="1" ht="15.75" customHeight="1" x14ac:dyDescent="0.25"/>
    <row r="764" s="70" customFormat="1" ht="15.75" customHeight="1" x14ac:dyDescent="0.25"/>
    <row r="765" s="70" customFormat="1" ht="15.75" customHeight="1" x14ac:dyDescent="0.25"/>
    <row r="766" s="70" customFormat="1" ht="15.75" customHeight="1" x14ac:dyDescent="0.25"/>
    <row r="767" s="70" customFormat="1" ht="15.75" customHeight="1" x14ac:dyDescent="0.25"/>
    <row r="768" s="70" customFormat="1" ht="15.75" customHeight="1" x14ac:dyDescent="0.25"/>
    <row r="769" s="70" customFormat="1" ht="15.75" customHeight="1" x14ac:dyDescent="0.25"/>
    <row r="770" s="70" customFormat="1" ht="15.75" customHeight="1" x14ac:dyDescent="0.25"/>
    <row r="771" s="70" customFormat="1" ht="15.75" customHeight="1" x14ac:dyDescent="0.25"/>
    <row r="772" s="70" customFormat="1" ht="15.75" customHeight="1" x14ac:dyDescent="0.25"/>
    <row r="773" s="70" customFormat="1" ht="15.75" customHeight="1" x14ac:dyDescent="0.25"/>
    <row r="774" s="70" customFormat="1" ht="15.75" customHeight="1" x14ac:dyDescent="0.25"/>
    <row r="775" s="70" customFormat="1" ht="15.75" customHeight="1" x14ac:dyDescent="0.25"/>
    <row r="776" s="70" customFormat="1" ht="15.75" customHeight="1" x14ac:dyDescent="0.25"/>
    <row r="777" s="70" customFormat="1" ht="15.75" customHeight="1" x14ac:dyDescent="0.25"/>
    <row r="778" s="70" customFormat="1" ht="15.75" customHeight="1" x14ac:dyDescent="0.25"/>
    <row r="779" s="70" customFormat="1" ht="15.75" customHeight="1" x14ac:dyDescent="0.25"/>
    <row r="780" s="70" customFormat="1" ht="15.75" customHeight="1" x14ac:dyDescent="0.25"/>
    <row r="781" s="70" customFormat="1" ht="15.75" customHeight="1" x14ac:dyDescent="0.25"/>
    <row r="782" s="70" customFormat="1" ht="15.75" customHeight="1" x14ac:dyDescent="0.25"/>
    <row r="783" s="70" customFormat="1" ht="15.75" customHeight="1" x14ac:dyDescent="0.25"/>
    <row r="784" s="70" customFormat="1" ht="15.75" customHeight="1" x14ac:dyDescent="0.25"/>
    <row r="785" s="70" customFormat="1" ht="15.75" customHeight="1" x14ac:dyDescent="0.25"/>
    <row r="786" s="70" customFormat="1" ht="15.75" customHeight="1" x14ac:dyDescent="0.25"/>
    <row r="787" s="70" customFormat="1" ht="15.75" customHeight="1" x14ac:dyDescent="0.25"/>
    <row r="788" s="70" customFormat="1" ht="15.75" customHeight="1" x14ac:dyDescent="0.25"/>
    <row r="789" s="70" customFormat="1" ht="15.75" customHeight="1" x14ac:dyDescent="0.25"/>
    <row r="790" s="70" customFormat="1" ht="15.75" customHeight="1" x14ac:dyDescent="0.25"/>
    <row r="791" s="70" customFormat="1" ht="15.75" customHeight="1" x14ac:dyDescent="0.25"/>
    <row r="792" s="70" customFormat="1" ht="15.75" customHeight="1" x14ac:dyDescent="0.25"/>
    <row r="793" s="70" customFormat="1" ht="15.75" customHeight="1" x14ac:dyDescent="0.25"/>
    <row r="794" s="70" customFormat="1" ht="15.75" customHeight="1" x14ac:dyDescent="0.25"/>
    <row r="795" s="70" customFormat="1" ht="15.75" customHeight="1" x14ac:dyDescent="0.25"/>
    <row r="796" s="70" customFormat="1" ht="15.75" customHeight="1" x14ac:dyDescent="0.25"/>
    <row r="797" s="70" customFormat="1" ht="15.75" customHeight="1" x14ac:dyDescent="0.25"/>
    <row r="798" s="70" customFormat="1" ht="15.75" customHeight="1" x14ac:dyDescent="0.25"/>
    <row r="799" s="70" customFormat="1" ht="15.75" customHeight="1" x14ac:dyDescent="0.25"/>
    <row r="800" s="70" customFormat="1" ht="15.75" customHeight="1" x14ac:dyDescent="0.25"/>
    <row r="801" s="70" customFormat="1" ht="15.75" customHeight="1" x14ac:dyDescent="0.25"/>
    <row r="802" s="70" customFormat="1" ht="15.75" customHeight="1" x14ac:dyDescent="0.25"/>
    <row r="803" s="70" customFormat="1" ht="15.75" customHeight="1" x14ac:dyDescent="0.25"/>
    <row r="804" s="70" customFormat="1" ht="15.75" customHeight="1" x14ac:dyDescent="0.25"/>
    <row r="805" s="70" customFormat="1" ht="15.75" customHeight="1" x14ac:dyDescent="0.25"/>
    <row r="806" s="70" customFormat="1" ht="15.75" customHeight="1" x14ac:dyDescent="0.25"/>
    <row r="807" s="70" customFormat="1" ht="15.75" customHeight="1" x14ac:dyDescent="0.25"/>
    <row r="808" s="70" customFormat="1" ht="15.75" customHeight="1" x14ac:dyDescent="0.25"/>
    <row r="809" s="70" customFormat="1" ht="15.75" customHeight="1" x14ac:dyDescent="0.25"/>
    <row r="810" s="70" customFormat="1" ht="15.75" customHeight="1" x14ac:dyDescent="0.25"/>
    <row r="811" s="70" customFormat="1" ht="15.75" customHeight="1" x14ac:dyDescent="0.25"/>
    <row r="812" s="70" customFormat="1" ht="15.75" customHeight="1" x14ac:dyDescent="0.25"/>
    <row r="813" s="70" customFormat="1" ht="15.75" customHeight="1" x14ac:dyDescent="0.25"/>
    <row r="814" s="70" customFormat="1" ht="15.75" customHeight="1" x14ac:dyDescent="0.25"/>
    <row r="815" s="70" customFormat="1" ht="15.75" customHeight="1" x14ac:dyDescent="0.25"/>
    <row r="816" s="70" customFormat="1" ht="15.75" customHeight="1" x14ac:dyDescent="0.25"/>
    <row r="817" s="70" customFormat="1" ht="15.75" customHeight="1" x14ac:dyDescent="0.25"/>
    <row r="818" s="70" customFormat="1" ht="15.75" customHeight="1" x14ac:dyDescent="0.25"/>
    <row r="819" s="70" customFormat="1" ht="15.75" customHeight="1" x14ac:dyDescent="0.25"/>
    <row r="820" s="70" customFormat="1" ht="15.75" customHeight="1" x14ac:dyDescent="0.25"/>
    <row r="821" s="70" customFormat="1" ht="15.75" customHeight="1" x14ac:dyDescent="0.25"/>
    <row r="822" s="70" customFormat="1" ht="15.75" customHeight="1" x14ac:dyDescent="0.25"/>
    <row r="823" s="70" customFormat="1" ht="15.75" customHeight="1" x14ac:dyDescent="0.25"/>
    <row r="824" s="70" customFormat="1" ht="15.75" customHeight="1" x14ac:dyDescent="0.25"/>
    <row r="825" s="70" customFormat="1" ht="15.75" customHeight="1" x14ac:dyDescent="0.25"/>
    <row r="826" s="70" customFormat="1" ht="15.75" customHeight="1" x14ac:dyDescent="0.25"/>
    <row r="827" s="70" customFormat="1" ht="15.75" customHeight="1" x14ac:dyDescent="0.25"/>
    <row r="828" s="70" customFormat="1" ht="15.75" customHeight="1" x14ac:dyDescent="0.25"/>
    <row r="829" s="70" customFormat="1" ht="15.75" customHeight="1" x14ac:dyDescent="0.25"/>
    <row r="830" s="70" customFormat="1" ht="15.75" customHeight="1" x14ac:dyDescent="0.25"/>
    <row r="831" s="70" customFormat="1" ht="15.75" customHeight="1" x14ac:dyDescent="0.25"/>
    <row r="832" s="70" customFormat="1" ht="15.75" customHeight="1" x14ac:dyDescent="0.25"/>
    <row r="833" s="70" customFormat="1" ht="15.75" customHeight="1" x14ac:dyDescent="0.25"/>
    <row r="834" s="70" customFormat="1" ht="15.75" customHeight="1" x14ac:dyDescent="0.25"/>
    <row r="835" s="70" customFormat="1" ht="15.75" customHeight="1" x14ac:dyDescent="0.25"/>
    <row r="836" s="70" customFormat="1" ht="15.75" customHeight="1" x14ac:dyDescent="0.25"/>
    <row r="837" s="70" customFormat="1" ht="15.75" customHeight="1" x14ac:dyDescent="0.25"/>
    <row r="838" s="70" customFormat="1" ht="15.75" customHeight="1" x14ac:dyDescent="0.25"/>
    <row r="839" s="70" customFormat="1" ht="15.75" customHeight="1" x14ac:dyDescent="0.25"/>
    <row r="840" s="70" customFormat="1" ht="15.75" customHeight="1" x14ac:dyDescent="0.25"/>
    <row r="841" s="70" customFormat="1" ht="15.75" customHeight="1" x14ac:dyDescent="0.25"/>
    <row r="842" s="70" customFormat="1" ht="15.75" customHeight="1" x14ac:dyDescent="0.25"/>
    <row r="843" s="70" customFormat="1" ht="15.75" customHeight="1" x14ac:dyDescent="0.25"/>
    <row r="844" s="70" customFormat="1" ht="15.75" customHeight="1" x14ac:dyDescent="0.25"/>
    <row r="845" s="70" customFormat="1" ht="15.75" customHeight="1" x14ac:dyDescent="0.25"/>
    <row r="846" s="70" customFormat="1" ht="15.75" customHeight="1" x14ac:dyDescent="0.25"/>
    <row r="847" s="70" customFormat="1" ht="15.75" customHeight="1" x14ac:dyDescent="0.25"/>
    <row r="848" s="70" customFormat="1" ht="15.75" customHeight="1" x14ac:dyDescent="0.25"/>
    <row r="849" s="70" customFormat="1" ht="15.75" customHeight="1" x14ac:dyDescent="0.25"/>
    <row r="850" s="70" customFormat="1" ht="15.75" customHeight="1" x14ac:dyDescent="0.25"/>
    <row r="851" s="70" customFormat="1" ht="15.75" customHeight="1" x14ac:dyDescent="0.25"/>
    <row r="852" s="70" customFormat="1" ht="15.75" customHeight="1" x14ac:dyDescent="0.25"/>
    <row r="853" s="70" customFormat="1" ht="15.75" customHeight="1" x14ac:dyDescent="0.25"/>
    <row r="854" s="70" customFormat="1" ht="15.75" customHeight="1" x14ac:dyDescent="0.25"/>
    <row r="855" s="70" customFormat="1" ht="15.75" customHeight="1" x14ac:dyDescent="0.25"/>
    <row r="856" s="70" customFormat="1" ht="15.75" customHeight="1" x14ac:dyDescent="0.25"/>
    <row r="857" s="70" customFormat="1" ht="15.75" customHeight="1" x14ac:dyDescent="0.25"/>
    <row r="858" s="70" customFormat="1" ht="15.75" customHeight="1" x14ac:dyDescent="0.25"/>
    <row r="859" s="70" customFormat="1" ht="15.75" customHeight="1" x14ac:dyDescent="0.25"/>
    <row r="860" s="70" customFormat="1" ht="15.75" customHeight="1" x14ac:dyDescent="0.25"/>
    <row r="861" s="70" customFormat="1" ht="15.75" customHeight="1" x14ac:dyDescent="0.25"/>
    <row r="862" s="70" customFormat="1" ht="15.75" customHeight="1" x14ac:dyDescent="0.25"/>
    <row r="863" s="70" customFormat="1" ht="15.75" customHeight="1" x14ac:dyDescent="0.25"/>
    <row r="864" s="70" customFormat="1" ht="15.75" customHeight="1" x14ac:dyDescent="0.25"/>
    <row r="865" s="70" customFormat="1" ht="15.75" customHeight="1" x14ac:dyDescent="0.25"/>
    <row r="866" s="70" customFormat="1" ht="15.75" customHeight="1" x14ac:dyDescent="0.25"/>
    <row r="867" s="70" customFormat="1" ht="15.75" customHeight="1" x14ac:dyDescent="0.25"/>
    <row r="868" s="70" customFormat="1" ht="15.75" customHeight="1" x14ac:dyDescent="0.25"/>
    <row r="869" s="70" customFormat="1" ht="15.75" customHeight="1" x14ac:dyDescent="0.25"/>
    <row r="870" s="70" customFormat="1" ht="15.75" customHeight="1" x14ac:dyDescent="0.25"/>
    <row r="871" s="70" customFormat="1" ht="15.75" customHeight="1" x14ac:dyDescent="0.25"/>
    <row r="872" s="70" customFormat="1" ht="15.75" customHeight="1" x14ac:dyDescent="0.25"/>
    <row r="873" s="70" customFormat="1" ht="15.75" customHeight="1" x14ac:dyDescent="0.25"/>
    <row r="874" s="70" customFormat="1" ht="15.75" customHeight="1" x14ac:dyDescent="0.25"/>
    <row r="875" s="70" customFormat="1" ht="15.75" customHeight="1" x14ac:dyDescent="0.25"/>
    <row r="876" s="70" customFormat="1" ht="15.75" customHeight="1" x14ac:dyDescent="0.25"/>
    <row r="877" s="70" customFormat="1" ht="15.75" customHeight="1" x14ac:dyDescent="0.25"/>
    <row r="878" s="70" customFormat="1" ht="15.75" customHeight="1" x14ac:dyDescent="0.25"/>
    <row r="879" s="70" customFormat="1" ht="15.75" customHeight="1" x14ac:dyDescent="0.25"/>
    <row r="880" s="70" customFormat="1" ht="15.75" customHeight="1" x14ac:dyDescent="0.25"/>
    <row r="881" s="70" customFormat="1" ht="15.75" customHeight="1" x14ac:dyDescent="0.25"/>
    <row r="882" s="70" customFormat="1" ht="15.75" customHeight="1" x14ac:dyDescent="0.25"/>
    <row r="883" s="70" customFormat="1" ht="15.75" customHeight="1" x14ac:dyDescent="0.25"/>
    <row r="884" s="70" customFormat="1" ht="15.75" customHeight="1" x14ac:dyDescent="0.25"/>
    <row r="885" s="70" customFormat="1" ht="15.75" customHeight="1" x14ac:dyDescent="0.25"/>
    <row r="886" s="70" customFormat="1" ht="15.75" customHeight="1" x14ac:dyDescent="0.25"/>
    <row r="887" s="70" customFormat="1" ht="15.75" customHeight="1" x14ac:dyDescent="0.25"/>
    <row r="888" s="70" customFormat="1" ht="15.75" customHeight="1" x14ac:dyDescent="0.25"/>
    <row r="889" s="70" customFormat="1" ht="15.75" customHeight="1" x14ac:dyDescent="0.25"/>
    <row r="890" s="70" customFormat="1" ht="15.75" customHeight="1" x14ac:dyDescent="0.25"/>
    <row r="891" s="70" customFormat="1" ht="15.75" customHeight="1" x14ac:dyDescent="0.25"/>
    <row r="892" s="70" customFormat="1" ht="15.75" customHeight="1" x14ac:dyDescent="0.25"/>
    <row r="893" s="70" customFormat="1" ht="15.75" customHeight="1" x14ac:dyDescent="0.25"/>
    <row r="894" s="70" customFormat="1" ht="15.75" customHeight="1" x14ac:dyDescent="0.25"/>
    <row r="895" s="70" customFormat="1" ht="15.75" customHeight="1" x14ac:dyDescent="0.25"/>
    <row r="896" s="70" customFormat="1" ht="15.75" customHeight="1" x14ac:dyDescent="0.25"/>
    <row r="897" s="70" customFormat="1" ht="15.75" customHeight="1" x14ac:dyDescent="0.25"/>
    <row r="898" s="70" customFormat="1" ht="15.75" customHeight="1" x14ac:dyDescent="0.25"/>
    <row r="899" s="70" customFormat="1" ht="15.75" customHeight="1" x14ac:dyDescent="0.25"/>
    <row r="900" s="70" customFormat="1" ht="15.75" customHeight="1" x14ac:dyDescent="0.25"/>
    <row r="901" s="70" customFormat="1" ht="15.75" customHeight="1" x14ac:dyDescent="0.25"/>
    <row r="902" s="70" customFormat="1" ht="15.75" customHeight="1" x14ac:dyDescent="0.25"/>
    <row r="903" s="70" customFormat="1" ht="15.75" customHeight="1" x14ac:dyDescent="0.25"/>
    <row r="904" s="70" customFormat="1" ht="15.75" customHeight="1" x14ac:dyDescent="0.25"/>
    <row r="905" s="70" customFormat="1" ht="15.75" customHeight="1" x14ac:dyDescent="0.25"/>
    <row r="906" s="70" customFormat="1" ht="15.75" customHeight="1" x14ac:dyDescent="0.25"/>
    <row r="907" s="70" customFormat="1" ht="15.75" customHeight="1" x14ac:dyDescent="0.25"/>
    <row r="908" s="70" customFormat="1" ht="15.75" customHeight="1" x14ac:dyDescent="0.25"/>
    <row r="909" s="70" customFormat="1" ht="15.75" customHeight="1" x14ac:dyDescent="0.25"/>
    <row r="910" s="70" customFormat="1" ht="15.75" customHeight="1" x14ac:dyDescent="0.25"/>
    <row r="911" s="70" customFormat="1" ht="15.75" customHeight="1" x14ac:dyDescent="0.25"/>
    <row r="912" s="70" customFormat="1" ht="15.75" customHeight="1" x14ac:dyDescent="0.25"/>
    <row r="913" s="70" customFormat="1" ht="15.75" customHeight="1" x14ac:dyDescent="0.25"/>
    <row r="914" s="70" customFormat="1" ht="15.75" customHeight="1" x14ac:dyDescent="0.25"/>
    <row r="915" s="70" customFormat="1" ht="15.75" customHeight="1" x14ac:dyDescent="0.25"/>
    <row r="916" s="70" customFormat="1" ht="15.75" customHeight="1" x14ac:dyDescent="0.25"/>
    <row r="917" s="70" customFormat="1" ht="15.75" customHeight="1" x14ac:dyDescent="0.25"/>
    <row r="918" s="70" customFormat="1" ht="15.75" customHeight="1" x14ac:dyDescent="0.25"/>
    <row r="919" s="70" customFormat="1" ht="15.75" customHeight="1" x14ac:dyDescent="0.25"/>
    <row r="920" s="70" customFormat="1" ht="15.75" customHeight="1" x14ac:dyDescent="0.25"/>
    <row r="921" s="70" customFormat="1" ht="15.75" customHeight="1" x14ac:dyDescent="0.25"/>
    <row r="922" s="70" customFormat="1" ht="15.75" customHeight="1" x14ac:dyDescent="0.25"/>
    <row r="923" s="70" customFormat="1" ht="15.75" customHeight="1" x14ac:dyDescent="0.25"/>
    <row r="924" s="70" customFormat="1" ht="15.75" customHeight="1" x14ac:dyDescent="0.25"/>
    <row r="925" s="70" customFormat="1" ht="15.75" customHeight="1" x14ac:dyDescent="0.25"/>
    <row r="926" s="70" customFormat="1" ht="15.75" customHeight="1" x14ac:dyDescent="0.25"/>
    <row r="927" s="70" customFormat="1" ht="15.75" customHeight="1" x14ac:dyDescent="0.25"/>
    <row r="928" s="70" customFormat="1" ht="15.75" customHeight="1" x14ac:dyDescent="0.25"/>
    <row r="929" s="70" customFormat="1" ht="15.75" customHeight="1" x14ac:dyDescent="0.25"/>
    <row r="930" s="70" customFormat="1" ht="15.75" customHeight="1" x14ac:dyDescent="0.25"/>
    <row r="931" s="70" customFormat="1" ht="15.75" customHeight="1" x14ac:dyDescent="0.25"/>
    <row r="932" s="70" customFormat="1" ht="15.75" customHeight="1" x14ac:dyDescent="0.25"/>
    <row r="933" s="70" customFormat="1" ht="15.75" customHeight="1" x14ac:dyDescent="0.25"/>
    <row r="934" s="70" customFormat="1" ht="15.75" customHeight="1" x14ac:dyDescent="0.25"/>
    <row r="935" s="70" customFormat="1" ht="15.75" customHeight="1" x14ac:dyDescent="0.25"/>
    <row r="936" s="70" customFormat="1" ht="15.75" customHeight="1" x14ac:dyDescent="0.25"/>
    <row r="937" s="70" customFormat="1" ht="15.75" customHeight="1" x14ac:dyDescent="0.25"/>
    <row r="938" s="70" customFormat="1" ht="15.75" customHeight="1" x14ac:dyDescent="0.25"/>
    <row r="939" s="70" customFormat="1" ht="15.75" customHeight="1" x14ac:dyDescent="0.25"/>
    <row r="940" s="70" customFormat="1" ht="15.75" customHeight="1" x14ac:dyDescent="0.25"/>
    <row r="941" s="70" customFormat="1" ht="15.75" customHeight="1" x14ac:dyDescent="0.25"/>
    <row r="942" s="70" customFormat="1" ht="15.75" customHeight="1" x14ac:dyDescent="0.25"/>
    <row r="943" s="70" customFormat="1" ht="15.75" customHeight="1" x14ac:dyDescent="0.25"/>
    <row r="944" s="70" customFormat="1" ht="15.75" customHeight="1" x14ac:dyDescent="0.25"/>
    <row r="945" s="70" customFormat="1" ht="15.75" customHeight="1" x14ac:dyDescent="0.25"/>
    <row r="946" s="70" customFormat="1" ht="15.75" customHeight="1" x14ac:dyDescent="0.25"/>
    <row r="947" s="70" customFormat="1" ht="15.75" customHeight="1" x14ac:dyDescent="0.25"/>
    <row r="948" s="70" customFormat="1" ht="15.75" customHeight="1" x14ac:dyDescent="0.25"/>
    <row r="949" s="70" customFormat="1" ht="15.75" customHeight="1" x14ac:dyDescent="0.25"/>
    <row r="950" s="70" customFormat="1" ht="15.75" customHeight="1" x14ac:dyDescent="0.25"/>
    <row r="951" s="70" customFormat="1" ht="15.75" customHeight="1" x14ac:dyDescent="0.25"/>
    <row r="952" s="70" customFormat="1" ht="15.75" customHeight="1" x14ac:dyDescent="0.25"/>
    <row r="953" s="70" customFormat="1" ht="15.75" customHeight="1" x14ac:dyDescent="0.25"/>
    <row r="954" s="70" customFormat="1" ht="15.75" customHeight="1" x14ac:dyDescent="0.25"/>
    <row r="955" s="70" customFormat="1" ht="15.75" customHeight="1" x14ac:dyDescent="0.25"/>
    <row r="956" s="70" customFormat="1" ht="15.75" customHeight="1" x14ac:dyDescent="0.25"/>
    <row r="957" s="70" customFormat="1" ht="15.75" customHeight="1" x14ac:dyDescent="0.25"/>
    <row r="958" s="70" customFormat="1" ht="15.75" customHeight="1" x14ac:dyDescent="0.25"/>
    <row r="959" s="70" customFormat="1" ht="15.75" customHeight="1" x14ac:dyDescent="0.25"/>
    <row r="960" s="70" customFormat="1" ht="15.75" customHeight="1" x14ac:dyDescent="0.25"/>
    <row r="961" s="70" customFormat="1" ht="15.75" customHeight="1" x14ac:dyDescent="0.25"/>
    <row r="962" s="70" customFormat="1" ht="15.75" customHeight="1" x14ac:dyDescent="0.25"/>
    <row r="963" s="70" customFormat="1" ht="15.75" customHeight="1" x14ac:dyDescent="0.25"/>
    <row r="964" s="70" customFormat="1" ht="15.75" customHeight="1" x14ac:dyDescent="0.25"/>
    <row r="965" s="70" customFormat="1" ht="15.75" customHeight="1" x14ac:dyDescent="0.25"/>
    <row r="966" s="70" customFormat="1" ht="15.75" customHeight="1" x14ac:dyDescent="0.25"/>
    <row r="967" s="70" customFormat="1" ht="15.75" customHeight="1" x14ac:dyDescent="0.25"/>
    <row r="968" s="70" customFormat="1" ht="15.75" customHeight="1" x14ac:dyDescent="0.25"/>
    <row r="969" s="70" customFormat="1" ht="15.75" customHeight="1" x14ac:dyDescent="0.25"/>
    <row r="970" s="70" customFormat="1" ht="15.75" customHeight="1" x14ac:dyDescent="0.25"/>
    <row r="971" s="70" customFormat="1" ht="15.75" customHeight="1" x14ac:dyDescent="0.25"/>
    <row r="972" s="70" customFormat="1" ht="15.75" customHeight="1" x14ac:dyDescent="0.25"/>
    <row r="973" s="70" customFormat="1" ht="15.75" customHeight="1" x14ac:dyDescent="0.25"/>
    <row r="974" s="70" customFormat="1" ht="15.75" customHeight="1" x14ac:dyDescent="0.25"/>
    <row r="975" s="70" customFormat="1" ht="15.75" customHeight="1" x14ac:dyDescent="0.25"/>
    <row r="976" s="70" customFormat="1" ht="15.75" customHeight="1" x14ac:dyDescent="0.25"/>
    <row r="977" s="70" customFormat="1" ht="15.75" customHeight="1" x14ac:dyDescent="0.25"/>
    <row r="978" s="70" customFormat="1" ht="15.75" customHeight="1" x14ac:dyDescent="0.25"/>
    <row r="979" s="70" customFormat="1" ht="15.75" customHeight="1" x14ac:dyDescent="0.25"/>
    <row r="980" s="70" customFormat="1" ht="15.75" customHeight="1" x14ac:dyDescent="0.25"/>
    <row r="981" s="70" customFormat="1" ht="15.75" customHeight="1" x14ac:dyDescent="0.25"/>
    <row r="982" s="70" customFormat="1" ht="15.75" customHeight="1" x14ac:dyDescent="0.25"/>
    <row r="983" s="70" customFormat="1" ht="15.75" customHeight="1" x14ac:dyDescent="0.25"/>
    <row r="984" s="70" customFormat="1" ht="15.75" customHeight="1" x14ac:dyDescent="0.25"/>
    <row r="985" s="70" customFormat="1" ht="15.75" customHeight="1" x14ac:dyDescent="0.25"/>
    <row r="986" s="70" customFormat="1" ht="15.75" customHeight="1" x14ac:dyDescent="0.25"/>
    <row r="987" s="70" customFormat="1" ht="15.75" customHeight="1" x14ac:dyDescent="0.25"/>
    <row r="988" s="70" customFormat="1" ht="15.75" customHeight="1" x14ac:dyDescent="0.25"/>
    <row r="989" s="70" customFormat="1" ht="15.75" customHeight="1" x14ac:dyDescent="0.25"/>
    <row r="990" s="70" customFormat="1" ht="15.75" customHeight="1" x14ac:dyDescent="0.25"/>
    <row r="991" s="70" customFormat="1" ht="15.75" customHeight="1" x14ac:dyDescent="0.25"/>
    <row r="992" s="70" customFormat="1" ht="15.75" customHeight="1" x14ac:dyDescent="0.25"/>
    <row r="993" s="70" customFormat="1" ht="15.75" customHeight="1" x14ac:dyDescent="0.25"/>
    <row r="994" s="70" customFormat="1" ht="15.75" customHeight="1" x14ac:dyDescent="0.25"/>
    <row r="995" s="70" customFormat="1" ht="15.75" customHeight="1" x14ac:dyDescent="0.25"/>
    <row r="996" s="70" customFormat="1" ht="15.75" customHeight="1" x14ac:dyDescent="0.25"/>
    <row r="997" s="70" customFormat="1" ht="15.75" customHeight="1" x14ac:dyDescent="0.25"/>
  </sheetData>
  <sheetProtection algorithmName="SHA-512" hashValue="/4EHVsMoKDPlj6H70vmelW2pEihC9jZrk5n79hlOZI6HZBf0jeL6LBbT1R89m66Fa+o0sdg9z8tDiG/jDnw2iA==" saltValue="cDwDz3xjv9x1nzInvqTqmQ==" spinCount="100000" sheet="1" objects="1" scenarios="1"/>
  <mergeCells count="32">
    <mergeCell ref="A34:A37"/>
    <mergeCell ref="A14:A16"/>
    <mergeCell ref="B14:C16"/>
    <mergeCell ref="B17:C17"/>
    <mergeCell ref="A21:A22"/>
    <mergeCell ref="B30:G30"/>
    <mergeCell ref="B31:G31"/>
    <mergeCell ref="B32:G32"/>
    <mergeCell ref="B33:G33"/>
    <mergeCell ref="B34:G37"/>
    <mergeCell ref="G21:G22"/>
    <mergeCell ref="B21:B22"/>
    <mergeCell ref="C21:C22"/>
    <mergeCell ref="D21:D22"/>
    <mergeCell ref="E21:E22"/>
    <mergeCell ref="A20:E20"/>
    <mergeCell ref="A1:G1"/>
    <mergeCell ref="H1:J1"/>
    <mergeCell ref="B4:C4"/>
    <mergeCell ref="J13:L17"/>
    <mergeCell ref="I14:I16"/>
    <mergeCell ref="H15:H16"/>
    <mergeCell ref="D4:E4"/>
    <mergeCell ref="A8:E8"/>
    <mergeCell ref="G6:G7"/>
    <mergeCell ref="D9:E9"/>
    <mergeCell ref="G8:G9"/>
    <mergeCell ref="A9:A10"/>
    <mergeCell ref="B9:C9"/>
    <mergeCell ref="A3:E3"/>
    <mergeCell ref="A13:C13"/>
    <mergeCell ref="G10:G11"/>
  </mergeCells>
  <pageMargins left="0.7" right="0.7" top="0.75" bottom="0.75" header="0" footer="0"/>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78"/>
  <sheetViews>
    <sheetView showGridLines="0" topLeftCell="A22" zoomScale="90" zoomScaleNormal="90" workbookViewId="0">
      <selection activeCell="H24" sqref="H24"/>
    </sheetView>
  </sheetViews>
  <sheetFormatPr defaultColWidth="12.625" defaultRowHeight="15" customHeight="1" x14ac:dyDescent="0.2"/>
  <cols>
    <col min="1" max="1" width="32.375" customWidth="1"/>
    <col min="2" max="2" width="13" customWidth="1"/>
    <col min="3" max="3" width="12.875" customWidth="1"/>
    <col min="4" max="4" width="31.875" customWidth="1"/>
    <col min="5" max="5" width="7" customWidth="1"/>
  </cols>
  <sheetData>
    <row r="1" spans="1:5" ht="12.75" customHeight="1" thickBot="1" x14ac:dyDescent="0.25">
      <c r="A1" s="16"/>
      <c r="B1" s="16"/>
      <c r="C1" s="16"/>
      <c r="D1" s="16"/>
      <c r="E1" s="16"/>
    </row>
    <row r="2" spans="1:5" ht="12.75" customHeight="1" thickBot="1" x14ac:dyDescent="0.3">
      <c r="A2" s="38" t="s">
        <v>62</v>
      </c>
      <c r="B2" s="18"/>
      <c r="C2" s="19"/>
      <c r="D2" s="20"/>
      <c r="E2" s="16"/>
    </row>
    <row r="3" spans="1:5" ht="12.75" customHeight="1" x14ac:dyDescent="0.25">
      <c r="A3" s="246" t="s">
        <v>39</v>
      </c>
      <c r="B3" s="247"/>
      <c r="C3" s="247"/>
      <c r="D3" s="248"/>
      <c r="E3" s="16"/>
    </row>
    <row r="4" spans="1:5" ht="12.75" customHeight="1" x14ac:dyDescent="0.2">
      <c r="A4" s="167" t="s">
        <v>65</v>
      </c>
      <c r="B4" s="51"/>
      <c r="C4" s="52"/>
      <c r="D4" s="50"/>
      <c r="E4" s="16"/>
    </row>
    <row r="5" spans="1:5" ht="12.75" customHeight="1" x14ac:dyDescent="0.2">
      <c r="A5" s="23" t="s">
        <v>41</v>
      </c>
      <c r="B5" s="24">
        <v>100</v>
      </c>
      <c r="C5" s="25">
        <v>100</v>
      </c>
      <c r="D5" s="26"/>
      <c r="E5" s="16"/>
    </row>
    <row r="6" spans="1:5" ht="12.75" customHeight="1" x14ac:dyDescent="0.2">
      <c r="A6" s="149" t="s">
        <v>44</v>
      </c>
      <c r="B6" s="151">
        <f>B5</f>
        <v>100</v>
      </c>
      <c r="C6" s="152">
        <f>SUM(C5)</f>
        <v>100</v>
      </c>
      <c r="D6" s="21"/>
      <c r="E6" s="16"/>
    </row>
    <row r="7" spans="1:5" ht="12.75" customHeight="1" x14ac:dyDescent="0.2">
      <c r="A7" s="40"/>
      <c r="B7" s="28"/>
      <c r="C7" s="41"/>
      <c r="D7" s="21"/>
      <c r="E7" s="33"/>
    </row>
    <row r="8" spans="1:5" ht="12.75" customHeight="1" x14ac:dyDescent="0.2">
      <c r="A8" s="56" t="s">
        <v>64</v>
      </c>
      <c r="B8" s="57" t="s">
        <v>79</v>
      </c>
      <c r="C8" s="52" t="s">
        <v>78</v>
      </c>
      <c r="D8" s="50" t="s">
        <v>75</v>
      </c>
      <c r="E8" s="16"/>
    </row>
    <row r="9" spans="1:5" ht="12.75" customHeight="1" x14ac:dyDescent="0.2">
      <c r="A9" s="119" t="s">
        <v>40</v>
      </c>
      <c r="B9" s="175"/>
      <c r="C9" s="22">
        <f>B9*(B6)</f>
        <v>0</v>
      </c>
      <c r="D9" s="21" t="s">
        <v>41</v>
      </c>
      <c r="E9" s="16"/>
    </row>
    <row r="10" spans="1:5" ht="12.75" customHeight="1" x14ac:dyDescent="0.2">
      <c r="A10" s="27" t="s">
        <v>42</v>
      </c>
      <c r="B10" s="175"/>
      <c r="C10" s="22">
        <f>B10*(B6)</f>
        <v>0</v>
      </c>
      <c r="D10" s="21" t="s">
        <v>41</v>
      </c>
      <c r="E10" s="16"/>
    </row>
    <row r="11" spans="1:5" ht="12.75" customHeight="1" x14ac:dyDescent="0.2">
      <c r="A11" s="27" t="s">
        <v>43</v>
      </c>
      <c r="B11" s="175"/>
      <c r="C11" s="22">
        <f>B11*(B6)</f>
        <v>0</v>
      </c>
      <c r="D11" s="21" t="s">
        <v>41</v>
      </c>
      <c r="E11" s="16"/>
    </row>
    <row r="12" spans="1:5" ht="12.75" customHeight="1" x14ac:dyDescent="0.2">
      <c r="A12" s="27" t="s">
        <v>45</v>
      </c>
      <c r="B12" s="175"/>
      <c r="C12" s="22">
        <f>B12*(B6)</f>
        <v>0</v>
      </c>
      <c r="D12" s="21" t="s">
        <v>41</v>
      </c>
      <c r="E12" s="16"/>
    </row>
    <row r="13" spans="1:5" ht="12.75" customHeight="1" x14ac:dyDescent="0.2">
      <c r="A13" s="27" t="s">
        <v>46</v>
      </c>
      <c r="B13" s="175"/>
      <c r="C13" s="22">
        <f>B13*(B6)</f>
        <v>0</v>
      </c>
      <c r="D13" s="21" t="s">
        <v>41</v>
      </c>
      <c r="E13" s="16"/>
    </row>
    <row r="14" spans="1:5" ht="12.75" customHeight="1" x14ac:dyDescent="0.2">
      <c r="A14" s="149" t="s">
        <v>44</v>
      </c>
      <c r="B14" s="147">
        <f>SUM(B9:B13)</f>
        <v>0</v>
      </c>
      <c r="C14" s="150">
        <f>SUM(C6:C13)</f>
        <v>100</v>
      </c>
      <c r="D14" s="59"/>
      <c r="E14" s="16"/>
    </row>
    <row r="15" spans="1:5" ht="12.75" customHeight="1" x14ac:dyDescent="0.2">
      <c r="A15" s="61"/>
      <c r="B15" s="43"/>
      <c r="C15" s="62"/>
      <c r="D15" s="63"/>
      <c r="E15" s="44"/>
    </row>
    <row r="16" spans="1:5" ht="12.75" customHeight="1" x14ac:dyDescent="0.2">
      <c r="A16" s="60" t="s">
        <v>69</v>
      </c>
      <c r="B16" s="57" t="s">
        <v>79</v>
      </c>
      <c r="C16" s="52" t="s">
        <v>78</v>
      </c>
      <c r="D16" s="50" t="s">
        <v>75</v>
      </c>
      <c r="E16" s="33"/>
    </row>
    <row r="17" spans="1:5" ht="14.25" x14ac:dyDescent="0.2">
      <c r="A17" s="118" t="s">
        <v>48</v>
      </c>
      <c r="B17" s="122">
        <v>0.08</v>
      </c>
      <c r="C17" s="22">
        <f>B17*(C6+C9+C10)</f>
        <v>8</v>
      </c>
      <c r="D17" s="29" t="s">
        <v>76</v>
      </c>
      <c r="E17" s="16"/>
    </row>
    <row r="18" spans="1:5" ht="14.25" x14ac:dyDescent="0.2">
      <c r="A18" s="120" t="s">
        <v>47</v>
      </c>
      <c r="B18" s="123">
        <v>8.3299999999999999E-2</v>
      </c>
      <c r="C18" s="22">
        <f>B18*(C6+C9+C10)</f>
        <v>8.33</v>
      </c>
      <c r="D18" s="29" t="s">
        <v>76</v>
      </c>
      <c r="E18" s="33"/>
    </row>
    <row r="19" spans="1:5" ht="12.75" customHeight="1" x14ac:dyDescent="0.2">
      <c r="A19" s="146" t="s">
        <v>44</v>
      </c>
      <c r="B19" s="147">
        <f>SUM(B17:B18)</f>
        <v>0.1633</v>
      </c>
      <c r="C19" s="148">
        <f>SUM(C14:C18)</f>
        <v>116.33</v>
      </c>
      <c r="D19" s="45"/>
      <c r="E19" s="16"/>
    </row>
    <row r="20" spans="1:5" ht="12.75" customHeight="1" x14ac:dyDescent="0.2">
      <c r="A20" s="49"/>
      <c r="B20" s="47"/>
      <c r="C20" s="48"/>
      <c r="D20" s="46"/>
      <c r="E20" s="44"/>
    </row>
    <row r="21" spans="1:5" ht="12.75" customHeight="1" x14ac:dyDescent="0.2">
      <c r="A21" s="53" t="s">
        <v>71</v>
      </c>
      <c r="B21" s="57" t="s">
        <v>79</v>
      </c>
      <c r="C21" s="52" t="s">
        <v>78</v>
      </c>
      <c r="D21" s="50" t="s">
        <v>75</v>
      </c>
      <c r="E21" s="16"/>
    </row>
    <row r="22" spans="1:5" ht="12.75" customHeight="1" x14ac:dyDescent="0.2">
      <c r="A22" s="165" t="s">
        <v>49</v>
      </c>
      <c r="B22" s="176"/>
      <c r="C22" s="22">
        <f>B22*(C19)</f>
        <v>0</v>
      </c>
      <c r="D22" s="125" t="s">
        <v>77</v>
      </c>
      <c r="E22" s="16"/>
    </row>
    <row r="23" spans="1:5" ht="12.75" customHeight="1" x14ac:dyDescent="0.2">
      <c r="A23" s="165" t="s">
        <v>50</v>
      </c>
      <c r="B23" s="176"/>
      <c r="C23" s="22">
        <f>B23*(C19)</f>
        <v>0</v>
      </c>
      <c r="D23" s="125" t="s">
        <v>77</v>
      </c>
      <c r="E23" s="16"/>
    </row>
    <row r="24" spans="1:5" ht="12.75" customHeight="1" x14ac:dyDescent="0.2">
      <c r="A24" s="165" t="s">
        <v>51</v>
      </c>
      <c r="B24" s="176"/>
      <c r="C24" s="22">
        <f>B24*(C19)</f>
        <v>0</v>
      </c>
      <c r="D24" s="125" t="s">
        <v>77</v>
      </c>
      <c r="E24" s="16"/>
    </row>
    <row r="25" spans="1:5" ht="12.75" customHeight="1" x14ac:dyDescent="0.2">
      <c r="A25" s="165" t="s">
        <v>52</v>
      </c>
      <c r="B25" s="179"/>
      <c r="C25" s="22">
        <f>B25*(C19)</f>
        <v>0</v>
      </c>
      <c r="D25" s="125" t="s">
        <v>77</v>
      </c>
      <c r="E25" s="16"/>
    </row>
    <row r="26" spans="1:5" ht="12.75" customHeight="1" x14ac:dyDescent="0.2">
      <c r="A26" s="165" t="s">
        <v>53</v>
      </c>
      <c r="B26" s="176"/>
      <c r="C26" s="22">
        <f>B26*(C19)</f>
        <v>0</v>
      </c>
      <c r="D26" s="125" t="s">
        <v>77</v>
      </c>
      <c r="E26" s="16"/>
    </row>
    <row r="27" spans="1:5" ht="12.75" customHeight="1" x14ac:dyDescent="0.2">
      <c r="A27" s="165" t="s">
        <v>54</v>
      </c>
      <c r="B27" s="176"/>
      <c r="C27" s="22">
        <f>B27*(C19)</f>
        <v>0</v>
      </c>
      <c r="D27" s="125" t="s">
        <v>77</v>
      </c>
      <c r="E27" s="16"/>
    </row>
    <row r="28" spans="1:5" ht="12.75" customHeight="1" x14ac:dyDescent="0.2">
      <c r="A28" s="165" t="s">
        <v>55</v>
      </c>
      <c r="B28" s="176"/>
      <c r="C28" s="22">
        <f>B28*(C19)</f>
        <v>0</v>
      </c>
      <c r="D28" s="125" t="s">
        <v>77</v>
      </c>
      <c r="E28" s="16"/>
    </row>
    <row r="29" spans="1:5" ht="12.75" customHeight="1" x14ac:dyDescent="0.2">
      <c r="A29" s="165" t="s">
        <v>56</v>
      </c>
      <c r="B29" s="176"/>
      <c r="C29" s="22">
        <f>B29*(C19)</f>
        <v>0</v>
      </c>
      <c r="D29" s="125" t="s">
        <v>77</v>
      </c>
      <c r="E29" s="16"/>
    </row>
    <row r="30" spans="1:5" ht="12.75" customHeight="1" x14ac:dyDescent="0.2">
      <c r="A30" s="165" t="s">
        <v>57</v>
      </c>
      <c r="B30" s="176"/>
      <c r="C30" s="22">
        <f>B30*(C19)</f>
        <v>0</v>
      </c>
      <c r="D30" s="125" t="s">
        <v>77</v>
      </c>
      <c r="E30" s="16"/>
    </row>
    <row r="31" spans="1:5" ht="12.75" customHeight="1" x14ac:dyDescent="0.2">
      <c r="A31" s="165" t="s">
        <v>58</v>
      </c>
      <c r="B31" s="176"/>
      <c r="C31" s="22">
        <f>B31*(C19)</f>
        <v>0</v>
      </c>
      <c r="D31" s="125" t="s">
        <v>77</v>
      </c>
      <c r="E31" s="16"/>
    </row>
    <row r="32" spans="1:5" ht="12.75" customHeight="1" x14ac:dyDescent="0.2">
      <c r="A32" s="166" t="s">
        <v>59</v>
      </c>
      <c r="B32" s="177"/>
      <c r="C32" s="22">
        <f>B32*(C19)</f>
        <v>0</v>
      </c>
      <c r="D32" s="125" t="s">
        <v>77</v>
      </c>
      <c r="E32" s="16"/>
    </row>
    <row r="33" spans="1:5" ht="12.75" customHeight="1" x14ac:dyDescent="0.2">
      <c r="A33" s="165" t="s">
        <v>60</v>
      </c>
      <c r="B33" s="176"/>
      <c r="C33" s="22">
        <f>B33*(C19)</f>
        <v>0</v>
      </c>
      <c r="D33" s="125" t="s">
        <v>77</v>
      </c>
      <c r="E33" s="16"/>
    </row>
    <row r="34" spans="1:5" ht="12.75" customHeight="1" x14ac:dyDescent="0.2">
      <c r="A34" s="168" t="s">
        <v>61</v>
      </c>
      <c r="B34" s="178"/>
      <c r="C34" s="22">
        <f>B34*(C19)</f>
        <v>0</v>
      </c>
      <c r="D34" s="125" t="s">
        <v>77</v>
      </c>
      <c r="E34" s="16"/>
    </row>
    <row r="35" spans="1:5" ht="12.75" customHeight="1" x14ac:dyDescent="0.2">
      <c r="A35" s="142" t="s">
        <v>44</v>
      </c>
      <c r="B35" s="144">
        <f>SUM(B22:B34)</f>
        <v>0</v>
      </c>
      <c r="C35" s="145">
        <f>B35*C19</f>
        <v>0</v>
      </c>
      <c r="D35" s="59"/>
      <c r="E35" s="16"/>
    </row>
    <row r="36" spans="1:5" s="132" customFormat="1" ht="12.75" customHeight="1" x14ac:dyDescent="0.2">
      <c r="A36" s="66"/>
      <c r="B36" s="134"/>
      <c r="C36" s="133"/>
      <c r="D36" s="59"/>
      <c r="E36" s="33"/>
    </row>
    <row r="37" spans="1:5" ht="12.75" customHeight="1" x14ac:dyDescent="0.2">
      <c r="A37" s="244" t="s">
        <v>70</v>
      </c>
      <c r="B37" s="245"/>
      <c r="C37" s="140">
        <f>SUM(C19+C35)</f>
        <v>116.33</v>
      </c>
      <c r="D37" s="172"/>
      <c r="E37" s="16"/>
    </row>
    <row r="38" spans="1:5" ht="12.75" customHeight="1" x14ac:dyDescent="0.2">
      <c r="A38" s="68"/>
      <c r="B38" s="65"/>
      <c r="C38" s="65"/>
      <c r="D38" s="126"/>
      <c r="E38" s="33"/>
    </row>
    <row r="39" spans="1:5" ht="15.75" customHeight="1" x14ac:dyDescent="0.2">
      <c r="B39" s="30"/>
    </row>
    <row r="40" spans="1:5" ht="15.75" customHeight="1" x14ac:dyDescent="0.2">
      <c r="B40" s="30"/>
    </row>
    <row r="41" spans="1:5" ht="15.75" customHeight="1" x14ac:dyDescent="0.2">
      <c r="B41" s="30"/>
    </row>
    <row r="42" spans="1:5" ht="15.75" customHeight="1" x14ac:dyDescent="0.2">
      <c r="B42" s="30"/>
    </row>
    <row r="43" spans="1:5" ht="15.75" customHeight="1" x14ac:dyDescent="0.2">
      <c r="B43" s="30"/>
    </row>
    <row r="44" spans="1:5" ht="15.75" customHeight="1" x14ac:dyDescent="0.2">
      <c r="B44" s="30"/>
    </row>
    <row r="45" spans="1:5" ht="15.75" customHeight="1" x14ac:dyDescent="0.2">
      <c r="B45" s="30"/>
    </row>
    <row r="46" spans="1:5" ht="15.75" customHeight="1" x14ac:dyDescent="0.2">
      <c r="B46" s="30"/>
    </row>
    <row r="47" spans="1:5" ht="15.75" customHeight="1" x14ac:dyDescent="0.2">
      <c r="B47" s="30"/>
    </row>
    <row r="48" spans="1:5" ht="15.75" customHeight="1" x14ac:dyDescent="0.2">
      <c r="B48" s="30"/>
    </row>
    <row r="49" spans="2:2" ht="15.75" customHeight="1" x14ac:dyDescent="0.2">
      <c r="B49" s="30"/>
    </row>
    <row r="50" spans="2:2" ht="15.75" customHeight="1" x14ac:dyDescent="0.2">
      <c r="B50" s="30"/>
    </row>
    <row r="51" spans="2:2" ht="15.75" customHeight="1" x14ac:dyDescent="0.2">
      <c r="B51" s="30"/>
    </row>
    <row r="52" spans="2:2" ht="15.75" customHeight="1" x14ac:dyDescent="0.2">
      <c r="B52" s="30"/>
    </row>
    <row r="53" spans="2:2" ht="15.75" customHeight="1" x14ac:dyDescent="0.2">
      <c r="B53" s="30"/>
    </row>
    <row r="54" spans="2:2" ht="15.75" customHeight="1" x14ac:dyDescent="0.2">
      <c r="B54" s="30"/>
    </row>
    <row r="55" spans="2:2" ht="15.75" customHeight="1" x14ac:dyDescent="0.2">
      <c r="B55" s="30"/>
    </row>
    <row r="56" spans="2:2" ht="15.75" customHeight="1" x14ac:dyDescent="0.2">
      <c r="B56" s="30"/>
    </row>
    <row r="57" spans="2:2" ht="15.75" customHeight="1" x14ac:dyDescent="0.2">
      <c r="B57" s="30"/>
    </row>
    <row r="58" spans="2:2" ht="15.75" customHeight="1" x14ac:dyDescent="0.2">
      <c r="B58" s="30"/>
    </row>
    <row r="59" spans="2:2" ht="15.75" customHeight="1" x14ac:dyDescent="0.2">
      <c r="B59" s="30"/>
    </row>
    <row r="60" spans="2:2" ht="15.75" customHeight="1" x14ac:dyDescent="0.2">
      <c r="B60" s="30"/>
    </row>
    <row r="61" spans="2:2" ht="15.75" customHeight="1" x14ac:dyDescent="0.2">
      <c r="B61" s="30"/>
    </row>
    <row r="62" spans="2:2" ht="15.75" customHeight="1" x14ac:dyDescent="0.2">
      <c r="B62" s="30"/>
    </row>
    <row r="63" spans="2:2" ht="15.75" customHeight="1" x14ac:dyDescent="0.2">
      <c r="B63" s="30"/>
    </row>
    <row r="64" spans="2:2" ht="15.75" customHeight="1" x14ac:dyDescent="0.2">
      <c r="B64" s="30"/>
    </row>
    <row r="65" spans="2:2" ht="15.75" customHeight="1" x14ac:dyDescent="0.2">
      <c r="B65" s="30"/>
    </row>
    <row r="66" spans="2:2" ht="15.75" customHeight="1" x14ac:dyDescent="0.2">
      <c r="B66" s="30"/>
    </row>
    <row r="67" spans="2:2" ht="15.75" customHeight="1" x14ac:dyDescent="0.2">
      <c r="B67" s="30"/>
    </row>
    <row r="68" spans="2:2" ht="15.75" customHeight="1" x14ac:dyDescent="0.2">
      <c r="B68" s="30"/>
    </row>
    <row r="69" spans="2:2" ht="15.75" customHeight="1" x14ac:dyDescent="0.2">
      <c r="B69" s="30"/>
    </row>
    <row r="70" spans="2:2" ht="15.75" customHeight="1" x14ac:dyDescent="0.2">
      <c r="B70" s="30"/>
    </row>
    <row r="71" spans="2:2" ht="15.75" customHeight="1" x14ac:dyDescent="0.2">
      <c r="B71" s="30"/>
    </row>
    <row r="72" spans="2:2" ht="15.75" customHeight="1" x14ac:dyDescent="0.2">
      <c r="B72" s="30"/>
    </row>
    <row r="73" spans="2:2" ht="15.75" customHeight="1" x14ac:dyDescent="0.2">
      <c r="B73" s="30"/>
    </row>
    <row r="74" spans="2:2" ht="15.75" customHeight="1" x14ac:dyDescent="0.2">
      <c r="B74" s="30"/>
    </row>
    <row r="75" spans="2:2" ht="15.75" customHeight="1" x14ac:dyDescent="0.2">
      <c r="B75" s="30"/>
    </row>
    <row r="76" spans="2:2" ht="15.75" customHeight="1" x14ac:dyDescent="0.2">
      <c r="B76" s="30"/>
    </row>
    <row r="77" spans="2:2" ht="15.75" customHeight="1" x14ac:dyDescent="0.2">
      <c r="B77" s="30"/>
    </row>
    <row r="78" spans="2:2" ht="15.75" customHeight="1" x14ac:dyDescent="0.2">
      <c r="B78" s="30"/>
    </row>
    <row r="79" spans="2:2" ht="15.75" customHeight="1" x14ac:dyDescent="0.2">
      <c r="B79" s="30"/>
    </row>
    <row r="80" spans="2:2" ht="15.75" customHeight="1" x14ac:dyDescent="0.2">
      <c r="B80" s="30"/>
    </row>
    <row r="81" spans="2:2" ht="15.75" customHeight="1" x14ac:dyDescent="0.2">
      <c r="B81" s="30"/>
    </row>
    <row r="82" spans="2:2" ht="15.75" customHeight="1" x14ac:dyDescent="0.2">
      <c r="B82" s="30"/>
    </row>
    <row r="83" spans="2:2" ht="15.75" customHeight="1" x14ac:dyDescent="0.2">
      <c r="B83" s="30"/>
    </row>
    <row r="84" spans="2:2" ht="15.75" customHeight="1" x14ac:dyDescent="0.2">
      <c r="B84" s="30"/>
    </row>
    <row r="85" spans="2:2" ht="15.75" customHeight="1" x14ac:dyDescent="0.2">
      <c r="B85" s="30"/>
    </row>
    <row r="86" spans="2:2" ht="15.75" customHeight="1" x14ac:dyDescent="0.2">
      <c r="B86" s="30"/>
    </row>
    <row r="87" spans="2:2" ht="15.75" customHeight="1" x14ac:dyDescent="0.2">
      <c r="B87" s="30"/>
    </row>
    <row r="88" spans="2:2" ht="15.75" customHeight="1" x14ac:dyDescent="0.2">
      <c r="B88" s="30"/>
    </row>
    <row r="89" spans="2:2" ht="15.75" customHeight="1" x14ac:dyDescent="0.2">
      <c r="B89" s="30"/>
    </row>
    <row r="90" spans="2:2" ht="15.75" customHeight="1" x14ac:dyDescent="0.2">
      <c r="B90" s="30"/>
    </row>
    <row r="91" spans="2:2" ht="15.75" customHeight="1" x14ac:dyDescent="0.2">
      <c r="B91" s="30"/>
    </row>
    <row r="92" spans="2:2" ht="15.75" customHeight="1" x14ac:dyDescent="0.2">
      <c r="B92" s="30"/>
    </row>
    <row r="93" spans="2:2" ht="15.75" customHeight="1" x14ac:dyDescent="0.2">
      <c r="B93" s="30"/>
    </row>
    <row r="94" spans="2:2" ht="15.75" customHeight="1" x14ac:dyDescent="0.2">
      <c r="B94" s="30"/>
    </row>
    <row r="95" spans="2:2" ht="15.75" customHeight="1" x14ac:dyDescent="0.2">
      <c r="B95" s="30"/>
    </row>
    <row r="96" spans="2:2" ht="15.75" customHeight="1" x14ac:dyDescent="0.2">
      <c r="B96" s="30"/>
    </row>
    <row r="97" spans="2:2" ht="15.75" customHeight="1" x14ac:dyDescent="0.2">
      <c r="B97" s="30"/>
    </row>
    <row r="98" spans="2:2" ht="15.75" customHeight="1" x14ac:dyDescent="0.2">
      <c r="B98" s="30"/>
    </row>
    <row r="99" spans="2:2" ht="15.75" customHeight="1" x14ac:dyDescent="0.2">
      <c r="B99" s="30"/>
    </row>
    <row r="100" spans="2:2" ht="15.75" customHeight="1" x14ac:dyDescent="0.2">
      <c r="B100" s="30"/>
    </row>
    <row r="101" spans="2:2" ht="15.75" customHeight="1" x14ac:dyDescent="0.2">
      <c r="B101" s="30"/>
    </row>
    <row r="102" spans="2:2" ht="15.75" customHeight="1" x14ac:dyDescent="0.2">
      <c r="B102" s="30"/>
    </row>
    <row r="103" spans="2:2" ht="15.75" customHeight="1" x14ac:dyDescent="0.2">
      <c r="B103" s="30"/>
    </row>
    <row r="104" spans="2:2" ht="15.75" customHeight="1" x14ac:dyDescent="0.2">
      <c r="B104" s="30"/>
    </row>
    <row r="105" spans="2:2" ht="15.75" customHeight="1" x14ac:dyDescent="0.2">
      <c r="B105" s="30"/>
    </row>
    <row r="106" spans="2:2" ht="15.75" customHeight="1" x14ac:dyDescent="0.2">
      <c r="B106" s="30"/>
    </row>
    <row r="107" spans="2:2" ht="15.75" customHeight="1" x14ac:dyDescent="0.2">
      <c r="B107" s="30"/>
    </row>
    <row r="108" spans="2:2" ht="15.75" customHeight="1" x14ac:dyDescent="0.2">
      <c r="B108" s="30"/>
    </row>
    <row r="109" spans="2:2" ht="15.75" customHeight="1" x14ac:dyDescent="0.2">
      <c r="B109" s="30"/>
    </row>
    <row r="110" spans="2:2" ht="15.75" customHeight="1" x14ac:dyDescent="0.2">
      <c r="B110" s="30"/>
    </row>
    <row r="111" spans="2:2" ht="15.75" customHeight="1" x14ac:dyDescent="0.2">
      <c r="B111" s="30"/>
    </row>
    <row r="112" spans="2:2" ht="15.75" customHeight="1" x14ac:dyDescent="0.2">
      <c r="B112" s="30"/>
    </row>
    <row r="113" spans="2:2" ht="15.75" customHeight="1" x14ac:dyDescent="0.2">
      <c r="B113" s="30"/>
    </row>
    <row r="114" spans="2:2" ht="15.75" customHeight="1" x14ac:dyDescent="0.2">
      <c r="B114" s="30"/>
    </row>
    <row r="115" spans="2:2" ht="15.75" customHeight="1" x14ac:dyDescent="0.2">
      <c r="B115" s="30"/>
    </row>
    <row r="116" spans="2:2" ht="15.75" customHeight="1" x14ac:dyDescent="0.2">
      <c r="B116" s="30"/>
    </row>
    <row r="117" spans="2:2" ht="15.75" customHeight="1" x14ac:dyDescent="0.2">
      <c r="B117" s="30"/>
    </row>
    <row r="118" spans="2:2" ht="15.75" customHeight="1" x14ac:dyDescent="0.2">
      <c r="B118" s="30"/>
    </row>
    <row r="119" spans="2:2" ht="15.75" customHeight="1" x14ac:dyDescent="0.2">
      <c r="B119" s="30"/>
    </row>
    <row r="120" spans="2:2" ht="15.75" customHeight="1" x14ac:dyDescent="0.2">
      <c r="B120" s="30"/>
    </row>
    <row r="121" spans="2:2" ht="15.75" customHeight="1" x14ac:dyDescent="0.2">
      <c r="B121" s="30"/>
    </row>
    <row r="122" spans="2:2" ht="15.75" customHeight="1" x14ac:dyDescent="0.2">
      <c r="B122" s="30"/>
    </row>
    <row r="123" spans="2:2" ht="15.75" customHeight="1" x14ac:dyDescent="0.2">
      <c r="B123" s="30"/>
    </row>
    <row r="124" spans="2:2" ht="15.75" customHeight="1" x14ac:dyDescent="0.2">
      <c r="B124" s="30"/>
    </row>
    <row r="125" spans="2:2" ht="15.75" customHeight="1" x14ac:dyDescent="0.2">
      <c r="B125" s="30"/>
    </row>
    <row r="126" spans="2:2" ht="15.75" customHeight="1" x14ac:dyDescent="0.2">
      <c r="B126" s="30"/>
    </row>
    <row r="127" spans="2:2" ht="15.75" customHeight="1" x14ac:dyDescent="0.2">
      <c r="B127" s="30"/>
    </row>
    <row r="128" spans="2:2" ht="15.75" customHeight="1" x14ac:dyDescent="0.2">
      <c r="B128" s="30"/>
    </row>
    <row r="129" spans="2:2" ht="15.75" customHeight="1" x14ac:dyDescent="0.2">
      <c r="B129" s="30"/>
    </row>
    <row r="130" spans="2:2" ht="15.75" customHeight="1" x14ac:dyDescent="0.2">
      <c r="B130" s="30"/>
    </row>
    <row r="131" spans="2:2" ht="15.75" customHeight="1" x14ac:dyDescent="0.2">
      <c r="B131" s="30"/>
    </row>
    <row r="132" spans="2:2" ht="15.75" customHeight="1" x14ac:dyDescent="0.2">
      <c r="B132" s="30"/>
    </row>
    <row r="133" spans="2:2" ht="15.75" customHeight="1" x14ac:dyDescent="0.2">
      <c r="B133" s="30"/>
    </row>
    <row r="134" spans="2:2" ht="15.75" customHeight="1" x14ac:dyDescent="0.2">
      <c r="B134" s="30"/>
    </row>
    <row r="135" spans="2:2" ht="15.75" customHeight="1" x14ac:dyDescent="0.2">
      <c r="B135" s="30"/>
    </row>
    <row r="136" spans="2:2" ht="15.75" customHeight="1" x14ac:dyDescent="0.2">
      <c r="B136" s="30"/>
    </row>
    <row r="137" spans="2:2" ht="15.75" customHeight="1" x14ac:dyDescent="0.2">
      <c r="B137" s="30"/>
    </row>
    <row r="138" spans="2:2" ht="15.75" customHeight="1" x14ac:dyDescent="0.2">
      <c r="B138" s="30"/>
    </row>
    <row r="139" spans="2:2" ht="15.75" customHeight="1" x14ac:dyDescent="0.2">
      <c r="B139" s="30"/>
    </row>
    <row r="140" spans="2:2" ht="15.75" customHeight="1" x14ac:dyDescent="0.2">
      <c r="B140" s="30"/>
    </row>
    <row r="141" spans="2:2" ht="15.75" customHeight="1" x14ac:dyDescent="0.2">
      <c r="B141" s="30"/>
    </row>
    <row r="142" spans="2:2" ht="15.75" customHeight="1" x14ac:dyDescent="0.2">
      <c r="B142" s="30"/>
    </row>
    <row r="143" spans="2:2" ht="15.75" customHeight="1" x14ac:dyDescent="0.2">
      <c r="B143" s="30"/>
    </row>
    <row r="144" spans="2:2" ht="15.75" customHeight="1" x14ac:dyDescent="0.2">
      <c r="B144" s="30"/>
    </row>
    <row r="145" spans="2:2" ht="15.75" customHeight="1" x14ac:dyDescent="0.2">
      <c r="B145" s="30"/>
    </row>
    <row r="146" spans="2:2" ht="15.75" customHeight="1" x14ac:dyDescent="0.2">
      <c r="B146" s="30"/>
    </row>
    <row r="147" spans="2:2" ht="15.75" customHeight="1" x14ac:dyDescent="0.2">
      <c r="B147" s="30"/>
    </row>
    <row r="148" spans="2:2" ht="15.75" customHeight="1" x14ac:dyDescent="0.2">
      <c r="B148" s="30"/>
    </row>
    <row r="149" spans="2:2" ht="15.75" customHeight="1" x14ac:dyDescent="0.2">
      <c r="B149" s="30"/>
    </row>
    <row r="150" spans="2:2" ht="15.75" customHeight="1" x14ac:dyDescent="0.2">
      <c r="B150" s="30"/>
    </row>
    <row r="151" spans="2:2" ht="15.75" customHeight="1" x14ac:dyDescent="0.2">
      <c r="B151" s="30"/>
    </row>
    <row r="152" spans="2:2" ht="15.75" customHeight="1" x14ac:dyDescent="0.2">
      <c r="B152" s="30"/>
    </row>
    <row r="153" spans="2:2" ht="15.75" customHeight="1" x14ac:dyDescent="0.2">
      <c r="B153" s="30"/>
    </row>
    <row r="154" spans="2:2" ht="15.75" customHeight="1" x14ac:dyDescent="0.2">
      <c r="B154" s="30"/>
    </row>
    <row r="155" spans="2:2" ht="15.75" customHeight="1" x14ac:dyDescent="0.2">
      <c r="B155" s="30"/>
    </row>
    <row r="156" spans="2:2" ht="15.75" customHeight="1" x14ac:dyDescent="0.2">
      <c r="B156" s="30"/>
    </row>
    <row r="157" spans="2:2" ht="15.75" customHeight="1" x14ac:dyDescent="0.2">
      <c r="B157" s="30"/>
    </row>
    <row r="158" spans="2:2" ht="15.75" customHeight="1" x14ac:dyDescent="0.2">
      <c r="B158" s="30"/>
    </row>
    <row r="159" spans="2:2" ht="15.75" customHeight="1" x14ac:dyDescent="0.2">
      <c r="B159" s="30"/>
    </row>
    <row r="160" spans="2:2" ht="15.75" customHeight="1" x14ac:dyDescent="0.2">
      <c r="B160" s="30"/>
    </row>
    <row r="161" spans="2:2" ht="15.75" customHeight="1" x14ac:dyDescent="0.2">
      <c r="B161" s="30"/>
    </row>
    <row r="162" spans="2:2" ht="15.75" customHeight="1" x14ac:dyDescent="0.2">
      <c r="B162" s="30"/>
    </row>
    <row r="163" spans="2:2" ht="15.75" customHeight="1" x14ac:dyDescent="0.2">
      <c r="B163" s="30"/>
    </row>
    <row r="164" spans="2:2" ht="15.75" customHeight="1" x14ac:dyDescent="0.2">
      <c r="B164" s="30"/>
    </row>
    <row r="165" spans="2:2" ht="15.75" customHeight="1" x14ac:dyDescent="0.2">
      <c r="B165" s="30"/>
    </row>
    <row r="166" spans="2:2" ht="15.75" customHeight="1" x14ac:dyDescent="0.2">
      <c r="B166" s="30"/>
    </row>
    <row r="167" spans="2:2" ht="15.75" customHeight="1" x14ac:dyDescent="0.2">
      <c r="B167" s="30"/>
    </row>
    <row r="168" spans="2:2" ht="15.75" customHeight="1" x14ac:dyDescent="0.2">
      <c r="B168" s="30"/>
    </row>
    <row r="169" spans="2:2" ht="15.75" customHeight="1" x14ac:dyDescent="0.2">
      <c r="B169" s="30"/>
    </row>
    <row r="170" spans="2:2" ht="15.75" customHeight="1" x14ac:dyDescent="0.2">
      <c r="B170" s="30"/>
    </row>
    <row r="171" spans="2:2" ht="15.75" customHeight="1" x14ac:dyDescent="0.2">
      <c r="B171" s="30"/>
    </row>
    <row r="172" spans="2:2" ht="15.75" customHeight="1" x14ac:dyDescent="0.2">
      <c r="B172" s="30"/>
    </row>
    <row r="173" spans="2:2" ht="15.75" customHeight="1" x14ac:dyDescent="0.2">
      <c r="B173" s="30"/>
    </row>
    <row r="174" spans="2:2" ht="15.75" customHeight="1" x14ac:dyDescent="0.2">
      <c r="B174" s="30"/>
    </row>
    <row r="175" spans="2:2" ht="15.75" customHeight="1" x14ac:dyDescent="0.2">
      <c r="B175" s="30"/>
    </row>
    <row r="176" spans="2:2" ht="15.75" customHeight="1" x14ac:dyDescent="0.2">
      <c r="B176" s="30"/>
    </row>
    <row r="177" spans="2:2" ht="15.75" customHeight="1" x14ac:dyDescent="0.2">
      <c r="B177" s="30"/>
    </row>
    <row r="178" spans="2:2" ht="15.75" customHeight="1" x14ac:dyDescent="0.2">
      <c r="B178" s="30"/>
    </row>
    <row r="179" spans="2:2" ht="15.75" customHeight="1" x14ac:dyDescent="0.2">
      <c r="B179" s="30"/>
    </row>
    <row r="180" spans="2:2" ht="15.75" customHeight="1" x14ac:dyDescent="0.2">
      <c r="B180" s="30"/>
    </row>
    <row r="181" spans="2:2" ht="15.75" customHeight="1" x14ac:dyDescent="0.2">
      <c r="B181" s="30"/>
    </row>
    <row r="182" spans="2:2" ht="15.75" customHeight="1" x14ac:dyDescent="0.2">
      <c r="B182" s="30"/>
    </row>
    <row r="183" spans="2:2" ht="15.75" customHeight="1" x14ac:dyDescent="0.2">
      <c r="B183" s="30"/>
    </row>
    <row r="184" spans="2:2" ht="15.75" customHeight="1" x14ac:dyDescent="0.2">
      <c r="B184" s="30"/>
    </row>
    <row r="185" spans="2:2" ht="15.75" customHeight="1" x14ac:dyDescent="0.2">
      <c r="B185" s="30"/>
    </row>
    <row r="186" spans="2:2" ht="15.75" customHeight="1" x14ac:dyDescent="0.2">
      <c r="B186" s="30"/>
    </row>
    <row r="187" spans="2:2" ht="15.75" customHeight="1" x14ac:dyDescent="0.2">
      <c r="B187" s="30"/>
    </row>
    <row r="188" spans="2:2" ht="15.75" customHeight="1" x14ac:dyDescent="0.2">
      <c r="B188" s="30"/>
    </row>
    <row r="189" spans="2:2" ht="15.75" customHeight="1" x14ac:dyDescent="0.2">
      <c r="B189" s="30"/>
    </row>
    <row r="190" spans="2:2" ht="15.75" customHeight="1" x14ac:dyDescent="0.2">
      <c r="B190" s="30"/>
    </row>
    <row r="191" spans="2:2" ht="15.75" customHeight="1" x14ac:dyDescent="0.2">
      <c r="B191" s="30"/>
    </row>
    <row r="192" spans="2:2" ht="15.75" customHeight="1" x14ac:dyDescent="0.2">
      <c r="B192" s="30"/>
    </row>
    <row r="193" spans="2:2" ht="15.75" customHeight="1" x14ac:dyDescent="0.2">
      <c r="B193" s="30"/>
    </row>
    <row r="194" spans="2:2" ht="15.75" customHeight="1" x14ac:dyDescent="0.2">
      <c r="B194" s="30"/>
    </row>
    <row r="195" spans="2:2" ht="15.75" customHeight="1" x14ac:dyDescent="0.2">
      <c r="B195" s="30"/>
    </row>
    <row r="196" spans="2:2" ht="15.75" customHeight="1" x14ac:dyDescent="0.2">
      <c r="B196" s="30"/>
    </row>
    <row r="197" spans="2:2" ht="15.75" customHeight="1" x14ac:dyDescent="0.2">
      <c r="B197" s="30"/>
    </row>
    <row r="198" spans="2:2" ht="15.75" customHeight="1" x14ac:dyDescent="0.2">
      <c r="B198" s="30"/>
    </row>
    <row r="199" spans="2:2" ht="15.75" customHeight="1" x14ac:dyDescent="0.2">
      <c r="B199" s="30"/>
    </row>
    <row r="200" spans="2:2" ht="15.75" customHeight="1" x14ac:dyDescent="0.2">
      <c r="B200" s="30"/>
    </row>
    <row r="201" spans="2:2" ht="15.75" customHeight="1" x14ac:dyDescent="0.2">
      <c r="B201" s="30"/>
    </row>
    <row r="202" spans="2:2" ht="15.75" customHeight="1" x14ac:dyDescent="0.2">
      <c r="B202" s="30"/>
    </row>
    <row r="203" spans="2:2" ht="15.75" customHeight="1" x14ac:dyDescent="0.2">
      <c r="B203" s="30"/>
    </row>
    <row r="204" spans="2:2" ht="15.75" customHeight="1" x14ac:dyDescent="0.2">
      <c r="B204" s="30"/>
    </row>
    <row r="205" spans="2:2" ht="15.75" customHeight="1" x14ac:dyDescent="0.2">
      <c r="B205" s="30"/>
    </row>
    <row r="206" spans="2:2" ht="15.75" customHeight="1" x14ac:dyDescent="0.2">
      <c r="B206" s="30"/>
    </row>
    <row r="207" spans="2:2" ht="15.75" customHeight="1" x14ac:dyDescent="0.2">
      <c r="B207" s="30"/>
    </row>
    <row r="208" spans="2:2" ht="15.75" customHeight="1" x14ac:dyDescent="0.2">
      <c r="B208" s="30"/>
    </row>
    <row r="209" spans="2:2" ht="15.75" customHeight="1" x14ac:dyDescent="0.2">
      <c r="B209" s="30"/>
    </row>
    <row r="210" spans="2:2" ht="15.75" customHeight="1" x14ac:dyDescent="0.2">
      <c r="B210" s="30"/>
    </row>
    <row r="211" spans="2:2" ht="15.75" customHeight="1" x14ac:dyDescent="0.2">
      <c r="B211" s="30"/>
    </row>
    <row r="212" spans="2:2" ht="15.75" customHeight="1" x14ac:dyDescent="0.2">
      <c r="B212" s="30"/>
    </row>
    <row r="213" spans="2:2" ht="15.75" customHeight="1" x14ac:dyDescent="0.2">
      <c r="B213" s="30"/>
    </row>
    <row r="214" spans="2:2" ht="15.75" customHeight="1" x14ac:dyDescent="0.2">
      <c r="B214" s="30"/>
    </row>
    <row r="215" spans="2:2" ht="15.75" customHeight="1" x14ac:dyDescent="0.2">
      <c r="B215" s="30"/>
    </row>
    <row r="216" spans="2:2" ht="15.75" customHeight="1" x14ac:dyDescent="0.2">
      <c r="B216" s="30"/>
    </row>
    <row r="217" spans="2:2" ht="15.75" customHeight="1" x14ac:dyDescent="0.2">
      <c r="B217" s="30"/>
    </row>
    <row r="218" spans="2:2" ht="15.75" customHeight="1" x14ac:dyDescent="0.2">
      <c r="B218" s="30"/>
    </row>
    <row r="219" spans="2:2" ht="15.75" customHeight="1" x14ac:dyDescent="0.2">
      <c r="B219" s="30"/>
    </row>
    <row r="220" spans="2:2" ht="15.75" customHeight="1" x14ac:dyDescent="0.2">
      <c r="B220" s="30"/>
    </row>
    <row r="221" spans="2:2" ht="15.75" customHeight="1" x14ac:dyDescent="0.2">
      <c r="B221" s="30"/>
    </row>
    <row r="222" spans="2:2" ht="15.75" customHeight="1" x14ac:dyDescent="0.2">
      <c r="B222" s="30"/>
    </row>
    <row r="223" spans="2:2" ht="15.75" customHeight="1" x14ac:dyDescent="0.2">
      <c r="B223" s="30"/>
    </row>
    <row r="224" spans="2:2" ht="15.75" customHeight="1" x14ac:dyDescent="0.2">
      <c r="B224" s="30"/>
    </row>
    <row r="225" spans="2:2" ht="15.75" customHeight="1" x14ac:dyDescent="0.2">
      <c r="B225" s="30"/>
    </row>
    <row r="226" spans="2:2" ht="15.75" customHeight="1" x14ac:dyDescent="0.2">
      <c r="B226" s="30"/>
    </row>
    <row r="227" spans="2:2" ht="15.75" customHeight="1" x14ac:dyDescent="0.2">
      <c r="B227" s="30"/>
    </row>
    <row r="228" spans="2:2" ht="15.75" customHeight="1" x14ac:dyDescent="0.2">
      <c r="B228" s="30"/>
    </row>
    <row r="229" spans="2:2" ht="15.75" customHeight="1" x14ac:dyDescent="0.2">
      <c r="B229" s="30"/>
    </row>
    <row r="230" spans="2:2" ht="15.75" customHeight="1" x14ac:dyDescent="0.2">
      <c r="B230" s="30"/>
    </row>
    <row r="231" spans="2:2" ht="15.75" customHeight="1" x14ac:dyDescent="0.2">
      <c r="B231" s="30"/>
    </row>
    <row r="232" spans="2:2" ht="15.75" customHeight="1" x14ac:dyDescent="0.2">
      <c r="B232" s="30"/>
    </row>
    <row r="233" spans="2:2" ht="15.75" customHeight="1" x14ac:dyDescent="0.2">
      <c r="B233" s="30"/>
    </row>
    <row r="234" spans="2:2" ht="15.75" customHeight="1" x14ac:dyDescent="0.2">
      <c r="B234" s="30"/>
    </row>
    <row r="235" spans="2:2" ht="15.75" customHeight="1" x14ac:dyDescent="0.2">
      <c r="B235" s="30"/>
    </row>
    <row r="236" spans="2:2" ht="15.75" customHeight="1" x14ac:dyDescent="0.2">
      <c r="B236" s="30"/>
    </row>
    <row r="237" spans="2:2" ht="15.75" customHeight="1" x14ac:dyDescent="0.2">
      <c r="B237" s="30"/>
    </row>
    <row r="238" spans="2:2" ht="15.75" customHeight="1" x14ac:dyDescent="0.2">
      <c r="B238" s="30"/>
    </row>
    <row r="239" spans="2:2" ht="15.75" customHeight="1" x14ac:dyDescent="0.2">
      <c r="B239" s="30"/>
    </row>
    <row r="240" spans="2:2" ht="15.75" customHeight="1" x14ac:dyDescent="0.2">
      <c r="B240" s="30"/>
    </row>
    <row r="241" spans="2:2" ht="15.75" customHeight="1" x14ac:dyDescent="0.2">
      <c r="B241" s="30"/>
    </row>
    <row r="242" spans="2:2" ht="15.75" customHeight="1" x14ac:dyDescent="0.2">
      <c r="B242" s="30"/>
    </row>
    <row r="243" spans="2:2" ht="15.75" customHeight="1" x14ac:dyDescent="0.2">
      <c r="B243" s="30"/>
    </row>
    <row r="244" spans="2:2" ht="15.75" customHeight="1" x14ac:dyDescent="0.2">
      <c r="B244" s="30"/>
    </row>
    <row r="245" spans="2:2" ht="15.75" customHeight="1" x14ac:dyDescent="0.2">
      <c r="B245" s="30"/>
    </row>
    <row r="246" spans="2:2" ht="15.75" customHeight="1" x14ac:dyDescent="0.2">
      <c r="B246" s="30"/>
    </row>
    <row r="247" spans="2:2" ht="15.75" customHeight="1" x14ac:dyDescent="0.2">
      <c r="B247" s="30"/>
    </row>
    <row r="248" spans="2:2" ht="15.75" customHeight="1" x14ac:dyDescent="0.2">
      <c r="B248" s="30"/>
    </row>
    <row r="249" spans="2:2" ht="15.75" customHeight="1" x14ac:dyDescent="0.2">
      <c r="B249" s="30"/>
    </row>
    <row r="250" spans="2:2" ht="15.75" customHeight="1" x14ac:dyDescent="0.2">
      <c r="B250" s="30"/>
    </row>
    <row r="251" spans="2:2" ht="15.75" customHeight="1" x14ac:dyDescent="0.2">
      <c r="B251" s="30"/>
    </row>
    <row r="252" spans="2:2" ht="15.75" customHeight="1" x14ac:dyDescent="0.2">
      <c r="B252" s="30"/>
    </row>
    <row r="253" spans="2:2" ht="15.75" customHeight="1" x14ac:dyDescent="0.2">
      <c r="B253" s="30"/>
    </row>
    <row r="254" spans="2:2" ht="15.75" customHeight="1" x14ac:dyDescent="0.2">
      <c r="B254" s="30"/>
    </row>
    <row r="255" spans="2:2" ht="15.75" customHeight="1" x14ac:dyDescent="0.2">
      <c r="B255" s="30"/>
    </row>
    <row r="256" spans="2:2" ht="15.75" customHeight="1" x14ac:dyDescent="0.2">
      <c r="B256" s="30"/>
    </row>
    <row r="257" spans="2:2" ht="15.75" customHeight="1" x14ac:dyDescent="0.2">
      <c r="B257" s="30"/>
    </row>
    <row r="258" spans="2:2" ht="15.75" customHeight="1" x14ac:dyDescent="0.2">
      <c r="B258" s="30"/>
    </row>
    <row r="259" spans="2:2" ht="15.75" customHeight="1" x14ac:dyDescent="0.2">
      <c r="B259" s="30"/>
    </row>
    <row r="260" spans="2:2" ht="15.75" customHeight="1" x14ac:dyDescent="0.2">
      <c r="B260" s="30"/>
    </row>
    <row r="261" spans="2:2" ht="15.75" customHeight="1" x14ac:dyDescent="0.2">
      <c r="B261" s="30"/>
    </row>
    <row r="262" spans="2:2" ht="15.75" customHeight="1" x14ac:dyDescent="0.2">
      <c r="B262" s="30"/>
    </row>
    <row r="263" spans="2:2" ht="15.75" customHeight="1" x14ac:dyDescent="0.2">
      <c r="B263" s="30"/>
    </row>
    <row r="264" spans="2:2" ht="15.75" customHeight="1" x14ac:dyDescent="0.2">
      <c r="B264" s="30"/>
    </row>
    <row r="265" spans="2:2" ht="15.75" customHeight="1" x14ac:dyDescent="0.2">
      <c r="B265" s="30"/>
    </row>
    <row r="266" spans="2:2" ht="15.75" customHeight="1" x14ac:dyDescent="0.2">
      <c r="B266" s="30"/>
    </row>
    <row r="267" spans="2:2" ht="15.75" customHeight="1" x14ac:dyDescent="0.2">
      <c r="B267" s="30"/>
    </row>
    <row r="268" spans="2:2" ht="15.75" customHeight="1" x14ac:dyDescent="0.2">
      <c r="B268" s="30"/>
    </row>
    <row r="269" spans="2:2" ht="15.75" customHeight="1" x14ac:dyDescent="0.2">
      <c r="B269" s="30"/>
    </row>
    <row r="270" spans="2:2" ht="15.75" customHeight="1" x14ac:dyDescent="0.2">
      <c r="B270" s="30"/>
    </row>
    <row r="271" spans="2:2" ht="15.75" customHeight="1" x14ac:dyDescent="0.2">
      <c r="B271" s="30"/>
    </row>
    <row r="272" spans="2:2" ht="15.75" customHeight="1" x14ac:dyDescent="0.2">
      <c r="B272" s="30"/>
    </row>
    <row r="273" spans="2:2" ht="15.75" customHeight="1" x14ac:dyDescent="0.2">
      <c r="B273" s="30"/>
    </row>
    <row r="274" spans="2:2" ht="15.75" customHeight="1" x14ac:dyDescent="0.2">
      <c r="B274" s="30"/>
    </row>
    <row r="275" spans="2:2" ht="15.75" customHeight="1" x14ac:dyDescent="0.2">
      <c r="B275" s="30"/>
    </row>
    <row r="276" spans="2:2" ht="15.75" customHeight="1" x14ac:dyDescent="0.2">
      <c r="B276" s="30"/>
    </row>
    <row r="277" spans="2:2" ht="15.75" customHeight="1" x14ac:dyDescent="0.2">
      <c r="B277" s="30"/>
    </row>
    <row r="278" spans="2:2" ht="15.75" customHeight="1" x14ac:dyDescent="0.2">
      <c r="B278" s="30"/>
    </row>
    <row r="279" spans="2:2" ht="15.75" customHeight="1" x14ac:dyDescent="0.2">
      <c r="B279" s="30"/>
    </row>
    <row r="280" spans="2:2" ht="15.75" customHeight="1" x14ac:dyDescent="0.2">
      <c r="B280" s="30"/>
    </row>
    <row r="281" spans="2:2" ht="15.75" customHeight="1" x14ac:dyDescent="0.2">
      <c r="B281" s="30"/>
    </row>
    <row r="282" spans="2:2" ht="15.75" customHeight="1" x14ac:dyDescent="0.2">
      <c r="B282" s="30"/>
    </row>
    <row r="283" spans="2:2" ht="15.75" customHeight="1" x14ac:dyDescent="0.2">
      <c r="B283" s="30"/>
    </row>
    <row r="284" spans="2:2" ht="15.75" customHeight="1" x14ac:dyDescent="0.2">
      <c r="B284" s="30"/>
    </row>
    <row r="285" spans="2:2" ht="15.75" customHeight="1" x14ac:dyDescent="0.2">
      <c r="B285" s="30"/>
    </row>
    <row r="286" spans="2:2" ht="15.75" customHeight="1" x14ac:dyDescent="0.2">
      <c r="B286" s="30"/>
    </row>
    <row r="287" spans="2:2" ht="15.75" customHeight="1" x14ac:dyDescent="0.2">
      <c r="B287" s="30"/>
    </row>
    <row r="288" spans="2:2" ht="15.75" customHeight="1" x14ac:dyDescent="0.2">
      <c r="B288" s="30"/>
    </row>
    <row r="289" spans="2:2" ht="15.75" customHeight="1" x14ac:dyDescent="0.2">
      <c r="B289" s="30"/>
    </row>
    <row r="290" spans="2:2" ht="15.75" customHeight="1" x14ac:dyDescent="0.2">
      <c r="B290" s="30"/>
    </row>
    <row r="291" spans="2:2" ht="15.75" customHeight="1" x14ac:dyDescent="0.2">
      <c r="B291" s="30"/>
    </row>
    <row r="292" spans="2:2" ht="15.75" customHeight="1" x14ac:dyDescent="0.2">
      <c r="B292" s="30"/>
    </row>
    <row r="293" spans="2:2" ht="15.75" customHeight="1" x14ac:dyDescent="0.2">
      <c r="B293" s="30"/>
    </row>
    <row r="294" spans="2:2" ht="15.75" customHeight="1" x14ac:dyDescent="0.2">
      <c r="B294" s="30"/>
    </row>
    <row r="295" spans="2:2" ht="15.75" customHeight="1" x14ac:dyDescent="0.2">
      <c r="B295" s="30"/>
    </row>
    <row r="296" spans="2:2" ht="15.75" customHeight="1" x14ac:dyDescent="0.2">
      <c r="B296" s="30"/>
    </row>
    <row r="297" spans="2:2" ht="15.75" customHeight="1" x14ac:dyDescent="0.2">
      <c r="B297" s="30"/>
    </row>
    <row r="298" spans="2:2" ht="15.75" customHeight="1" x14ac:dyDescent="0.2">
      <c r="B298" s="30"/>
    </row>
    <row r="299" spans="2:2" ht="15.75" customHeight="1" x14ac:dyDescent="0.2">
      <c r="B299" s="30"/>
    </row>
    <row r="300" spans="2:2" ht="15.75" customHeight="1" x14ac:dyDescent="0.2">
      <c r="B300" s="30"/>
    </row>
    <row r="301" spans="2:2" ht="15.75" customHeight="1" x14ac:dyDescent="0.2">
      <c r="B301" s="30"/>
    </row>
    <row r="302" spans="2:2" ht="15.75" customHeight="1" x14ac:dyDescent="0.2">
      <c r="B302" s="30"/>
    </row>
    <row r="303" spans="2:2" ht="15.75" customHeight="1" x14ac:dyDescent="0.2">
      <c r="B303" s="30"/>
    </row>
    <row r="304" spans="2:2" ht="15.75" customHeight="1" x14ac:dyDescent="0.2">
      <c r="B304" s="30"/>
    </row>
    <row r="305" spans="2:2" ht="15.75" customHeight="1" x14ac:dyDescent="0.2">
      <c r="B305" s="30"/>
    </row>
    <row r="306" spans="2:2" ht="15.75" customHeight="1" x14ac:dyDescent="0.2">
      <c r="B306" s="30"/>
    </row>
    <row r="307" spans="2:2" ht="15.75" customHeight="1" x14ac:dyDescent="0.2">
      <c r="B307" s="30"/>
    </row>
    <row r="308" spans="2:2" ht="15.75" customHeight="1" x14ac:dyDescent="0.2">
      <c r="B308" s="30"/>
    </row>
    <row r="309" spans="2:2" ht="15.75" customHeight="1" x14ac:dyDescent="0.2">
      <c r="B309" s="30"/>
    </row>
    <row r="310" spans="2:2" ht="15.75" customHeight="1" x14ac:dyDescent="0.2">
      <c r="B310" s="30"/>
    </row>
    <row r="311" spans="2:2" ht="15.75" customHeight="1" x14ac:dyDescent="0.2">
      <c r="B311" s="30"/>
    </row>
    <row r="312" spans="2:2" ht="15.75" customHeight="1" x14ac:dyDescent="0.2">
      <c r="B312" s="30"/>
    </row>
    <row r="313" spans="2:2" ht="15.75" customHeight="1" x14ac:dyDescent="0.2">
      <c r="B313" s="30"/>
    </row>
    <row r="314" spans="2:2" ht="15.75" customHeight="1" x14ac:dyDescent="0.2">
      <c r="B314" s="30"/>
    </row>
    <row r="315" spans="2:2" ht="15.75" customHeight="1" x14ac:dyDescent="0.2">
      <c r="B315" s="30"/>
    </row>
    <row r="316" spans="2:2" ht="15.75" customHeight="1" x14ac:dyDescent="0.2">
      <c r="B316" s="30"/>
    </row>
    <row r="317" spans="2:2" ht="15.75" customHeight="1" x14ac:dyDescent="0.2">
      <c r="B317" s="30"/>
    </row>
    <row r="318" spans="2:2" ht="15.75" customHeight="1" x14ac:dyDescent="0.2">
      <c r="B318" s="30"/>
    </row>
    <row r="319" spans="2:2" ht="15.75" customHeight="1" x14ac:dyDescent="0.2">
      <c r="B319" s="30"/>
    </row>
    <row r="320" spans="2:2" ht="15.75" customHeight="1" x14ac:dyDescent="0.2">
      <c r="B320" s="30"/>
    </row>
    <row r="321" spans="2:2" ht="15.75" customHeight="1" x14ac:dyDescent="0.2">
      <c r="B321" s="30"/>
    </row>
    <row r="322" spans="2:2" ht="15.75" customHeight="1" x14ac:dyDescent="0.2">
      <c r="B322" s="30"/>
    </row>
    <row r="323" spans="2:2" ht="15.75" customHeight="1" x14ac:dyDescent="0.2">
      <c r="B323" s="30"/>
    </row>
    <row r="324" spans="2:2" ht="15.75" customHeight="1" x14ac:dyDescent="0.2">
      <c r="B324" s="30"/>
    </row>
    <row r="325" spans="2:2" ht="15.75" customHeight="1" x14ac:dyDescent="0.2">
      <c r="B325" s="30"/>
    </row>
    <row r="326" spans="2:2" ht="15.75" customHeight="1" x14ac:dyDescent="0.2">
      <c r="B326" s="30"/>
    </row>
    <row r="327" spans="2:2" ht="15.75" customHeight="1" x14ac:dyDescent="0.2">
      <c r="B327" s="30"/>
    </row>
    <row r="328" spans="2:2" ht="15.75" customHeight="1" x14ac:dyDescent="0.2">
      <c r="B328" s="30"/>
    </row>
    <row r="329" spans="2:2" ht="15.75" customHeight="1" x14ac:dyDescent="0.2">
      <c r="B329" s="30"/>
    </row>
    <row r="330" spans="2:2" ht="15.75" customHeight="1" x14ac:dyDescent="0.2">
      <c r="B330" s="30"/>
    </row>
    <row r="331" spans="2:2" ht="15.75" customHeight="1" x14ac:dyDescent="0.2">
      <c r="B331" s="30"/>
    </row>
    <row r="332" spans="2:2" ht="15.75" customHeight="1" x14ac:dyDescent="0.2">
      <c r="B332" s="30"/>
    </row>
    <row r="333" spans="2:2" ht="15.75" customHeight="1" x14ac:dyDescent="0.2">
      <c r="B333" s="30"/>
    </row>
    <row r="334" spans="2:2" ht="15.75" customHeight="1" x14ac:dyDescent="0.2">
      <c r="B334" s="30"/>
    </row>
    <row r="335" spans="2:2" ht="15.75" customHeight="1" x14ac:dyDescent="0.2">
      <c r="B335" s="30"/>
    </row>
    <row r="336" spans="2:2" ht="15.75" customHeight="1" x14ac:dyDescent="0.2">
      <c r="B336" s="30"/>
    </row>
    <row r="337" spans="2:2" ht="15.75" customHeight="1" x14ac:dyDescent="0.2">
      <c r="B337" s="30"/>
    </row>
    <row r="338" spans="2:2" ht="15.75" customHeight="1" x14ac:dyDescent="0.2">
      <c r="B338" s="30"/>
    </row>
    <row r="339" spans="2:2" ht="15.75" customHeight="1" x14ac:dyDescent="0.2">
      <c r="B339" s="30"/>
    </row>
    <row r="340" spans="2:2" ht="15.75" customHeight="1" x14ac:dyDescent="0.2">
      <c r="B340" s="30"/>
    </row>
    <row r="341" spans="2:2" ht="15.75" customHeight="1" x14ac:dyDescent="0.2">
      <c r="B341" s="30"/>
    </row>
    <row r="342" spans="2:2" ht="15.75" customHeight="1" x14ac:dyDescent="0.2">
      <c r="B342" s="30"/>
    </row>
    <row r="343" spans="2:2" ht="15.75" customHeight="1" x14ac:dyDescent="0.2">
      <c r="B343" s="30"/>
    </row>
    <row r="344" spans="2:2" ht="15.75" customHeight="1" x14ac:dyDescent="0.2">
      <c r="B344" s="30"/>
    </row>
    <row r="345" spans="2:2" ht="15.75" customHeight="1" x14ac:dyDescent="0.2">
      <c r="B345" s="30"/>
    </row>
    <row r="346" spans="2:2" ht="15.75" customHeight="1" x14ac:dyDescent="0.2">
      <c r="B346" s="30"/>
    </row>
    <row r="347" spans="2:2" ht="15.75" customHeight="1" x14ac:dyDescent="0.2">
      <c r="B347" s="30"/>
    </row>
    <row r="348" spans="2:2" ht="15.75" customHeight="1" x14ac:dyDescent="0.2">
      <c r="B348" s="30"/>
    </row>
    <row r="349" spans="2:2" ht="15.75" customHeight="1" x14ac:dyDescent="0.2">
      <c r="B349" s="30"/>
    </row>
    <row r="350" spans="2:2" ht="15.75" customHeight="1" x14ac:dyDescent="0.2">
      <c r="B350" s="30"/>
    </row>
    <row r="351" spans="2:2" ht="15.75" customHeight="1" x14ac:dyDescent="0.2">
      <c r="B351" s="30"/>
    </row>
    <row r="352" spans="2:2" ht="15.75" customHeight="1" x14ac:dyDescent="0.2">
      <c r="B352" s="30"/>
    </row>
    <row r="353" spans="2:2" ht="15.75" customHeight="1" x14ac:dyDescent="0.2">
      <c r="B353" s="30"/>
    </row>
    <row r="354" spans="2:2" ht="15.75" customHeight="1" x14ac:dyDescent="0.2">
      <c r="B354" s="30"/>
    </row>
    <row r="355" spans="2:2" ht="15.75" customHeight="1" x14ac:dyDescent="0.2">
      <c r="B355" s="30"/>
    </row>
    <row r="356" spans="2:2" ht="15.75" customHeight="1" x14ac:dyDescent="0.2">
      <c r="B356" s="30"/>
    </row>
    <row r="357" spans="2:2" ht="15.75" customHeight="1" x14ac:dyDescent="0.2">
      <c r="B357" s="30"/>
    </row>
    <row r="358" spans="2:2" ht="15.75" customHeight="1" x14ac:dyDescent="0.2">
      <c r="B358" s="30"/>
    </row>
    <row r="359" spans="2:2" ht="15.75" customHeight="1" x14ac:dyDescent="0.2">
      <c r="B359" s="30"/>
    </row>
    <row r="360" spans="2:2" ht="15.75" customHeight="1" x14ac:dyDescent="0.2">
      <c r="B360" s="30"/>
    </row>
    <row r="361" spans="2:2" ht="15.75" customHeight="1" x14ac:dyDescent="0.2">
      <c r="B361" s="30"/>
    </row>
    <row r="362" spans="2:2" ht="15.75" customHeight="1" x14ac:dyDescent="0.2">
      <c r="B362" s="30"/>
    </row>
    <row r="363" spans="2:2" ht="15.75" customHeight="1" x14ac:dyDescent="0.2">
      <c r="B363" s="30"/>
    </row>
    <row r="364" spans="2:2" ht="15.75" customHeight="1" x14ac:dyDescent="0.2">
      <c r="B364" s="30"/>
    </row>
    <row r="365" spans="2:2" ht="15.75" customHeight="1" x14ac:dyDescent="0.2">
      <c r="B365" s="30"/>
    </row>
    <row r="366" spans="2:2" ht="15.75" customHeight="1" x14ac:dyDescent="0.2">
      <c r="B366" s="30"/>
    </row>
    <row r="367" spans="2:2" ht="15.75" customHeight="1" x14ac:dyDescent="0.2">
      <c r="B367" s="30"/>
    </row>
    <row r="368" spans="2:2" ht="15.75" customHeight="1" x14ac:dyDescent="0.2">
      <c r="B368" s="30"/>
    </row>
    <row r="369" spans="2:2" ht="15.75" customHeight="1" x14ac:dyDescent="0.2">
      <c r="B369" s="30"/>
    </row>
    <row r="370" spans="2:2" ht="15.75" customHeight="1" x14ac:dyDescent="0.2">
      <c r="B370" s="30"/>
    </row>
    <row r="371" spans="2:2" ht="15.75" customHeight="1" x14ac:dyDescent="0.2">
      <c r="B371" s="30"/>
    </row>
    <row r="372" spans="2:2" ht="15.75" customHeight="1" x14ac:dyDescent="0.2">
      <c r="B372" s="30"/>
    </row>
    <row r="373" spans="2:2" ht="15.75" customHeight="1" x14ac:dyDescent="0.2">
      <c r="B373" s="30"/>
    </row>
    <row r="374" spans="2:2" ht="15.75" customHeight="1" x14ac:dyDescent="0.2">
      <c r="B374" s="30"/>
    </row>
    <row r="375" spans="2:2" ht="15.75" customHeight="1" x14ac:dyDescent="0.2">
      <c r="B375" s="30"/>
    </row>
    <row r="376" spans="2:2" ht="15.75" customHeight="1" x14ac:dyDescent="0.2">
      <c r="B376" s="30"/>
    </row>
    <row r="377" spans="2:2" ht="15.75" customHeight="1" x14ac:dyDescent="0.2">
      <c r="B377" s="30"/>
    </row>
    <row r="378" spans="2:2" ht="15.75" customHeight="1" x14ac:dyDescent="0.2">
      <c r="B378" s="30"/>
    </row>
  </sheetData>
  <sheetProtection algorithmName="SHA-512" hashValue="VVbDnXM4d7EJH0syYsQ7f2Q+Sv741mt1+ERNQjoYRib6AXkBc8ooaxppU/YWzV8pGiZ2lhaTJq6HOzcujc3Y2g==" saltValue="mF3eztLP8LceUP7XZ4RWUQ==" spinCount="100000" sheet="1" objects="1" scenarios="1"/>
  <mergeCells count="2">
    <mergeCell ref="A37:B37"/>
    <mergeCell ref="A3:D3"/>
  </mergeCells>
  <pageMargins left="0.7" right="0.7" top="0.75" bottom="0.75" header="0" footer="0"/>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1"/>
  <sheetViews>
    <sheetView showGridLines="0" topLeftCell="A15" zoomScale="99" workbookViewId="0">
      <selection activeCell="D28" sqref="D28"/>
    </sheetView>
  </sheetViews>
  <sheetFormatPr defaultColWidth="12.625" defaultRowHeight="15" customHeight="1" x14ac:dyDescent="0.2"/>
  <cols>
    <col min="1" max="1" width="32" customWidth="1"/>
    <col min="2" max="2" width="11" customWidth="1"/>
    <col min="3" max="3" width="10.375" customWidth="1"/>
    <col min="4" max="4" width="33.375" customWidth="1"/>
    <col min="5" max="5" width="7" customWidth="1"/>
  </cols>
  <sheetData>
    <row r="1" spans="1:5" ht="12.75" customHeight="1" thickBot="1" x14ac:dyDescent="0.25">
      <c r="A1" s="16"/>
      <c r="B1" s="16"/>
      <c r="C1" s="16"/>
      <c r="D1" s="16"/>
      <c r="E1" s="16"/>
    </row>
    <row r="2" spans="1:5" ht="12.75" customHeight="1" thickBot="1" x14ac:dyDescent="0.3">
      <c r="A2" s="38" t="s">
        <v>87</v>
      </c>
      <c r="B2" s="18"/>
      <c r="C2" s="19"/>
      <c r="D2" s="31"/>
      <c r="E2" s="16"/>
    </row>
    <row r="3" spans="1:5" ht="12.75" customHeight="1" x14ac:dyDescent="0.25">
      <c r="A3" s="169" t="s">
        <v>39</v>
      </c>
      <c r="B3" s="170"/>
      <c r="C3" s="170"/>
      <c r="D3" s="171"/>
      <c r="E3" s="16"/>
    </row>
    <row r="4" spans="1:5" ht="12.75" customHeight="1" x14ac:dyDescent="0.2">
      <c r="A4" s="60" t="s">
        <v>65</v>
      </c>
      <c r="B4" s="51"/>
      <c r="C4" s="52"/>
      <c r="D4" s="50"/>
      <c r="E4" s="16"/>
    </row>
    <row r="5" spans="1:5" ht="12.75" customHeight="1" x14ac:dyDescent="0.2">
      <c r="A5" s="23" t="s">
        <v>41</v>
      </c>
      <c r="B5" s="24">
        <v>100</v>
      </c>
      <c r="C5" s="25">
        <v>100</v>
      </c>
      <c r="D5" s="26"/>
      <c r="E5" s="16"/>
    </row>
    <row r="6" spans="1:5" ht="12.75" customHeight="1" x14ac:dyDescent="0.2">
      <c r="A6" s="149" t="s">
        <v>44</v>
      </c>
      <c r="B6" s="151">
        <f>B5</f>
        <v>100</v>
      </c>
      <c r="C6" s="152">
        <f>SUM(C5)</f>
        <v>100</v>
      </c>
      <c r="D6" s="21"/>
      <c r="E6" s="16"/>
    </row>
    <row r="7" spans="1:5" ht="12.75" customHeight="1" x14ac:dyDescent="0.2">
      <c r="A7" s="40"/>
      <c r="B7" s="28"/>
      <c r="C7" s="41"/>
      <c r="D7" s="21"/>
      <c r="E7" s="33"/>
    </row>
    <row r="8" spans="1:5" ht="12.75" customHeight="1" x14ac:dyDescent="0.2">
      <c r="A8" s="56" t="s">
        <v>64</v>
      </c>
      <c r="B8" s="54" t="s">
        <v>79</v>
      </c>
      <c r="C8" s="54" t="s">
        <v>78</v>
      </c>
      <c r="D8" s="55" t="s">
        <v>80</v>
      </c>
      <c r="E8" s="16"/>
    </row>
    <row r="9" spans="1:5" ht="12.75" customHeight="1" x14ac:dyDescent="0.2">
      <c r="A9" s="27" t="s">
        <v>40</v>
      </c>
      <c r="B9" s="175"/>
      <c r="C9" s="22">
        <f>B9*(C6)</f>
        <v>0</v>
      </c>
      <c r="D9" s="42" t="s">
        <v>41</v>
      </c>
      <c r="E9" s="16"/>
    </row>
    <row r="10" spans="1:5" ht="12.75" customHeight="1" x14ac:dyDescent="0.2">
      <c r="A10" s="27" t="s">
        <v>42</v>
      </c>
      <c r="B10" s="175"/>
      <c r="C10" s="22">
        <f>B10*(C6)</f>
        <v>0</v>
      </c>
      <c r="D10" s="42" t="s">
        <v>41</v>
      </c>
      <c r="E10" s="16"/>
    </row>
    <row r="11" spans="1:5" ht="12.75" customHeight="1" x14ac:dyDescent="0.2">
      <c r="A11" s="27" t="s">
        <v>43</v>
      </c>
      <c r="B11" s="175"/>
      <c r="C11" s="22">
        <f>B11*(B6)</f>
        <v>0</v>
      </c>
      <c r="D11" s="42" t="s">
        <v>41</v>
      </c>
      <c r="E11" s="16"/>
    </row>
    <row r="12" spans="1:5" ht="12.75" customHeight="1" x14ac:dyDescent="0.2">
      <c r="A12" s="27" t="s">
        <v>45</v>
      </c>
      <c r="B12" s="175"/>
      <c r="C12" s="22">
        <f>B12*(C6)</f>
        <v>0</v>
      </c>
      <c r="D12" s="42" t="s">
        <v>41</v>
      </c>
      <c r="E12" s="16"/>
    </row>
    <row r="13" spans="1:5" ht="12.75" customHeight="1" x14ac:dyDescent="0.2">
      <c r="A13" s="27" t="s">
        <v>46</v>
      </c>
      <c r="B13" s="175"/>
      <c r="C13" s="22">
        <f>B13*(C6)</f>
        <v>0</v>
      </c>
      <c r="D13" s="42" t="s">
        <v>41</v>
      </c>
      <c r="E13" s="16"/>
    </row>
    <row r="14" spans="1:5" ht="12.75" customHeight="1" x14ac:dyDescent="0.2">
      <c r="A14" s="149" t="s">
        <v>44</v>
      </c>
      <c r="B14" s="147">
        <f>SUM(B9:B13)</f>
        <v>0</v>
      </c>
      <c r="C14" s="150">
        <f>SUM(C6:C13)</f>
        <v>100</v>
      </c>
      <c r="D14" s="59"/>
      <c r="E14" s="16"/>
    </row>
    <row r="15" spans="1:5" ht="12.75" customHeight="1" x14ac:dyDescent="0.2">
      <c r="A15" s="61"/>
      <c r="B15" s="43"/>
      <c r="C15" s="62"/>
      <c r="D15" s="63"/>
      <c r="E15" s="16"/>
    </row>
    <row r="16" spans="1:5" ht="12.75" customHeight="1" x14ac:dyDescent="0.2">
      <c r="A16" s="60" t="s">
        <v>69</v>
      </c>
      <c r="B16" s="54" t="s">
        <v>79</v>
      </c>
      <c r="C16" s="54" t="s">
        <v>78</v>
      </c>
      <c r="D16" s="55" t="s">
        <v>80</v>
      </c>
      <c r="E16" s="33"/>
    </row>
    <row r="17" spans="1:5" ht="12.75" customHeight="1" x14ac:dyDescent="0.2">
      <c r="A17" s="27" t="s">
        <v>48</v>
      </c>
      <c r="B17" s="137">
        <v>0.08</v>
      </c>
      <c r="C17" s="64">
        <f>B17*(C6+C9+C10)</f>
        <v>8</v>
      </c>
      <c r="D17" s="131" t="s">
        <v>76</v>
      </c>
      <c r="E17" s="16"/>
    </row>
    <row r="18" spans="1:5" ht="12.75" customHeight="1" x14ac:dyDescent="0.2">
      <c r="A18" s="124" t="s">
        <v>47</v>
      </c>
      <c r="B18" s="130">
        <v>8.3299999999999999E-2</v>
      </c>
      <c r="C18" s="64">
        <f>B18*(C6+C9+C10)</f>
        <v>8.33</v>
      </c>
      <c r="D18" s="131" t="s">
        <v>76</v>
      </c>
      <c r="E18" s="33"/>
    </row>
    <row r="19" spans="1:5" ht="12.75" customHeight="1" x14ac:dyDescent="0.2">
      <c r="A19" s="146" t="s">
        <v>44</v>
      </c>
      <c r="B19" s="153">
        <f>SUM(B17+B18)</f>
        <v>0.1633</v>
      </c>
      <c r="C19" s="154">
        <f>SUM(C14:C18)</f>
        <v>116.33</v>
      </c>
      <c r="D19" s="45"/>
      <c r="E19" s="16"/>
    </row>
    <row r="20" spans="1:5" ht="12.75" customHeight="1" x14ac:dyDescent="0.2">
      <c r="A20" s="49"/>
      <c r="B20" s="47"/>
      <c r="C20" s="48"/>
      <c r="D20" s="46"/>
      <c r="E20" s="16"/>
    </row>
    <row r="21" spans="1:5" ht="12.75" customHeight="1" x14ac:dyDescent="0.2">
      <c r="A21" s="53" t="s">
        <v>71</v>
      </c>
      <c r="B21" s="54" t="s">
        <v>79</v>
      </c>
      <c r="C21" s="54" t="s">
        <v>78</v>
      </c>
      <c r="D21" s="55" t="s">
        <v>80</v>
      </c>
      <c r="E21" s="16"/>
    </row>
    <row r="22" spans="1:5" ht="12.75" customHeight="1" x14ac:dyDescent="0.2">
      <c r="A22" s="40" t="s">
        <v>49</v>
      </c>
      <c r="B22" s="176"/>
      <c r="C22" s="22">
        <f>B22*(C19)</f>
        <v>0</v>
      </c>
      <c r="D22" s="42" t="s">
        <v>77</v>
      </c>
      <c r="E22" s="16"/>
    </row>
    <row r="23" spans="1:5" ht="12.75" customHeight="1" x14ac:dyDescent="0.2">
      <c r="A23" s="40" t="s">
        <v>50</v>
      </c>
      <c r="B23" s="176"/>
      <c r="C23" s="22">
        <f>B23*(C19)</f>
        <v>0</v>
      </c>
      <c r="D23" s="42" t="s">
        <v>77</v>
      </c>
      <c r="E23" s="16"/>
    </row>
    <row r="24" spans="1:5" ht="12.75" customHeight="1" x14ac:dyDescent="0.2">
      <c r="A24" s="40" t="s">
        <v>51</v>
      </c>
      <c r="B24" s="176"/>
      <c r="C24" s="22">
        <f>B24*(C19)</f>
        <v>0</v>
      </c>
      <c r="D24" s="42" t="s">
        <v>77</v>
      </c>
      <c r="E24" s="16"/>
    </row>
    <row r="25" spans="1:5" ht="12.75" customHeight="1" x14ac:dyDescent="0.2">
      <c r="A25" s="40" t="s">
        <v>52</v>
      </c>
      <c r="B25" s="176"/>
      <c r="C25" s="22">
        <f>B25*(C19)</f>
        <v>0</v>
      </c>
      <c r="D25" s="42" t="s">
        <v>77</v>
      </c>
      <c r="E25" s="16"/>
    </row>
    <row r="26" spans="1:5" ht="12.75" customHeight="1" x14ac:dyDescent="0.2">
      <c r="A26" s="40" t="s">
        <v>53</v>
      </c>
      <c r="B26" s="176"/>
      <c r="C26" s="22">
        <f>B26*(C19)</f>
        <v>0</v>
      </c>
      <c r="D26" s="42" t="s">
        <v>77</v>
      </c>
      <c r="E26" s="16"/>
    </row>
    <row r="27" spans="1:5" ht="12.75" customHeight="1" x14ac:dyDescent="0.2">
      <c r="A27" s="40" t="s">
        <v>54</v>
      </c>
      <c r="B27" s="176"/>
      <c r="C27" s="22">
        <f>B27*(C19)</f>
        <v>0</v>
      </c>
      <c r="D27" s="42" t="s">
        <v>77</v>
      </c>
      <c r="E27" s="16"/>
    </row>
    <row r="28" spans="1:5" ht="12.75" customHeight="1" x14ac:dyDescent="0.2">
      <c r="A28" s="40" t="s">
        <v>55</v>
      </c>
      <c r="B28" s="176"/>
      <c r="C28" s="22">
        <f>B28*(C19)</f>
        <v>0</v>
      </c>
      <c r="D28" s="42" t="s">
        <v>77</v>
      </c>
      <c r="E28" s="16"/>
    </row>
    <row r="29" spans="1:5" ht="12.75" customHeight="1" x14ac:dyDescent="0.2">
      <c r="A29" s="40" t="s">
        <v>56</v>
      </c>
      <c r="B29" s="176"/>
      <c r="C29" s="22">
        <f>B29*(C19)</f>
        <v>0</v>
      </c>
      <c r="D29" s="42" t="s">
        <v>77</v>
      </c>
      <c r="E29" s="16"/>
    </row>
    <row r="30" spans="1:5" ht="12.75" customHeight="1" x14ac:dyDescent="0.2">
      <c r="A30" s="40" t="s">
        <v>57</v>
      </c>
      <c r="B30" s="176"/>
      <c r="C30" s="22">
        <f>B30*(C19)</f>
        <v>0</v>
      </c>
      <c r="D30" s="42" t="s">
        <v>77</v>
      </c>
      <c r="E30" s="16"/>
    </row>
    <row r="31" spans="1:5" ht="12.75" customHeight="1" x14ac:dyDescent="0.2">
      <c r="A31" s="40" t="s">
        <v>58</v>
      </c>
      <c r="B31" s="176"/>
      <c r="C31" s="22">
        <f>B31*(C19)</f>
        <v>0</v>
      </c>
      <c r="D31" s="42" t="s">
        <v>77</v>
      </c>
      <c r="E31" s="16"/>
    </row>
    <row r="32" spans="1:5" ht="12.75" customHeight="1" x14ac:dyDescent="0.2">
      <c r="A32" s="40" t="s">
        <v>59</v>
      </c>
      <c r="B32" s="177"/>
      <c r="C32" s="22">
        <f>B32*(C19)</f>
        <v>0</v>
      </c>
      <c r="D32" s="42" t="s">
        <v>77</v>
      </c>
      <c r="E32" s="16"/>
    </row>
    <row r="33" spans="1:5" ht="12.75" customHeight="1" x14ac:dyDescent="0.2">
      <c r="A33" s="40" t="s">
        <v>60</v>
      </c>
      <c r="B33" s="176"/>
      <c r="C33" s="22">
        <f>B33*(C19)</f>
        <v>0</v>
      </c>
      <c r="D33" s="42" t="s">
        <v>77</v>
      </c>
      <c r="E33" s="16"/>
    </row>
    <row r="34" spans="1:5" ht="12.75" customHeight="1" x14ac:dyDescent="0.2">
      <c r="A34" s="40" t="s">
        <v>61</v>
      </c>
      <c r="B34" s="176"/>
      <c r="C34" s="22">
        <f>B34*(C19)</f>
        <v>0</v>
      </c>
      <c r="D34" s="42" t="s">
        <v>77</v>
      </c>
      <c r="E34" s="16"/>
    </row>
    <row r="35" spans="1:5" ht="12.75" customHeight="1" x14ac:dyDescent="0.2">
      <c r="A35" s="155" t="s">
        <v>44</v>
      </c>
      <c r="B35" s="156">
        <f>SUM(B22:B34)</f>
        <v>0</v>
      </c>
      <c r="C35" s="157">
        <f>B35*C19</f>
        <v>0</v>
      </c>
      <c r="D35" s="59"/>
      <c r="E35" s="16"/>
    </row>
    <row r="36" spans="1:5" ht="12.75" customHeight="1" x14ac:dyDescent="0.2">
      <c r="A36" s="67"/>
      <c r="B36" s="128"/>
      <c r="C36" s="129"/>
      <c r="D36" s="33"/>
      <c r="E36" s="33"/>
    </row>
    <row r="37" spans="1:5" ht="12.75" customHeight="1" x14ac:dyDescent="0.2">
      <c r="A37" s="158" t="s">
        <v>70</v>
      </c>
      <c r="B37" s="143"/>
      <c r="C37" s="140">
        <f>SUM(C19+C35)</f>
        <v>116.33</v>
      </c>
      <c r="D37" s="69"/>
      <c r="E37" s="16"/>
    </row>
    <row r="38" spans="1:5" ht="12.75" customHeight="1" x14ac:dyDescent="0.2">
      <c r="A38" s="68"/>
      <c r="B38" s="65"/>
      <c r="C38" s="65"/>
      <c r="D38" s="33"/>
      <c r="E38" s="16"/>
    </row>
    <row r="39" spans="1:5" ht="12.75" customHeight="1" x14ac:dyDescent="0.2">
      <c r="A39" s="16"/>
      <c r="B39" s="16"/>
      <c r="C39" s="16"/>
      <c r="D39" s="16"/>
      <c r="E39" s="16"/>
    </row>
    <row r="40" spans="1:5" ht="15.75" customHeight="1" x14ac:dyDescent="0.2">
      <c r="B40" s="30"/>
    </row>
    <row r="41" spans="1:5" ht="15.75" customHeight="1" x14ac:dyDescent="0.2">
      <c r="B41" s="30"/>
    </row>
  </sheetData>
  <sheetProtection algorithmName="SHA-512" hashValue="KPSN6BZBv+ExS8Xh0OyQi4tQ4+Tsos57qhp+MsmvyXq2xTp/wIEMHY8hhTCcdfruFn7DqwZHwA8ONfguLbsvuA==" saltValue="rw7TG/S1mHET0j+CDUmwZQ==" spinCount="100000" sheet="1" objects="1" scenarios="1"/>
  <pageMargins left="0.7" right="0.7" top="0.75" bottom="0.75" header="0" footer="0"/>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8"/>
  <sheetViews>
    <sheetView showGridLines="0" topLeftCell="A11" workbookViewId="0">
      <selection activeCell="D32" sqref="D32"/>
    </sheetView>
  </sheetViews>
  <sheetFormatPr defaultColWidth="12.625" defaultRowHeight="15" customHeight="1" x14ac:dyDescent="0.2"/>
  <cols>
    <col min="1" max="1" width="32.125" customWidth="1"/>
    <col min="2" max="2" width="10.375" customWidth="1"/>
    <col min="3" max="3" width="11.25" customWidth="1"/>
    <col min="4" max="4" width="29.25" customWidth="1"/>
    <col min="5" max="5" width="7" customWidth="1"/>
  </cols>
  <sheetData>
    <row r="1" spans="1:5" ht="12.75" customHeight="1" thickBot="1" x14ac:dyDescent="0.25">
      <c r="A1" s="16"/>
      <c r="B1" s="16"/>
      <c r="C1" s="16"/>
      <c r="D1" s="16"/>
      <c r="E1" s="16"/>
    </row>
    <row r="2" spans="1:5" ht="12.75" customHeight="1" thickBot="1" x14ac:dyDescent="0.3">
      <c r="A2" s="38" t="s">
        <v>63</v>
      </c>
      <c r="B2" s="19"/>
      <c r="C2" s="19"/>
      <c r="D2" s="20"/>
      <c r="E2" s="16"/>
    </row>
    <row r="3" spans="1:5" ht="12.75" customHeight="1" x14ac:dyDescent="0.25">
      <c r="A3" s="246" t="s">
        <v>39</v>
      </c>
      <c r="B3" s="247"/>
      <c r="C3" s="247"/>
      <c r="D3" s="248"/>
      <c r="E3" s="16"/>
    </row>
    <row r="4" spans="1:5" ht="12.75" customHeight="1" x14ac:dyDescent="0.2">
      <c r="A4" s="167" t="s">
        <v>65</v>
      </c>
      <c r="B4" s="51"/>
      <c r="C4" s="52"/>
      <c r="D4" s="50"/>
      <c r="E4" s="16"/>
    </row>
    <row r="5" spans="1:5" ht="12.75" customHeight="1" x14ac:dyDescent="0.2">
      <c r="A5" s="23" t="s">
        <v>41</v>
      </c>
      <c r="B5" s="24">
        <v>100</v>
      </c>
      <c r="C5" s="25">
        <v>100</v>
      </c>
      <c r="D5" s="26"/>
      <c r="E5" s="16"/>
    </row>
    <row r="6" spans="1:5" ht="12.75" customHeight="1" x14ac:dyDescent="0.2">
      <c r="A6" s="149" t="s">
        <v>44</v>
      </c>
      <c r="B6" s="151">
        <f>B5</f>
        <v>100</v>
      </c>
      <c r="C6" s="152">
        <f>SUM(C5)</f>
        <v>100</v>
      </c>
      <c r="D6" s="21"/>
      <c r="E6" s="16"/>
    </row>
    <row r="7" spans="1:5" ht="12.75" customHeight="1" x14ac:dyDescent="0.2">
      <c r="A7" s="40"/>
      <c r="B7" s="28"/>
      <c r="C7" s="41"/>
      <c r="D7" s="21"/>
      <c r="E7" s="33"/>
    </row>
    <row r="8" spans="1:5" ht="12.75" customHeight="1" x14ac:dyDescent="0.2">
      <c r="A8" s="56" t="s">
        <v>64</v>
      </c>
      <c r="B8" s="57" t="s">
        <v>79</v>
      </c>
      <c r="C8" s="58" t="s">
        <v>78</v>
      </c>
      <c r="D8" s="50" t="s">
        <v>81</v>
      </c>
      <c r="E8" s="16"/>
    </row>
    <row r="9" spans="1:5" ht="12.75" customHeight="1" x14ac:dyDescent="0.2">
      <c r="A9" s="27" t="s">
        <v>40</v>
      </c>
      <c r="B9" s="175"/>
      <c r="C9" s="22">
        <f>B9*(C6)</f>
        <v>0</v>
      </c>
      <c r="D9" s="21" t="s">
        <v>41</v>
      </c>
      <c r="E9" s="16"/>
    </row>
    <row r="10" spans="1:5" ht="12.75" customHeight="1" x14ac:dyDescent="0.2">
      <c r="A10" s="27" t="s">
        <v>42</v>
      </c>
      <c r="B10" s="175"/>
      <c r="C10" s="22">
        <f>B10*(C6)</f>
        <v>0</v>
      </c>
      <c r="D10" s="21" t="s">
        <v>41</v>
      </c>
      <c r="E10" s="16"/>
    </row>
    <row r="11" spans="1:5" ht="12.75" customHeight="1" x14ac:dyDescent="0.2">
      <c r="A11" s="27" t="s">
        <v>43</v>
      </c>
      <c r="B11" s="175"/>
      <c r="C11" s="22">
        <f>B11*(C6)</f>
        <v>0</v>
      </c>
      <c r="D11" s="21" t="s">
        <v>41</v>
      </c>
      <c r="E11" s="16"/>
    </row>
    <row r="12" spans="1:5" ht="12.75" customHeight="1" x14ac:dyDescent="0.2">
      <c r="A12" s="27" t="s">
        <v>45</v>
      </c>
      <c r="B12" s="175"/>
      <c r="C12" s="22">
        <f>B12*(C6)</f>
        <v>0</v>
      </c>
      <c r="D12" s="21" t="s">
        <v>41</v>
      </c>
      <c r="E12" s="16"/>
    </row>
    <row r="13" spans="1:5" ht="12.75" customHeight="1" x14ac:dyDescent="0.2">
      <c r="A13" s="27" t="s">
        <v>46</v>
      </c>
      <c r="B13" s="175"/>
      <c r="C13" s="22">
        <f>B13*(C6)</f>
        <v>0</v>
      </c>
      <c r="D13" s="21" t="s">
        <v>41</v>
      </c>
      <c r="E13" s="16"/>
    </row>
    <row r="14" spans="1:5" ht="12.75" customHeight="1" x14ac:dyDescent="0.2">
      <c r="A14" s="149" t="s">
        <v>44</v>
      </c>
      <c r="B14" s="147">
        <f>SUM(B9:B13)</f>
        <v>0</v>
      </c>
      <c r="C14" s="150">
        <f>SUM(C6:C13)</f>
        <v>100</v>
      </c>
      <c r="D14" s="59"/>
      <c r="E14" s="16"/>
    </row>
    <row r="15" spans="1:5" ht="12.75" customHeight="1" x14ac:dyDescent="0.2">
      <c r="A15" s="61"/>
      <c r="B15" s="43"/>
      <c r="C15" s="62"/>
      <c r="D15" s="63"/>
      <c r="E15" s="16"/>
    </row>
    <row r="16" spans="1:5" ht="12.75" customHeight="1" x14ac:dyDescent="0.2">
      <c r="A16" s="60" t="s">
        <v>69</v>
      </c>
      <c r="B16" s="57" t="s">
        <v>79</v>
      </c>
      <c r="C16" s="58" t="s">
        <v>78</v>
      </c>
      <c r="D16" s="50" t="s">
        <v>81</v>
      </c>
      <c r="E16" s="33"/>
    </row>
    <row r="17" spans="1:5" ht="12.75" customHeight="1" x14ac:dyDescent="0.2">
      <c r="A17" s="27" t="s">
        <v>48</v>
      </c>
      <c r="B17" s="122">
        <v>0.08</v>
      </c>
      <c r="C17" s="22">
        <f>B17*(C6+C9+C10)</f>
        <v>8</v>
      </c>
      <c r="D17" s="125" t="s">
        <v>82</v>
      </c>
      <c r="E17" s="16"/>
    </row>
    <row r="18" spans="1:5" ht="12.75" customHeight="1" x14ac:dyDescent="0.2">
      <c r="A18" s="124" t="s">
        <v>47</v>
      </c>
      <c r="B18" s="123">
        <v>8.3299999999999999E-2</v>
      </c>
      <c r="C18" s="121">
        <f>B18*(C6+C9+C10)</f>
        <v>8.33</v>
      </c>
      <c r="D18" s="125" t="s">
        <v>82</v>
      </c>
      <c r="E18" s="33"/>
    </row>
    <row r="19" spans="1:5" ht="12.75" customHeight="1" x14ac:dyDescent="0.2">
      <c r="A19" s="146" t="s">
        <v>44</v>
      </c>
      <c r="B19" s="147">
        <f>SUM(B17+B18)</f>
        <v>0.1633</v>
      </c>
      <c r="C19" s="148">
        <f>SUM(C14:C18)</f>
        <v>116.33</v>
      </c>
      <c r="D19" s="45"/>
      <c r="E19" s="16"/>
    </row>
    <row r="20" spans="1:5" ht="12.75" customHeight="1" x14ac:dyDescent="0.2">
      <c r="A20" s="49"/>
      <c r="B20" s="47"/>
      <c r="C20" s="48"/>
      <c r="D20" s="46"/>
      <c r="E20" s="16"/>
    </row>
    <row r="21" spans="1:5" ht="12.75" customHeight="1" x14ac:dyDescent="0.2">
      <c r="A21" s="53" t="s">
        <v>71</v>
      </c>
      <c r="B21" s="57" t="s">
        <v>79</v>
      </c>
      <c r="C21" s="58" t="s">
        <v>78</v>
      </c>
      <c r="D21" s="50" t="s">
        <v>81</v>
      </c>
      <c r="E21" s="16"/>
    </row>
    <row r="22" spans="1:5" ht="12.75" customHeight="1" x14ac:dyDescent="0.2">
      <c r="A22" s="165" t="s">
        <v>49</v>
      </c>
      <c r="B22" s="176"/>
      <c r="C22" s="22">
        <f>B22*(C19)</f>
        <v>0</v>
      </c>
      <c r="D22" s="135" t="s">
        <v>77</v>
      </c>
      <c r="E22" s="16"/>
    </row>
    <row r="23" spans="1:5" ht="12.75" customHeight="1" x14ac:dyDescent="0.2">
      <c r="A23" s="165" t="s">
        <v>50</v>
      </c>
      <c r="B23" s="176"/>
      <c r="C23" s="22">
        <f>B23*(C19)</f>
        <v>0</v>
      </c>
      <c r="D23" s="135" t="s">
        <v>77</v>
      </c>
      <c r="E23" s="16"/>
    </row>
    <row r="24" spans="1:5" ht="12.75" customHeight="1" x14ac:dyDescent="0.2">
      <c r="A24" s="165" t="s">
        <v>51</v>
      </c>
      <c r="B24" s="176"/>
      <c r="C24" s="22">
        <f>B24*(C19)</f>
        <v>0</v>
      </c>
      <c r="D24" s="135" t="s">
        <v>77</v>
      </c>
      <c r="E24" s="16"/>
    </row>
    <row r="25" spans="1:5" ht="12.75" customHeight="1" x14ac:dyDescent="0.2">
      <c r="A25" s="165" t="s">
        <v>52</v>
      </c>
      <c r="B25" s="176"/>
      <c r="C25" s="22">
        <f>B25*(C19)</f>
        <v>0</v>
      </c>
      <c r="D25" s="135" t="s">
        <v>77</v>
      </c>
      <c r="E25" s="16"/>
    </row>
    <row r="26" spans="1:5" ht="12.75" customHeight="1" x14ac:dyDescent="0.2">
      <c r="A26" s="165" t="s">
        <v>53</v>
      </c>
      <c r="B26" s="176"/>
      <c r="C26" s="22">
        <f>B26*(C19)</f>
        <v>0</v>
      </c>
      <c r="D26" s="135" t="s">
        <v>77</v>
      </c>
      <c r="E26" s="16"/>
    </row>
    <row r="27" spans="1:5" ht="12.75" customHeight="1" x14ac:dyDescent="0.2">
      <c r="A27" s="165" t="s">
        <v>54</v>
      </c>
      <c r="B27" s="176"/>
      <c r="C27" s="22">
        <f>B27*(C19)</f>
        <v>0</v>
      </c>
      <c r="D27" s="135" t="s">
        <v>77</v>
      </c>
      <c r="E27" s="16"/>
    </row>
    <row r="28" spans="1:5" ht="12.75" customHeight="1" x14ac:dyDescent="0.2">
      <c r="A28" s="165" t="s">
        <v>55</v>
      </c>
      <c r="B28" s="176"/>
      <c r="C28" s="22">
        <f>B28*(C19)</f>
        <v>0</v>
      </c>
      <c r="D28" s="135" t="s">
        <v>77</v>
      </c>
      <c r="E28" s="16"/>
    </row>
    <row r="29" spans="1:5" ht="12.75" customHeight="1" x14ac:dyDescent="0.2">
      <c r="A29" s="165" t="s">
        <v>56</v>
      </c>
      <c r="B29" s="176"/>
      <c r="C29" s="22">
        <f>B29*(C19)</f>
        <v>0</v>
      </c>
      <c r="D29" s="135" t="s">
        <v>77</v>
      </c>
      <c r="E29" s="16"/>
    </row>
    <row r="30" spans="1:5" ht="12.75" customHeight="1" x14ac:dyDescent="0.2">
      <c r="A30" s="165" t="s">
        <v>57</v>
      </c>
      <c r="B30" s="176"/>
      <c r="C30" s="22">
        <f>B30*(C19)</f>
        <v>0</v>
      </c>
      <c r="D30" s="135" t="s">
        <v>77</v>
      </c>
      <c r="E30" s="16"/>
    </row>
    <row r="31" spans="1:5" ht="12.75" customHeight="1" x14ac:dyDescent="0.2">
      <c r="A31" s="165" t="s">
        <v>58</v>
      </c>
      <c r="B31" s="176"/>
      <c r="C31" s="22">
        <f>B31*(C19)</f>
        <v>0</v>
      </c>
      <c r="D31" s="135" t="s">
        <v>77</v>
      </c>
      <c r="E31" s="16"/>
    </row>
    <row r="32" spans="1:5" ht="12.75" customHeight="1" x14ac:dyDescent="0.2">
      <c r="A32" s="165" t="s">
        <v>59</v>
      </c>
      <c r="B32" s="177"/>
      <c r="C32" s="22">
        <f>B32*(C19)</f>
        <v>0</v>
      </c>
      <c r="D32" s="135" t="s">
        <v>77</v>
      </c>
      <c r="E32" s="16"/>
    </row>
    <row r="33" spans="1:5" ht="12.75" customHeight="1" x14ac:dyDescent="0.2">
      <c r="A33" s="165" t="s">
        <v>60</v>
      </c>
      <c r="B33" s="176"/>
      <c r="C33" s="22">
        <f>B33*(C19)</f>
        <v>0</v>
      </c>
      <c r="D33" s="135" t="s">
        <v>77</v>
      </c>
      <c r="E33" s="16"/>
    </row>
    <row r="34" spans="1:5" ht="12.75" customHeight="1" x14ac:dyDescent="0.2">
      <c r="A34" s="165" t="s">
        <v>61</v>
      </c>
      <c r="B34" s="176"/>
      <c r="C34" s="22">
        <f>B34*(C19)</f>
        <v>0</v>
      </c>
      <c r="D34" s="135" t="s">
        <v>77</v>
      </c>
      <c r="E34" s="16"/>
    </row>
    <row r="35" spans="1:5" ht="12.75" customHeight="1" x14ac:dyDescent="0.2">
      <c r="A35" s="155" t="s">
        <v>44</v>
      </c>
      <c r="B35" s="156">
        <f>SUM(B22:B34)</f>
        <v>0</v>
      </c>
      <c r="C35" s="157">
        <f>B35*C19</f>
        <v>0</v>
      </c>
      <c r="D35" s="59"/>
      <c r="E35" s="16"/>
    </row>
    <row r="36" spans="1:5" s="132" customFormat="1" ht="12.75" customHeight="1" x14ac:dyDescent="0.2">
      <c r="A36" s="67"/>
      <c r="B36" s="128"/>
      <c r="C36" s="129"/>
      <c r="D36" s="33"/>
      <c r="E36" s="33"/>
    </row>
    <row r="37" spans="1:5" ht="12.75" customHeight="1" x14ac:dyDescent="0.2">
      <c r="A37" s="249" t="s">
        <v>70</v>
      </c>
      <c r="B37" s="250"/>
      <c r="C37" s="140">
        <f>SUM(C19+C35)</f>
        <v>116.33</v>
      </c>
      <c r="D37" s="69"/>
      <c r="E37" s="16"/>
    </row>
    <row r="38" spans="1:5" ht="12.75" customHeight="1" x14ac:dyDescent="0.2">
      <c r="A38" s="16"/>
      <c r="B38" s="17"/>
      <c r="C38" s="17"/>
      <c r="D38" s="16"/>
      <c r="E38" s="16"/>
    </row>
  </sheetData>
  <sheetProtection algorithmName="SHA-512" hashValue="8Zm3DTN6v5lXv+I8Tl1I+ayDty0oUizFU9maVn1/1PtbVN/Od/h02Pv6qIDQuI/9yLfNDqX9Np32nY5GlgvZtQ==" saltValue="XF+nHFFkC1+NLnN5cgHhMw==" spinCount="100000" sheet="1" objects="1" scenarios="1"/>
  <mergeCells count="2">
    <mergeCell ref="A3:D3"/>
    <mergeCell ref="A37:B37"/>
  </mergeCells>
  <pageMargins left="0.7" right="0.7" top="0.75" bottom="0.75"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9"/>
  <sheetViews>
    <sheetView showGridLines="0" topLeftCell="A25" workbookViewId="0">
      <selection activeCell="F25" sqref="F25"/>
    </sheetView>
  </sheetViews>
  <sheetFormatPr defaultColWidth="12.625" defaultRowHeight="15" customHeight="1" x14ac:dyDescent="0.2"/>
  <cols>
    <col min="1" max="1" width="31.375" customWidth="1"/>
    <col min="2" max="2" width="10.625" customWidth="1"/>
    <col min="3" max="3" width="11.25" customWidth="1"/>
    <col min="4" max="4" width="27.75" customWidth="1"/>
    <col min="5" max="5" width="7" customWidth="1"/>
  </cols>
  <sheetData>
    <row r="1" spans="1:5" ht="12.75" customHeight="1" x14ac:dyDescent="0.2">
      <c r="A1" s="16"/>
      <c r="B1" s="16"/>
      <c r="C1" s="16"/>
      <c r="D1" s="16"/>
      <c r="E1" s="16"/>
    </row>
    <row r="2" spans="1:5" ht="12.75" customHeight="1" x14ac:dyDescent="0.25">
      <c r="A2" s="39" t="s">
        <v>88</v>
      </c>
      <c r="B2" s="34"/>
      <c r="C2" s="35"/>
      <c r="D2" s="32"/>
      <c r="E2" s="16"/>
    </row>
    <row r="3" spans="1:5" ht="12.75" customHeight="1" x14ac:dyDescent="0.25">
      <c r="A3" s="251" t="s">
        <v>39</v>
      </c>
      <c r="B3" s="252"/>
      <c r="C3" s="252"/>
      <c r="D3" s="253"/>
      <c r="E3" s="16"/>
    </row>
    <row r="4" spans="1:5" ht="12.75" customHeight="1" x14ac:dyDescent="0.2">
      <c r="A4" s="167" t="s">
        <v>65</v>
      </c>
      <c r="B4" s="138"/>
      <c r="C4" s="139"/>
      <c r="D4" s="50"/>
      <c r="E4" s="16"/>
    </row>
    <row r="5" spans="1:5" ht="12.75" customHeight="1" x14ac:dyDescent="0.2">
      <c r="A5" s="23" t="s">
        <v>41</v>
      </c>
      <c r="B5" s="24">
        <v>100</v>
      </c>
      <c r="C5" s="25">
        <v>100</v>
      </c>
      <c r="D5" s="26"/>
      <c r="E5" s="16"/>
    </row>
    <row r="6" spans="1:5" ht="12.75" customHeight="1" x14ac:dyDescent="0.2">
      <c r="A6" s="149" t="s">
        <v>44</v>
      </c>
      <c r="B6" s="151">
        <f>B5</f>
        <v>100</v>
      </c>
      <c r="C6" s="152">
        <f>SUM(C5)</f>
        <v>100</v>
      </c>
      <c r="D6" s="21"/>
      <c r="E6" s="16"/>
    </row>
    <row r="7" spans="1:5" ht="12.75" customHeight="1" x14ac:dyDescent="0.2">
      <c r="A7" s="40"/>
      <c r="B7" s="28"/>
      <c r="C7" s="41"/>
      <c r="D7" s="21"/>
      <c r="E7" s="16"/>
    </row>
    <row r="8" spans="1:5" ht="12.75" customHeight="1" x14ac:dyDescent="0.2">
      <c r="A8" s="56" t="s">
        <v>64</v>
      </c>
      <c r="B8" s="57" t="s">
        <v>79</v>
      </c>
      <c r="C8" s="58" t="s">
        <v>78</v>
      </c>
      <c r="D8" s="50" t="s">
        <v>81</v>
      </c>
      <c r="E8" s="33"/>
    </row>
    <row r="9" spans="1:5" ht="12.75" customHeight="1" x14ac:dyDescent="0.2">
      <c r="A9" s="27" t="s">
        <v>40</v>
      </c>
      <c r="B9" s="175"/>
      <c r="C9" s="22">
        <f>B9*(C6)</f>
        <v>0</v>
      </c>
      <c r="D9" s="21" t="s">
        <v>41</v>
      </c>
      <c r="E9" s="16"/>
    </row>
    <row r="10" spans="1:5" ht="12.75" customHeight="1" x14ac:dyDescent="0.2">
      <c r="A10" s="27" t="s">
        <v>42</v>
      </c>
      <c r="B10" s="175"/>
      <c r="C10" s="22">
        <f>B10*(C6)</f>
        <v>0</v>
      </c>
      <c r="D10" s="21" t="s">
        <v>41</v>
      </c>
      <c r="E10" s="16"/>
    </row>
    <row r="11" spans="1:5" ht="12.75" customHeight="1" x14ac:dyDescent="0.2">
      <c r="A11" s="27" t="s">
        <v>43</v>
      </c>
      <c r="B11" s="175"/>
      <c r="C11" s="22">
        <f>B11*(C6)</f>
        <v>0</v>
      </c>
      <c r="D11" s="21" t="s">
        <v>41</v>
      </c>
      <c r="E11" s="16"/>
    </row>
    <row r="12" spans="1:5" ht="12.75" customHeight="1" x14ac:dyDescent="0.2">
      <c r="A12" s="27" t="s">
        <v>45</v>
      </c>
      <c r="B12" s="175"/>
      <c r="C12" s="22">
        <f>B12*(C6)</f>
        <v>0</v>
      </c>
      <c r="D12" s="21" t="s">
        <v>41</v>
      </c>
      <c r="E12" s="16"/>
    </row>
    <row r="13" spans="1:5" ht="12.75" customHeight="1" x14ac:dyDescent="0.2">
      <c r="A13" s="27" t="s">
        <v>46</v>
      </c>
      <c r="B13" s="175"/>
      <c r="C13" s="22">
        <f>B13*(C6)</f>
        <v>0</v>
      </c>
      <c r="D13" s="21" t="s">
        <v>41</v>
      </c>
      <c r="E13" s="16"/>
    </row>
    <row r="14" spans="1:5" ht="12.75" customHeight="1" x14ac:dyDescent="0.2">
      <c r="A14" s="149" t="s">
        <v>44</v>
      </c>
      <c r="B14" s="147">
        <f>SUM(B9:B13)</f>
        <v>0</v>
      </c>
      <c r="C14" s="150">
        <f>SUM(C6:C13)</f>
        <v>100</v>
      </c>
      <c r="D14" s="59"/>
      <c r="E14" s="16"/>
    </row>
    <row r="15" spans="1:5" ht="12.75" customHeight="1" x14ac:dyDescent="0.2">
      <c r="A15" s="61"/>
      <c r="B15" s="43"/>
      <c r="C15" s="62"/>
      <c r="D15" s="63"/>
      <c r="E15" s="16"/>
    </row>
    <row r="16" spans="1:5" ht="12.75" customHeight="1" x14ac:dyDescent="0.2">
      <c r="A16" s="60" t="s">
        <v>69</v>
      </c>
      <c r="B16" s="54" t="s">
        <v>79</v>
      </c>
      <c r="C16" s="54" t="s">
        <v>78</v>
      </c>
      <c r="D16" s="55" t="s">
        <v>75</v>
      </c>
      <c r="E16" s="16"/>
    </row>
    <row r="17" spans="1:5" ht="12.75" customHeight="1" x14ac:dyDescent="0.2">
      <c r="A17" s="27" t="s">
        <v>48</v>
      </c>
      <c r="B17" s="122">
        <v>0.08</v>
      </c>
      <c r="C17" s="22">
        <f>B17*(C6+C9+C10)</f>
        <v>8</v>
      </c>
      <c r="D17" s="136" t="s">
        <v>83</v>
      </c>
      <c r="E17" s="16"/>
    </row>
    <row r="18" spans="1:5" ht="12.75" customHeight="1" x14ac:dyDescent="0.2">
      <c r="A18" s="124" t="s">
        <v>47</v>
      </c>
      <c r="B18" s="123">
        <v>8.3299999999999999E-2</v>
      </c>
      <c r="C18" s="121">
        <f>B18*(C6+C9+C10)</f>
        <v>8.33</v>
      </c>
      <c r="D18" s="136" t="s">
        <v>83</v>
      </c>
      <c r="E18" s="33"/>
    </row>
    <row r="19" spans="1:5" ht="12.75" customHeight="1" x14ac:dyDescent="0.2">
      <c r="A19" s="146" t="s">
        <v>44</v>
      </c>
      <c r="B19" s="147">
        <f>SUM(B17)</f>
        <v>0.08</v>
      </c>
      <c r="C19" s="159">
        <f>SUM(C14:C18)</f>
        <v>116.33</v>
      </c>
      <c r="D19" s="45"/>
      <c r="E19" s="16"/>
    </row>
    <row r="20" spans="1:5" ht="12.75" customHeight="1" x14ac:dyDescent="0.2">
      <c r="A20" s="49"/>
      <c r="B20" s="47"/>
      <c r="C20" s="48"/>
      <c r="D20" s="46"/>
      <c r="E20" s="16"/>
    </row>
    <row r="21" spans="1:5" ht="12.75" customHeight="1" x14ac:dyDescent="0.2">
      <c r="A21" s="53" t="s">
        <v>71</v>
      </c>
      <c r="B21" s="54" t="s">
        <v>79</v>
      </c>
      <c r="C21" s="54" t="s">
        <v>78</v>
      </c>
      <c r="D21" s="55" t="s">
        <v>75</v>
      </c>
      <c r="E21" s="16"/>
    </row>
    <row r="22" spans="1:5" ht="12.75" customHeight="1" x14ac:dyDescent="0.2">
      <c r="A22" s="165" t="s">
        <v>49</v>
      </c>
      <c r="B22" s="176"/>
      <c r="C22" s="22">
        <f>B22*(C19)</f>
        <v>0</v>
      </c>
      <c r="D22" s="42" t="s">
        <v>77</v>
      </c>
      <c r="E22" s="16"/>
    </row>
    <row r="23" spans="1:5" ht="12.75" customHeight="1" x14ac:dyDescent="0.2">
      <c r="A23" s="165" t="s">
        <v>50</v>
      </c>
      <c r="B23" s="176"/>
      <c r="C23" s="22">
        <f>B23*(C19)</f>
        <v>0</v>
      </c>
      <c r="D23" s="42" t="s">
        <v>77</v>
      </c>
      <c r="E23" s="16"/>
    </row>
    <row r="24" spans="1:5" ht="12.75" customHeight="1" x14ac:dyDescent="0.2">
      <c r="A24" s="165" t="s">
        <v>51</v>
      </c>
      <c r="B24" s="176"/>
      <c r="C24" s="22">
        <f>B24*(C19)</f>
        <v>0</v>
      </c>
      <c r="D24" s="42" t="s">
        <v>77</v>
      </c>
      <c r="E24" s="16"/>
    </row>
    <row r="25" spans="1:5" ht="12.75" customHeight="1" x14ac:dyDescent="0.2">
      <c r="A25" s="165" t="s">
        <v>52</v>
      </c>
      <c r="B25" s="176"/>
      <c r="C25" s="22">
        <f>B25*(C19)</f>
        <v>0</v>
      </c>
      <c r="D25" s="42" t="s">
        <v>77</v>
      </c>
      <c r="E25" s="16"/>
    </row>
    <row r="26" spans="1:5" ht="12.75" customHeight="1" x14ac:dyDescent="0.2">
      <c r="A26" s="165" t="s">
        <v>53</v>
      </c>
      <c r="B26" s="176"/>
      <c r="C26" s="22">
        <f>B26*(C19)</f>
        <v>0</v>
      </c>
      <c r="D26" s="42" t="s">
        <v>77</v>
      </c>
      <c r="E26" s="16"/>
    </row>
    <row r="27" spans="1:5" ht="12.75" customHeight="1" x14ac:dyDescent="0.2">
      <c r="A27" s="165" t="s">
        <v>54</v>
      </c>
      <c r="B27" s="176"/>
      <c r="C27" s="22">
        <f>B27*(C19)</f>
        <v>0</v>
      </c>
      <c r="D27" s="42" t="s">
        <v>77</v>
      </c>
      <c r="E27" s="16"/>
    </row>
    <row r="28" spans="1:5" ht="12.75" customHeight="1" x14ac:dyDescent="0.2">
      <c r="A28" s="165" t="s">
        <v>55</v>
      </c>
      <c r="B28" s="176"/>
      <c r="C28" s="22">
        <f>B28*(C19)</f>
        <v>0</v>
      </c>
      <c r="D28" s="42" t="s">
        <v>77</v>
      </c>
      <c r="E28" s="16"/>
    </row>
    <row r="29" spans="1:5" ht="12.75" customHeight="1" x14ac:dyDescent="0.2">
      <c r="A29" s="165" t="s">
        <v>56</v>
      </c>
      <c r="B29" s="176"/>
      <c r="C29" s="22">
        <f>B29*(C19)</f>
        <v>0</v>
      </c>
      <c r="D29" s="42" t="s">
        <v>77</v>
      </c>
      <c r="E29" s="16"/>
    </row>
    <row r="30" spans="1:5" ht="12.75" customHeight="1" x14ac:dyDescent="0.2">
      <c r="A30" s="165" t="s">
        <v>57</v>
      </c>
      <c r="B30" s="176"/>
      <c r="C30" s="22">
        <f>B30*(C19)</f>
        <v>0</v>
      </c>
      <c r="D30" s="42" t="s">
        <v>77</v>
      </c>
      <c r="E30" s="16"/>
    </row>
    <row r="31" spans="1:5" ht="12.75" customHeight="1" x14ac:dyDescent="0.2">
      <c r="A31" s="165" t="s">
        <v>58</v>
      </c>
      <c r="B31" s="176"/>
      <c r="C31" s="22">
        <f>B31*(C19)</f>
        <v>0</v>
      </c>
      <c r="D31" s="42" t="s">
        <v>77</v>
      </c>
      <c r="E31" s="16"/>
    </row>
    <row r="32" spans="1:5" ht="12.75" customHeight="1" x14ac:dyDescent="0.2">
      <c r="A32" s="165" t="s">
        <v>59</v>
      </c>
      <c r="B32" s="177"/>
      <c r="C32" s="22">
        <f>B32*(C19)</f>
        <v>0</v>
      </c>
      <c r="D32" s="42" t="s">
        <v>77</v>
      </c>
      <c r="E32" s="16"/>
    </row>
    <row r="33" spans="1:5" ht="12.75" customHeight="1" x14ac:dyDescent="0.2">
      <c r="A33" s="165" t="s">
        <v>60</v>
      </c>
      <c r="B33" s="176"/>
      <c r="C33" s="22">
        <f>B33*(C19)</f>
        <v>0</v>
      </c>
      <c r="D33" s="42" t="s">
        <v>77</v>
      </c>
      <c r="E33" s="16"/>
    </row>
    <row r="34" spans="1:5" ht="12.75" customHeight="1" x14ac:dyDescent="0.2">
      <c r="A34" s="165" t="s">
        <v>61</v>
      </c>
      <c r="B34" s="176"/>
      <c r="C34" s="22">
        <f>B34*(C19)</f>
        <v>0</v>
      </c>
      <c r="D34" s="42" t="s">
        <v>77</v>
      </c>
      <c r="E34" s="16"/>
    </row>
    <row r="35" spans="1:5" ht="12.75" customHeight="1" x14ac:dyDescent="0.2">
      <c r="A35" s="155" t="s">
        <v>44</v>
      </c>
      <c r="B35" s="156">
        <f>SUM(B22:B34)</f>
        <v>0</v>
      </c>
      <c r="C35" s="157">
        <f>B35*C19</f>
        <v>0</v>
      </c>
      <c r="D35" s="59"/>
      <c r="E35" s="16"/>
    </row>
    <row r="36" spans="1:5" ht="12.75" customHeight="1" x14ac:dyDescent="0.2">
      <c r="A36" s="67"/>
      <c r="B36" s="128"/>
      <c r="C36" s="127"/>
      <c r="D36" s="33"/>
      <c r="E36" s="33"/>
    </row>
    <row r="37" spans="1:5" ht="12.75" customHeight="1" x14ac:dyDescent="0.2">
      <c r="A37" s="249" t="s">
        <v>70</v>
      </c>
      <c r="B37" s="250"/>
      <c r="C37" s="140">
        <f>SUM(C19+C35)</f>
        <v>116.33</v>
      </c>
      <c r="D37" s="69"/>
      <c r="E37" s="16"/>
    </row>
    <row r="38" spans="1:5" ht="12.75" customHeight="1" x14ac:dyDescent="0.2">
      <c r="A38" s="16"/>
      <c r="B38" s="17"/>
      <c r="C38" s="17"/>
      <c r="D38" s="16"/>
      <c r="E38" s="16"/>
    </row>
    <row r="39" spans="1:5" ht="12.75" customHeight="1" x14ac:dyDescent="0.2">
      <c r="A39" s="16"/>
      <c r="B39" s="16"/>
      <c r="C39" s="16"/>
      <c r="D39" s="16"/>
      <c r="E39" s="16"/>
    </row>
  </sheetData>
  <sheetProtection algorithmName="SHA-512" hashValue="CbOom6BPeO2iNNtztMIR0NM1W6Kegc0RO8FHAIVQTv1JO6T1SI9wS6mI2BGwz5bQVeSrfTXen2H4kVHvYFZoeg==" saltValue="OGdJiW4dwnGywnPzdvTAyw==" spinCount="100000" sheet="1" objects="1" scenarios="1"/>
  <mergeCells count="2">
    <mergeCell ref="A3:D3"/>
    <mergeCell ref="A37:B37"/>
  </mergeCells>
  <pageMargins left="0.7" right="0.7" top="0.75" bottom="0.75" header="0" footer="0"/>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02"/>
  <sheetViews>
    <sheetView topLeftCell="A8" workbookViewId="0">
      <selection activeCell="F11" sqref="F11"/>
    </sheetView>
  </sheetViews>
  <sheetFormatPr defaultColWidth="12.625" defaultRowHeight="15" customHeight="1" x14ac:dyDescent="0.2"/>
  <cols>
    <col min="1" max="1" width="19.5" customWidth="1"/>
    <col min="2" max="2" width="37.875" customWidth="1"/>
    <col min="3" max="3" width="10" customWidth="1"/>
    <col min="4" max="4" width="11.125" customWidth="1"/>
  </cols>
  <sheetData>
    <row r="1" spans="1:4" x14ac:dyDescent="0.25">
      <c r="A1" s="15"/>
      <c r="B1" s="15"/>
      <c r="C1" s="15"/>
      <c r="D1" s="15"/>
    </row>
    <row r="2" spans="1:4" x14ac:dyDescent="0.25">
      <c r="A2" s="15"/>
      <c r="B2" s="15"/>
      <c r="C2" s="15"/>
      <c r="D2" s="15"/>
    </row>
    <row r="3" spans="1:4" x14ac:dyDescent="0.25">
      <c r="A3" s="36"/>
      <c r="B3" s="164" t="s">
        <v>85</v>
      </c>
      <c r="C3" s="15"/>
      <c r="D3" s="15"/>
    </row>
    <row r="4" spans="1:4" x14ac:dyDescent="0.25">
      <c r="A4" s="254" t="s">
        <v>22</v>
      </c>
      <c r="B4" s="37"/>
      <c r="C4" s="15"/>
      <c r="D4" s="15"/>
    </row>
    <row r="5" spans="1:4" ht="15" customHeight="1" x14ac:dyDescent="0.25">
      <c r="A5" s="255"/>
      <c r="B5" s="257" t="s">
        <v>90</v>
      </c>
      <c r="C5" s="15"/>
      <c r="D5" s="15"/>
    </row>
    <row r="6" spans="1:4" ht="27.75" customHeight="1" x14ac:dyDescent="0.25">
      <c r="A6" s="255"/>
      <c r="B6" s="255"/>
      <c r="C6" s="15"/>
      <c r="D6" s="15"/>
    </row>
    <row r="7" spans="1:4" ht="21" customHeight="1" x14ac:dyDescent="0.25">
      <c r="A7" s="256"/>
      <c r="B7" s="180"/>
      <c r="C7" s="15"/>
      <c r="D7" s="15"/>
    </row>
    <row r="8" spans="1:4" x14ac:dyDescent="0.25">
      <c r="A8" s="15"/>
      <c r="B8" s="15"/>
      <c r="C8" s="15"/>
      <c r="D8" s="15"/>
    </row>
    <row r="9" spans="1:4" x14ac:dyDescent="0.25">
      <c r="A9" s="15"/>
      <c r="B9" s="15"/>
      <c r="C9" s="15"/>
      <c r="D9" s="15"/>
    </row>
    <row r="10" spans="1:4" ht="15.75" customHeight="1" x14ac:dyDescent="0.2"/>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customFormat="1" ht="15.75" customHeight="1" x14ac:dyDescent="0.2"/>
    <row r="18" customFormat="1" ht="15.75" customHeight="1" x14ac:dyDescent="0.2"/>
    <row r="19" customFormat="1" ht="15.75" customHeight="1" x14ac:dyDescent="0.2"/>
    <row r="20" customFormat="1" ht="15.75" customHeight="1" x14ac:dyDescent="0.2"/>
    <row r="21" customFormat="1" ht="15.75" customHeight="1" x14ac:dyDescent="0.2"/>
    <row r="22" customFormat="1" ht="15.75" customHeight="1" x14ac:dyDescent="0.2"/>
    <row r="23" customFormat="1" ht="15.75" customHeight="1" x14ac:dyDescent="0.2"/>
    <row r="24" customFormat="1" ht="15.75" customHeight="1" x14ac:dyDescent="0.2"/>
    <row r="25" customFormat="1" ht="15.75" customHeight="1" x14ac:dyDescent="0.2"/>
    <row r="26" customFormat="1" ht="15.75" customHeight="1" x14ac:dyDescent="0.2"/>
    <row r="27" customFormat="1" ht="15.75" customHeight="1" x14ac:dyDescent="0.2"/>
    <row r="28" customFormat="1" ht="15.75" customHeight="1" x14ac:dyDescent="0.2"/>
    <row r="29" customFormat="1" ht="15.75" customHeight="1" x14ac:dyDescent="0.2"/>
    <row r="30" customFormat="1" ht="15.75" customHeight="1" x14ac:dyDescent="0.2"/>
    <row r="31" customFormat="1" ht="15.75" customHeight="1" x14ac:dyDescent="0.2"/>
    <row r="32" customFormat="1" ht="15.75" customHeight="1" x14ac:dyDescent="0.2"/>
    <row r="33" customFormat="1" ht="15.75" customHeight="1" x14ac:dyDescent="0.2"/>
    <row r="34" customFormat="1" ht="15.75" customHeight="1" x14ac:dyDescent="0.2"/>
    <row r="35" customFormat="1" ht="15.75" customHeight="1" x14ac:dyDescent="0.2"/>
    <row r="36" customFormat="1" ht="15.75" customHeight="1" x14ac:dyDescent="0.2"/>
    <row r="37" customFormat="1" ht="15.75" customHeight="1" x14ac:dyDescent="0.2"/>
    <row r="38" customFormat="1" ht="15.75" customHeight="1" x14ac:dyDescent="0.2"/>
    <row r="39" customFormat="1" ht="15.75" customHeight="1" x14ac:dyDescent="0.2"/>
    <row r="40" customFormat="1" ht="15.75" customHeight="1" x14ac:dyDescent="0.2"/>
    <row r="41" customFormat="1" ht="15.75" customHeight="1" x14ac:dyDescent="0.2"/>
    <row r="42" customFormat="1" ht="15.75" customHeight="1" x14ac:dyDescent="0.2"/>
    <row r="43" customFormat="1" ht="15.75" customHeight="1" x14ac:dyDescent="0.2"/>
    <row r="44" customFormat="1" ht="15.75" customHeight="1" x14ac:dyDescent="0.2"/>
    <row r="45" customFormat="1" ht="15.75" customHeight="1" x14ac:dyDescent="0.2"/>
    <row r="46" customFormat="1" ht="15.75" customHeight="1" x14ac:dyDescent="0.2"/>
    <row r="47" customFormat="1" ht="15.75" customHeight="1" x14ac:dyDescent="0.2"/>
    <row r="48" customFormat="1" ht="15.75" customHeight="1" x14ac:dyDescent="0.2"/>
    <row r="49" customFormat="1" ht="15.75" customHeight="1" x14ac:dyDescent="0.2"/>
    <row r="50" customFormat="1" ht="15.75" customHeight="1" x14ac:dyDescent="0.2"/>
    <row r="51" customFormat="1" ht="15.75" customHeight="1" x14ac:dyDescent="0.2"/>
    <row r="52" customFormat="1" ht="15.75" customHeight="1" x14ac:dyDescent="0.2"/>
    <row r="53" customFormat="1" ht="15.75" customHeight="1" x14ac:dyDescent="0.2"/>
    <row r="54" customFormat="1" ht="15.75" customHeight="1" x14ac:dyDescent="0.2"/>
    <row r="55" customFormat="1" ht="15.75" customHeight="1" x14ac:dyDescent="0.2"/>
    <row r="56" customFormat="1" ht="15.75" customHeight="1" x14ac:dyDescent="0.2"/>
    <row r="57" customFormat="1" ht="15.75" customHeight="1" x14ac:dyDescent="0.2"/>
    <row r="58" customFormat="1" ht="15.75" customHeight="1" x14ac:dyDescent="0.2"/>
    <row r="59" customFormat="1" ht="15.75" customHeight="1" x14ac:dyDescent="0.2"/>
    <row r="60" customFormat="1" ht="15.75" customHeight="1" x14ac:dyDescent="0.2"/>
    <row r="61" customFormat="1" ht="15.75" customHeight="1" x14ac:dyDescent="0.2"/>
    <row r="62" customFormat="1" ht="15.75" customHeight="1" x14ac:dyDescent="0.2"/>
    <row r="63" customFormat="1" ht="15.75" customHeight="1" x14ac:dyDescent="0.2"/>
    <row r="64" customFormat="1" ht="15.75" customHeight="1" x14ac:dyDescent="0.2"/>
    <row r="65" customFormat="1" ht="15.75" customHeight="1" x14ac:dyDescent="0.2"/>
    <row r="66" customFormat="1" ht="15.75" customHeight="1" x14ac:dyDescent="0.2"/>
    <row r="67" customFormat="1" ht="15.75" customHeight="1" x14ac:dyDescent="0.2"/>
    <row r="68" customFormat="1" ht="15.75" customHeight="1" x14ac:dyDescent="0.2"/>
    <row r="69" customFormat="1" ht="15.75" customHeight="1" x14ac:dyDescent="0.2"/>
    <row r="70" customFormat="1" ht="15.75" customHeight="1" x14ac:dyDescent="0.2"/>
    <row r="71" customFormat="1" ht="15.75" customHeight="1" x14ac:dyDescent="0.2"/>
    <row r="72" customFormat="1" ht="15.75" customHeight="1" x14ac:dyDescent="0.2"/>
    <row r="73" customFormat="1" ht="15.75" customHeight="1" x14ac:dyDescent="0.2"/>
    <row r="74" customFormat="1" ht="15.75" customHeight="1" x14ac:dyDescent="0.2"/>
    <row r="75" customFormat="1" ht="15.75" customHeight="1" x14ac:dyDescent="0.2"/>
    <row r="76" customFormat="1" ht="15.75" customHeight="1" x14ac:dyDescent="0.2"/>
    <row r="77" customFormat="1" ht="15.75" customHeight="1" x14ac:dyDescent="0.2"/>
    <row r="78" customFormat="1" ht="15.75" customHeight="1" x14ac:dyDescent="0.2"/>
    <row r="79" customFormat="1" ht="15.75" customHeight="1" x14ac:dyDescent="0.2"/>
    <row r="80" customFormat="1" ht="15.75" customHeight="1" x14ac:dyDescent="0.2"/>
    <row r="81" customFormat="1" ht="15.75" customHeight="1" x14ac:dyDescent="0.2"/>
    <row r="82" customFormat="1" ht="15.75" customHeight="1" x14ac:dyDescent="0.2"/>
    <row r="83" customFormat="1" ht="15.75" customHeight="1" x14ac:dyDescent="0.2"/>
    <row r="84" customFormat="1" ht="15.75" customHeight="1" x14ac:dyDescent="0.2"/>
    <row r="85" customFormat="1" ht="15.75" customHeight="1" x14ac:dyDescent="0.2"/>
    <row r="86" customFormat="1" ht="15.75" customHeight="1" x14ac:dyDescent="0.2"/>
    <row r="87" customFormat="1" ht="15.75" customHeight="1" x14ac:dyDescent="0.2"/>
    <row r="88" customFormat="1" ht="15.75" customHeight="1" x14ac:dyDescent="0.2"/>
    <row r="89" customFormat="1" ht="15.75" customHeight="1" x14ac:dyDescent="0.2"/>
    <row r="90" customFormat="1" ht="15.75" customHeight="1" x14ac:dyDescent="0.2"/>
    <row r="91" customFormat="1" ht="15.75" customHeight="1" x14ac:dyDescent="0.2"/>
    <row r="92" customFormat="1" ht="15.75" customHeight="1" x14ac:dyDescent="0.2"/>
    <row r="93" customFormat="1" ht="15.75" customHeight="1" x14ac:dyDescent="0.2"/>
    <row r="94" customFormat="1" ht="15.75" customHeight="1" x14ac:dyDescent="0.2"/>
    <row r="95" customFormat="1" ht="15.75" customHeight="1" x14ac:dyDescent="0.2"/>
    <row r="96" customFormat="1" ht="15.75" customHeight="1" x14ac:dyDescent="0.2"/>
    <row r="97" customFormat="1" ht="15.75" customHeight="1" x14ac:dyDescent="0.2"/>
    <row r="98" customFormat="1" ht="15.75" customHeight="1" x14ac:dyDescent="0.2"/>
    <row r="99" customFormat="1" ht="15.75" customHeight="1" x14ac:dyDescent="0.2"/>
    <row r="100" customFormat="1" ht="15.75" customHeight="1" x14ac:dyDescent="0.2"/>
    <row r="101" customFormat="1" ht="15.75" customHeight="1" x14ac:dyDescent="0.2"/>
    <row r="102" customFormat="1" ht="15.75" customHeight="1" x14ac:dyDescent="0.2"/>
    <row r="103" customFormat="1" ht="15.75" customHeight="1" x14ac:dyDescent="0.2"/>
    <row r="104" customFormat="1" ht="15.75" customHeight="1" x14ac:dyDescent="0.2"/>
    <row r="105" customFormat="1" ht="15.75" customHeight="1" x14ac:dyDescent="0.2"/>
    <row r="106" customFormat="1" ht="15.75" customHeight="1" x14ac:dyDescent="0.2"/>
    <row r="107" customFormat="1" ht="15.75" customHeight="1" x14ac:dyDescent="0.2"/>
    <row r="108" customFormat="1" ht="15.75" customHeight="1" x14ac:dyDescent="0.2"/>
    <row r="109" customFormat="1" ht="15.75" customHeight="1" x14ac:dyDescent="0.2"/>
    <row r="110" customFormat="1" ht="15.75" customHeight="1" x14ac:dyDescent="0.2"/>
    <row r="111" customFormat="1" ht="15.75" customHeight="1" x14ac:dyDescent="0.2"/>
    <row r="112" customFormat="1" ht="15.75" customHeight="1" x14ac:dyDescent="0.2"/>
    <row r="113" customFormat="1" ht="15.75" customHeight="1" x14ac:dyDescent="0.2"/>
    <row r="114" customFormat="1" ht="15.75" customHeight="1" x14ac:dyDescent="0.2"/>
    <row r="115" customFormat="1" ht="15.75" customHeight="1" x14ac:dyDescent="0.2"/>
    <row r="116" customFormat="1" ht="15.75" customHeight="1" x14ac:dyDescent="0.2"/>
    <row r="117" customFormat="1" ht="15.75" customHeight="1" x14ac:dyDescent="0.2"/>
    <row r="118" customFormat="1" ht="15.75" customHeight="1" x14ac:dyDescent="0.2"/>
    <row r="119" customFormat="1" ht="15.75" customHeight="1" x14ac:dyDescent="0.2"/>
    <row r="120" customFormat="1" ht="15.75" customHeight="1" x14ac:dyDescent="0.2"/>
    <row r="121" customFormat="1" ht="15.75" customHeight="1" x14ac:dyDescent="0.2"/>
    <row r="122" customFormat="1" ht="15.75" customHeight="1" x14ac:dyDescent="0.2"/>
    <row r="123" customFormat="1" ht="15.75" customHeight="1" x14ac:dyDescent="0.2"/>
    <row r="124" customFormat="1" ht="15.75" customHeight="1" x14ac:dyDescent="0.2"/>
    <row r="125" customFormat="1" ht="15.75" customHeight="1" x14ac:dyDescent="0.2"/>
    <row r="126" customFormat="1" ht="15.75" customHeight="1" x14ac:dyDescent="0.2"/>
    <row r="127" customFormat="1" ht="15.75" customHeight="1" x14ac:dyDescent="0.2"/>
    <row r="128" customFormat="1" ht="15.75" customHeight="1" x14ac:dyDescent="0.2"/>
    <row r="129" customFormat="1" ht="15.75" customHeight="1" x14ac:dyDescent="0.2"/>
    <row r="130" customFormat="1" ht="15.75" customHeight="1" x14ac:dyDescent="0.2"/>
    <row r="131" customFormat="1" ht="15.75" customHeight="1" x14ac:dyDescent="0.2"/>
    <row r="132" customFormat="1" ht="15.75" customHeight="1" x14ac:dyDescent="0.2"/>
    <row r="133" customFormat="1" ht="15.75" customHeight="1" x14ac:dyDescent="0.2"/>
    <row r="134" customFormat="1" ht="15.75" customHeight="1" x14ac:dyDescent="0.2"/>
    <row r="135" customFormat="1" ht="15.75" customHeight="1" x14ac:dyDescent="0.2"/>
    <row r="136" customFormat="1" ht="15.75" customHeight="1" x14ac:dyDescent="0.2"/>
    <row r="137" customFormat="1" ht="15.75" customHeight="1" x14ac:dyDescent="0.2"/>
    <row r="138" customFormat="1" ht="15.75" customHeight="1" x14ac:dyDescent="0.2"/>
    <row r="139" customFormat="1" ht="15.75" customHeight="1" x14ac:dyDescent="0.2"/>
    <row r="140" customFormat="1" ht="15.75" customHeight="1" x14ac:dyDescent="0.2"/>
    <row r="141" customFormat="1" ht="15.75" customHeight="1" x14ac:dyDescent="0.2"/>
    <row r="142" customFormat="1" ht="15.75" customHeight="1" x14ac:dyDescent="0.2"/>
    <row r="143" customFormat="1" ht="15.75" customHeight="1" x14ac:dyDescent="0.2"/>
    <row r="144" customFormat="1" ht="15.75" customHeight="1" x14ac:dyDescent="0.2"/>
    <row r="145" customFormat="1" ht="15.75" customHeight="1" x14ac:dyDescent="0.2"/>
    <row r="146" customFormat="1" ht="15.75" customHeight="1" x14ac:dyDescent="0.2"/>
    <row r="147" customFormat="1" ht="15.75" customHeight="1" x14ac:dyDescent="0.2"/>
    <row r="148" customFormat="1" ht="15.75" customHeight="1" x14ac:dyDescent="0.2"/>
    <row r="149" customFormat="1" ht="15.75" customHeight="1" x14ac:dyDescent="0.2"/>
    <row r="150" customFormat="1" ht="15.75" customHeight="1" x14ac:dyDescent="0.2"/>
    <row r="151" customFormat="1" ht="15.75" customHeight="1" x14ac:dyDescent="0.2"/>
    <row r="152" customFormat="1" ht="15.75" customHeight="1" x14ac:dyDescent="0.2"/>
    <row r="153" customFormat="1" ht="15.75" customHeight="1" x14ac:dyDescent="0.2"/>
    <row r="154" customFormat="1" ht="15.75" customHeight="1" x14ac:dyDescent="0.2"/>
    <row r="155" customFormat="1" ht="15.75" customHeight="1" x14ac:dyDescent="0.2"/>
    <row r="156" customFormat="1" ht="15.75" customHeight="1" x14ac:dyDescent="0.2"/>
    <row r="157" customFormat="1" ht="15.75" customHeight="1" x14ac:dyDescent="0.2"/>
    <row r="158" customFormat="1" ht="15.75" customHeight="1" x14ac:dyDescent="0.2"/>
    <row r="159" customFormat="1" ht="15.75" customHeight="1" x14ac:dyDescent="0.2"/>
    <row r="160" customFormat="1" ht="15.75" customHeight="1" x14ac:dyDescent="0.2"/>
    <row r="161" customFormat="1" ht="15.75" customHeight="1" x14ac:dyDescent="0.2"/>
    <row r="162" customFormat="1" ht="15.75" customHeight="1" x14ac:dyDescent="0.2"/>
    <row r="163" customFormat="1" ht="15.75" customHeight="1" x14ac:dyDescent="0.2"/>
    <row r="164" customFormat="1" ht="15.75" customHeight="1" x14ac:dyDescent="0.2"/>
    <row r="165" customFormat="1" ht="15.75" customHeight="1" x14ac:dyDescent="0.2"/>
    <row r="166" customFormat="1" ht="15.75" customHeight="1" x14ac:dyDescent="0.2"/>
    <row r="167" customFormat="1" ht="15.75" customHeight="1" x14ac:dyDescent="0.2"/>
    <row r="168" customFormat="1" ht="15.75" customHeight="1" x14ac:dyDescent="0.2"/>
    <row r="169" customFormat="1" ht="15.75" customHeight="1" x14ac:dyDescent="0.2"/>
    <row r="170" customFormat="1" ht="15.75" customHeight="1" x14ac:dyDescent="0.2"/>
    <row r="171" customFormat="1" ht="15.75" customHeight="1" x14ac:dyDescent="0.2"/>
    <row r="172" customFormat="1" ht="15.75" customHeight="1" x14ac:dyDescent="0.2"/>
    <row r="173" customFormat="1" ht="15.75" customHeight="1" x14ac:dyDescent="0.2"/>
    <row r="174" customFormat="1" ht="15.75" customHeight="1" x14ac:dyDescent="0.2"/>
    <row r="175" customFormat="1" ht="15.75" customHeight="1" x14ac:dyDescent="0.2"/>
    <row r="176" customFormat="1" ht="15.75" customHeight="1" x14ac:dyDescent="0.2"/>
    <row r="177" customFormat="1" ht="15.75" customHeight="1" x14ac:dyDescent="0.2"/>
    <row r="178" customFormat="1" ht="15.75" customHeight="1" x14ac:dyDescent="0.2"/>
    <row r="179" customFormat="1" ht="15.75" customHeight="1" x14ac:dyDescent="0.2"/>
    <row r="180" customFormat="1" ht="15.75" customHeight="1" x14ac:dyDescent="0.2"/>
    <row r="181" customFormat="1" ht="15.75" customHeight="1" x14ac:dyDescent="0.2"/>
    <row r="182" customFormat="1" ht="15.75" customHeight="1" x14ac:dyDescent="0.2"/>
    <row r="183" customFormat="1" ht="15.75" customHeight="1" x14ac:dyDescent="0.2"/>
    <row r="184" customFormat="1" ht="15.75" customHeight="1" x14ac:dyDescent="0.2"/>
    <row r="185" customFormat="1" ht="15.75" customHeight="1" x14ac:dyDescent="0.2"/>
    <row r="186" customFormat="1" ht="15.75" customHeight="1" x14ac:dyDescent="0.2"/>
    <row r="187" customFormat="1" ht="15.75" customHeight="1" x14ac:dyDescent="0.2"/>
    <row r="188" customFormat="1" ht="15.75" customHeight="1" x14ac:dyDescent="0.2"/>
    <row r="189" customFormat="1" ht="15.75" customHeight="1" x14ac:dyDescent="0.2"/>
    <row r="190" customFormat="1" ht="15.75" customHeight="1" x14ac:dyDescent="0.2"/>
    <row r="191" customFormat="1" ht="15.75" customHeight="1" x14ac:dyDescent="0.2"/>
    <row r="192" customFormat="1" ht="15.75" customHeight="1" x14ac:dyDescent="0.2"/>
    <row r="193" customFormat="1" ht="15.75" customHeight="1" x14ac:dyDescent="0.2"/>
    <row r="194" customFormat="1" ht="15.75" customHeight="1" x14ac:dyDescent="0.2"/>
    <row r="195" customFormat="1" ht="15.75" customHeight="1" x14ac:dyDescent="0.2"/>
    <row r="196" customFormat="1" ht="15.75" customHeight="1" x14ac:dyDescent="0.2"/>
    <row r="197" customFormat="1" ht="15.75" customHeight="1" x14ac:dyDescent="0.2"/>
    <row r="198" customFormat="1" ht="15.75" customHeight="1" x14ac:dyDescent="0.2"/>
    <row r="199" customFormat="1" ht="15.75" customHeight="1" x14ac:dyDescent="0.2"/>
    <row r="200" customFormat="1" ht="15.75" customHeight="1" x14ac:dyDescent="0.2"/>
    <row r="201" customFormat="1" ht="15.75" customHeight="1" x14ac:dyDescent="0.2"/>
    <row r="202" customFormat="1" ht="15.75" customHeight="1" x14ac:dyDescent="0.2"/>
    <row r="203" customFormat="1" ht="15.75" customHeight="1" x14ac:dyDescent="0.2"/>
    <row r="204" customFormat="1" ht="15.75" customHeight="1" x14ac:dyDescent="0.2"/>
    <row r="205" customFormat="1" ht="15.75" customHeight="1" x14ac:dyDescent="0.2"/>
    <row r="206" customFormat="1" ht="15.75" customHeight="1" x14ac:dyDescent="0.2"/>
    <row r="207" customFormat="1" ht="15.75" customHeight="1" x14ac:dyDescent="0.2"/>
    <row r="208" customFormat="1" ht="15.75" customHeight="1" x14ac:dyDescent="0.2"/>
    <row r="209" customFormat="1" ht="15.75" customHeight="1" x14ac:dyDescent="0.2"/>
    <row r="210" customFormat="1" ht="15.75" customHeight="1" x14ac:dyDescent="0.2"/>
    <row r="211" customFormat="1" ht="15.75" customHeight="1" x14ac:dyDescent="0.2"/>
    <row r="212" customFormat="1" ht="15.75" customHeight="1" x14ac:dyDescent="0.2"/>
    <row r="213" customFormat="1" ht="15.75" customHeight="1" x14ac:dyDescent="0.2"/>
    <row r="214" customFormat="1" ht="15.75" customHeight="1" x14ac:dyDescent="0.2"/>
    <row r="215" customFormat="1" ht="15.75" customHeight="1" x14ac:dyDescent="0.2"/>
    <row r="216" customFormat="1" ht="15.75" customHeight="1" x14ac:dyDescent="0.2"/>
    <row r="217" customFormat="1" ht="15.75" customHeight="1" x14ac:dyDescent="0.2"/>
    <row r="218" customFormat="1" ht="15.75" customHeight="1" x14ac:dyDescent="0.2"/>
    <row r="219" customFormat="1" ht="15.75" customHeight="1" x14ac:dyDescent="0.2"/>
    <row r="220" customFormat="1" ht="15.75" customHeight="1" x14ac:dyDescent="0.2"/>
    <row r="221" customFormat="1" ht="15.75" customHeight="1" x14ac:dyDescent="0.2"/>
    <row r="222" customFormat="1" ht="15.75" customHeight="1" x14ac:dyDescent="0.2"/>
    <row r="223" customFormat="1" ht="15.75" customHeight="1" x14ac:dyDescent="0.2"/>
    <row r="224" customFormat="1" ht="15.75" customHeight="1" x14ac:dyDescent="0.2"/>
    <row r="225" customFormat="1" ht="15.75" customHeight="1" x14ac:dyDescent="0.2"/>
    <row r="226" customFormat="1" ht="15.75" customHeight="1" x14ac:dyDescent="0.2"/>
    <row r="227" customFormat="1" ht="15.75" customHeight="1" x14ac:dyDescent="0.2"/>
    <row r="228" customFormat="1" ht="15.75" customHeight="1" x14ac:dyDescent="0.2"/>
    <row r="229" customFormat="1" ht="15.75" customHeight="1" x14ac:dyDescent="0.2"/>
    <row r="230" customFormat="1" ht="15.75" customHeight="1" x14ac:dyDescent="0.2"/>
    <row r="231" customFormat="1" ht="15.75" customHeight="1" x14ac:dyDescent="0.2"/>
    <row r="232" customFormat="1" ht="15.75" customHeight="1" x14ac:dyDescent="0.2"/>
    <row r="233" customFormat="1" ht="15.75" customHeight="1" x14ac:dyDescent="0.2"/>
    <row r="234" customFormat="1" ht="15.75" customHeight="1" x14ac:dyDescent="0.2"/>
    <row r="235" customFormat="1" ht="15.75" customHeight="1" x14ac:dyDescent="0.2"/>
    <row r="236" customFormat="1" ht="15.75" customHeight="1" x14ac:dyDescent="0.2"/>
    <row r="237" customFormat="1" ht="15.75" customHeight="1" x14ac:dyDescent="0.2"/>
    <row r="238" customFormat="1" ht="15.75" customHeight="1" x14ac:dyDescent="0.2"/>
    <row r="239" customFormat="1" ht="15.75" customHeight="1" x14ac:dyDescent="0.2"/>
    <row r="240" customFormat="1" ht="15.75" customHeight="1" x14ac:dyDescent="0.2"/>
    <row r="241" customFormat="1" ht="15.75" customHeight="1" x14ac:dyDescent="0.2"/>
    <row r="242" customFormat="1" ht="15.75" customHeight="1" x14ac:dyDescent="0.2"/>
    <row r="243" customFormat="1" ht="15.75" customHeight="1" x14ac:dyDescent="0.2"/>
    <row r="244" customFormat="1" ht="15.75" customHeight="1" x14ac:dyDescent="0.2"/>
    <row r="245" customFormat="1" ht="15.75" customHeight="1" x14ac:dyDescent="0.2"/>
    <row r="246" customFormat="1" ht="15.75" customHeight="1" x14ac:dyDescent="0.2"/>
    <row r="247" customFormat="1" ht="15.75" customHeight="1" x14ac:dyDescent="0.2"/>
    <row r="248" customFormat="1" ht="15.75" customHeight="1" x14ac:dyDescent="0.2"/>
    <row r="249" customFormat="1" ht="15.75" customHeight="1" x14ac:dyDescent="0.2"/>
    <row r="250" customFormat="1" ht="15.75" customHeight="1" x14ac:dyDescent="0.2"/>
    <row r="251" customFormat="1" ht="15.75" customHeight="1" x14ac:dyDescent="0.2"/>
    <row r="252" customFormat="1" ht="15.75" customHeight="1" x14ac:dyDescent="0.2"/>
    <row r="253" customFormat="1" ht="15.75" customHeight="1" x14ac:dyDescent="0.2"/>
    <row r="254" customFormat="1" ht="15.75" customHeight="1" x14ac:dyDescent="0.2"/>
    <row r="255" customFormat="1" ht="15.75" customHeight="1" x14ac:dyDescent="0.2"/>
    <row r="256" customFormat="1" ht="15.75" customHeight="1" x14ac:dyDescent="0.2"/>
    <row r="257" customFormat="1" ht="15.75" customHeight="1" x14ac:dyDescent="0.2"/>
    <row r="258" customFormat="1" ht="15.75" customHeight="1" x14ac:dyDescent="0.2"/>
    <row r="259" customFormat="1" ht="15.75" customHeight="1" x14ac:dyDescent="0.2"/>
    <row r="260" customFormat="1" ht="15.75" customHeight="1" x14ac:dyDescent="0.2"/>
    <row r="261" customFormat="1" ht="15.75" customHeight="1" x14ac:dyDescent="0.2"/>
    <row r="262" customFormat="1" ht="15.75" customHeight="1" x14ac:dyDescent="0.2"/>
    <row r="263" customFormat="1" ht="15.75" customHeight="1" x14ac:dyDescent="0.2"/>
    <row r="264" customFormat="1" ht="15.75" customHeight="1" x14ac:dyDescent="0.2"/>
    <row r="265" customFormat="1" ht="15.75" customHeight="1" x14ac:dyDescent="0.2"/>
    <row r="266" customFormat="1" ht="15.75" customHeight="1" x14ac:dyDescent="0.2"/>
    <row r="267" customFormat="1" ht="15.75" customHeight="1" x14ac:dyDescent="0.2"/>
    <row r="268" customFormat="1" ht="15.75" customHeight="1" x14ac:dyDescent="0.2"/>
    <row r="269" customFormat="1" ht="15.75" customHeight="1" x14ac:dyDescent="0.2"/>
    <row r="270" customFormat="1" ht="15.75" customHeight="1" x14ac:dyDescent="0.2"/>
    <row r="271" customFormat="1" ht="15.75" customHeight="1" x14ac:dyDescent="0.2"/>
    <row r="272" customFormat="1" ht="15.75" customHeight="1" x14ac:dyDescent="0.2"/>
    <row r="273" customFormat="1" ht="15.75" customHeight="1" x14ac:dyDescent="0.2"/>
    <row r="274" customFormat="1" ht="15.75" customHeight="1" x14ac:dyDescent="0.2"/>
    <row r="275" customFormat="1" ht="15.75" customHeight="1" x14ac:dyDescent="0.2"/>
    <row r="276" customFormat="1" ht="15.75" customHeight="1" x14ac:dyDescent="0.2"/>
    <row r="277" customFormat="1" ht="15.75" customHeight="1" x14ac:dyDescent="0.2"/>
    <row r="278" customFormat="1" ht="15.75" customHeight="1" x14ac:dyDescent="0.2"/>
    <row r="279" customFormat="1" ht="15.75" customHeight="1" x14ac:dyDescent="0.2"/>
    <row r="280" customFormat="1" ht="15.75" customHeight="1" x14ac:dyDescent="0.2"/>
    <row r="281" customFormat="1" ht="15.75" customHeight="1" x14ac:dyDescent="0.2"/>
    <row r="282" customFormat="1" ht="15.75" customHeight="1" x14ac:dyDescent="0.2"/>
    <row r="283" customFormat="1" ht="15.75" customHeight="1" x14ac:dyDescent="0.2"/>
    <row r="284" customFormat="1" ht="15.75" customHeight="1" x14ac:dyDescent="0.2"/>
    <row r="285" customFormat="1" ht="15.75" customHeight="1" x14ac:dyDescent="0.2"/>
    <row r="286" customFormat="1" ht="15.75" customHeight="1" x14ac:dyDescent="0.2"/>
    <row r="287" customFormat="1" ht="15.75" customHeight="1" x14ac:dyDescent="0.2"/>
    <row r="288" customFormat="1" ht="15.75" customHeight="1" x14ac:dyDescent="0.2"/>
    <row r="289" customFormat="1" ht="15.75" customHeight="1" x14ac:dyDescent="0.2"/>
    <row r="290" customFormat="1" ht="15.75" customHeight="1" x14ac:dyDescent="0.2"/>
    <row r="291" customFormat="1" ht="15.75" customHeight="1" x14ac:dyDescent="0.2"/>
    <row r="292" customFormat="1" ht="15.75" customHeight="1" x14ac:dyDescent="0.2"/>
    <row r="293" customFormat="1" ht="15.75" customHeight="1" x14ac:dyDescent="0.2"/>
    <row r="294" customFormat="1" ht="15.75" customHeight="1" x14ac:dyDescent="0.2"/>
    <row r="295" customFormat="1" ht="15.75" customHeight="1" x14ac:dyDescent="0.2"/>
    <row r="296" customFormat="1" ht="15.75" customHeight="1" x14ac:dyDescent="0.2"/>
    <row r="297" customFormat="1" ht="15.75" customHeight="1" x14ac:dyDescent="0.2"/>
    <row r="298" customFormat="1" ht="15.75" customHeight="1" x14ac:dyDescent="0.2"/>
    <row r="299" customFormat="1" ht="15.75" customHeight="1" x14ac:dyDescent="0.2"/>
    <row r="300" customFormat="1" ht="15.75" customHeight="1" x14ac:dyDescent="0.2"/>
    <row r="301" customFormat="1" ht="15.75" customHeight="1" x14ac:dyDescent="0.2"/>
    <row r="302" customFormat="1" ht="15.75" customHeight="1" x14ac:dyDescent="0.2"/>
  </sheetData>
  <sheetProtection algorithmName="SHA-512" hashValue="3ZgaLqOR3mqE9wGOVMge5eVJ8jtb/SSkeCmoqfUxeoO3OZqjphz6D4Sq/EtvbXpStzuzUGe0VaIKwaYIiyp+vQ==" saltValue="MtrGtqbWcm72UBqloAxTvQ==" spinCount="100000" sheet="1" objects="1" scenarios="1"/>
  <mergeCells count="2">
    <mergeCell ref="A4:A7"/>
    <mergeCell ref="B5:B6"/>
  </mergeCells>
  <pageMargins left="0.7" right="0.7" top="0.75" bottom="0.75"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a3b0d6ac-75af-4112-97b1-4aa412cb0128">Concept</Status>
    <TaxCatchAll xmlns="7cb6fdb5-6a86-4018-b670-a1d730a5a43f" xsi:nil="true"/>
    <lcf76f155ced4ddcb4097134ff3c332f xmlns="a3b0d6ac-75af-4112-97b1-4aa412cb01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8DC37EC0CB3B40B8802F08898CEECA" ma:contentTypeVersion="16" ma:contentTypeDescription="Een nieuw document maken." ma:contentTypeScope="" ma:versionID="56f4443011313e36b9f2461df78f15d8">
  <xsd:schema xmlns:xsd="http://www.w3.org/2001/XMLSchema" xmlns:xs="http://www.w3.org/2001/XMLSchema" xmlns:p="http://schemas.microsoft.com/office/2006/metadata/properties" xmlns:ns2="a3b0d6ac-75af-4112-97b1-4aa412cb0128" xmlns:ns3="7cb6fdb5-6a86-4018-b670-a1d730a5a43f" targetNamespace="http://schemas.microsoft.com/office/2006/metadata/properties" ma:root="true" ma:fieldsID="9274f9e816b470fbe80ab80c815a93a9" ns2:_="" ns3:_="">
    <xsd:import namespace="a3b0d6ac-75af-4112-97b1-4aa412cb0128"/>
    <xsd:import namespace="7cb6fdb5-6a86-4018-b670-a1d730a5a43f"/>
    <xsd:element name="properties">
      <xsd:complexType>
        <xsd:sequence>
          <xsd:element name="documentManagement">
            <xsd:complexType>
              <xsd:all>
                <xsd:element ref="ns2:Status"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0d6ac-75af-4112-97b1-4aa412cb0128" elementFormDefault="qualified">
    <xsd:import namespace="http://schemas.microsoft.com/office/2006/documentManagement/types"/>
    <xsd:import namespace="http://schemas.microsoft.com/office/infopath/2007/PartnerControls"/>
    <xsd:element name="Status" ma:index="8" nillable="true" ma:displayName="Status" ma:default="Concept" ma:format="Dropdown" ma:internalName="Status">
      <xsd:simpleType>
        <xsd:restriction base="dms:Choice">
          <xsd:enumeration value="Concept"/>
          <xsd:enumeration value="Definitief"/>
          <xsd:enumeration value="Vastgesteld"/>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ddb86ac8-8088-4870-9af9-b8c7d35482a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b6fdb5-6a86-4018-b670-a1d730a5a4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f8a860-c0f0-477f-8059-a0e4a9ae96a6}" ma:internalName="TaxCatchAll" ma:showField="CatchAllData" ma:web="7cb6fdb5-6a86-4018-b670-a1d730a5a43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F02FD-6682-4AC5-AB21-129C6FEEDA10}">
  <ds:schemaRefs>
    <ds:schemaRef ds:uri="http://schemas.microsoft.com/office/2006/metadata/properties"/>
    <ds:schemaRef ds:uri="http://schemas.microsoft.com/office/infopath/2007/PartnerControls"/>
    <ds:schemaRef ds:uri="a3b0d6ac-75af-4112-97b1-4aa412cb0128"/>
    <ds:schemaRef ds:uri="7cb6fdb5-6a86-4018-b670-a1d730a5a43f"/>
  </ds:schemaRefs>
</ds:datastoreItem>
</file>

<file path=customXml/itemProps2.xml><?xml version="1.0" encoding="utf-8"?>
<ds:datastoreItem xmlns:ds="http://schemas.openxmlformats.org/officeDocument/2006/customXml" ds:itemID="{22079567-5FAD-4C47-B347-C67B74583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0d6ac-75af-4112-97b1-4aa412cb0128"/>
    <ds:schemaRef ds:uri="7cb6fdb5-6a86-4018-b670-a1d730a5a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69F46C-551A-4B83-AA31-3BA603632E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Invulinstructie</vt:lpstr>
      <vt:lpstr>Totaal prijzenblad</vt:lpstr>
      <vt:lpstr>OP Fase A - 1-2</vt:lpstr>
      <vt:lpstr>OP Fase B - 3</vt:lpstr>
      <vt:lpstr>OOP-OBP 1 Fase A - 1-2</vt:lpstr>
      <vt:lpstr>OOP-OBP Fase B - 3</vt:lpstr>
      <vt:lpstr>Bureaumarge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Stroek, Eline</dc:creator>
  <cp:lastModifiedBy>Minke Dijkstra</cp:lastModifiedBy>
  <cp:lastPrinted>2026-05-18T09:26:48Z</cp:lastPrinted>
  <dcterms:created xsi:type="dcterms:W3CDTF">2023-12-07T13:24:35Z</dcterms:created>
  <dcterms:modified xsi:type="dcterms:W3CDTF">2026-05-21T11:28:04Z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0x010100908DC37EC0CB3B40B8802F08898CEECA</vt:lpwstr>
  </property>
  <property fmtid="{D5CDD505-2E9C-101B-9397-08002B2CF9AE}" pid="3" name="MediaServiceImageTags">
    <vt:lpwstr/>
  </property>
</Properties>
</file>