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gmdb.sharepoint.com/sites/p-14882/Gedeelde documenten/D. Nota van Inlichtingen/NvI 20260820/"/>
    </mc:Choice>
  </mc:AlternateContent>
  <xr:revisionPtr revIDLastSave="87" documentId="8_{28821C3C-5872-4F8D-878C-F01409010292}" xr6:coauthVersionLast="47" xr6:coauthVersionMax="47" xr10:uidLastSave="{1E4212A7-1E26-4F88-9A03-EA7A768660B0}"/>
  <bookViews>
    <workbookView xWindow="-120" yWindow="-120" windowWidth="29040" windowHeight="15720" tabRatio="500" xr2:uid="{00000000-000D-0000-FFFF-FFFF00000000}"/>
  </bookViews>
  <sheets>
    <sheet name="Totaaloverzicht" sheetId="1" r:id="rId1"/>
    <sheet name="Stadskantoor" sheetId="2" r:id="rId2"/>
    <sheet name="Afvalstoffendienst" sheetId="3" r:id="rId3"/>
    <sheet name="Stadhuis" sheetId="4" r:id="rId4"/>
    <sheet name="Weener XL" sheetId="5" r:id="rId5"/>
    <sheet name="Banqueting Stadhuis" sheetId="6" r:id="rId6"/>
    <sheet name="Banqueting overige locaties" sheetId="7" r:id="rId7"/>
    <sheet name="Warmedranken voorzieningen" sheetId="8" r:id="rId8"/>
    <sheet name="Opstartkosten" sheetId="9" r:id="rId9"/>
  </sheets>
  <definedNames>
    <definedName name="_xlnm.Print_Area" localSheetId="2">Afvalstoffendienst!$A$1:$L$23</definedName>
    <definedName name="_xlnm.Print_Area" localSheetId="3">Stadhuis!$A$1:$G$6</definedName>
    <definedName name="_xlnm.Print_Area" localSheetId="1">Stadskantoor!$A$1:$L$21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17" i="5" l="1"/>
  <c r="H11" i="5"/>
  <c r="J11" i="5" s="1"/>
  <c r="H16" i="5"/>
  <c r="G27" i="7"/>
  <c r="D19" i="9"/>
  <c r="C16" i="1" s="1"/>
  <c r="G14" i="8"/>
  <c r="I13" i="8"/>
  <c r="K13" i="8" s="1"/>
  <c r="I12" i="8"/>
  <c r="K12" i="8" s="1"/>
  <c r="K11" i="8"/>
  <c r="I11" i="8"/>
  <c r="I10" i="8"/>
  <c r="K10" i="8" s="1"/>
  <c r="G25" i="6"/>
  <c r="G22" i="6"/>
  <c r="G21" i="6"/>
  <c r="G20" i="6"/>
  <c r="G19" i="6"/>
  <c r="G15" i="6"/>
  <c r="G14" i="6"/>
  <c r="G27" i="6" s="1"/>
  <c r="G13" i="6"/>
  <c r="G12" i="6"/>
  <c r="G11" i="6"/>
  <c r="B22" i="5"/>
  <c r="B21" i="5"/>
  <c r="J18" i="5"/>
  <c r="C22" i="5" s="1"/>
  <c r="H18" i="5"/>
  <c r="F18" i="5"/>
  <c r="J17" i="5"/>
  <c r="C17" i="5"/>
  <c r="J16" i="5"/>
  <c r="C16" i="5"/>
  <c r="F12" i="5"/>
  <c r="H10" i="5"/>
  <c r="J10" i="5" s="1"/>
  <c r="G10" i="5"/>
  <c r="B54" i="4"/>
  <c r="B53" i="4"/>
  <c r="E49" i="4"/>
  <c r="F48" i="4"/>
  <c r="G48" i="4" s="1"/>
  <c r="I48" i="4" s="1"/>
  <c r="F47" i="4"/>
  <c r="G47" i="4" s="1"/>
  <c r="I47" i="4" s="1"/>
  <c r="F46" i="4"/>
  <c r="G46" i="4" s="1"/>
  <c r="I46" i="4" s="1"/>
  <c r="F45" i="4"/>
  <c r="G45" i="4" s="1"/>
  <c r="F44" i="4"/>
  <c r="E30" i="4"/>
  <c r="E29" i="4"/>
  <c r="C38" i="4" s="1"/>
  <c r="E28" i="4"/>
  <c r="E27" i="4"/>
  <c r="F36" i="4" s="1"/>
  <c r="E26" i="4"/>
  <c r="C35" i="4" s="1"/>
  <c r="E22" i="4"/>
  <c r="D22" i="4"/>
  <c r="C22" i="4"/>
  <c r="C48" i="4" s="1"/>
  <c r="B22" i="4"/>
  <c r="B30" i="4" s="1"/>
  <c r="B39" i="4" s="1"/>
  <c r="B48" i="4" s="1"/>
  <c r="E21" i="4"/>
  <c r="D21" i="4"/>
  <c r="C21" i="4"/>
  <c r="C47" i="4" s="1"/>
  <c r="B21" i="4"/>
  <c r="B29" i="4" s="1"/>
  <c r="B38" i="4" s="1"/>
  <c r="B47" i="4" s="1"/>
  <c r="E20" i="4"/>
  <c r="D20" i="4"/>
  <c r="E37" i="4" s="1"/>
  <c r="C20" i="4"/>
  <c r="C46" i="4" s="1"/>
  <c r="B20" i="4"/>
  <c r="B28" i="4" s="1"/>
  <c r="B37" i="4" s="1"/>
  <c r="B46" i="4" s="1"/>
  <c r="E19" i="4"/>
  <c r="D19" i="4"/>
  <c r="C19" i="4"/>
  <c r="C45" i="4" s="1"/>
  <c r="B19" i="4"/>
  <c r="B27" i="4" s="1"/>
  <c r="B36" i="4" s="1"/>
  <c r="B45" i="4" s="1"/>
  <c r="E18" i="4"/>
  <c r="D18" i="4"/>
  <c r="C18" i="4"/>
  <c r="C44" i="4" s="1"/>
  <c r="B18" i="4"/>
  <c r="B26" i="4" s="1"/>
  <c r="B35" i="4" s="1"/>
  <c r="B44" i="4" s="1"/>
  <c r="E14" i="4"/>
  <c r="E13" i="4"/>
  <c r="E12" i="4"/>
  <c r="E11" i="4"/>
  <c r="E10" i="4"/>
  <c r="C73" i="3"/>
  <c r="I71" i="3"/>
  <c r="C71" i="3"/>
  <c r="I61" i="3"/>
  <c r="C59" i="3" s="1"/>
  <c r="C61" i="3" s="1"/>
  <c r="C75" i="3" s="1"/>
  <c r="J16" i="3" s="1"/>
  <c r="G49" i="3"/>
  <c r="F49" i="3"/>
  <c r="H49" i="3" s="1"/>
  <c r="J49" i="3" s="1"/>
  <c r="C49" i="3"/>
  <c r="B49" i="3"/>
  <c r="H48" i="3"/>
  <c r="J48" i="3" s="1"/>
  <c r="G48" i="3"/>
  <c r="F48" i="3"/>
  <c r="C48" i="3"/>
  <c r="B48" i="3"/>
  <c r="H47" i="3"/>
  <c r="J47" i="3" s="1"/>
  <c r="G47" i="3"/>
  <c r="F47" i="3"/>
  <c r="C47" i="3"/>
  <c r="B47" i="3"/>
  <c r="G46" i="3"/>
  <c r="H46" i="3" s="1"/>
  <c r="J46" i="3" s="1"/>
  <c r="F46" i="3"/>
  <c r="C46" i="3"/>
  <c r="B46" i="3"/>
  <c r="G45" i="3"/>
  <c r="F45" i="3"/>
  <c r="H45" i="3" s="1"/>
  <c r="J45" i="3" s="1"/>
  <c r="C45" i="3"/>
  <c r="B45" i="3"/>
  <c r="G44" i="3"/>
  <c r="F44" i="3"/>
  <c r="H44" i="3" s="1"/>
  <c r="J44" i="3" s="1"/>
  <c r="C44" i="3"/>
  <c r="B44" i="3"/>
  <c r="H43" i="3"/>
  <c r="J43" i="3" s="1"/>
  <c r="G43" i="3"/>
  <c r="F43" i="3"/>
  <c r="C43" i="3"/>
  <c r="B43" i="3"/>
  <c r="H42" i="3"/>
  <c r="J42" i="3" s="1"/>
  <c r="G42" i="3"/>
  <c r="G50" i="3" s="1"/>
  <c r="F42" i="3"/>
  <c r="F50" i="3" s="1"/>
  <c r="C42" i="3"/>
  <c r="B42" i="3"/>
  <c r="G41" i="3"/>
  <c r="H41" i="3" s="1"/>
  <c r="F41" i="3"/>
  <c r="C41" i="3"/>
  <c r="B41" i="3"/>
  <c r="G36" i="3"/>
  <c r="F36" i="3"/>
  <c r="J35" i="3"/>
  <c r="H35" i="3"/>
  <c r="J34" i="3"/>
  <c r="H34" i="3"/>
  <c r="H33" i="3"/>
  <c r="J33" i="3" s="1"/>
  <c r="H32" i="3"/>
  <c r="J32" i="3" s="1"/>
  <c r="H31" i="3"/>
  <c r="J31" i="3" s="1"/>
  <c r="J30" i="3"/>
  <c r="H30" i="3"/>
  <c r="J29" i="3"/>
  <c r="H29" i="3"/>
  <c r="H28" i="3"/>
  <c r="J28" i="3" s="1"/>
  <c r="H27" i="3"/>
  <c r="J27" i="3" s="1"/>
  <c r="F13" i="3"/>
  <c r="C12" i="3"/>
  <c r="F16" i="3" s="1"/>
  <c r="B5" i="3"/>
  <c r="B5" i="4" s="1"/>
  <c r="B4" i="3"/>
  <c r="B4" i="4" s="1"/>
  <c r="I69" i="2"/>
  <c r="C69" i="2" s="1"/>
  <c r="C71" i="2" s="1"/>
  <c r="I59" i="2"/>
  <c r="C57" i="2" s="1"/>
  <c r="C59" i="2" s="1"/>
  <c r="G47" i="2"/>
  <c r="H47" i="2" s="1"/>
  <c r="J47" i="2" s="1"/>
  <c r="F47" i="2"/>
  <c r="C47" i="2"/>
  <c r="B47" i="2"/>
  <c r="G46" i="2"/>
  <c r="H46" i="2" s="1"/>
  <c r="J46" i="2" s="1"/>
  <c r="F46" i="2"/>
  <c r="C46" i="2"/>
  <c r="B46" i="2"/>
  <c r="J45" i="2"/>
  <c r="H45" i="2"/>
  <c r="G45" i="2"/>
  <c r="F45" i="2"/>
  <c r="C45" i="2"/>
  <c r="B45" i="2"/>
  <c r="G44" i="2"/>
  <c r="F44" i="2"/>
  <c r="H44" i="2" s="1"/>
  <c r="J44" i="2" s="1"/>
  <c r="C44" i="2"/>
  <c r="B44" i="2"/>
  <c r="G43" i="2"/>
  <c r="F43" i="2"/>
  <c r="H43" i="2" s="1"/>
  <c r="J43" i="2" s="1"/>
  <c r="C43" i="2"/>
  <c r="B43" i="2"/>
  <c r="G42" i="2"/>
  <c r="H42" i="2" s="1"/>
  <c r="J42" i="2" s="1"/>
  <c r="F42" i="2"/>
  <c r="C42" i="2"/>
  <c r="B42" i="2"/>
  <c r="G41" i="2"/>
  <c r="F41" i="2"/>
  <c r="C41" i="2"/>
  <c r="B41" i="2"/>
  <c r="J40" i="2"/>
  <c r="H40" i="2"/>
  <c r="G40" i="2"/>
  <c r="F40" i="2"/>
  <c r="C40" i="2"/>
  <c r="B40" i="2"/>
  <c r="G39" i="2"/>
  <c r="F39" i="2"/>
  <c r="F48" i="2" s="1"/>
  <c r="C39" i="2"/>
  <c r="B39" i="2"/>
  <c r="F34" i="2"/>
  <c r="H33" i="2"/>
  <c r="J33" i="2" s="1"/>
  <c r="H32" i="2"/>
  <c r="J32" i="2" s="1"/>
  <c r="H31" i="2"/>
  <c r="J31" i="2" s="1"/>
  <c r="J30" i="2"/>
  <c r="H30" i="2"/>
  <c r="J29" i="2"/>
  <c r="H29" i="2"/>
  <c r="H28" i="2"/>
  <c r="J28" i="2" s="1"/>
  <c r="H27" i="2"/>
  <c r="J27" i="2" s="1"/>
  <c r="H26" i="2"/>
  <c r="J25" i="2"/>
  <c r="H25" i="2"/>
  <c r="C15" i="2"/>
  <c r="F13" i="2"/>
  <c r="C13" i="2"/>
  <c r="C17" i="2" s="1"/>
  <c r="C11" i="2"/>
  <c r="B5" i="2"/>
  <c r="B5" i="9" s="1"/>
  <c r="B4" i="2"/>
  <c r="B4" i="9" s="1"/>
  <c r="G25" i="7"/>
  <c r="G24" i="7"/>
  <c r="G23" i="7"/>
  <c r="G22" i="7"/>
  <c r="G21" i="7"/>
  <c r="G18" i="7"/>
  <c r="G17" i="7"/>
  <c r="G16" i="7"/>
  <c r="G13" i="7"/>
  <c r="G12" i="7"/>
  <c r="G11" i="7"/>
  <c r="J12" i="5" l="1"/>
  <c r="C21" i="5" s="1"/>
  <c r="H34" i="2"/>
  <c r="H41" i="2"/>
  <c r="J41" i="2" s="1"/>
  <c r="C14" i="1"/>
  <c r="C13" i="1"/>
  <c r="F39" i="4"/>
  <c r="F35" i="4"/>
  <c r="E35" i="4"/>
  <c r="E38" i="4"/>
  <c r="D35" i="4"/>
  <c r="G35" i="4" s="1"/>
  <c r="F49" i="4"/>
  <c r="D36" i="4"/>
  <c r="D37" i="4"/>
  <c r="C36" i="4"/>
  <c r="G36" i="4" s="1"/>
  <c r="F37" i="4"/>
  <c r="E36" i="4"/>
  <c r="D38" i="4"/>
  <c r="E39" i="4"/>
  <c r="G44" i="4"/>
  <c r="I44" i="4" s="1"/>
  <c r="F38" i="4"/>
  <c r="D39" i="4"/>
  <c r="E31" i="4"/>
  <c r="C39" i="4"/>
  <c r="B4" i="6"/>
  <c r="B4" i="7"/>
  <c r="B4" i="5"/>
  <c r="K14" i="8"/>
  <c r="C15" i="1" s="1" a="1"/>
  <c r="C15" i="1" s="1"/>
  <c r="F17" i="3"/>
  <c r="F19" i="3"/>
  <c r="J12" i="3" s="1"/>
  <c r="H50" i="3"/>
  <c r="J41" i="3"/>
  <c r="J50" i="3" s="1"/>
  <c r="I45" i="4"/>
  <c r="B5" i="6"/>
  <c r="B5" i="7"/>
  <c r="B5" i="5"/>
  <c r="J36" i="3"/>
  <c r="C23" i="5"/>
  <c r="C12" i="1" s="1"/>
  <c r="C73" i="2"/>
  <c r="J15" i="2" s="1"/>
  <c r="C14" i="2"/>
  <c r="F14" i="3"/>
  <c r="C37" i="4"/>
  <c r="H12" i="5"/>
  <c r="C18" i="2"/>
  <c r="J26" i="2"/>
  <c r="J34" i="2" s="1"/>
  <c r="H36" i="3"/>
  <c r="B4" i="8"/>
  <c r="H39" i="2"/>
  <c r="B5" i="8"/>
  <c r="I14" i="8"/>
  <c r="C16" i="2"/>
  <c r="G38" i="4" l="1"/>
  <c r="G37" i="4"/>
  <c r="G39" i="4"/>
  <c r="I49" i="4"/>
  <c r="C54" i="4" s="1"/>
  <c r="G49" i="4"/>
  <c r="J15" i="3"/>
  <c r="K15" i="3" s="1"/>
  <c r="J19" i="3"/>
  <c r="J14" i="3"/>
  <c r="J18" i="3" s="1"/>
  <c r="K18" i="3" s="1"/>
  <c r="G40" i="4"/>
  <c r="C53" i="4" s="1"/>
  <c r="C19" i="2"/>
  <c r="K16" i="3"/>
  <c r="J39" i="2"/>
  <c r="J48" i="2" s="1"/>
  <c r="J14" i="2" s="1"/>
  <c r="H48" i="2"/>
  <c r="C55" i="4" l="1"/>
  <c r="C11" i="1" s="1"/>
  <c r="J21" i="3"/>
  <c r="C20" i="2"/>
  <c r="F10" i="2"/>
  <c r="F14" i="2" s="1"/>
  <c r="F16" i="2" s="1"/>
  <c r="F20" i="2" l="1"/>
  <c r="J11" i="2" s="1"/>
  <c r="F17" i="2"/>
  <c r="K21" i="3"/>
  <c r="C10" i="1"/>
  <c r="J13" i="2" l="1"/>
  <c r="J17" i="2" s="1"/>
  <c r="K17" i="2" s="1"/>
  <c r="J18" i="2"/>
  <c r="K15" i="2"/>
  <c r="K14" i="2"/>
  <c r="J20" i="2" l="1"/>
  <c r="K20" i="2" s="1"/>
  <c r="C9" i="1" l="1"/>
  <c r="C18" i="1" s="1"/>
</calcChain>
</file>

<file path=xl/sharedStrings.xml><?xml version="1.0" encoding="utf-8"?>
<sst xmlns="http://schemas.openxmlformats.org/spreadsheetml/2006/main" count="2150" uniqueCount="185">
  <si>
    <t>Cateringdiensten gemeente 's-Hertogenbosch - Totaaloverzicht</t>
  </si>
  <si>
    <t>Inschrijver</t>
  </si>
  <si>
    <t>Gevestigd te</t>
  </si>
  <si>
    <t>Exploitatieoverzicht cateringdienstverlening Gemeente 's-Hertogenbosch</t>
  </si>
  <si>
    <t>Type dienstverlening</t>
  </si>
  <si>
    <t>Exploitatieresultaat excl. BTW</t>
  </si>
  <si>
    <t>Stadkantoor - exploitatie bedrijfsrestaurant</t>
  </si>
  <si>
    <t>Afvalstoffendienst - exploitatie bedrijfsrestaurant</t>
  </si>
  <si>
    <t>Stadhuis - personele inzet</t>
  </si>
  <si>
    <t>Weener XL - personele inzet</t>
  </si>
  <si>
    <t>Banqueting Stadhuis</t>
  </si>
  <si>
    <t>Banqueting overige locaties</t>
  </si>
  <si>
    <t>Warmedranken voorzieningen - personele inzet</t>
  </si>
  <si>
    <t>Eenmalige kosten voor Gemeente 's Hertogenbosch</t>
  </si>
  <si>
    <t>Totale Inschrijfsom Gemeente 's-Hertogenbosch</t>
  </si>
  <si>
    <t>Prijzenblad gemeente 's-Hertogenbosch - Stadskantoor</t>
  </si>
  <si>
    <t>UITGANGSPUNTEN</t>
  </si>
  <si>
    <t>OMZETPROGNOSE</t>
  </si>
  <si>
    <t>EXPLOTATIEPROGNOSE</t>
  </si>
  <si>
    <t>Bezettingsgraad gebouw</t>
  </si>
  <si>
    <t>Bedrijfsrestaurant</t>
  </si>
  <si>
    <t>Exploitatieprognose restaurant</t>
  </si>
  <si>
    <t>Max. capaciteit (werkplekken)</t>
  </si>
  <si>
    <t>Gemiddelde gebouwbezetting</t>
  </si>
  <si>
    <t>Totaal</t>
  </si>
  <si>
    <t>Aantal werkdagen</t>
  </si>
  <si>
    <t>Omzet</t>
  </si>
  <si>
    <t>Effect van vakanties</t>
  </si>
  <si>
    <t>Max. bezetting per dag</t>
  </si>
  <si>
    <t>Netto exploitatiedagen</t>
  </si>
  <si>
    <t>Inkoop ingredienten</t>
  </si>
  <si>
    <t>maandag (65%)</t>
  </si>
  <si>
    <t>Totale bezetting op jaarbasis</t>
  </si>
  <si>
    <t>Personeelskosten</t>
  </si>
  <si>
    <t>dinsdag (80%)</t>
  </si>
  <si>
    <t>Bezetting restaurant</t>
  </si>
  <si>
    <t>Algemene kosten</t>
  </si>
  <si>
    <t>woensdag (50%)</t>
  </si>
  <si>
    <t>Gebruik restaurant per jaar</t>
  </si>
  <si>
    <t>donderdag (70%)</t>
  </si>
  <si>
    <t>Gemiddeld gebruik restaurant p.d.</t>
  </si>
  <si>
    <t>Totale kosten</t>
  </si>
  <si>
    <t>vrijdag (25%)</t>
  </si>
  <si>
    <t>Gemiddelde besteding</t>
  </si>
  <si>
    <t>Management fee</t>
  </si>
  <si>
    <t>Gemiddeld</t>
  </si>
  <si>
    <t>In %</t>
  </si>
  <si>
    <t>Omzetprognose</t>
  </si>
  <si>
    <t>Operationeel resultaat</t>
  </si>
  <si>
    <t>UITWERKING KOSTENOPBOUW</t>
  </si>
  <si>
    <t>Functie medewerker</t>
  </si>
  <si>
    <t>CAO-schaal</t>
  </si>
  <si>
    <t>Uurtarief</t>
  </si>
  <si>
    <t>Uren per dag</t>
  </si>
  <si>
    <t>aantal dagen per jaar</t>
  </si>
  <si>
    <t>aantal uren per jaar</t>
  </si>
  <si>
    <t>Kosten per jaar</t>
  </si>
  <si>
    <t>Totaal personeelsinzet</t>
  </si>
  <si>
    <t>Overnamekosten jaarlijks</t>
  </si>
  <si>
    <t>Kosten per uur</t>
  </si>
  <si>
    <t>Algemene kosten per jaar</t>
  </si>
  <si>
    <t>Variabele algemene kosten</t>
  </si>
  <si>
    <t>Kosten</t>
  </si>
  <si>
    <t>Specificatie overige variabele algemene kosten</t>
  </si>
  <si>
    <t>Disposables</t>
  </si>
  <si>
    <t>Diverse hulpmaterialen</t>
  </si>
  <si>
    <t>Schoonmaakmiddelen</t>
  </si>
  <si>
    <t>Wasserijkosten</t>
  </si>
  <si>
    <t>Bankkosten / transactiekosten</t>
  </si>
  <si>
    <t>Overige variabele algemene kosten</t>
  </si>
  <si>
    <t>Totaal variabele algemene kosten</t>
  </si>
  <si>
    <t>Vaste algemene kosten</t>
  </si>
  <si>
    <t>Specificatie overige vaste algemene kosten</t>
  </si>
  <si>
    <t>Kantoormiddelen</t>
  </si>
  <si>
    <t>Verzekeringskosten</t>
  </si>
  <si>
    <t>Bacteriologisch / hygiëneonderzoek</t>
  </si>
  <si>
    <t>Presentatiemiddelen en signing</t>
  </si>
  <si>
    <t>Kledingkosten</t>
  </si>
  <si>
    <t>Kosten voor kassa en randapparatuur</t>
  </si>
  <si>
    <t>Onderhoud / reparatie eigen apparatuur</t>
  </si>
  <si>
    <t>Overige vaste algemene kosten</t>
  </si>
  <si>
    <t>Totaal vaste algemene kosten</t>
  </si>
  <si>
    <t>Totale algemene kosten</t>
  </si>
  <si>
    <t>Prijzenblad gemeente 's-Hertogenbosch - Afvalstoffendienst</t>
  </si>
  <si>
    <t>Max. capaciteit kantoor</t>
  </si>
  <si>
    <t>Gemiddelde gelijktijdige aanwezigheid</t>
  </si>
  <si>
    <t>Max. capaciteit buitendienst</t>
  </si>
  <si>
    <t>Gebruik restaurant per dag</t>
  </si>
  <si>
    <t>Prijzenblad gemeente 's-Hertogenbosch - Stadhuis</t>
  </si>
  <si>
    <t>Personeelskosten - werkweek</t>
  </si>
  <si>
    <t>Daguren (ma - vr : 07:00 uur - 18:00 uur)</t>
  </si>
  <si>
    <t>Avonduren (ma - vr : 18:00 uur - 06:00 uur)</t>
  </si>
  <si>
    <t>Tarief excl. BTW</t>
  </si>
  <si>
    <t>Personeelskosten - weekend</t>
  </si>
  <si>
    <t>Zaterdag - ureninzet</t>
  </si>
  <si>
    <t>Zondag - ureninzet</t>
  </si>
  <si>
    <t>Personeelsinzet</t>
  </si>
  <si>
    <t>Let op! Totaal aantal uren per jaar in cel E31 moet exact 4.335 zijn (afwijking kleurt rood).</t>
  </si>
  <si>
    <t>Personeelskosten - gewogen</t>
  </si>
  <si>
    <t>Daguren (75%)</t>
  </si>
  <si>
    <t>Avonduren (20%)</t>
  </si>
  <si>
    <t>Zaterdaguren (3%)</t>
  </si>
  <si>
    <t>Zondaguren (2%)</t>
  </si>
  <si>
    <t>Totaal excl. BTW</t>
  </si>
  <si>
    <t>Overnamekosten personeel (jaarlijks)</t>
  </si>
  <si>
    <t xml:space="preserve"> </t>
  </si>
  <si>
    <t>Totale personeelsinzet Stadhuis</t>
  </si>
  <si>
    <t>excl. BTW</t>
  </si>
  <si>
    <t>Prijzenblad gemeente 's-Hertogenbosch - Weener XL</t>
  </si>
  <si>
    <t>Uurtarief excl. BTW</t>
  </si>
  <si>
    <t>Uren per week</t>
  </si>
  <si>
    <t>Cateringmanager</t>
  </si>
  <si>
    <t>Assistent manager</t>
  </si>
  <si>
    <t>Subotaal personeelskosten</t>
  </si>
  <si>
    <t>Overnamekosten (jaarlijks)</t>
  </si>
  <si>
    <t>Overnamekosten excl. BTW</t>
  </si>
  <si>
    <t>Totale personeelsinzet Weener XL</t>
  </si>
  <si>
    <t>Prijzenblad gemeente 's-Hertogenbosch - Banqueting Stadhuis</t>
  </si>
  <si>
    <t>Verkoopprijzen</t>
  </si>
  <si>
    <t>Omschrijving (p.p.)</t>
  </si>
  <si>
    <t>Prijs excl. BTW</t>
  </si>
  <si>
    <t>Maximum prijzen excl. btw</t>
  </si>
  <si>
    <t>Aantallen</t>
  </si>
  <si>
    <t>Verkoopprijs excl. BTW</t>
  </si>
  <si>
    <t>Lunch arrangement</t>
  </si>
  <si>
    <t>Lunchvariant A</t>
  </si>
  <si>
    <t>2 zachte bolletjes met hartig beleg, muesli, noten of rozijnenbrood, zuivelvariant met vers fruit, melk, karnemelk of fruitsap</t>
  </si>
  <si>
    <t>Lunchvariant B</t>
  </si>
  <si>
    <t>2 dikke desem boterhammen(wit/bruin) met hartig beleg en garnering, soep van de dag uit eigen keuken of muesli, noten of rozijnenbrood, zuivelvariant met vers fruit, melk, karnemelk of fruitsap</t>
  </si>
  <si>
    <t>Lunchvariant C</t>
  </si>
  <si>
    <t>2 dikke desem boterhammen met Luxe beleg en garnering, filet american, carpaccio, brie, mozzarella), soep van de dag uit eigen keuken of muesli, noten of rozijnenbrood, zuivelvariant met vers fruit, melk, karnemelk of fruitsap</t>
  </si>
  <si>
    <t>Lunchvariant D</t>
  </si>
  <si>
    <t>Maaltijdsalade bestaande uit: Diverse slasoorten, komkomer, tomaat, augurkjes, pitten en zadenmix, ei,zongedroogde tomaatjes, coleslaw, pulled chicken, warme beenham, zalm of mozzarella met pesto, soep van de dag uit eigen keuken of muesli, noten of rozijnenbrood, zuivelvariant met vers fruit, melk, karnemelk of fruitsap</t>
  </si>
  <si>
    <t>Lunchvariant E</t>
  </si>
  <si>
    <t>Clubsandwich: 3 sneetjes op elkaar gestapeld bruin brood met tomaat, sla,komkommer, roomkaas, bacon. Geserveerd met ovenchips. Keuze uit: gerookte kip, beenham of gerookte zalm, zuivelvariant met vers fruit, melk, karnemelk of fruitsap</t>
  </si>
  <si>
    <t>Borrel items</t>
  </si>
  <si>
    <t>Zoutjes en nootjes (p.p.)</t>
  </si>
  <si>
    <t>Assortiment van gezouten snacks en luxe gemengde noten.</t>
  </si>
  <si>
    <t>Bittergarnituur koud</t>
  </si>
  <si>
    <t>Assortiment koude hapjes. Standaard hoeveelheid: 3 rondes van 2 hapjes per persoon</t>
  </si>
  <si>
    <t>Bittergarnituur basis</t>
  </si>
  <si>
    <t>Assortiment warme hapjes, Minimaal drie verschillende snacks waarvan ten minste één vegetarisch, Standaard hoeveelheid: 3 rondes van 2 hapjes per persoon</t>
  </si>
  <si>
    <t>Bittergarnituur luxe</t>
  </si>
  <si>
    <t>Assortiment luxe warme hapjes. Standaard hoeveelheid: 3 rondes van 2 hapjes per persoon</t>
  </si>
  <si>
    <t>Specials</t>
  </si>
  <si>
    <t>Overwerkmaaltijd - basis</t>
  </si>
  <si>
    <t>1 warme hoofdmaaltijd, 1 bijgerecht, Water en/of frisdrank, Samenstelling wordt door opdrachtnemer bepaald.</t>
  </si>
  <si>
    <t>Totaal vergaderservice en banqueting</t>
  </si>
  <si>
    <t>Prijzenblad gemeente 's-Hertogenbosch - Banqueting overige locaties</t>
  </si>
  <si>
    <t>Vaste verrekenprijzen</t>
  </si>
  <si>
    <t>Vaste verrekenprijs excl. BTW</t>
  </si>
  <si>
    <t>Standaard lunch</t>
  </si>
  <si>
    <t>1 hard broodje (pistolet), 1 zacht broodje, belegd met kaas en/of vleeswaren, 1 krentenbol,	1 stuk fruit, melk en/of sap,vegetarische en veganistische varianten zijn inbegrepen tegen dezelfde prijs</t>
  </si>
  <si>
    <t>Luxe lunch</t>
  </si>
  <si>
    <t>1 hard broodje, 1 zacht broodje met luxe beleg, 1 krentenbol, 1 stuk handfruit, 1 zoet product, melk en/of sap, vegetarische en veganistische varianten zijn inbegrepen tegen dezelfde prijs.</t>
  </si>
  <si>
    <t>Counterlunch</t>
  </si>
  <si>
    <t>Lunch die door de gast zelf wordt samengesteld in het lunchrestaurant met producten uit het aangeboden assortiment</t>
  </si>
  <si>
    <t>Lunch items</t>
  </si>
  <si>
    <t>Worstenbroodje</t>
  </si>
  <si>
    <t>Vers afgebakken Brabants worstenbroodje gevuld met gekruid rundergehakt.</t>
  </si>
  <si>
    <t>Broodje kroket</t>
  </si>
  <si>
    <t>Wit of bruin zacht bolletje belegd met rundvleeskroket, inclusief mosterd.</t>
  </si>
  <si>
    <t>Soep van de dag (250ml)</t>
  </si>
  <si>
    <t>Dagverse huisgemaakte soep, wisselend assortiment op basis van seizoen en aanbod.</t>
  </si>
  <si>
    <t>Ontbijt</t>
  </si>
  <si>
    <t>1 hard broodje, 1 zacht broodje, beleg bestaande uit kaas en/of zoet beleg, 1 stuk fruit, koffie en/of thee, vruchtensap, vegetarische en dieetvarianten zijn inbegrepen tegen dezelfde prijs.</t>
  </si>
  <si>
    <t>Gebaksassortiment p.p.</t>
  </si>
  <si>
    <t>Assortiment van luxe vers gebak, één stuk per persoon</t>
  </si>
  <si>
    <t>Bossche bol Jan de Groot</t>
  </si>
  <si>
    <t>Originele Bossche bol van Jan de Groot, gevuld met slagroom en afgewerkt met pure chocolade.</t>
  </si>
  <si>
    <t>Mini eclairs</t>
  </si>
  <si>
    <t>Assortiment van 10 mini eclairs gevuld met banketbakkersroom en voorzien van diverse toppings.</t>
  </si>
  <si>
    <t>Prijzenblad gemeente 's-Hertogenbosch - Warmedranken voorzieningen</t>
  </si>
  <si>
    <t>Locatie</t>
  </si>
  <si>
    <t>Stadskantoor</t>
  </si>
  <si>
    <t>Afvalstoffendienst</t>
  </si>
  <si>
    <t>Groot Tuighuis</t>
  </si>
  <si>
    <t>Depandance Wolvenhoek 2-4</t>
  </si>
  <si>
    <t>Prijzenblad gemeente 's-Hertogenbosch - eenmalige kosten</t>
  </si>
  <si>
    <t>Opstartkosten</t>
  </si>
  <si>
    <t>Kostensoort</t>
  </si>
  <si>
    <t>Toelichting</t>
  </si>
  <si>
    <t>Kosten excl. BTW</t>
  </si>
  <si>
    <t>Bijlage 8 - Prijzenblad Cateringdiensten NvI 20260824</t>
  </si>
  <si>
    <t>Datum 24-8-2026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</si>
</sst>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d/yyyy\ h:mm"/>
    <numFmt numFmtId="165" formatCode="&quot;€ &quot;#,##0.00"/>
    <numFmt numFmtId="166" formatCode="_(* #,##0_);_(* \(#,##0\);_(* \-??_);_(@_)"/>
    <numFmt numFmtId="167" formatCode="[$€-413]\ #,##0.00"/>
    <numFmt numFmtId="168" formatCode="&quot;€ &quot;#,##0"/>
    <numFmt numFmtId="169" formatCode="_(&quot;€ &quot;* #,##0.00_);_(&quot;€ &quot;* \(#,##0.00\);_(&quot;€ &quot;* \-??_);_(@_)"/>
    <numFmt numFmtId="170" formatCode="_ [$€-413]\ * #,##0.00_ ;_ [$€-413]\ * \-#,##0.00_ ;_ [$€-413]\ * \-??_ ;_ @_ "/>
  </numFmts>
  <fonts count="22" x14ac:knownFonts="1">
    <font>
      <sz val="12"/>
      <color theme="1"/>
      <name val="Aptos Narrow"/>
      <family val="2"/>
      <charset val="1"/>
    </font>
    <font>
      <sz val="12"/>
      <color theme="1"/>
      <name val="Montserrat"/>
      <family val="2"/>
      <charset val="77"/>
    </font>
    <font>
      <sz val="10"/>
      <color theme="1"/>
      <name val="Montserrat"/>
      <family val="2"/>
      <charset val="77"/>
    </font>
    <font>
      <b/>
      <sz val="24"/>
      <color rgb="FF2055C6"/>
      <name val="Montserrat"/>
      <charset val="1"/>
    </font>
    <font>
      <sz val="10"/>
      <color rgb="FF2055C6"/>
      <name val="Montserrat"/>
      <family val="2"/>
      <charset val="77"/>
    </font>
    <font>
      <b/>
      <sz val="12"/>
      <color theme="0"/>
      <name val="Montserrat"/>
      <family val="2"/>
      <charset val="77"/>
    </font>
    <font>
      <sz val="12"/>
      <color theme="0"/>
      <name val="Montserrat"/>
      <family val="2"/>
      <charset val="77"/>
    </font>
    <font>
      <b/>
      <sz val="12"/>
      <color rgb="FFE04091"/>
      <name val="Montserrat"/>
      <family val="2"/>
      <charset val="77"/>
    </font>
    <font>
      <sz val="12"/>
      <color rgb="FF00004D"/>
      <name val="Montserrat"/>
      <family val="2"/>
      <charset val="77"/>
    </font>
    <font>
      <b/>
      <sz val="12"/>
      <color rgb="FF00004D"/>
      <name val="Montserrat"/>
      <family val="2"/>
      <charset val="77"/>
    </font>
    <font>
      <b/>
      <sz val="10"/>
      <color theme="0"/>
      <name val="Montserrat"/>
      <family val="2"/>
      <charset val="77"/>
    </font>
    <font>
      <sz val="10"/>
      <color rgb="FF00004D"/>
      <name val="Montserrat"/>
      <family val="2"/>
      <charset val="77"/>
    </font>
    <font>
      <b/>
      <sz val="10"/>
      <color rgb="FFE04091"/>
      <name val="Montserrat"/>
      <family val="2"/>
      <charset val="77"/>
    </font>
    <font>
      <b/>
      <sz val="10"/>
      <color rgb="FF00004D"/>
      <name val="Montserrat"/>
      <family val="2"/>
      <charset val="77"/>
    </font>
    <font>
      <strike/>
      <sz val="10"/>
      <color rgb="FF00004D"/>
      <name val="Montserrat"/>
      <family val="2"/>
      <charset val="77"/>
    </font>
    <font>
      <b/>
      <sz val="10"/>
      <color theme="1"/>
      <name val="Montserrat"/>
      <family val="2"/>
      <charset val="77"/>
    </font>
    <font>
      <b/>
      <sz val="10"/>
      <color rgb="FF00004D"/>
      <name val="Montserrat"/>
      <charset val="1"/>
    </font>
    <font>
      <b/>
      <sz val="10"/>
      <color rgb="FFFFFFFF"/>
      <name val="Montserrat"/>
      <family val="2"/>
      <charset val="77"/>
    </font>
    <font>
      <sz val="10"/>
      <color rgb="FFFF0000"/>
      <name val="Montserrat"/>
      <family val="2"/>
      <charset val="77"/>
    </font>
    <font>
      <sz val="10"/>
      <color rgb="FFE04091"/>
      <name val="Montserrat"/>
      <family val="2"/>
      <charset val="77"/>
    </font>
    <font>
      <b/>
      <sz val="10"/>
      <color rgb="FFE04091"/>
      <name val="Montserrat"/>
      <charset val="1"/>
    </font>
    <font>
      <sz val="10"/>
      <color theme="0"/>
      <name val="Montserrat"/>
      <family val="2"/>
      <charset val="77"/>
    </font>
  </fonts>
  <fills count="10">
    <fill>
      <patternFill patternType="none"/>
    </fill>
    <fill>
      <patternFill patternType="gray125"/>
    </fill>
    <fill>
      <patternFill patternType="solid">
        <fgColor theme="0"/>
        <bgColor rgb="FFF2F2F2"/>
      </patternFill>
    </fill>
    <fill>
      <patternFill patternType="solid">
        <fgColor theme="2" tint="-9.9978637043366805E-2"/>
        <bgColor rgb="FFC0C0C0"/>
      </patternFill>
    </fill>
    <fill>
      <patternFill patternType="solid">
        <fgColor rgb="FF2055C6"/>
        <bgColor rgb="FF2564E9"/>
      </patternFill>
    </fill>
    <fill>
      <patternFill patternType="solid">
        <fgColor theme="0" tint="-4.9989318521683403E-2"/>
        <bgColor rgb="FFFFFFFF"/>
      </patternFill>
    </fill>
    <fill>
      <patternFill patternType="solid">
        <fgColor rgb="FFE04091"/>
        <bgColor rgb="FF993366"/>
      </patternFill>
    </fill>
    <fill>
      <patternFill patternType="solid">
        <fgColor rgb="FFFFFF00"/>
        <bgColor rgb="FFFFFF00"/>
      </patternFill>
    </fill>
    <fill>
      <patternFill patternType="solid">
        <fgColor theme="5" tint="0.79989013336588644"/>
        <bgColor rgb="FFFFF2CC"/>
      </patternFill>
    </fill>
    <fill>
      <patternFill patternType="solid">
        <fgColor theme="3"/>
        <bgColor rgb="FF333333"/>
      </patternFill>
    </fill>
  </fills>
  <borders count="87">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rgb="FF2055C6"/>
      </left>
      <right style="thin">
        <color rgb="FF2055C6"/>
      </right>
      <top style="thin">
        <color rgb="FF2055C6"/>
      </top>
      <bottom style="thin">
        <color rgb="FF2055C6"/>
      </bottom>
      <diagonal/>
    </border>
    <border>
      <left/>
      <right style="medium">
        <color auto="1"/>
      </right>
      <top style="medium">
        <color auto="1"/>
      </top>
      <bottom/>
      <diagonal/>
    </border>
    <border>
      <left/>
      <right style="medium">
        <color auto="1"/>
      </right>
      <top/>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thin">
        <color rgb="FF0066F2"/>
      </left>
      <right style="thin">
        <color rgb="FF0066F2"/>
      </right>
      <top style="thin">
        <color rgb="FF0066F2"/>
      </top>
      <bottom style="thin">
        <color rgb="FF2055C6"/>
      </bottom>
      <diagonal/>
    </border>
    <border>
      <left style="thin">
        <color rgb="FF0066F2"/>
      </left>
      <right style="thin">
        <color rgb="FF0066F2"/>
      </right>
      <top style="thin">
        <color rgb="FF0066F2"/>
      </top>
      <bottom/>
      <diagonal/>
    </border>
    <border>
      <left style="thin">
        <color rgb="FF0066F2"/>
      </left>
      <right/>
      <top style="thin">
        <color rgb="FF2055C6"/>
      </top>
      <bottom style="thin">
        <color rgb="FF2055C6"/>
      </bottom>
      <diagonal/>
    </border>
    <border>
      <left style="thin">
        <color rgb="FF2564E9"/>
      </left>
      <right style="thin">
        <color rgb="FF0066F2"/>
      </right>
      <top style="thin">
        <color rgb="FF2564E9"/>
      </top>
      <bottom style="thin">
        <color rgb="FF2055C6"/>
      </bottom>
      <diagonal/>
    </border>
    <border>
      <left style="thin">
        <color rgb="FF0066F2"/>
      </left>
      <right/>
      <top/>
      <bottom style="thin">
        <color rgb="FF0066F2"/>
      </bottom>
      <diagonal/>
    </border>
    <border>
      <left/>
      <right style="thin">
        <color rgb="FF0066F2"/>
      </right>
      <top/>
      <bottom style="thin">
        <color rgb="FF0066F2"/>
      </bottom>
      <diagonal/>
    </border>
    <border>
      <left style="thin">
        <color rgb="FF2055C6"/>
      </left>
      <right/>
      <top/>
      <bottom style="thin">
        <color rgb="FF2055C6"/>
      </bottom>
      <diagonal/>
    </border>
    <border>
      <left/>
      <right/>
      <top/>
      <bottom style="thin">
        <color rgb="FF2055C6"/>
      </bottom>
      <diagonal/>
    </border>
    <border>
      <left/>
      <right style="thin">
        <color rgb="FF2055C6"/>
      </right>
      <top/>
      <bottom style="thin">
        <color rgb="FF2055C6"/>
      </bottom>
      <diagonal/>
    </border>
    <border>
      <left style="thin">
        <color rgb="FF0066F2"/>
      </left>
      <right style="thin">
        <color rgb="FF2055C6"/>
      </right>
      <top style="thin">
        <color rgb="FF2055C6"/>
      </top>
      <bottom/>
      <diagonal/>
    </border>
    <border>
      <left style="thin">
        <color rgb="FF2564E9"/>
      </left>
      <right style="thin">
        <color rgb="FF0066F2"/>
      </right>
      <top style="thin">
        <color rgb="FF2055C6"/>
      </top>
      <bottom/>
      <diagonal/>
    </border>
    <border>
      <left style="thin">
        <color rgb="FF0066F2"/>
      </left>
      <right/>
      <top/>
      <bottom/>
      <diagonal/>
    </border>
    <border>
      <left style="thin">
        <color rgb="FF2564E9"/>
      </left>
      <right style="thin">
        <color rgb="FF2564E9"/>
      </right>
      <top/>
      <bottom/>
      <diagonal/>
    </border>
    <border>
      <left style="thin">
        <color rgb="FF2055C6"/>
      </left>
      <right/>
      <top/>
      <bottom/>
      <diagonal/>
    </border>
    <border>
      <left/>
      <right style="thin">
        <color rgb="FF2055C6"/>
      </right>
      <top/>
      <bottom/>
      <diagonal/>
    </border>
    <border>
      <left style="thin">
        <color rgb="FF2564E9"/>
      </left>
      <right style="thin">
        <color rgb="FF0066F2"/>
      </right>
      <top/>
      <bottom style="thin">
        <color rgb="FF0066F2"/>
      </bottom>
      <diagonal/>
    </border>
    <border>
      <left style="thin">
        <color rgb="FF2055C6"/>
      </left>
      <right/>
      <top style="thin">
        <color rgb="FF2055C6"/>
      </top>
      <bottom style="thin">
        <color rgb="FF2055C6"/>
      </bottom>
      <diagonal/>
    </border>
    <border>
      <left style="thin">
        <color rgb="FF2564E9"/>
      </left>
      <right style="thin">
        <color rgb="FF2564E9"/>
      </right>
      <top style="thin">
        <color rgb="FF2564E9"/>
      </top>
      <bottom style="thin">
        <color rgb="FF2564E9"/>
      </bottom>
      <diagonal/>
    </border>
    <border>
      <left style="thin">
        <color rgb="FF2055C6"/>
      </left>
      <right/>
      <top style="thin">
        <color rgb="FF2055C6"/>
      </top>
      <bottom/>
      <diagonal/>
    </border>
    <border>
      <left style="thin">
        <color rgb="FF2564E9"/>
      </left>
      <right style="thin">
        <color rgb="FF2564E9"/>
      </right>
      <top style="thin">
        <color rgb="FF2564E9"/>
      </top>
      <bottom/>
      <diagonal/>
    </border>
    <border>
      <left style="thin">
        <color rgb="FF2055C6"/>
      </left>
      <right/>
      <top/>
      <bottom style="thin">
        <color rgb="FF2564EA"/>
      </bottom>
      <diagonal/>
    </border>
    <border>
      <left/>
      <right/>
      <top/>
      <bottom style="thin">
        <color rgb="FF2564EA"/>
      </bottom>
      <diagonal/>
    </border>
    <border>
      <left/>
      <right style="thin">
        <color rgb="FF2055C6"/>
      </right>
      <top style="thin">
        <color rgb="FF2564EA"/>
      </top>
      <bottom style="thin">
        <color rgb="FF2055C6"/>
      </bottom>
      <diagonal/>
    </border>
    <border>
      <left/>
      <right style="thin">
        <color rgb="FF2055C6"/>
      </right>
      <top style="thin">
        <color rgb="FF2055C6"/>
      </top>
      <bottom style="thin">
        <color rgb="FF2055C6"/>
      </bottom>
      <diagonal/>
    </border>
    <border>
      <left style="thin">
        <color rgb="FF2564E9"/>
      </left>
      <right style="thin">
        <color rgb="FF2564E9"/>
      </right>
      <top/>
      <bottom style="thin">
        <color rgb="FF2564E9"/>
      </bottom>
      <diagonal/>
    </border>
    <border>
      <left style="thin">
        <color rgb="FF2564E9"/>
      </left>
      <right style="thin">
        <color rgb="FF2564E9"/>
      </right>
      <top style="thin">
        <color rgb="FF2055C6"/>
      </top>
      <bottom style="thin">
        <color rgb="FF2055C6"/>
      </bottom>
      <diagonal/>
    </border>
    <border>
      <left style="thin">
        <color rgb="FF2055C6"/>
      </left>
      <right style="thin">
        <color rgb="FF2055C6"/>
      </right>
      <top style="thin">
        <color rgb="FF2055C6"/>
      </top>
      <bottom/>
      <diagonal/>
    </border>
    <border>
      <left style="thin">
        <color rgb="FF0066F2"/>
      </left>
      <right/>
      <top style="thin">
        <color rgb="FF2055C6"/>
      </top>
      <bottom/>
      <diagonal/>
    </border>
    <border>
      <left style="thin">
        <color rgb="FF0066F2"/>
      </left>
      <right style="thin">
        <color rgb="FF2055C6"/>
      </right>
      <top/>
      <bottom/>
      <diagonal/>
    </border>
    <border>
      <left style="thin">
        <color rgb="FF2055C6"/>
      </left>
      <right style="thin">
        <color rgb="FF2055C6"/>
      </right>
      <top/>
      <bottom/>
      <diagonal/>
    </border>
    <border>
      <left style="thin">
        <color rgb="FF0066F2"/>
      </left>
      <right style="thin">
        <color rgb="FF2055C6"/>
      </right>
      <top/>
      <bottom style="thin">
        <color rgb="FF2564E9"/>
      </bottom>
      <diagonal/>
    </border>
    <border>
      <left style="thin">
        <color rgb="FF2055C6"/>
      </left>
      <right style="thin">
        <color rgb="FF2055C6"/>
      </right>
      <top/>
      <bottom style="thin">
        <color rgb="FF2564E9"/>
      </bottom>
      <diagonal/>
    </border>
    <border>
      <left style="thin">
        <color rgb="FF2564E9"/>
      </left>
      <right style="thin">
        <color rgb="FF2564E9"/>
      </right>
      <top style="thin">
        <color rgb="FF2564E9"/>
      </top>
      <bottom style="thin">
        <color rgb="FF2055C6"/>
      </bottom>
      <diagonal/>
    </border>
    <border>
      <left style="thin">
        <color rgb="FF2564E9"/>
      </left>
      <right style="thin">
        <color rgb="FF2564E9"/>
      </right>
      <top/>
      <bottom style="thin">
        <color rgb="FF2055C6"/>
      </bottom>
      <diagonal/>
    </border>
    <border>
      <left style="thin">
        <color rgb="FF2055C6"/>
      </left>
      <right style="thin">
        <color rgb="FF2055C6"/>
      </right>
      <top/>
      <bottom style="thin">
        <color rgb="FF2055C6"/>
      </bottom>
      <diagonal/>
    </border>
    <border>
      <left style="thin">
        <color rgb="FF2564E9"/>
      </left>
      <right style="thin">
        <color rgb="FF0066F2"/>
      </right>
      <top/>
      <bottom/>
      <diagonal/>
    </border>
    <border>
      <left style="thin">
        <color auto="1"/>
      </left>
      <right style="thin">
        <color rgb="FF2055C6"/>
      </right>
      <top style="thin">
        <color rgb="FF2055C6"/>
      </top>
      <bottom style="thin">
        <color rgb="FF2055C6"/>
      </bottom>
      <diagonal/>
    </border>
    <border>
      <left style="thin">
        <color rgb="FF2055C6"/>
      </left>
      <right style="thin">
        <color rgb="FF2055C6"/>
      </right>
      <top style="thin">
        <color rgb="FF2055C6"/>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0066F2"/>
      </left>
      <right/>
      <top style="thin">
        <color rgb="FF0066F2"/>
      </top>
      <bottom style="thin">
        <color rgb="FF0066F2"/>
      </bottom>
      <diagonal/>
    </border>
    <border>
      <left/>
      <right style="thin">
        <color rgb="FF0066F2"/>
      </right>
      <top style="thin">
        <color rgb="FF0066F2"/>
      </top>
      <bottom style="thin">
        <color rgb="FF0066F2"/>
      </bottom>
      <diagonal/>
    </border>
    <border>
      <left style="thin">
        <color rgb="FF2055C6"/>
      </left>
      <right style="thin">
        <color rgb="FF0066F2"/>
      </right>
      <top/>
      <bottom/>
      <diagonal/>
    </border>
    <border>
      <left style="thin">
        <color rgb="FF2055C6"/>
      </left>
      <right style="thin">
        <color rgb="FF0066F2"/>
      </right>
      <top/>
      <bottom style="thin">
        <color rgb="FF0066F2"/>
      </bottom>
      <diagonal/>
    </border>
    <border>
      <left style="thin">
        <color rgb="FF2564E9"/>
      </left>
      <right/>
      <top style="thin">
        <color rgb="FF2564E9"/>
      </top>
      <bottom style="thin">
        <color rgb="FF2055C6"/>
      </bottom>
      <diagonal/>
    </border>
    <border>
      <left/>
      <right/>
      <top style="thin">
        <color rgb="FF2564E9"/>
      </top>
      <bottom style="thin">
        <color rgb="FF2055C6"/>
      </bottom>
      <diagonal/>
    </border>
    <border>
      <left/>
      <right style="thin">
        <color rgb="FF2564E9"/>
      </right>
      <top style="thin">
        <color rgb="FF2564E9"/>
      </top>
      <bottom style="thin">
        <color rgb="FF2055C6"/>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2055C6"/>
      </left>
      <right style="thin">
        <color rgb="FF2564E9"/>
      </right>
      <top style="thin">
        <color rgb="FF2055C6"/>
      </top>
      <bottom style="thin">
        <color rgb="FF2055C6"/>
      </bottom>
      <diagonal/>
    </border>
    <border>
      <left/>
      <right style="thin">
        <color rgb="FF2055C6"/>
      </right>
      <top style="thin">
        <color rgb="FF2055C6"/>
      </top>
      <bottom/>
      <diagonal/>
    </border>
    <border>
      <left style="thin">
        <color rgb="FF2055C6"/>
      </left>
      <right style="thin">
        <color rgb="FF2564E9"/>
      </right>
      <top style="thin">
        <color rgb="FF2055C6"/>
      </top>
      <bottom/>
      <diagonal/>
    </border>
    <border>
      <left style="thin">
        <color rgb="FF2564E9"/>
      </left>
      <right/>
      <top style="thin">
        <color rgb="FF2564E9"/>
      </top>
      <bottom style="thin">
        <color rgb="FF2564E9"/>
      </bottom>
      <diagonal/>
    </border>
    <border>
      <left style="thin">
        <color rgb="FF2055C6"/>
      </left>
      <right style="thin">
        <color rgb="FF2055C6"/>
      </right>
      <top style="thin">
        <color rgb="FF2055C6"/>
      </top>
      <bottom style="thin">
        <color rgb="FF2564E9"/>
      </bottom>
      <diagonal/>
    </border>
    <border>
      <left style="thin">
        <color rgb="FF2564E9"/>
      </left>
      <right style="thin">
        <color rgb="FF2055C6"/>
      </right>
      <top style="thin">
        <color rgb="FF2055C6"/>
      </top>
      <bottom/>
      <diagonal/>
    </border>
    <border>
      <left style="thin">
        <color rgb="FF2055C6"/>
      </left>
      <right/>
      <top style="thin">
        <color rgb="FF2564E9"/>
      </top>
      <bottom style="thin">
        <color rgb="FF2055C6"/>
      </bottom>
      <diagonal/>
    </border>
    <border>
      <left style="thin">
        <color rgb="FF0066F2"/>
      </left>
      <right style="thin">
        <color rgb="FF2055C6"/>
      </right>
      <top style="thin">
        <color rgb="FF2055C6"/>
      </top>
      <bottom style="thin">
        <color rgb="FF2055C6"/>
      </bottom>
      <diagonal/>
    </border>
    <border>
      <left/>
      <right/>
      <top style="thin">
        <color rgb="FF2055C6"/>
      </top>
      <bottom style="thin">
        <color rgb="FF2055C6"/>
      </bottom>
      <diagonal/>
    </border>
    <border>
      <left style="thin">
        <color rgb="FF0066F2"/>
      </left>
      <right style="thin">
        <color rgb="FF0066F2"/>
      </right>
      <top style="thin">
        <color rgb="FF2055C6"/>
      </top>
      <bottom style="thin">
        <color rgb="FF2055C6"/>
      </bottom>
      <diagonal/>
    </border>
    <border>
      <left/>
      <right/>
      <top style="thin">
        <color rgb="FF2055C6"/>
      </top>
      <bottom/>
      <diagonal/>
    </border>
    <border>
      <left style="thin">
        <color rgb="FF2055C6"/>
      </left>
      <right style="thin">
        <color rgb="FF2564E9"/>
      </right>
      <top style="thin">
        <color rgb="FF2055C6"/>
      </top>
      <bottom style="thin">
        <color rgb="FF2564E9"/>
      </bottom>
      <diagonal/>
    </border>
    <border>
      <left/>
      <right/>
      <top style="thin">
        <color rgb="FF2055C6"/>
      </top>
      <bottom style="thin">
        <color rgb="FF2564E9"/>
      </bottom>
      <diagonal/>
    </border>
    <border>
      <left style="thin">
        <color rgb="FF2055C6"/>
      </left>
      <right/>
      <top style="thin">
        <color rgb="FF2055C6"/>
      </top>
      <bottom style="thin">
        <color rgb="FF2564E9"/>
      </bottom>
      <diagonal/>
    </border>
    <border>
      <left style="thin">
        <color rgb="FF2564E9"/>
      </left>
      <right/>
      <top style="thin">
        <color rgb="FF2055C6"/>
      </top>
      <bottom style="thin">
        <color rgb="FF2055C6"/>
      </bottom>
      <diagonal/>
    </border>
    <border>
      <left style="thin">
        <color rgb="FF2564E9"/>
      </left>
      <right/>
      <top/>
      <bottom style="thin">
        <color rgb="FF2564E9"/>
      </bottom>
      <diagonal/>
    </border>
    <border>
      <left/>
      <right style="thin">
        <color indexed="64"/>
      </right>
      <top style="thin">
        <color rgb="FF2564E9"/>
      </top>
      <bottom style="thin">
        <color rgb="FF2055C6"/>
      </bottom>
      <diagonal/>
    </border>
    <border>
      <left style="thin">
        <color rgb="FF2055C6"/>
      </left>
      <right style="thin">
        <color indexed="64"/>
      </right>
      <top style="thin">
        <color rgb="FF2055C6"/>
      </top>
      <bottom style="thin">
        <color rgb="FF2055C6"/>
      </bottom>
      <diagonal/>
    </border>
    <border>
      <left style="thin">
        <color rgb="FF2055C6"/>
      </left>
      <right style="thin">
        <color indexed="64"/>
      </right>
      <top style="thin">
        <color rgb="FF2055C6"/>
      </top>
      <bottom style="thin">
        <color rgb="FF2564E9"/>
      </bottom>
      <diagonal/>
    </border>
    <border>
      <left style="thin">
        <color rgb="FF2055C6"/>
      </left>
      <right style="thin">
        <color rgb="FF0066F2"/>
      </right>
      <top style="thin">
        <color rgb="FF2055C6"/>
      </top>
      <bottom/>
      <diagonal/>
    </border>
    <border>
      <left style="thin">
        <color rgb="FF2055C6"/>
      </left>
      <right style="thin">
        <color rgb="FF0066F2"/>
      </right>
      <top/>
      <bottom style="thin">
        <color rgb="FF2564E9"/>
      </bottom>
      <diagonal/>
    </border>
  </borders>
  <cellStyleXfs count="1">
    <xf numFmtId="0" fontId="0" fillId="0" borderId="0"/>
  </cellStyleXfs>
  <cellXfs count="369">
    <xf numFmtId="0" fontId="0" fillId="0" borderId="0" xfId="0"/>
    <xf numFmtId="0" fontId="4" fillId="2" borderId="4" xfId="0" applyFont="1" applyFill="1" applyBorder="1" applyAlignment="1">
      <alignment horizontal="left"/>
    </xf>
    <xf numFmtId="0" fontId="1" fillId="2" borderId="0" xfId="0" applyFont="1" applyFill="1"/>
    <xf numFmtId="0" fontId="1" fillId="0" borderId="0" xfId="0" applyFont="1"/>
    <xf numFmtId="0" fontId="2" fillId="2" borderId="1" xfId="0" applyFont="1" applyFill="1" applyBorder="1"/>
    <xf numFmtId="0" fontId="2" fillId="2" borderId="2" xfId="0" applyFont="1" applyFill="1" applyBorder="1"/>
    <xf numFmtId="0" fontId="2" fillId="2" borderId="3" xfId="0" applyFont="1" applyFill="1" applyBorder="1"/>
    <xf numFmtId="0" fontId="2" fillId="2" borderId="0" xfId="0" applyFont="1" applyFill="1"/>
    <xf numFmtId="0" fontId="4" fillId="2" borderId="0" xfId="0" applyFont="1" applyFill="1" applyAlignment="1">
      <alignment horizontal="left" vertical="center"/>
    </xf>
    <xf numFmtId="0" fontId="4" fillId="2" borderId="4" xfId="0" applyFont="1" applyFill="1" applyBorder="1"/>
    <xf numFmtId="0" fontId="5" fillId="4" borderId="0" xfId="0" applyFont="1" applyFill="1"/>
    <xf numFmtId="0" fontId="6" fillId="4" borderId="0" xfId="0" applyFont="1" applyFill="1"/>
    <xf numFmtId="0" fontId="7" fillId="2" borderId="5" xfId="0" applyFont="1" applyFill="1" applyBorder="1"/>
    <xf numFmtId="0" fontId="8" fillId="2" borderId="5" xfId="0" applyFont="1" applyFill="1" applyBorder="1"/>
    <xf numFmtId="0" fontId="1" fillId="2" borderId="5" xfId="0" applyFont="1" applyFill="1" applyBorder="1"/>
    <xf numFmtId="0" fontId="9" fillId="2" borderId="5" xfId="0" applyFont="1" applyFill="1" applyBorder="1"/>
    <xf numFmtId="0" fontId="2" fillId="0" borderId="0" xfId="0" applyFont="1"/>
    <xf numFmtId="0" fontId="1" fillId="2" borderId="2" xfId="0" applyFont="1" applyFill="1" applyBorder="1"/>
    <xf numFmtId="0" fontId="2" fillId="2" borderId="6" xfId="0" applyFont="1" applyFill="1" applyBorder="1"/>
    <xf numFmtId="0" fontId="2" fillId="2" borderId="7" xfId="0" applyFont="1" applyFill="1" applyBorder="1"/>
    <xf numFmtId="164" fontId="4" fillId="2" borderId="0" xfId="0" applyNumberFormat="1" applyFont="1" applyFill="1" applyAlignment="1">
      <alignment horizontal="left" vertical="center"/>
    </xf>
    <xf numFmtId="0" fontId="4" fillId="2" borderId="0" xfId="0" applyFont="1" applyFill="1" applyAlignment="1">
      <alignment horizontal="left"/>
    </xf>
    <xf numFmtId="0" fontId="2" fillId="5" borderId="8" xfId="0" applyFont="1" applyFill="1" applyBorder="1"/>
    <xf numFmtId="0" fontId="2" fillId="5" borderId="9" xfId="0" applyFont="1" applyFill="1" applyBorder="1" applyAlignment="1">
      <alignment horizontal="right"/>
    </xf>
    <xf numFmtId="164" fontId="2" fillId="5" borderId="9" xfId="0" applyNumberFormat="1" applyFont="1" applyFill="1" applyBorder="1" applyAlignment="1">
      <alignment horizontal="right"/>
    </xf>
    <xf numFmtId="0" fontId="1" fillId="5" borderId="9" xfId="0" applyFont="1" applyFill="1" applyBorder="1"/>
    <xf numFmtId="0" fontId="2" fillId="5" borderId="9" xfId="0" applyFont="1" applyFill="1" applyBorder="1"/>
    <xf numFmtId="0" fontId="2" fillId="5" borderId="10" xfId="0" applyFont="1" applyFill="1" applyBorder="1"/>
    <xf numFmtId="0" fontId="2" fillId="5" borderId="3" xfId="0" applyFont="1" applyFill="1" applyBorder="1"/>
    <xf numFmtId="0" fontId="1" fillId="5" borderId="0" xfId="0" applyFont="1" applyFill="1"/>
    <xf numFmtId="0" fontId="2" fillId="5" borderId="0" xfId="0" applyFont="1" applyFill="1"/>
    <xf numFmtId="0" fontId="2" fillId="5" borderId="7" xfId="0" applyFont="1" applyFill="1" applyBorder="1"/>
    <xf numFmtId="9" fontId="10" fillId="4" borderId="13" xfId="0" applyNumberFormat="1" applyFont="1" applyFill="1" applyBorder="1"/>
    <xf numFmtId="9" fontId="10" fillId="4" borderId="14" xfId="0" applyNumberFormat="1" applyFont="1" applyFill="1" applyBorder="1" applyAlignment="1">
      <alignment horizontal="right" vertical="center"/>
    </xf>
    <xf numFmtId="0" fontId="10" fillId="4" borderId="15" xfId="0" applyFont="1" applyFill="1" applyBorder="1"/>
    <xf numFmtId="0" fontId="10" fillId="4" borderId="17" xfId="0" applyFont="1" applyFill="1" applyBorder="1"/>
    <xf numFmtId="0" fontId="10" fillId="4" borderId="18" xfId="0" applyFont="1" applyFill="1" applyBorder="1"/>
    <xf numFmtId="0" fontId="10" fillId="4" borderId="19" xfId="0" applyFont="1" applyFill="1" applyBorder="1"/>
    <xf numFmtId="0" fontId="11" fillId="2" borderId="20" xfId="0" applyFont="1" applyFill="1" applyBorder="1"/>
    <xf numFmtId="166" fontId="11" fillId="2" borderId="21" xfId="0" applyNumberFormat="1" applyFont="1" applyFill="1" applyBorder="1" applyAlignment="1">
      <alignment vertical="center"/>
    </xf>
    <xf numFmtId="0" fontId="11" fillId="2" borderId="22" xfId="0" applyFont="1" applyFill="1" applyBorder="1"/>
    <xf numFmtId="0" fontId="12" fillId="2" borderId="24" xfId="0" applyFont="1" applyFill="1" applyBorder="1"/>
    <xf numFmtId="9" fontId="12" fillId="2" borderId="0" xfId="0" applyNumberFormat="1" applyFont="1" applyFill="1" applyAlignment="1">
      <alignment horizontal="center"/>
    </xf>
    <xf numFmtId="0" fontId="12" fillId="2" borderId="25" xfId="0" applyFont="1" applyFill="1" applyBorder="1" applyAlignment="1">
      <alignment horizontal="center"/>
    </xf>
    <xf numFmtId="0" fontId="13" fillId="2" borderId="15" xfId="0" applyFont="1" applyFill="1" applyBorder="1"/>
    <xf numFmtId="166" fontId="13" fillId="2" borderId="26" xfId="0" applyNumberFormat="1" applyFont="1" applyFill="1" applyBorder="1" applyAlignment="1">
      <alignment horizontal="right" vertical="center"/>
    </xf>
    <xf numFmtId="0" fontId="13" fillId="2" borderId="17" xfId="0" applyFont="1" applyFill="1" applyBorder="1"/>
    <xf numFmtId="167" fontId="13" fillId="2" borderId="18" xfId="0" applyNumberFormat="1" applyFont="1" applyFill="1" applyBorder="1" applyAlignment="1">
      <alignment horizontal="center"/>
    </xf>
    <xf numFmtId="9" fontId="13" fillId="2" borderId="19" xfId="0" applyNumberFormat="1" applyFont="1" applyFill="1" applyBorder="1" applyAlignment="1">
      <alignment horizontal="center"/>
    </xf>
    <xf numFmtId="0" fontId="11" fillId="5" borderId="0" xfId="0" applyFont="1" applyFill="1"/>
    <xf numFmtId="166" fontId="11" fillId="5" borderId="0" xfId="0" applyNumberFormat="1" applyFont="1" applyFill="1" applyAlignment="1">
      <alignment horizontal="right" vertical="center"/>
    </xf>
    <xf numFmtId="0" fontId="14" fillId="2" borderId="22" xfId="0" applyFont="1" applyFill="1" applyBorder="1"/>
    <xf numFmtId="0" fontId="11" fillId="2" borderId="24" xfId="0" applyFont="1" applyFill="1" applyBorder="1"/>
    <xf numFmtId="167" fontId="11" fillId="2" borderId="0" xfId="0" applyNumberFormat="1" applyFont="1" applyFill="1" applyAlignment="1">
      <alignment horizontal="center"/>
    </xf>
    <xf numFmtId="0" fontId="11" fillId="2" borderId="25" xfId="0" applyFont="1" applyFill="1" applyBorder="1" applyAlignment="1">
      <alignment horizontal="center"/>
    </xf>
    <xf numFmtId="0" fontId="10" fillId="4" borderId="27" xfId="0" applyFont="1" applyFill="1" applyBorder="1"/>
    <xf numFmtId="166" fontId="10" fillId="4" borderId="28" xfId="0" applyNumberFormat="1" applyFont="1" applyFill="1" applyBorder="1" applyAlignment="1">
      <alignment horizontal="right" vertical="center"/>
    </xf>
    <xf numFmtId="0" fontId="11" fillId="2" borderId="29" xfId="0" applyFont="1" applyFill="1" applyBorder="1"/>
    <xf numFmtId="166" fontId="11" fillId="2" borderId="30" xfId="0" applyNumberFormat="1" applyFont="1" applyFill="1" applyBorder="1" applyAlignment="1">
      <alignment horizontal="right" vertical="center"/>
    </xf>
    <xf numFmtId="9" fontId="11" fillId="2" borderId="25" xfId="0" applyNumberFormat="1" applyFont="1" applyFill="1" applyBorder="1" applyAlignment="1">
      <alignment horizontal="center"/>
    </xf>
    <xf numFmtId="166" fontId="11" fillId="2" borderId="23" xfId="0" applyNumberFormat="1" applyFont="1" applyFill="1" applyBorder="1" applyAlignment="1">
      <alignment horizontal="right" vertical="center"/>
    </xf>
    <xf numFmtId="0" fontId="11" fillId="2" borderId="31" xfId="0" applyFont="1" applyFill="1" applyBorder="1"/>
    <xf numFmtId="167" fontId="11" fillId="2" borderId="32" xfId="0" applyNumberFormat="1" applyFont="1" applyFill="1" applyBorder="1" applyAlignment="1">
      <alignment horizontal="center"/>
    </xf>
    <xf numFmtId="9" fontId="13" fillId="2" borderId="33" xfId="0" applyNumberFormat="1" applyFont="1" applyFill="1" applyBorder="1" applyAlignment="1">
      <alignment horizontal="center"/>
    </xf>
    <xf numFmtId="167" fontId="13" fillId="0" borderId="18" xfId="0" applyNumberFormat="1" applyFont="1" applyBorder="1" applyAlignment="1">
      <alignment horizontal="center"/>
    </xf>
    <xf numFmtId="0" fontId="13" fillId="2" borderId="24" xfId="0" applyFont="1" applyFill="1" applyBorder="1"/>
    <xf numFmtId="166" fontId="13" fillId="2" borderId="23" xfId="0" applyNumberFormat="1" applyFont="1" applyFill="1" applyBorder="1" applyAlignment="1">
      <alignment horizontal="right" vertical="center"/>
    </xf>
    <xf numFmtId="0" fontId="11" fillId="2" borderId="17" xfId="0" applyFont="1" applyFill="1" applyBorder="1"/>
    <xf numFmtId="9" fontId="11" fillId="2" borderId="35" xfId="0" applyNumberFormat="1" applyFont="1" applyFill="1" applyBorder="1" applyAlignment="1">
      <alignment horizontal="right" vertical="center"/>
    </xf>
    <xf numFmtId="0" fontId="12" fillId="2" borderId="17" xfId="0" applyFont="1" applyFill="1" applyBorder="1"/>
    <xf numFmtId="167" fontId="12" fillId="2" borderId="18" xfId="0" applyNumberFormat="1" applyFont="1" applyFill="1" applyBorder="1" applyAlignment="1">
      <alignment horizontal="center"/>
    </xf>
    <xf numFmtId="9" fontId="12" fillId="2" borderId="19" xfId="0" applyNumberFormat="1" applyFont="1" applyFill="1" applyBorder="1" applyAlignment="1">
      <alignment horizontal="center"/>
    </xf>
    <xf numFmtId="9" fontId="11" fillId="5" borderId="0" xfId="0" applyNumberFormat="1" applyFont="1" applyFill="1"/>
    <xf numFmtId="9" fontId="12" fillId="2" borderId="5" xfId="0" applyNumberFormat="1" applyFont="1" applyFill="1" applyBorder="1" applyAlignment="1">
      <alignment horizontal="center"/>
    </xf>
    <xf numFmtId="0" fontId="12" fillId="2" borderId="5" xfId="0" applyFont="1" applyFill="1" applyBorder="1" applyAlignment="1">
      <alignment horizontal="center"/>
    </xf>
    <xf numFmtId="0" fontId="12" fillId="2" borderId="5" xfId="0" applyFont="1" applyFill="1" applyBorder="1"/>
    <xf numFmtId="2" fontId="11" fillId="2" borderId="37" xfId="0" applyNumberFormat="1" applyFont="1" applyFill="1" applyBorder="1" applyAlignment="1">
      <alignment horizontal="center"/>
    </xf>
    <xf numFmtId="2" fontId="11" fillId="2" borderId="40" xfId="0" applyNumberFormat="1" applyFont="1" applyFill="1" applyBorder="1" applyAlignment="1">
      <alignment horizontal="center"/>
    </xf>
    <xf numFmtId="165" fontId="11" fillId="2" borderId="40" xfId="0" applyNumberFormat="1" applyFont="1" applyFill="1" applyBorder="1" applyAlignment="1">
      <alignment horizontal="center"/>
    </xf>
    <xf numFmtId="0" fontId="13" fillId="2" borderId="43" xfId="0" applyFont="1" applyFill="1" applyBorder="1"/>
    <xf numFmtId="0" fontId="13" fillId="2" borderId="43" xfId="0" applyFont="1" applyFill="1" applyBorder="1" applyAlignment="1">
      <alignment horizontal="center"/>
    </xf>
    <xf numFmtId="2" fontId="13" fillId="2" borderId="43" xfId="0" applyNumberFormat="1" applyFont="1" applyFill="1" applyBorder="1" applyAlignment="1">
      <alignment horizontal="center"/>
    </xf>
    <xf numFmtId="0" fontId="11" fillId="2" borderId="38" xfId="0" applyFont="1" applyFill="1" applyBorder="1" applyAlignment="1">
      <alignment horizontal="center"/>
    </xf>
    <xf numFmtId="1" fontId="11" fillId="2" borderId="37" xfId="0" applyNumberFormat="1" applyFont="1" applyFill="1" applyBorder="1" applyAlignment="1">
      <alignment horizontal="center"/>
    </xf>
    <xf numFmtId="1" fontId="11" fillId="2" borderId="40" xfId="0" applyNumberFormat="1" applyFont="1" applyFill="1" applyBorder="1" applyAlignment="1">
      <alignment horizontal="center"/>
    </xf>
    <xf numFmtId="165" fontId="11" fillId="2" borderId="45" xfId="0" applyNumberFormat="1" applyFont="1" applyFill="1" applyBorder="1" applyAlignment="1">
      <alignment horizontal="center"/>
    </xf>
    <xf numFmtId="0" fontId="13" fillId="2" borderId="28" xfId="0" applyFont="1" applyFill="1" applyBorder="1"/>
    <xf numFmtId="0" fontId="13" fillId="2" borderId="28" xfId="0" applyFont="1" applyFill="1" applyBorder="1" applyAlignment="1">
      <alignment horizontal="center"/>
    </xf>
    <xf numFmtId="2" fontId="13" fillId="2" borderId="28" xfId="0" applyNumberFormat="1" applyFont="1" applyFill="1" applyBorder="1" applyAlignment="1">
      <alignment horizontal="center"/>
    </xf>
    <xf numFmtId="0" fontId="10" fillId="4" borderId="5" xfId="0" applyFont="1" applyFill="1" applyBorder="1" applyAlignment="1">
      <alignment vertical="center"/>
    </xf>
    <xf numFmtId="0" fontId="12" fillId="0" borderId="5" xfId="0" applyFont="1" applyBorder="1"/>
    <xf numFmtId="169" fontId="12" fillId="0" borderId="5" xfId="0" applyNumberFormat="1" applyFont="1" applyBorder="1" applyAlignment="1">
      <alignment horizontal="center"/>
    </xf>
    <xf numFmtId="165" fontId="2" fillId="3" borderId="40" xfId="0" applyNumberFormat="1" applyFont="1" applyFill="1" applyBorder="1" applyAlignment="1" applyProtection="1">
      <alignment horizontal="center"/>
      <protection locked="0"/>
    </xf>
    <xf numFmtId="165" fontId="11" fillId="2" borderId="46" xfId="0" applyNumberFormat="1" applyFont="1" applyFill="1" applyBorder="1" applyAlignment="1">
      <alignment horizontal="center"/>
    </xf>
    <xf numFmtId="165" fontId="2" fillId="3" borderId="45" xfId="0" applyNumberFormat="1" applyFont="1" applyFill="1" applyBorder="1" applyAlignment="1" applyProtection="1">
      <alignment horizontal="center"/>
      <protection locked="0"/>
    </xf>
    <xf numFmtId="0" fontId="13" fillId="0" borderId="27" xfId="0" applyFont="1" applyBorder="1"/>
    <xf numFmtId="165" fontId="13" fillId="0" borderId="47" xfId="0" applyNumberFormat="1" applyFont="1" applyBorder="1" applyAlignment="1">
      <alignment horizontal="center"/>
    </xf>
    <xf numFmtId="165" fontId="13" fillId="2" borderId="45" xfId="0" applyNumberFormat="1" applyFont="1" applyFill="1" applyBorder="1" applyAlignment="1">
      <alignment horizontal="center"/>
    </xf>
    <xf numFmtId="0" fontId="15" fillId="5" borderId="0" xfId="0" applyFont="1" applyFill="1"/>
    <xf numFmtId="170" fontId="15" fillId="5" borderId="0" xfId="0" applyNumberFormat="1" applyFont="1" applyFill="1" applyAlignment="1">
      <alignment horizontal="center"/>
    </xf>
    <xf numFmtId="0" fontId="13" fillId="2" borderId="5" xfId="0" applyFont="1" applyFill="1" applyBorder="1"/>
    <xf numFmtId="165" fontId="13" fillId="2" borderId="5" xfId="0" applyNumberFormat="1" applyFont="1" applyFill="1" applyBorder="1" applyAlignment="1">
      <alignment horizontal="center"/>
    </xf>
    <xf numFmtId="165" fontId="2" fillId="5" borderId="0" xfId="0" applyNumberFormat="1" applyFont="1" applyFill="1" applyAlignment="1">
      <alignment horizontal="center"/>
    </xf>
    <xf numFmtId="0" fontId="13" fillId="5" borderId="0" xfId="0" applyFont="1" applyFill="1"/>
    <xf numFmtId="165" fontId="15" fillId="5" borderId="0" xfId="0" applyNumberFormat="1" applyFont="1" applyFill="1" applyAlignment="1">
      <alignment horizontal="center"/>
    </xf>
    <xf numFmtId="0" fontId="2" fillId="5" borderId="49" xfId="0" applyFont="1" applyFill="1" applyBorder="1"/>
    <xf numFmtId="0" fontId="2" fillId="5" borderId="50" xfId="0" applyFont="1" applyFill="1" applyBorder="1"/>
    <xf numFmtId="0" fontId="1" fillId="5" borderId="50" xfId="0" applyFont="1" applyFill="1" applyBorder="1"/>
    <xf numFmtId="0" fontId="2" fillId="5" borderId="51" xfId="0" applyFont="1" applyFill="1" applyBorder="1"/>
    <xf numFmtId="165" fontId="11" fillId="3" borderId="37" xfId="0" applyNumberFormat="1" applyFont="1" applyFill="1" applyBorder="1" applyAlignment="1" applyProtection="1">
      <alignment horizontal="center"/>
      <protection locked="0"/>
    </xf>
    <xf numFmtId="165" fontId="11" fillId="3" borderId="40" xfId="0" applyNumberFormat="1" applyFont="1" applyFill="1" applyBorder="1" applyAlignment="1" applyProtection="1">
      <alignment horizontal="center"/>
      <protection locked="0"/>
    </xf>
    <xf numFmtId="165" fontId="11" fillId="3" borderId="45" xfId="0" applyNumberFormat="1" applyFont="1" applyFill="1" applyBorder="1" applyAlignment="1" applyProtection="1">
      <alignment horizontal="center"/>
      <protection locked="0"/>
    </xf>
    <xf numFmtId="170" fontId="11" fillId="3" borderId="5" xfId="0" applyNumberFormat="1" applyFont="1" applyFill="1" applyBorder="1" applyAlignment="1" applyProtection="1">
      <alignment horizontal="center" vertical="center"/>
      <protection locked="0"/>
    </xf>
    <xf numFmtId="165" fontId="11" fillId="2" borderId="37" xfId="0" applyNumberFormat="1" applyFont="1" applyFill="1" applyBorder="1" applyAlignment="1">
      <alignment horizontal="center"/>
    </xf>
    <xf numFmtId="164" fontId="4" fillId="3" borderId="4" xfId="0" applyNumberFormat="1" applyFont="1" applyFill="1" applyBorder="1" applyAlignment="1" applyProtection="1">
      <alignment horizontal="left" vertical="center"/>
      <protection locked="0"/>
    </xf>
    <xf numFmtId="9" fontId="11" fillId="3" borderId="25" xfId="0" applyNumberFormat="1" applyFont="1" applyFill="1" applyBorder="1" applyAlignment="1" applyProtection="1">
      <alignment horizontal="center"/>
      <protection locked="0"/>
    </xf>
    <xf numFmtId="9" fontId="11" fillId="3" borderId="34" xfId="0" applyNumberFormat="1" applyFont="1" applyFill="1" applyBorder="1" applyAlignment="1" applyProtection="1">
      <alignment horizontal="center"/>
      <protection locked="0"/>
    </xf>
    <xf numFmtId="0" fontId="11" fillId="3" borderId="38" xfId="0" applyFont="1" applyFill="1" applyBorder="1" applyAlignment="1" applyProtection="1">
      <alignment horizontal="center"/>
      <protection locked="0"/>
    </xf>
    <xf numFmtId="2" fontId="11" fillId="3" borderId="37" xfId="0" applyNumberFormat="1" applyFont="1" applyFill="1" applyBorder="1" applyAlignment="1" applyProtection="1">
      <alignment horizontal="center"/>
      <protection locked="0"/>
    </xf>
    <xf numFmtId="1" fontId="11" fillId="3" borderId="37" xfId="0" applyNumberFormat="1" applyFont="1" applyFill="1" applyBorder="1" applyAlignment="1" applyProtection="1">
      <alignment horizontal="center"/>
      <protection locked="0"/>
    </xf>
    <xf numFmtId="0" fontId="11" fillId="3" borderId="22" xfId="0" applyFont="1" applyFill="1" applyBorder="1" applyAlignment="1" applyProtection="1">
      <alignment horizontal="center"/>
      <protection locked="0"/>
    </xf>
    <xf numFmtId="2" fontId="11" fillId="3" borderId="40" xfId="0" applyNumberFormat="1" applyFont="1" applyFill="1" applyBorder="1" applyAlignment="1" applyProtection="1">
      <alignment horizontal="center"/>
      <protection locked="0"/>
    </xf>
    <xf numFmtId="1" fontId="11" fillId="3" borderId="40" xfId="0" applyNumberFormat="1" applyFont="1" applyFill="1" applyBorder="1" applyAlignment="1" applyProtection="1">
      <alignment horizontal="center"/>
      <protection locked="0"/>
    </xf>
    <xf numFmtId="165" fontId="11" fillId="3" borderId="46" xfId="0" applyNumberFormat="1" applyFont="1" applyFill="1" applyBorder="1" applyAlignment="1" applyProtection="1">
      <alignment horizontal="center"/>
      <protection locked="0"/>
    </xf>
    <xf numFmtId="0" fontId="10" fillId="4" borderId="52" xfId="0" applyFont="1" applyFill="1" applyBorder="1" applyAlignment="1">
      <alignment horizontal="left"/>
    </xf>
    <xf numFmtId="0" fontId="11" fillId="2" borderId="39" xfId="0" applyFont="1" applyFill="1" applyBorder="1"/>
    <xf numFmtId="166" fontId="11" fillId="2" borderId="46" xfId="0" applyNumberFormat="1" applyFont="1" applyFill="1" applyBorder="1" applyAlignment="1">
      <alignment vertical="center"/>
    </xf>
    <xf numFmtId="0" fontId="2" fillId="2" borderId="24" xfId="0" applyFont="1" applyFill="1" applyBorder="1"/>
    <xf numFmtId="0" fontId="2" fillId="2" borderId="0" xfId="0" applyFont="1" applyFill="1" applyAlignment="1">
      <alignment horizontal="center"/>
    </xf>
    <xf numFmtId="0" fontId="2" fillId="2" borderId="25" xfId="0" applyFont="1" applyFill="1" applyBorder="1" applyAlignment="1">
      <alignment horizontal="center"/>
    </xf>
    <xf numFmtId="49" fontId="14" fillId="2" borderId="22" xfId="0" applyNumberFormat="1" applyFont="1" applyFill="1" applyBorder="1"/>
    <xf numFmtId="165" fontId="13" fillId="2" borderId="18" xfId="0" applyNumberFormat="1" applyFont="1" applyFill="1" applyBorder="1" applyAlignment="1">
      <alignment horizontal="center"/>
    </xf>
    <xf numFmtId="165" fontId="11" fillId="2" borderId="0" xfId="0" applyNumberFormat="1" applyFont="1" applyFill="1" applyAlignment="1">
      <alignment horizontal="center"/>
    </xf>
    <xf numFmtId="165" fontId="11" fillId="2" borderId="32" xfId="0" applyNumberFormat="1" applyFont="1" applyFill="1" applyBorder="1" applyAlignment="1">
      <alignment horizontal="center"/>
    </xf>
    <xf numFmtId="165" fontId="12" fillId="2" borderId="0" xfId="0" applyNumberFormat="1" applyFont="1" applyFill="1" applyAlignment="1">
      <alignment horizontal="center"/>
    </xf>
    <xf numFmtId="9" fontId="12" fillId="2" borderId="25" xfId="0" applyNumberFormat="1" applyFont="1" applyFill="1" applyBorder="1" applyAlignment="1">
      <alignment horizontal="center"/>
    </xf>
    <xf numFmtId="165" fontId="11" fillId="2" borderId="18" xfId="0" applyNumberFormat="1" applyFont="1" applyFill="1" applyBorder="1" applyAlignment="1">
      <alignment horizontal="center"/>
    </xf>
    <xf numFmtId="0" fontId="11" fillId="2" borderId="19" xfId="0" applyFont="1" applyFill="1" applyBorder="1" applyAlignment="1">
      <alignment horizontal="center"/>
    </xf>
    <xf numFmtId="0" fontId="10" fillId="4" borderId="56" xfId="0" applyFont="1" applyFill="1" applyBorder="1" applyAlignment="1">
      <alignment horizontal="left"/>
    </xf>
    <xf numFmtId="0" fontId="10" fillId="4" borderId="57" xfId="0" applyFont="1" applyFill="1" applyBorder="1" applyAlignment="1">
      <alignment horizontal="left"/>
    </xf>
    <xf numFmtId="0" fontId="10" fillId="4" borderId="58" xfId="0" applyFont="1" applyFill="1" applyBorder="1" applyAlignment="1">
      <alignment horizontal="left"/>
    </xf>
    <xf numFmtId="1" fontId="13" fillId="2" borderId="43" xfId="0" applyNumberFormat="1" applyFont="1" applyFill="1" applyBorder="1" applyAlignment="1">
      <alignment horizontal="center"/>
    </xf>
    <xf numFmtId="0" fontId="11" fillId="2" borderId="38" xfId="0" applyFont="1" applyFill="1" applyBorder="1" applyAlignment="1">
      <alignment horizontal="left"/>
    </xf>
    <xf numFmtId="1" fontId="13" fillId="2" borderId="28" xfId="0" applyNumberFormat="1" applyFont="1" applyFill="1" applyBorder="1" applyAlignment="1">
      <alignment horizontal="center"/>
    </xf>
    <xf numFmtId="0" fontId="11" fillId="3" borderId="38" xfId="0" applyFont="1" applyFill="1" applyBorder="1" applyAlignment="1" applyProtection="1">
      <alignment horizontal="left"/>
      <protection locked="0"/>
    </xf>
    <xf numFmtId="0" fontId="11" fillId="3" borderId="22" xfId="0" applyFont="1" applyFill="1" applyBorder="1" applyAlignment="1" applyProtection="1">
      <alignment horizontal="left"/>
      <protection locked="0"/>
    </xf>
    <xf numFmtId="0" fontId="2" fillId="2" borderId="59" xfId="0" applyFont="1" applyFill="1" applyBorder="1"/>
    <xf numFmtId="0" fontId="2" fillId="2" borderId="9" xfId="0" applyFont="1" applyFill="1" applyBorder="1"/>
    <xf numFmtId="0" fontId="1" fillId="2" borderId="9" xfId="0" applyFont="1" applyFill="1" applyBorder="1"/>
    <xf numFmtId="0" fontId="2" fillId="2" borderId="60" xfId="0" applyFont="1" applyFill="1" applyBorder="1"/>
    <xf numFmtId="0" fontId="2" fillId="2" borderId="61" xfId="0" applyFont="1" applyFill="1" applyBorder="1"/>
    <xf numFmtId="0" fontId="2" fillId="2" borderId="62" xfId="0" applyFont="1" applyFill="1" applyBorder="1"/>
    <xf numFmtId="0" fontId="2" fillId="2" borderId="63" xfId="0" applyFont="1" applyFill="1" applyBorder="1"/>
    <xf numFmtId="0" fontId="4" fillId="2" borderId="64" xfId="0" applyFont="1" applyFill="1" applyBorder="1" applyAlignment="1">
      <alignment horizontal="left"/>
    </xf>
    <xf numFmtId="0" fontId="1" fillId="2" borderId="64" xfId="0" applyFont="1" applyFill="1" applyBorder="1"/>
    <xf numFmtId="0" fontId="2" fillId="2" borderId="64" xfId="0" applyFont="1" applyFill="1" applyBorder="1"/>
    <xf numFmtId="164" fontId="4" fillId="2" borderId="64" xfId="0" applyNumberFormat="1" applyFont="1" applyFill="1" applyBorder="1" applyAlignment="1">
      <alignment horizontal="left" vertical="center"/>
    </xf>
    <xf numFmtId="0" fontId="2" fillId="2" borderId="65" xfId="0" applyFont="1" applyFill="1" applyBorder="1"/>
    <xf numFmtId="0" fontId="10" fillId="4" borderId="0" xfId="0" applyFont="1" applyFill="1"/>
    <xf numFmtId="0" fontId="10" fillId="4" borderId="18" xfId="0" applyFont="1" applyFill="1" applyBorder="1" applyAlignment="1">
      <alignment horizontal="center"/>
    </xf>
    <xf numFmtId="0" fontId="10" fillId="4" borderId="0" xfId="0" applyFont="1" applyFill="1" applyAlignment="1">
      <alignment horizontal="center"/>
    </xf>
    <xf numFmtId="0" fontId="12" fillId="2" borderId="27" xfId="0" applyFont="1" applyFill="1" applyBorder="1"/>
    <xf numFmtId="0" fontId="13" fillId="5" borderId="0" xfId="0" applyFont="1" applyFill="1" applyAlignment="1">
      <alignment horizontal="center"/>
    </xf>
    <xf numFmtId="0" fontId="1" fillId="5" borderId="0" xfId="0" applyFont="1" applyFill="1" applyAlignment="1">
      <alignment horizontal="center"/>
    </xf>
    <xf numFmtId="0" fontId="10" fillId="4" borderId="5" xfId="0" applyFont="1" applyFill="1" applyBorder="1"/>
    <xf numFmtId="0" fontId="10" fillId="4" borderId="27" xfId="0" applyFont="1" applyFill="1" applyBorder="1" applyAlignment="1">
      <alignment horizontal="center"/>
    </xf>
    <xf numFmtId="0" fontId="11" fillId="0" borderId="5" xfId="0" applyFont="1" applyBorder="1" applyAlignment="1">
      <alignment horizontal="left"/>
    </xf>
    <xf numFmtId="0" fontId="11" fillId="0" borderId="5" xfId="0" applyFont="1" applyBorder="1" applyAlignment="1">
      <alignment horizontal="center"/>
    </xf>
    <xf numFmtId="0" fontId="2" fillId="5" borderId="0" xfId="0" applyFont="1" applyFill="1" applyAlignment="1">
      <alignment horizontal="center"/>
    </xf>
    <xf numFmtId="0" fontId="10" fillId="4" borderId="57" xfId="0" applyFont="1" applyFill="1" applyBorder="1"/>
    <xf numFmtId="0" fontId="10" fillId="4" borderId="58" xfId="0" applyFont="1" applyFill="1" applyBorder="1"/>
    <xf numFmtId="0" fontId="10" fillId="5" borderId="0" xfId="0" applyFont="1" applyFill="1"/>
    <xf numFmtId="0" fontId="12" fillId="2" borderId="66" xfId="0" applyFont="1" applyFill="1" applyBorder="1" applyAlignment="1">
      <alignment horizontal="center"/>
    </xf>
    <xf numFmtId="0" fontId="12" fillId="5" borderId="0" xfId="0" applyFont="1" applyFill="1"/>
    <xf numFmtId="0" fontId="11" fillId="2" borderId="5" xfId="0" applyFont="1" applyFill="1" applyBorder="1" applyAlignment="1">
      <alignment horizontal="left"/>
    </xf>
    <xf numFmtId="1" fontId="11" fillId="2" borderId="66" xfId="0" applyNumberFormat="1" applyFont="1" applyFill="1" applyBorder="1" applyAlignment="1">
      <alignment horizontal="center"/>
    </xf>
    <xf numFmtId="165" fontId="11" fillId="5" borderId="0" xfId="0" applyNumberFormat="1" applyFont="1" applyFill="1" applyAlignment="1">
      <alignment horizontal="center"/>
    </xf>
    <xf numFmtId="1" fontId="11" fillId="2" borderId="68" xfId="0" applyNumberFormat="1" applyFont="1" applyFill="1" applyBorder="1" applyAlignment="1">
      <alignment horizontal="center"/>
    </xf>
    <xf numFmtId="1" fontId="16" fillId="2" borderId="66" xfId="0" applyNumberFormat="1" applyFont="1" applyFill="1" applyBorder="1" applyAlignment="1">
      <alignment horizontal="center"/>
    </xf>
    <xf numFmtId="0" fontId="2" fillId="5" borderId="3" xfId="0" applyFont="1" applyFill="1" applyBorder="1" applyAlignment="1">
      <alignment horizontal="center"/>
    </xf>
    <xf numFmtId="165" fontId="11" fillId="0" borderId="5" xfId="0" applyNumberFormat="1" applyFont="1" applyBorder="1" applyAlignment="1">
      <alignment horizontal="center"/>
    </xf>
    <xf numFmtId="165" fontId="11" fillId="2" borderId="34" xfId="0" applyNumberFormat="1" applyFont="1" applyFill="1" applyBorder="1" applyAlignment="1">
      <alignment horizontal="center"/>
    </xf>
    <xf numFmtId="0" fontId="10" fillId="4" borderId="82" xfId="0" applyFont="1" applyFill="1" applyBorder="1" applyAlignment="1">
      <alignment horizontal="left"/>
    </xf>
    <xf numFmtId="0" fontId="12" fillId="2" borderId="83" xfId="0" applyFont="1" applyFill="1" applyBorder="1" applyAlignment="1">
      <alignment horizontal="center"/>
    </xf>
    <xf numFmtId="0" fontId="11" fillId="2" borderId="5" xfId="0" applyFont="1" applyFill="1" applyBorder="1" applyAlignment="1">
      <alignment horizontal="center"/>
    </xf>
    <xf numFmtId="165" fontId="11" fillId="2" borderId="83" xfId="0" applyNumberFormat="1" applyFont="1" applyFill="1" applyBorder="1" applyAlignment="1">
      <alignment horizontal="center"/>
    </xf>
    <xf numFmtId="0" fontId="11" fillId="2" borderId="22" xfId="0" applyFont="1" applyFill="1" applyBorder="1" applyAlignment="1">
      <alignment horizontal="left"/>
    </xf>
    <xf numFmtId="0" fontId="11" fillId="2" borderId="22" xfId="0" applyFont="1" applyFill="1" applyBorder="1" applyAlignment="1">
      <alignment horizontal="center"/>
    </xf>
    <xf numFmtId="0" fontId="9" fillId="2" borderId="69" xfId="0" applyFont="1" applyFill="1" applyBorder="1"/>
    <xf numFmtId="2" fontId="13" fillId="2" borderId="69" xfId="0" applyNumberFormat="1" applyFont="1" applyFill="1" applyBorder="1" applyAlignment="1">
      <alignment horizontal="center"/>
    </xf>
    <xf numFmtId="0" fontId="13" fillId="2" borderId="70" xfId="0" applyFont="1" applyFill="1" applyBorder="1" applyAlignment="1">
      <alignment horizontal="center"/>
    </xf>
    <xf numFmtId="165" fontId="13" fillId="2" borderId="84" xfId="0" applyNumberFormat="1" applyFont="1" applyFill="1" applyBorder="1" applyAlignment="1">
      <alignment horizontal="center"/>
    </xf>
    <xf numFmtId="0" fontId="10" fillId="4" borderId="68" xfId="0" applyFont="1" applyFill="1" applyBorder="1"/>
    <xf numFmtId="0" fontId="10" fillId="4" borderId="71" xfId="0" applyFont="1" applyFill="1" applyBorder="1" applyAlignment="1">
      <alignment horizontal="center"/>
    </xf>
    <xf numFmtId="0" fontId="13" fillId="2" borderId="72" xfId="0" applyFont="1" applyFill="1" applyBorder="1"/>
    <xf numFmtId="0" fontId="11" fillId="3" borderId="37" xfId="0" applyFont="1" applyFill="1" applyBorder="1" applyAlignment="1" applyProtection="1">
      <alignment horizontal="left"/>
      <protection locked="0"/>
    </xf>
    <xf numFmtId="0" fontId="11" fillId="3" borderId="37" xfId="0" applyFont="1" applyFill="1" applyBorder="1" applyAlignment="1" applyProtection="1">
      <alignment horizontal="center"/>
      <protection locked="0"/>
    </xf>
    <xf numFmtId="0" fontId="11" fillId="3" borderId="40" xfId="0" applyFont="1" applyFill="1" applyBorder="1" applyAlignment="1" applyProtection="1">
      <alignment horizontal="left"/>
      <protection locked="0"/>
    </xf>
    <xf numFmtId="0" fontId="11" fillId="3" borderId="40" xfId="0" applyFont="1" applyFill="1" applyBorder="1" applyAlignment="1" applyProtection="1">
      <alignment horizontal="center"/>
      <protection locked="0"/>
    </xf>
    <xf numFmtId="0" fontId="11" fillId="3" borderId="45" xfId="0" applyFont="1" applyFill="1" applyBorder="1" applyAlignment="1" applyProtection="1">
      <alignment horizontal="left"/>
      <protection locked="0"/>
    </xf>
    <xf numFmtId="0" fontId="11" fillId="3" borderId="45" xfId="0" applyFont="1" applyFill="1" applyBorder="1" applyAlignment="1" applyProtection="1">
      <alignment horizontal="center"/>
      <protection locked="0"/>
    </xf>
    <xf numFmtId="165" fontId="11" fillId="2" borderId="5" xfId="0" applyNumberFormat="1" applyFont="1" applyFill="1" applyBorder="1" applyAlignment="1">
      <alignment horizontal="center"/>
    </xf>
    <xf numFmtId="0" fontId="11" fillId="3" borderId="67" xfId="0" applyFont="1" applyFill="1" applyBorder="1" applyAlignment="1" applyProtection="1">
      <alignment horizontal="center"/>
      <protection locked="0"/>
    </xf>
    <xf numFmtId="1" fontId="11" fillId="3" borderId="45" xfId="0" applyNumberFormat="1" applyFont="1" applyFill="1" applyBorder="1" applyAlignment="1" applyProtection="1">
      <alignment horizontal="center"/>
      <protection locked="0"/>
    </xf>
    <xf numFmtId="165" fontId="11" fillId="3" borderId="38" xfId="0" applyNumberFormat="1" applyFont="1" applyFill="1" applyBorder="1" applyAlignment="1" applyProtection="1">
      <alignment horizontal="center"/>
      <protection locked="0"/>
    </xf>
    <xf numFmtId="2" fontId="11" fillId="3" borderId="29" xfId="0" applyNumberFormat="1" applyFont="1" applyFill="1" applyBorder="1" applyAlignment="1" applyProtection="1">
      <alignment horizontal="center"/>
      <protection locked="0"/>
    </xf>
    <xf numFmtId="165" fontId="11" fillId="3" borderId="22" xfId="0" applyNumberFormat="1" applyFont="1" applyFill="1" applyBorder="1" applyAlignment="1" applyProtection="1">
      <alignment horizontal="center"/>
      <protection locked="0"/>
    </xf>
    <xf numFmtId="2" fontId="11" fillId="3" borderId="24" xfId="0" applyNumberFormat="1" applyFont="1" applyFill="1" applyBorder="1" applyAlignment="1" applyProtection="1">
      <alignment horizontal="center"/>
      <protection locked="0"/>
    </xf>
    <xf numFmtId="0" fontId="1" fillId="2" borderId="60" xfId="0" applyFont="1" applyFill="1" applyBorder="1"/>
    <xf numFmtId="0" fontId="1" fillId="2" borderId="62" xfId="0" applyFont="1" applyFill="1" applyBorder="1"/>
    <xf numFmtId="0" fontId="1" fillId="2" borderId="65" xfId="0" applyFont="1" applyFill="1" applyBorder="1"/>
    <xf numFmtId="0" fontId="1" fillId="5" borderId="59" xfId="0" applyFont="1" applyFill="1" applyBorder="1"/>
    <xf numFmtId="0" fontId="1" fillId="5" borderId="60" xfId="0" applyFont="1" applyFill="1" applyBorder="1"/>
    <xf numFmtId="0" fontId="1" fillId="5" borderId="61" xfId="0" applyFont="1" applyFill="1" applyBorder="1"/>
    <xf numFmtId="0" fontId="1" fillId="5" borderId="62" xfId="0" applyFont="1" applyFill="1" applyBorder="1"/>
    <xf numFmtId="0" fontId="11" fillId="2" borderId="5" xfId="0" applyFont="1" applyFill="1" applyBorder="1"/>
    <xf numFmtId="1" fontId="11" fillId="2" borderId="5" xfId="0" applyNumberFormat="1" applyFont="1" applyFill="1" applyBorder="1" applyAlignment="1">
      <alignment horizontal="center"/>
    </xf>
    <xf numFmtId="0" fontId="11" fillId="2" borderId="74" xfId="0" applyFont="1" applyFill="1" applyBorder="1" applyAlignment="1">
      <alignment horizontal="center"/>
    </xf>
    <xf numFmtId="0" fontId="11" fillId="2" borderId="40" xfId="0" applyFont="1" applyFill="1" applyBorder="1"/>
    <xf numFmtId="0" fontId="11" fillId="2" borderId="13" xfId="0" applyFont="1" applyFill="1" applyBorder="1" applyAlignment="1">
      <alignment horizontal="center"/>
    </xf>
    <xf numFmtId="165" fontId="11" fillId="2" borderId="29" xfId="0" applyNumberFormat="1" applyFont="1" applyFill="1" applyBorder="1"/>
    <xf numFmtId="165" fontId="11" fillId="2" borderId="67" xfId="0" applyNumberFormat="1" applyFont="1" applyFill="1" applyBorder="1"/>
    <xf numFmtId="165" fontId="11" fillId="2" borderId="24" xfId="0" applyNumberFormat="1" applyFont="1" applyFill="1" applyBorder="1"/>
    <xf numFmtId="165" fontId="11" fillId="2" borderId="25" xfId="0" applyNumberFormat="1" applyFont="1" applyFill="1" applyBorder="1"/>
    <xf numFmtId="165" fontId="13" fillId="2" borderId="27" xfId="0" applyNumberFormat="1" applyFont="1" applyFill="1" applyBorder="1"/>
    <xf numFmtId="165" fontId="13" fillId="2" borderId="34" xfId="0" applyNumberFormat="1" applyFont="1" applyFill="1" applyBorder="1"/>
    <xf numFmtId="0" fontId="1" fillId="5" borderId="63" xfId="0" applyFont="1" applyFill="1" applyBorder="1"/>
    <xf numFmtId="0" fontId="1" fillId="5" borderId="64" xfId="0" applyFont="1" applyFill="1" applyBorder="1"/>
    <xf numFmtId="0" fontId="1" fillId="5" borderId="65" xfId="0" applyFont="1" applyFill="1" applyBorder="1"/>
    <xf numFmtId="0" fontId="11" fillId="3" borderId="85" xfId="0" applyFont="1" applyFill="1" applyBorder="1" applyAlignment="1" applyProtection="1">
      <alignment horizontal="center"/>
      <protection locked="0"/>
    </xf>
    <xf numFmtId="0" fontId="11" fillId="3" borderId="86" xfId="0" applyFont="1" applyFill="1" applyBorder="1" applyAlignment="1" applyProtection="1">
      <alignment horizontal="center"/>
      <protection locked="0"/>
    </xf>
    <xf numFmtId="0" fontId="2" fillId="5" borderId="59" xfId="0" applyFont="1" applyFill="1" applyBorder="1"/>
    <xf numFmtId="0" fontId="2" fillId="5" borderId="60" xfId="0" applyFont="1" applyFill="1" applyBorder="1"/>
    <xf numFmtId="0" fontId="2" fillId="5" borderId="61" xfId="0" applyFont="1" applyFill="1" applyBorder="1"/>
    <xf numFmtId="0" fontId="17" fillId="4" borderId="5" xfId="0" applyFont="1" applyFill="1" applyBorder="1" applyAlignment="1">
      <alignment vertical="center" wrapText="1"/>
    </xf>
    <xf numFmtId="0" fontId="17" fillId="4" borderId="5" xfId="0" applyFont="1" applyFill="1" applyBorder="1" applyAlignment="1">
      <alignment horizontal="center" vertical="center" wrapText="1"/>
    </xf>
    <xf numFmtId="0" fontId="17" fillId="4" borderId="5" xfId="0" applyFont="1" applyFill="1" applyBorder="1" applyAlignment="1">
      <alignment horizontal="center" vertical="center"/>
    </xf>
    <xf numFmtId="0" fontId="2" fillId="5" borderId="62" xfId="0" applyFont="1" applyFill="1" applyBorder="1"/>
    <xf numFmtId="0" fontId="11" fillId="7" borderId="5" xfId="0" applyFont="1" applyFill="1" applyBorder="1" applyAlignment="1">
      <alignment vertical="center"/>
    </xf>
    <xf numFmtId="0" fontId="11" fillId="7" borderId="5" xfId="0" applyFont="1" applyFill="1" applyBorder="1" applyAlignment="1">
      <alignment vertical="center" wrapText="1"/>
    </xf>
    <xf numFmtId="165" fontId="11" fillId="8" borderId="5" xfId="0" applyNumberFormat="1" applyFont="1" applyFill="1" applyBorder="1" applyAlignment="1">
      <alignment horizontal="center" vertical="center"/>
    </xf>
    <xf numFmtId="3" fontId="11" fillId="8" borderId="5" xfId="0" applyNumberFormat="1" applyFont="1" applyFill="1" applyBorder="1" applyAlignment="1">
      <alignment horizontal="center" vertical="center"/>
    </xf>
    <xf numFmtId="165" fontId="11" fillId="0" borderId="5" xfId="0" applyNumberFormat="1" applyFont="1" applyBorder="1" applyAlignment="1">
      <alignment horizontal="center" vertical="center"/>
    </xf>
    <xf numFmtId="165" fontId="11" fillId="2" borderId="5" xfId="0" applyNumberFormat="1" applyFont="1" applyFill="1" applyBorder="1" applyAlignment="1">
      <alignment horizontal="center" vertical="center"/>
    </xf>
    <xf numFmtId="3" fontId="11" fillId="2" borderId="5" xfId="0" applyNumberFormat="1" applyFont="1" applyFill="1" applyBorder="1" applyAlignment="1">
      <alignment horizontal="center" vertical="center"/>
    </xf>
    <xf numFmtId="170" fontId="11" fillId="5" borderId="0" xfId="0" applyNumberFormat="1" applyFont="1" applyFill="1" applyAlignment="1">
      <alignment horizontal="left" vertical="top"/>
    </xf>
    <xf numFmtId="9" fontId="11" fillId="5" borderId="0" xfId="0" applyNumberFormat="1" applyFont="1" applyFill="1" applyAlignment="1">
      <alignment horizontal="center" vertical="top"/>
    </xf>
    <xf numFmtId="165" fontId="11" fillId="5" borderId="0" xfId="0" applyNumberFormat="1" applyFont="1" applyFill="1" applyAlignment="1">
      <alignment horizontal="center" vertical="top"/>
    </xf>
    <xf numFmtId="3" fontId="11" fillId="5" borderId="0" xfId="0" applyNumberFormat="1" applyFont="1" applyFill="1" applyAlignment="1">
      <alignment horizontal="center" vertical="top"/>
    </xf>
    <xf numFmtId="0" fontId="11" fillId="2" borderId="5" xfId="0" applyFont="1" applyFill="1" applyBorder="1" applyAlignment="1">
      <alignment vertical="center"/>
    </xf>
    <xf numFmtId="0" fontId="11" fillId="2" borderId="5" xfId="0" applyFont="1" applyFill="1" applyBorder="1" applyAlignment="1">
      <alignment vertical="center" wrapText="1"/>
    </xf>
    <xf numFmtId="0" fontId="11" fillId="5" borderId="0" xfId="0" applyFont="1" applyFill="1" applyAlignment="1">
      <alignment vertical="center"/>
    </xf>
    <xf numFmtId="170" fontId="11" fillId="5" borderId="0" xfId="0" applyNumberFormat="1" applyFont="1" applyFill="1" applyAlignment="1">
      <alignment horizontal="left" vertical="center"/>
    </xf>
    <xf numFmtId="9" fontId="11" fillId="5" borderId="0" xfId="0" applyNumberFormat="1" applyFont="1" applyFill="1" applyAlignment="1">
      <alignment horizontal="center" vertical="center"/>
    </xf>
    <xf numFmtId="165" fontId="11" fillId="5" borderId="0" xfId="0" applyNumberFormat="1" applyFont="1" applyFill="1" applyAlignment="1">
      <alignment horizontal="center" vertical="center"/>
    </xf>
    <xf numFmtId="3" fontId="11" fillId="5" borderId="0" xfId="0" applyNumberFormat="1" applyFont="1" applyFill="1" applyAlignment="1">
      <alignment horizontal="center" vertical="center"/>
    </xf>
    <xf numFmtId="0" fontId="18" fillId="5" borderId="0" xfId="0" applyFont="1" applyFill="1"/>
    <xf numFmtId="165" fontId="13" fillId="2" borderId="34" xfId="0" applyNumberFormat="1" applyFont="1" applyFill="1" applyBorder="1" applyAlignment="1">
      <alignment horizontal="center" vertical="center"/>
    </xf>
    <xf numFmtId="165" fontId="2" fillId="2" borderId="0" xfId="0" applyNumberFormat="1" applyFont="1" applyFill="1"/>
    <xf numFmtId="0" fontId="2" fillId="5" borderId="63" xfId="0" applyFont="1" applyFill="1" applyBorder="1"/>
    <xf numFmtId="0" fontId="2" fillId="5" borderId="64" xfId="0" applyFont="1" applyFill="1" applyBorder="1"/>
    <xf numFmtId="0" fontId="11" fillId="5" borderId="62" xfId="0" applyFont="1" applyFill="1" applyBorder="1"/>
    <xf numFmtId="0" fontId="11" fillId="2" borderId="5" xfId="0" applyFont="1" applyFill="1" applyBorder="1" applyAlignment="1">
      <alignment horizontal="left" vertical="center"/>
    </xf>
    <xf numFmtId="165" fontId="11" fillId="7" borderId="5" xfId="0" applyNumberFormat="1" applyFont="1" applyFill="1" applyBorder="1" applyAlignment="1">
      <alignment horizontal="center" vertical="center"/>
    </xf>
    <xf numFmtId="3" fontId="11" fillId="7" borderId="5" xfId="0" applyNumberFormat="1" applyFont="1" applyFill="1" applyBorder="1" applyAlignment="1">
      <alignment horizontal="center" vertical="center"/>
    </xf>
    <xf numFmtId="0" fontId="11" fillId="5" borderId="0" xfId="0" applyFont="1" applyFill="1" applyAlignment="1">
      <alignment vertical="center" wrapText="1"/>
    </xf>
    <xf numFmtId="170" fontId="11" fillId="5" borderId="0" xfId="0" applyNumberFormat="1" applyFont="1" applyFill="1" applyAlignment="1">
      <alignment horizontal="center" vertical="center"/>
    </xf>
    <xf numFmtId="3" fontId="11" fillId="9" borderId="5" xfId="0" applyNumberFormat="1" applyFont="1" applyFill="1" applyBorder="1" applyAlignment="1">
      <alignment horizontal="center" vertical="center"/>
    </xf>
    <xf numFmtId="165" fontId="13" fillId="2" borderId="5" xfId="0" applyNumberFormat="1" applyFont="1" applyFill="1" applyBorder="1" applyAlignment="1">
      <alignment horizontal="center" vertical="center"/>
    </xf>
    <xf numFmtId="0" fontId="2" fillId="5" borderId="65" xfId="0" applyFont="1" applyFill="1" applyBorder="1"/>
    <xf numFmtId="0" fontId="4" fillId="2" borderId="0" xfId="0" applyFont="1" applyFill="1"/>
    <xf numFmtId="0" fontId="21" fillId="4" borderId="0" xfId="0" applyFont="1" applyFill="1"/>
    <xf numFmtId="0" fontId="19" fillId="2" borderId="27" xfId="0" applyFont="1" applyFill="1" applyBorder="1"/>
    <xf numFmtId="9" fontId="19" fillId="2" borderId="5" xfId="0" applyNumberFormat="1" applyFont="1" applyFill="1" applyBorder="1" applyAlignment="1">
      <alignment horizontal="center"/>
    </xf>
    <xf numFmtId="0" fontId="19" fillId="2" borderId="5" xfId="0" applyFont="1" applyFill="1" applyBorder="1"/>
    <xf numFmtId="0" fontId="19" fillId="2" borderId="66" xfId="0" applyFont="1" applyFill="1" applyBorder="1"/>
    <xf numFmtId="0" fontId="11" fillId="0" borderId="74" xfId="0" applyFont="1" applyBorder="1" applyAlignment="1">
      <alignment horizontal="center"/>
    </xf>
    <xf numFmtId="165" fontId="11" fillId="2" borderId="66" xfId="0" applyNumberFormat="1" applyFont="1" applyFill="1" applyBorder="1" applyAlignment="1">
      <alignment horizontal="center"/>
    </xf>
    <xf numFmtId="0" fontId="11" fillId="5" borderId="76" xfId="0" applyFont="1" applyFill="1" applyBorder="1"/>
    <xf numFmtId="0" fontId="13" fillId="2" borderId="78" xfId="0" applyFont="1" applyFill="1" applyBorder="1" applyAlignment="1">
      <alignment horizontal="center"/>
    </xf>
    <xf numFmtId="165" fontId="13" fillId="2" borderId="77" xfId="0" applyNumberFormat="1" applyFont="1" applyFill="1" applyBorder="1" applyAlignment="1">
      <alignment horizontal="center"/>
    </xf>
    <xf numFmtId="0" fontId="11" fillId="3" borderId="5" xfId="0" applyFont="1" applyFill="1" applyBorder="1" applyProtection="1">
      <protection locked="0"/>
    </xf>
    <xf numFmtId="0" fontId="11" fillId="3" borderId="13" xfId="0" applyFont="1" applyFill="1" applyBorder="1" applyAlignment="1" applyProtection="1">
      <alignment horizontal="center"/>
      <protection locked="0"/>
    </xf>
    <xf numFmtId="2" fontId="11" fillId="3" borderId="5" xfId="0" applyNumberFormat="1" applyFont="1" applyFill="1" applyBorder="1" applyAlignment="1" applyProtection="1">
      <alignment horizontal="center"/>
      <protection locked="0"/>
    </xf>
    <xf numFmtId="0" fontId="11" fillId="3" borderId="75" xfId="0" applyFont="1" applyFill="1" applyBorder="1" applyAlignment="1" applyProtection="1">
      <alignment horizontal="center"/>
      <protection locked="0"/>
    </xf>
    <xf numFmtId="0" fontId="19" fillId="2" borderId="36" xfId="0" applyFont="1" applyFill="1" applyBorder="1"/>
    <xf numFmtId="0" fontId="13" fillId="5" borderId="81" xfId="0" applyFont="1" applyFill="1" applyBorder="1"/>
    <xf numFmtId="167" fontId="13" fillId="2" borderId="70" xfId="0" applyNumberFormat="1" applyFont="1" applyFill="1" applyBorder="1" applyAlignment="1">
      <alignment horizontal="center"/>
    </xf>
    <xf numFmtId="0" fontId="11" fillId="3" borderId="80" xfId="0" applyFont="1" applyFill="1" applyBorder="1" applyProtection="1">
      <protection locked="0"/>
    </xf>
    <xf numFmtId="0" fontId="11" fillId="3" borderId="36" xfId="0" applyFont="1" applyFill="1" applyBorder="1" applyProtection="1">
      <protection locked="0"/>
    </xf>
    <xf numFmtId="165" fontId="11" fillId="3" borderId="36" xfId="0" applyNumberFormat="1" applyFont="1" applyFill="1" applyBorder="1" applyAlignment="1" applyProtection="1">
      <alignment horizontal="center"/>
      <protection locked="0"/>
    </xf>
    <xf numFmtId="165" fontId="1" fillId="2" borderId="5" xfId="0" applyNumberFormat="1" applyFont="1" applyFill="1" applyBorder="1" applyAlignment="1">
      <alignment horizontal="center"/>
    </xf>
    <xf numFmtId="165" fontId="9" fillId="2" borderId="5" xfId="0" applyNumberFormat="1" applyFont="1" applyFill="1" applyBorder="1" applyAlignment="1">
      <alignment horizontal="center"/>
    </xf>
    <xf numFmtId="165" fontId="8" fillId="2" borderId="5" xfId="0" applyNumberFormat="1" applyFont="1" applyFill="1" applyBorder="1" applyAlignment="1">
      <alignment horizontal="center"/>
    </xf>
    <xf numFmtId="0" fontId="3" fillId="2" borderId="4" xfId="0" applyFont="1" applyFill="1" applyBorder="1" applyAlignment="1">
      <alignment horizontal="left"/>
    </xf>
    <xf numFmtId="0" fontId="7" fillId="2" borderId="5" xfId="0" applyFont="1" applyFill="1" applyBorder="1" applyAlignment="1">
      <alignment horizontal="center"/>
    </xf>
    <xf numFmtId="0" fontId="2" fillId="3" borderId="40" xfId="0" applyFont="1" applyFill="1" applyBorder="1" applyAlignment="1" applyProtection="1">
      <alignment horizontal="left"/>
      <protection locked="0"/>
    </xf>
    <xf numFmtId="170" fontId="2" fillId="3" borderId="45" xfId="0" applyNumberFormat="1" applyFont="1" applyFill="1" applyBorder="1" applyAlignment="1" applyProtection="1">
      <alignment horizontal="left"/>
      <protection locked="0"/>
    </xf>
    <xf numFmtId="0" fontId="13" fillId="0" borderId="45" xfId="0" applyFont="1" applyBorder="1" applyAlignment="1">
      <alignment horizontal="left"/>
    </xf>
    <xf numFmtId="0" fontId="12" fillId="0" borderId="48" xfId="0" applyFont="1" applyBorder="1" applyAlignment="1">
      <alignment horizontal="left"/>
    </xf>
    <xf numFmtId="0" fontId="2" fillId="3" borderId="37" xfId="0" applyFont="1" applyFill="1" applyBorder="1" applyAlignment="1" applyProtection="1">
      <alignment horizontal="left"/>
      <protection locked="0"/>
    </xf>
    <xf numFmtId="0" fontId="9" fillId="2" borderId="28" xfId="0" applyFont="1" applyFill="1" applyBorder="1" applyAlignment="1">
      <alignment horizontal="center"/>
    </xf>
    <xf numFmtId="2" fontId="13" fillId="2" borderId="28" xfId="0" applyNumberFormat="1" applyFont="1" applyFill="1" applyBorder="1" applyAlignment="1">
      <alignment horizontal="center"/>
    </xf>
    <xf numFmtId="165" fontId="13" fillId="2" borderId="35" xfId="0" applyNumberFormat="1" applyFont="1" applyFill="1" applyBorder="1" applyAlignment="1">
      <alignment horizontal="center"/>
    </xf>
    <xf numFmtId="0" fontId="12" fillId="0" borderId="5" xfId="0" applyFont="1" applyBorder="1"/>
    <xf numFmtId="165" fontId="11" fillId="3" borderId="39" xfId="0" applyNumberFormat="1" applyFont="1" applyFill="1" applyBorder="1" applyAlignment="1" applyProtection="1">
      <alignment horizontal="center"/>
      <protection locked="0"/>
    </xf>
    <xf numFmtId="2" fontId="11" fillId="2" borderId="40" xfId="0" applyNumberFormat="1" applyFont="1" applyFill="1" applyBorder="1" applyAlignment="1">
      <alignment horizontal="center"/>
    </xf>
    <xf numFmtId="165" fontId="11" fillId="2" borderId="40" xfId="0" applyNumberFormat="1" applyFont="1" applyFill="1" applyBorder="1" applyAlignment="1">
      <alignment horizontal="center"/>
    </xf>
    <xf numFmtId="165" fontId="11" fillId="3" borderId="41" xfId="0" applyNumberFormat="1" applyFont="1" applyFill="1" applyBorder="1" applyAlignment="1" applyProtection="1">
      <alignment horizontal="center"/>
      <protection locked="0"/>
    </xf>
    <xf numFmtId="2" fontId="11" fillId="2" borderId="42" xfId="0" applyNumberFormat="1" applyFont="1" applyFill="1" applyBorder="1" applyAlignment="1">
      <alignment horizontal="center"/>
    </xf>
    <xf numFmtId="165" fontId="11" fillId="2" borderId="45" xfId="0" applyNumberFormat="1" applyFont="1" applyFill="1" applyBorder="1" applyAlignment="1">
      <alignment horizontal="center"/>
    </xf>
    <xf numFmtId="165" fontId="11" fillId="3" borderId="20" xfId="0" applyNumberFormat="1" applyFont="1" applyFill="1" applyBorder="1" applyAlignment="1" applyProtection="1">
      <alignment horizontal="center"/>
      <protection locked="0"/>
    </xf>
    <xf numFmtId="2" fontId="11" fillId="2" borderId="37" xfId="0" applyNumberFormat="1" applyFont="1" applyFill="1" applyBorder="1" applyAlignment="1">
      <alignment horizontal="center"/>
    </xf>
    <xf numFmtId="165" fontId="11" fillId="2" borderId="37" xfId="0" applyNumberFormat="1" applyFont="1" applyFill="1" applyBorder="1" applyAlignment="1">
      <alignment horizontal="center"/>
    </xf>
    <xf numFmtId="165" fontId="11" fillId="2" borderId="42" xfId="0" applyNumberFormat="1" applyFont="1" applyFill="1" applyBorder="1" applyAlignment="1">
      <alignment horizontal="center"/>
    </xf>
    <xf numFmtId="0" fontId="9" fillId="2" borderId="43" xfId="0" applyFont="1" applyFill="1" applyBorder="1" applyAlignment="1">
      <alignment horizontal="center"/>
    </xf>
    <xf numFmtId="2" fontId="13" fillId="2" borderId="43" xfId="0" applyNumberFormat="1" applyFont="1" applyFill="1" applyBorder="1" applyAlignment="1">
      <alignment horizontal="center"/>
    </xf>
    <xf numFmtId="165" fontId="13" fillId="2" borderId="44" xfId="0" applyNumberFormat="1" applyFont="1" applyFill="1" applyBorder="1" applyAlignment="1">
      <alignment horizontal="center"/>
    </xf>
    <xf numFmtId="0" fontId="10" fillId="4" borderId="43" xfId="0" applyFont="1" applyFill="1" applyBorder="1" applyAlignment="1">
      <alignment horizontal="left"/>
    </xf>
    <xf numFmtId="0" fontId="12" fillId="2" borderId="5" xfId="0" applyFont="1" applyFill="1" applyBorder="1" applyAlignment="1">
      <alignment horizontal="center"/>
    </xf>
    <xf numFmtId="0" fontId="12" fillId="2" borderId="37" xfId="0" applyFont="1" applyFill="1" applyBorder="1" applyAlignment="1">
      <alignment horizontal="center"/>
    </xf>
    <xf numFmtId="0" fontId="10" fillId="6" borderId="5" xfId="0" applyFont="1" applyFill="1" applyBorder="1" applyAlignment="1">
      <alignment horizontal="center"/>
    </xf>
    <xf numFmtId="0" fontId="10" fillId="4" borderId="36" xfId="0" applyFont="1" applyFill="1" applyBorder="1" applyAlignment="1">
      <alignment horizontal="left"/>
    </xf>
    <xf numFmtId="9" fontId="11" fillId="2" borderId="23" xfId="0" applyNumberFormat="1" applyFont="1" applyFill="1" applyBorder="1" applyAlignment="1">
      <alignment horizontal="center"/>
    </xf>
    <xf numFmtId="1" fontId="11" fillId="2" borderId="23" xfId="0" applyNumberFormat="1" applyFont="1" applyFill="1" applyBorder="1" applyAlignment="1">
      <alignment horizontal="center"/>
    </xf>
    <xf numFmtId="3" fontId="11" fillId="2" borderId="23" xfId="0" applyNumberFormat="1" applyFont="1" applyFill="1" applyBorder="1" applyAlignment="1">
      <alignment horizontal="center"/>
    </xf>
    <xf numFmtId="9" fontId="11" fillId="3" borderId="23" xfId="0" applyNumberFormat="1" applyFont="1" applyFill="1" applyBorder="1" applyAlignment="1" applyProtection="1">
      <alignment horizontal="center"/>
      <protection locked="0"/>
    </xf>
    <xf numFmtId="165" fontId="11" fillId="3" borderId="23" xfId="0" applyNumberFormat="1" applyFont="1" applyFill="1" applyBorder="1" applyAlignment="1" applyProtection="1">
      <alignment horizontal="center"/>
      <protection locked="0"/>
    </xf>
    <xf numFmtId="165" fontId="11" fillId="2" borderId="23" xfId="0" applyNumberFormat="1" applyFont="1" applyFill="1" applyBorder="1" applyAlignment="1">
      <alignment horizontal="center"/>
    </xf>
    <xf numFmtId="168" fontId="13" fillId="2" borderId="35" xfId="0" applyNumberFormat="1" applyFont="1" applyFill="1" applyBorder="1" applyAlignment="1">
      <alignment horizontal="center"/>
    </xf>
    <xf numFmtId="0" fontId="4" fillId="2" borderId="4" xfId="0" applyFont="1" applyFill="1" applyBorder="1" applyAlignment="1">
      <alignment horizontal="left"/>
    </xf>
    <xf numFmtId="0" fontId="10" fillId="6" borderId="11" xfId="0" applyFont="1" applyFill="1" applyBorder="1" applyAlignment="1">
      <alignment horizontal="center"/>
    </xf>
    <xf numFmtId="0" fontId="10" fillId="6" borderId="12" xfId="0" applyFont="1" applyFill="1" applyBorder="1" applyAlignment="1">
      <alignment horizontal="center"/>
    </xf>
    <xf numFmtId="0" fontId="10" fillId="6" borderId="5" xfId="0" applyFont="1" applyFill="1" applyBorder="1" applyAlignment="1">
      <alignment horizontal="center" vertical="center"/>
    </xf>
    <xf numFmtId="0" fontId="10" fillId="4" borderId="16" xfId="0" applyFont="1" applyFill="1" applyBorder="1" applyAlignment="1">
      <alignment horizontal="center"/>
    </xf>
    <xf numFmtId="0" fontId="11" fillId="2" borderId="23" xfId="0" applyFont="1" applyFill="1" applyBorder="1" applyAlignment="1">
      <alignment horizontal="center"/>
    </xf>
    <xf numFmtId="0" fontId="12" fillId="0" borderId="5" xfId="0" applyFont="1" applyBorder="1" applyAlignment="1">
      <alignment horizontal="left"/>
    </xf>
    <xf numFmtId="2" fontId="11" fillId="2" borderId="24" xfId="0" applyNumberFormat="1" applyFont="1" applyFill="1" applyBorder="1" applyAlignment="1">
      <alignment horizontal="center"/>
    </xf>
    <xf numFmtId="2" fontId="11" fillId="2" borderId="29" xfId="0" applyNumberFormat="1" applyFont="1" applyFill="1" applyBorder="1" applyAlignment="1">
      <alignment horizontal="center"/>
    </xf>
    <xf numFmtId="9" fontId="11" fillId="2" borderId="54" xfId="0" applyNumberFormat="1" applyFont="1" applyFill="1" applyBorder="1" applyAlignment="1">
      <alignment horizontal="center"/>
    </xf>
    <xf numFmtId="1" fontId="11" fillId="2" borderId="54" xfId="0" applyNumberFormat="1" applyFont="1" applyFill="1" applyBorder="1" applyAlignment="1">
      <alignment horizontal="center"/>
    </xf>
    <xf numFmtId="9" fontId="11" fillId="3" borderId="54" xfId="0" applyNumberFormat="1" applyFont="1" applyFill="1" applyBorder="1" applyAlignment="1" applyProtection="1">
      <alignment horizontal="center"/>
      <protection locked="0"/>
    </xf>
    <xf numFmtId="1" fontId="11" fillId="2" borderId="46" xfId="0" applyNumberFormat="1" applyFont="1" applyFill="1" applyBorder="1" applyAlignment="1">
      <alignment horizontal="center"/>
    </xf>
    <xf numFmtId="165" fontId="11" fillId="3" borderId="54" xfId="0" applyNumberFormat="1" applyFont="1" applyFill="1" applyBorder="1" applyAlignment="1" applyProtection="1">
      <alignment horizontal="center"/>
      <protection locked="0"/>
    </xf>
    <xf numFmtId="168" fontId="13" fillId="2" borderId="55" xfId="0" applyNumberFormat="1" applyFont="1" applyFill="1" applyBorder="1" applyAlignment="1">
      <alignment horizontal="center"/>
    </xf>
    <xf numFmtId="0" fontId="10" fillId="4" borderId="53" xfId="0" applyFont="1" applyFill="1" applyBorder="1" applyAlignment="1">
      <alignment horizontal="center"/>
    </xf>
    <xf numFmtId="0" fontId="11" fillId="2" borderId="54" xfId="0" applyFont="1" applyFill="1" applyBorder="1" applyAlignment="1">
      <alignment horizontal="center"/>
    </xf>
    <xf numFmtId="2" fontId="13" fillId="2" borderId="70" xfId="0" applyNumberFormat="1" applyFont="1" applyFill="1" applyBorder="1" applyAlignment="1">
      <alignment horizontal="center"/>
    </xf>
    <xf numFmtId="2" fontId="11" fillId="2" borderId="5" xfId="0" applyNumberFormat="1" applyFont="1" applyFill="1" applyBorder="1" applyAlignment="1">
      <alignment horizontal="center"/>
    </xf>
    <xf numFmtId="1" fontId="16" fillId="5" borderId="67" xfId="0" applyNumberFormat="1" applyFont="1" applyFill="1" applyBorder="1" applyAlignment="1">
      <alignment horizontal="right"/>
    </xf>
    <xf numFmtId="0" fontId="10" fillId="4" borderId="24" xfId="0" applyFont="1" applyFill="1" applyBorder="1" applyAlignment="1">
      <alignment horizontal="center"/>
    </xf>
    <xf numFmtId="1" fontId="13" fillId="2" borderId="43" xfId="0" applyNumberFormat="1" applyFont="1" applyFill="1" applyBorder="1" applyAlignment="1">
      <alignment horizontal="center"/>
    </xf>
    <xf numFmtId="165" fontId="13" fillId="2" borderId="5" xfId="0" applyNumberFormat="1" applyFont="1" applyFill="1" applyBorder="1" applyAlignment="1">
      <alignment horizontal="center"/>
    </xf>
    <xf numFmtId="0" fontId="10" fillId="4" borderId="71" xfId="0" applyFont="1" applyFill="1" applyBorder="1" applyAlignment="1">
      <alignment horizontal="center"/>
    </xf>
    <xf numFmtId="1" fontId="11" fillId="2" borderId="27" xfId="0" applyNumberFormat="1" applyFont="1" applyFill="1" applyBorder="1" applyAlignment="1">
      <alignment horizontal="center"/>
    </xf>
    <xf numFmtId="165" fontId="11" fillId="2" borderId="5" xfId="0" applyNumberFormat="1" applyFont="1" applyFill="1" applyBorder="1" applyAlignment="1">
      <alignment horizontal="center"/>
    </xf>
    <xf numFmtId="1" fontId="11" fillId="2" borderId="24" xfId="0" applyNumberFormat="1" applyFont="1" applyFill="1" applyBorder="1" applyAlignment="1">
      <alignment horizontal="center"/>
    </xf>
    <xf numFmtId="0" fontId="12" fillId="5" borderId="0" xfId="0" applyFont="1" applyFill="1" applyAlignment="1">
      <alignment horizontal="left"/>
    </xf>
    <xf numFmtId="0" fontId="12" fillId="5" borderId="0" xfId="0" applyFont="1" applyFill="1" applyAlignment="1">
      <alignment horizontal="left" vertical="center"/>
    </xf>
    <xf numFmtId="0" fontId="13" fillId="2" borderId="27" xfId="0" applyFont="1" applyFill="1" applyBorder="1" applyAlignment="1">
      <alignment horizontal="left"/>
    </xf>
    <xf numFmtId="0" fontId="13" fillId="2" borderId="5" xfId="0" applyFont="1" applyFill="1" applyBorder="1" applyAlignment="1">
      <alignment horizontal="left" vertical="center"/>
    </xf>
    <xf numFmtId="0" fontId="19" fillId="5" borderId="0" xfId="0" applyFont="1" applyFill="1" applyAlignment="1">
      <alignment horizontal="left"/>
    </xf>
    <xf numFmtId="0" fontId="20" fillId="5" borderId="0" xfId="0" applyFont="1" applyFill="1" applyAlignment="1">
      <alignment horizontal="left" vertical="center"/>
    </xf>
    <xf numFmtId="0" fontId="13" fillId="2" borderId="77" xfId="0" applyFont="1" applyFill="1" applyBorder="1" applyAlignment="1">
      <alignment horizontal="center"/>
    </xf>
    <xf numFmtId="2" fontId="13" fillId="2" borderId="79" xfId="0" applyNumberFormat="1" applyFont="1" applyFill="1" applyBorder="1" applyAlignment="1">
      <alignment horizontal="center"/>
    </xf>
    <xf numFmtId="165" fontId="11" fillId="3" borderId="73" xfId="0" applyNumberFormat="1" applyFont="1" applyFill="1" applyBorder="1" applyAlignment="1" applyProtection="1">
      <alignment horizontal="center"/>
      <protection locked="0"/>
    </xf>
    <xf numFmtId="2" fontId="11" fillId="2" borderId="27" xfId="0" applyNumberFormat="1" applyFont="1" applyFill="1" applyBorder="1" applyAlignment="1">
      <alignment horizontal="center"/>
    </xf>
    <xf numFmtId="0" fontId="21" fillId="4" borderId="43" xfId="0" applyFont="1" applyFill="1" applyBorder="1" applyAlignment="1">
      <alignment horizontal="left"/>
    </xf>
    <xf numFmtId="0" fontId="19" fillId="2" borderId="5" xfId="0" applyFont="1" applyFill="1" applyBorder="1" applyAlignment="1">
      <alignment horizontal="center"/>
    </xf>
  </cellXfs>
  <cellStyles count="1">
    <cellStyle name="Standaard" xfId="0" builtinId="0"/>
  </cellStyles>
  <dxfs count="16">
    <dxf>
      <fill>
        <patternFill>
          <bgColor rgb="FFFFF2CC"/>
        </patternFill>
      </fill>
    </dxf>
    <dxf>
      <fill>
        <patternFill>
          <bgColor rgb="FFFFF2CC"/>
        </patternFill>
      </fill>
    </dxf>
    <dxf>
      <fill>
        <patternFill>
          <bgColor rgb="FFFFC7CE"/>
        </patternFill>
      </fill>
    </dxf>
    <dxf>
      <fill>
        <patternFill>
          <bgColor rgb="FFFFF2CC"/>
        </patternFill>
      </fill>
    </dxf>
    <dxf>
      <fill>
        <patternFill>
          <bgColor theme="0"/>
        </patternFill>
      </fill>
    </dxf>
    <dxf>
      <fill>
        <patternFill>
          <bgColor theme="0"/>
        </patternFill>
      </fill>
    </dxf>
    <dxf>
      <fill>
        <patternFill>
          <bgColor rgb="FFFFC7CE"/>
        </patternFill>
      </fill>
    </dxf>
    <dxf>
      <fill>
        <patternFill>
          <bgColor rgb="FFFFF2CC"/>
        </patternFill>
      </fill>
    </dxf>
    <dxf>
      <fill>
        <patternFill>
          <bgColor theme="0"/>
        </patternFill>
      </fill>
    </dxf>
    <dxf>
      <fill>
        <patternFill>
          <bgColor theme="0"/>
        </patternFill>
      </fill>
    </dxf>
    <dxf>
      <fill>
        <patternFill>
          <bgColor rgb="FFFFF2CC"/>
        </patternFill>
      </fill>
    </dxf>
    <dxf>
      <font>
        <b/>
        <color rgb="FF9C0006"/>
      </font>
      <fill>
        <patternFill>
          <bgColor rgb="FFFFC7CE"/>
        </patternFill>
      </fill>
    </dxf>
    <dxf>
      <fill>
        <patternFill>
          <bgColor rgb="FFFFF2CC"/>
        </patternFill>
      </fill>
    </dxf>
    <dxf>
      <fill>
        <patternFill>
          <bgColor rgb="FFFFF2CC"/>
        </patternFill>
      </fill>
    </dxf>
    <dxf>
      <fill>
        <patternFill>
          <bgColor rgb="FFFFF2CC"/>
        </patternFill>
      </fill>
    </dxf>
    <dxf>
      <fill>
        <patternFill>
          <bgColor rgb="FFFFF2CC"/>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4D"/>
      <rgbColor rgb="FF808000"/>
      <rgbColor rgb="FF800080"/>
      <rgbColor rgb="FF008080"/>
      <rgbColor rgb="FFC0C0C0"/>
      <rgbColor rgb="FF808080"/>
      <rgbColor rgb="FF9999FF"/>
      <rgbColor rgb="FFE04091"/>
      <rgbColor rgb="FFFFF2CC"/>
      <rgbColor rgb="FFF2F2F2"/>
      <rgbColor rgb="FF660066"/>
      <rgbColor rgb="FFFF8080"/>
      <rgbColor rgb="FF0066F2"/>
      <rgbColor rgb="FFD1D1D1"/>
      <rgbColor rgb="FF000080"/>
      <rgbColor rgb="FFFF00FF"/>
      <rgbColor rgb="FFFFFF00"/>
      <rgbColor rgb="FF00FFFF"/>
      <rgbColor rgb="FF800080"/>
      <rgbColor rgb="FF800000"/>
      <rgbColor rgb="FF008080"/>
      <rgbColor rgb="FF0000FF"/>
      <rgbColor rgb="FF00CCFF"/>
      <rgbColor rgb="FFCCFFFF"/>
      <rgbColor rgb="FFCCFFCC"/>
      <rgbColor rgb="FFFBE3D6"/>
      <rgbColor rgb="FF99CCFF"/>
      <rgbColor rgb="FFFF99CC"/>
      <rgbColor rgb="FFCC99FF"/>
      <rgbColor rgb="FFFFC7CE"/>
      <rgbColor rgb="FF2564EA"/>
      <rgbColor rgb="FF33CCCC"/>
      <rgbColor rgb="FF99CC00"/>
      <rgbColor rgb="FFFFCC00"/>
      <rgbColor rgb="FFFF9900"/>
      <rgbColor rgb="FFFF6600"/>
      <rgbColor rgb="FF2564E9"/>
      <rgbColor rgb="FF969696"/>
      <rgbColor rgb="FF0E2841"/>
      <rgbColor rgb="FF339966"/>
      <rgbColor rgb="FF003300"/>
      <rgbColor rgb="FF333300"/>
      <rgbColor rgb="FF993300"/>
      <rgbColor rgb="FF993366"/>
      <rgbColor rgb="FF2055C6"/>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1427760</xdr:colOff>
      <xdr:row>0</xdr:row>
      <xdr:rowOff>0</xdr:rowOff>
    </xdr:from>
    <xdr:to>
      <xdr:col>3</xdr:col>
      <xdr:colOff>3753000</xdr:colOff>
      <xdr:row>2</xdr:row>
      <xdr:rowOff>174240</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9475920" y="0"/>
          <a:ext cx="2325240" cy="574200"/>
        </a:xfrm>
        <a:prstGeom prst="rect">
          <a:avLst/>
        </a:prstGeom>
        <a:ln w="0">
          <a:noFill/>
        </a:ln>
      </xdr:spPr>
    </xdr:pic>
    <xdr:clientData/>
  </xdr:twoCellAnchor>
</xdr:wsDr>
</file>

<file path=xl/theme/theme1.xml><?xml version="1.0" encoding="utf-8"?>
<a:theme xmlns:a="http://schemas.openxmlformats.org/drawingml/2006/main" name="Kantoorthema">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262"/>
  <sheetViews>
    <sheetView tabSelected="1" zoomScale="112" zoomScaleNormal="110" workbookViewId="0">
      <selection activeCell="D4" sqref="D4"/>
    </sheetView>
  </sheetViews>
  <sheetFormatPr defaultColWidth="11" defaultRowHeight="15" x14ac:dyDescent="0.2"/>
  <cols>
    <col min="1" max="1" width="3.875" style="2" customWidth="1"/>
    <col min="2" max="2" width="91" style="3" customWidth="1"/>
    <col min="3" max="3" width="47" style="3" customWidth="1"/>
    <col min="4" max="4" width="50.125" style="3" customWidth="1"/>
    <col min="5" max="5" width="34.875" style="3" customWidth="1"/>
    <col min="6" max="6" width="22.875" style="3" customWidth="1"/>
    <col min="7" max="7" width="23.875" style="3" customWidth="1"/>
    <col min="8" max="8" width="30.625" style="3" customWidth="1"/>
    <col min="9" max="53" width="10.875" style="2" customWidth="1"/>
    <col min="54" max="16384" width="11" style="3"/>
  </cols>
  <sheetData>
    <row r="1" spans="1:53" ht="15.75" customHeight="1" x14ac:dyDescent="0.2">
      <c r="A1" s="4"/>
      <c r="B1" s="5"/>
      <c r="C1" s="5"/>
      <c r="D1" s="5"/>
      <c r="E1" s="5"/>
      <c r="F1" s="5"/>
      <c r="G1" s="5"/>
      <c r="H1" s="5"/>
    </row>
    <row r="2" spans="1:53" ht="15.75" customHeight="1" x14ac:dyDescent="0.2">
      <c r="A2" s="6"/>
      <c r="B2" s="7"/>
      <c r="C2" s="7"/>
      <c r="D2" s="7"/>
      <c r="E2" s="7"/>
      <c r="F2" s="7"/>
      <c r="G2" s="7"/>
      <c r="H2" s="7"/>
    </row>
    <row r="3" spans="1:53" ht="30.75" customHeight="1" x14ac:dyDescent="0.65">
      <c r="A3" s="6"/>
      <c r="B3" s="294" t="s">
        <v>183</v>
      </c>
      <c r="C3" s="294"/>
      <c r="D3" s="8"/>
      <c r="E3" s="7"/>
      <c r="F3" s="7"/>
      <c r="G3" s="2"/>
      <c r="H3" s="2"/>
      <c r="AZ3" s="3"/>
      <c r="BA3" s="3"/>
    </row>
    <row r="4" spans="1:53" ht="15.75" customHeight="1" x14ac:dyDescent="0.2">
      <c r="A4" s="6"/>
      <c r="B4" s="1" t="s">
        <v>0</v>
      </c>
      <c r="C4" s="1" t="s">
        <v>1</v>
      </c>
      <c r="D4" s="114"/>
      <c r="E4" s="7"/>
      <c r="F4" s="7"/>
      <c r="G4" s="2"/>
      <c r="H4" s="2"/>
      <c r="AZ4" s="3"/>
      <c r="BA4" s="3"/>
    </row>
    <row r="5" spans="1:53" ht="15.75" customHeight="1" x14ac:dyDescent="0.2">
      <c r="A5" s="6"/>
      <c r="B5" s="9" t="s">
        <v>184</v>
      </c>
      <c r="C5" s="1" t="s">
        <v>2</v>
      </c>
      <c r="D5" s="114"/>
      <c r="E5" s="7"/>
      <c r="F5" s="7"/>
      <c r="G5" s="2"/>
      <c r="H5" s="2"/>
      <c r="AZ5" s="3"/>
      <c r="BA5" s="3"/>
    </row>
    <row r="6" spans="1:53" s="2" customFormat="1" ht="15.75" customHeight="1" x14ac:dyDescent="0.2"/>
    <row r="7" spans="1:53" s="2" customFormat="1" ht="15.75" customHeight="1" x14ac:dyDescent="0.25">
      <c r="B7" s="10" t="s">
        <v>3</v>
      </c>
      <c r="C7" s="11"/>
      <c r="D7" s="11"/>
    </row>
    <row r="8" spans="1:53" s="2" customFormat="1" ht="15.75" customHeight="1" x14ac:dyDescent="0.25">
      <c r="B8" s="12" t="s">
        <v>4</v>
      </c>
      <c r="C8" s="295" t="s">
        <v>5</v>
      </c>
      <c r="D8" s="295"/>
    </row>
    <row r="9" spans="1:53" s="2" customFormat="1" ht="15.75" customHeight="1" x14ac:dyDescent="0.2">
      <c r="B9" s="13" t="s">
        <v>6</v>
      </c>
      <c r="C9" s="293">
        <f>-Stadskantoor!J20</f>
        <v>0</v>
      </c>
      <c r="D9" s="293"/>
    </row>
    <row r="10" spans="1:53" s="2" customFormat="1" ht="15.75" customHeight="1" x14ac:dyDescent="0.2">
      <c r="B10" s="13" t="s">
        <v>7</v>
      </c>
      <c r="C10" s="293">
        <f>-Afvalstoffendienst!J21</f>
        <v>0</v>
      </c>
      <c r="D10" s="293"/>
    </row>
    <row r="11" spans="1:53" s="2" customFormat="1" ht="15.75" customHeight="1" x14ac:dyDescent="0.2">
      <c r="B11" s="13" t="s">
        <v>8</v>
      </c>
      <c r="C11" s="293">
        <f>Stadhuis!C55</f>
        <v>0</v>
      </c>
      <c r="D11" s="293"/>
    </row>
    <row r="12" spans="1:53" s="2" customFormat="1" ht="15.75" customHeight="1" x14ac:dyDescent="0.2">
      <c r="B12" s="13" t="s">
        <v>9</v>
      </c>
      <c r="C12" s="293">
        <f>'Weener XL'!C23</f>
        <v>0</v>
      </c>
      <c r="D12" s="293"/>
    </row>
    <row r="13" spans="1:53" s="2" customFormat="1" ht="15.75" customHeight="1" x14ac:dyDescent="0.2">
      <c r="B13" s="13" t="s">
        <v>10</v>
      </c>
      <c r="C13" s="293">
        <f>'Banqueting Stadhuis'!G27</f>
        <v>0</v>
      </c>
      <c r="D13" s="293"/>
    </row>
    <row r="14" spans="1:53" s="2" customFormat="1" ht="15.75" customHeight="1" x14ac:dyDescent="0.2">
      <c r="B14" s="13" t="s">
        <v>11</v>
      </c>
      <c r="C14" s="293">
        <f>'Banqueting overige locaties'!G27</f>
        <v>0</v>
      </c>
      <c r="D14" s="293"/>
    </row>
    <row r="15" spans="1:53" s="2" customFormat="1" ht="15.75" customHeight="1" x14ac:dyDescent="0.2">
      <c r="B15" s="13" t="s">
        <v>12</v>
      </c>
      <c r="C15" s="293">
        <f t="array" ref="C15">'Warmedranken voorzieningen'!K14:K14</f>
        <v>0</v>
      </c>
      <c r="D15" s="293"/>
    </row>
    <row r="16" spans="1:53" s="2" customFormat="1" ht="15.75" customHeight="1" x14ac:dyDescent="0.2">
      <c r="B16" s="13" t="s">
        <v>13</v>
      </c>
      <c r="C16" s="293">
        <f>Opstartkosten!D19/8</f>
        <v>0</v>
      </c>
      <c r="D16" s="293"/>
    </row>
    <row r="17" spans="2:4" s="2" customFormat="1" ht="15.75" customHeight="1" x14ac:dyDescent="0.2">
      <c r="B17" s="14"/>
      <c r="C17" s="291"/>
      <c r="D17" s="291"/>
    </row>
    <row r="18" spans="2:4" s="2" customFormat="1" ht="15.75" customHeight="1" x14ac:dyDescent="0.25">
      <c r="B18" s="15" t="s">
        <v>14</v>
      </c>
      <c r="C18" s="292">
        <f>SUM(C9:C16)</f>
        <v>0</v>
      </c>
      <c r="D18" s="292"/>
    </row>
    <row r="19" spans="2:4" s="2" customFormat="1" ht="15.75" customHeight="1" x14ac:dyDescent="0.2"/>
    <row r="20" spans="2:4" s="2" customFormat="1" ht="15.75" customHeight="1" x14ac:dyDescent="0.2"/>
    <row r="21" spans="2:4" s="2" customFormat="1" ht="15.75" customHeight="1" x14ac:dyDescent="0.2"/>
    <row r="22" spans="2:4" s="2" customFormat="1" ht="15.75" customHeight="1" x14ac:dyDescent="0.2"/>
    <row r="23" spans="2:4" s="2" customFormat="1" ht="15.75" customHeight="1" x14ac:dyDescent="0.2"/>
    <row r="24" spans="2:4" s="2" customFormat="1" ht="15.75" customHeight="1" x14ac:dyDescent="0.2"/>
    <row r="25" spans="2:4" s="2" customFormat="1" ht="15.75" customHeight="1" x14ac:dyDescent="0.2"/>
    <row r="26" spans="2:4" s="2" customFormat="1" ht="15.75" customHeight="1" x14ac:dyDescent="0.2"/>
    <row r="27" spans="2:4" s="2" customFormat="1" ht="15.75" customHeight="1" x14ac:dyDescent="0.2"/>
    <row r="28" spans="2:4" s="2" customFormat="1" ht="15.75" customHeight="1" x14ac:dyDescent="0.2"/>
    <row r="29" spans="2:4" s="2" customFormat="1" ht="15.75" customHeight="1" x14ac:dyDescent="0.2"/>
    <row r="30" spans="2:4" s="2" customFormat="1" ht="15.75" customHeight="1" x14ac:dyDescent="0.2"/>
    <row r="31" spans="2:4" s="2" customFormat="1" ht="15.75" customHeight="1" x14ac:dyDescent="0.2"/>
    <row r="32" spans="2:4" s="2" customFormat="1" ht="15.75" customHeight="1" x14ac:dyDescent="0.2"/>
    <row r="33" s="2" customFormat="1" ht="15.75" customHeight="1" x14ac:dyDescent="0.2"/>
    <row r="34" s="2" customFormat="1" ht="15.75" customHeight="1" x14ac:dyDescent="0.2"/>
    <row r="35" s="2" customFormat="1" ht="15.75" customHeight="1" x14ac:dyDescent="0.2"/>
    <row r="36" s="2" customFormat="1" ht="15.75" customHeight="1" x14ac:dyDescent="0.2"/>
    <row r="37" s="2" customFormat="1" ht="15.75" customHeight="1" x14ac:dyDescent="0.2"/>
    <row r="38" s="2" customFormat="1" ht="15.75" customHeight="1" x14ac:dyDescent="0.2"/>
    <row r="39" s="2" customFormat="1" ht="15.75" customHeight="1" x14ac:dyDescent="0.2"/>
    <row r="40" s="2" customFormat="1" ht="15.75" customHeight="1" x14ac:dyDescent="0.2"/>
    <row r="41" s="2" customFormat="1" ht="15.75" customHeight="1" x14ac:dyDescent="0.2"/>
    <row r="42" s="2" customFormat="1" ht="15.75" customHeight="1" x14ac:dyDescent="0.2"/>
    <row r="43" s="2" customFormat="1" ht="15.75" customHeight="1" x14ac:dyDescent="0.2"/>
    <row r="44" s="2" customFormat="1" ht="15.75" customHeight="1" x14ac:dyDescent="0.2"/>
    <row r="45" s="2" customFormat="1" ht="15.75" customHeight="1" x14ac:dyDescent="0.2"/>
    <row r="46" s="2" customFormat="1" ht="15.75" customHeight="1" x14ac:dyDescent="0.2"/>
    <row r="47" s="2" customFormat="1" ht="15.75" customHeight="1" x14ac:dyDescent="0.2"/>
    <row r="48" s="2" customFormat="1" ht="15.75" customHeight="1" x14ac:dyDescent="0.2"/>
    <row r="49" s="2" customFormat="1" ht="15.75" customHeight="1" x14ac:dyDescent="0.2"/>
    <row r="50" s="2" customFormat="1" ht="15.75" customHeight="1" x14ac:dyDescent="0.2"/>
    <row r="51" s="2" customFormat="1" ht="15.75" customHeight="1" x14ac:dyDescent="0.2"/>
    <row r="52" s="2" customFormat="1" ht="15.75" customHeight="1" x14ac:dyDescent="0.2"/>
    <row r="53" s="2" customFormat="1" ht="15.75" customHeight="1" x14ac:dyDescent="0.2"/>
    <row r="54" s="2" customFormat="1" ht="15.75" customHeight="1" x14ac:dyDescent="0.2"/>
    <row r="55" s="2" customFormat="1" ht="15.75" customHeight="1" x14ac:dyDescent="0.2"/>
    <row r="56" s="2" customFormat="1" ht="15.75" customHeight="1" x14ac:dyDescent="0.2"/>
    <row r="57" s="2" customFormat="1" ht="15.75" customHeight="1" x14ac:dyDescent="0.2"/>
    <row r="58" s="2" customFormat="1" ht="15.75" customHeight="1" x14ac:dyDescent="0.2"/>
    <row r="59" s="2" customFormat="1" ht="15.75" customHeight="1" x14ac:dyDescent="0.2"/>
    <row r="60" s="2" customFormat="1" ht="15.75" customHeight="1" x14ac:dyDescent="0.2"/>
    <row r="61" s="2" customFormat="1" ht="15.75" customHeight="1" x14ac:dyDescent="0.2"/>
    <row r="62" s="2" customFormat="1" ht="15.75" customHeight="1" x14ac:dyDescent="0.2"/>
    <row r="63" s="2" customFormat="1" ht="15.75" customHeight="1" x14ac:dyDescent="0.2"/>
    <row r="64" s="2" customFormat="1" ht="15.75" customHeight="1" x14ac:dyDescent="0.2"/>
    <row r="65" s="2" customFormat="1" ht="15.75" customHeight="1" x14ac:dyDescent="0.2"/>
    <row r="66" s="2" customFormat="1" ht="15.75" customHeight="1" x14ac:dyDescent="0.2"/>
    <row r="67" s="2" customFormat="1" ht="15.75" customHeight="1" x14ac:dyDescent="0.2"/>
    <row r="68" s="2" customFormat="1" ht="15.75" customHeight="1" x14ac:dyDescent="0.2"/>
    <row r="69" s="2" customFormat="1" ht="15.75" customHeight="1" x14ac:dyDescent="0.2"/>
    <row r="70" s="2" customFormat="1" ht="15.75" customHeight="1" x14ac:dyDescent="0.2"/>
    <row r="71" s="2" customFormat="1" ht="15.75" customHeight="1" x14ac:dyDescent="0.2"/>
    <row r="72" s="2" customFormat="1" ht="15.75" customHeight="1" x14ac:dyDescent="0.2"/>
    <row r="73" s="2" customFormat="1" ht="15.75" customHeight="1" x14ac:dyDescent="0.2"/>
    <row r="74" s="2" customFormat="1" ht="15.75" customHeight="1" x14ac:dyDescent="0.2"/>
    <row r="75" s="2" customFormat="1" ht="15.75" customHeight="1" x14ac:dyDescent="0.2"/>
    <row r="76" s="2" customFormat="1" ht="15.75" customHeight="1" x14ac:dyDescent="0.2"/>
    <row r="77" s="2" customFormat="1" ht="15.75" customHeight="1" x14ac:dyDescent="0.2"/>
    <row r="78" s="2" customFormat="1" ht="15.75" customHeight="1" x14ac:dyDescent="0.2"/>
    <row r="79" s="2" customFormat="1" ht="15.75" customHeight="1" x14ac:dyDescent="0.2"/>
    <row r="80" s="2" customFormat="1" ht="15.75" customHeight="1" x14ac:dyDescent="0.2"/>
    <row r="81" s="2" customFormat="1" ht="15.75" customHeight="1" x14ac:dyDescent="0.2"/>
    <row r="82" s="2" customFormat="1" ht="15.75" customHeight="1" x14ac:dyDescent="0.2"/>
    <row r="83" s="2" customFormat="1" ht="15.75" customHeight="1" x14ac:dyDescent="0.2"/>
    <row r="84" s="2" customFormat="1" ht="15.75" customHeight="1" x14ac:dyDescent="0.2"/>
    <row r="85" s="2" customFormat="1" ht="15.75" customHeight="1" x14ac:dyDescent="0.2"/>
    <row r="86" s="2" customFormat="1" ht="15.75" customHeight="1" x14ac:dyDescent="0.2"/>
    <row r="87" s="2" customFormat="1" ht="15.75" customHeight="1" x14ac:dyDescent="0.2"/>
    <row r="88" s="2" customFormat="1" ht="15.75" customHeight="1" x14ac:dyDescent="0.2"/>
    <row r="89" s="2" customFormat="1" ht="15.75" customHeight="1" x14ac:dyDescent="0.2"/>
    <row r="90" s="2" customFormat="1" ht="15.75" customHeight="1" x14ac:dyDescent="0.2"/>
    <row r="91" s="2" customFormat="1" ht="15.75" customHeight="1" x14ac:dyDescent="0.2"/>
    <row r="92" s="2" customFormat="1" ht="15.75" customHeight="1" x14ac:dyDescent="0.2"/>
    <row r="93" s="2" customFormat="1" ht="15.75" customHeight="1" x14ac:dyDescent="0.2"/>
    <row r="94" s="2" customFormat="1" ht="15.75" customHeight="1" x14ac:dyDescent="0.2"/>
    <row r="95" s="2" customFormat="1" ht="15.75" customHeight="1" x14ac:dyDescent="0.2"/>
    <row r="96" s="2" customFormat="1" ht="15.75" customHeight="1" x14ac:dyDescent="0.2"/>
    <row r="97" s="2" customFormat="1" ht="15.75" customHeight="1" x14ac:dyDescent="0.2"/>
    <row r="98" s="2" customFormat="1" ht="15.75" customHeight="1" x14ac:dyDescent="0.2"/>
    <row r="99" s="2" customFormat="1" ht="15.75" customHeight="1" x14ac:dyDescent="0.2"/>
    <row r="100" s="2" customFormat="1" ht="15.75" customHeight="1" x14ac:dyDescent="0.2"/>
    <row r="101" s="2" customFormat="1" ht="15.75" customHeight="1" x14ac:dyDescent="0.2"/>
    <row r="102" s="2" customFormat="1" ht="15.75" customHeight="1" x14ac:dyDescent="0.2"/>
    <row r="103" s="2" customFormat="1" ht="15.75" customHeight="1" x14ac:dyDescent="0.2"/>
    <row r="104" s="2" customFormat="1" ht="15.75" customHeight="1" x14ac:dyDescent="0.2"/>
    <row r="105" s="2" customFormat="1" ht="15.75" customHeight="1" x14ac:dyDescent="0.2"/>
    <row r="106" s="2" customFormat="1" ht="15.75" customHeight="1" x14ac:dyDescent="0.2"/>
    <row r="107" s="2" customFormat="1" ht="15.75" customHeight="1" x14ac:dyDescent="0.2"/>
    <row r="108" s="2" customFormat="1" ht="15.75" customHeight="1" x14ac:dyDescent="0.2"/>
    <row r="109" s="2" customFormat="1" ht="15.75" customHeight="1" x14ac:dyDescent="0.2"/>
    <row r="110" s="2" customFormat="1" ht="15.75" customHeight="1" x14ac:dyDescent="0.2"/>
    <row r="111" s="2" customFormat="1" ht="15.75" customHeight="1" x14ac:dyDescent="0.2"/>
    <row r="112" s="2" customFormat="1" ht="15.75" customHeight="1" x14ac:dyDescent="0.2"/>
    <row r="113" s="2" customFormat="1" ht="15.75" customHeight="1" x14ac:dyDescent="0.2"/>
    <row r="114" s="2" customFormat="1" ht="15.75" customHeight="1" x14ac:dyDescent="0.2"/>
    <row r="115" s="2" customFormat="1" ht="15.75" customHeight="1" x14ac:dyDescent="0.2"/>
    <row r="116" s="2" customFormat="1" ht="15.75" customHeight="1" x14ac:dyDescent="0.2"/>
    <row r="117" s="2" customFormat="1" ht="15.75" customHeight="1" x14ac:dyDescent="0.2"/>
    <row r="118" s="2" customFormat="1" ht="15.75" customHeight="1" x14ac:dyDescent="0.2"/>
    <row r="119" s="2" customFormat="1" ht="15.75" customHeight="1" x14ac:dyDescent="0.2"/>
    <row r="120" s="2" customFormat="1" ht="15.75" customHeight="1" x14ac:dyDescent="0.2"/>
    <row r="121" s="2" customFormat="1" ht="15.75" customHeight="1" x14ac:dyDescent="0.2"/>
    <row r="122" s="2" customFormat="1" ht="15.75" customHeight="1" x14ac:dyDescent="0.2"/>
    <row r="123" s="2" customFormat="1" ht="15.75" customHeight="1" x14ac:dyDescent="0.2"/>
    <row r="124" s="2" customFormat="1" ht="15.75" customHeight="1" x14ac:dyDescent="0.2"/>
    <row r="125" s="2" customFormat="1" ht="15.75" customHeight="1" x14ac:dyDescent="0.2"/>
    <row r="126" s="2" customFormat="1" ht="15.75" customHeight="1" x14ac:dyDescent="0.2"/>
    <row r="127" s="2" customFormat="1" ht="15.75" customHeight="1" x14ac:dyDescent="0.2"/>
    <row r="128" s="2" customFormat="1" ht="15.75" customHeight="1" x14ac:dyDescent="0.2"/>
    <row r="129" s="2" customFormat="1" ht="15.75" customHeight="1" x14ac:dyDescent="0.2"/>
    <row r="130" s="2" customFormat="1" ht="15.75" customHeight="1" x14ac:dyDescent="0.2"/>
    <row r="131" s="2" customFormat="1" ht="15.75" customHeight="1" x14ac:dyDescent="0.2"/>
    <row r="132" s="2" customFormat="1" ht="15.75" customHeight="1" x14ac:dyDescent="0.2"/>
    <row r="133" s="2" customFormat="1" ht="15.75" customHeight="1" x14ac:dyDescent="0.2"/>
    <row r="134" s="2" customFormat="1" ht="15.75" customHeight="1" x14ac:dyDescent="0.2"/>
    <row r="135" s="2" customFormat="1" ht="15.75" customHeight="1" x14ac:dyDescent="0.2"/>
    <row r="136" s="2" customFormat="1" ht="15.75" customHeight="1" x14ac:dyDescent="0.2"/>
    <row r="137" s="2" customFormat="1" ht="15.75" customHeight="1" x14ac:dyDescent="0.2"/>
    <row r="138" s="2" customFormat="1" ht="15.75" customHeight="1" x14ac:dyDescent="0.2"/>
    <row r="139" s="2" customFormat="1" ht="15.75" customHeight="1" x14ac:dyDescent="0.2"/>
    <row r="140" s="2" customFormat="1" ht="15.75" customHeight="1" x14ac:dyDescent="0.2"/>
    <row r="141" s="2" customFormat="1" ht="15.75" customHeight="1" x14ac:dyDescent="0.2"/>
    <row r="142" s="2" customFormat="1" ht="15.75" customHeight="1" x14ac:dyDescent="0.2"/>
    <row r="143" s="2" customFormat="1" ht="15.75" customHeight="1" x14ac:dyDescent="0.2"/>
    <row r="144" s="2" customFormat="1" ht="15.75" customHeight="1" x14ac:dyDescent="0.2"/>
    <row r="145" s="2" customFormat="1" ht="15.75" customHeight="1" x14ac:dyDescent="0.2"/>
    <row r="146" s="2" customFormat="1" ht="15.75" customHeight="1" x14ac:dyDescent="0.2"/>
    <row r="147" s="2" customFormat="1" ht="15.75" customHeight="1" x14ac:dyDescent="0.2"/>
    <row r="148" s="2" customFormat="1" ht="15.75" customHeight="1" x14ac:dyDescent="0.2"/>
    <row r="149" s="2" customFormat="1" ht="15.75" customHeight="1" x14ac:dyDescent="0.2"/>
    <row r="150" s="2" customFormat="1" ht="15.75" customHeight="1" x14ac:dyDescent="0.2"/>
    <row r="151" s="2" customFormat="1" ht="15.75" customHeight="1" x14ac:dyDescent="0.2"/>
    <row r="152" s="2" customFormat="1" ht="15.75" customHeight="1" x14ac:dyDescent="0.2"/>
    <row r="153" s="2" customFormat="1" ht="15.75" customHeight="1" x14ac:dyDescent="0.2"/>
    <row r="154" s="2" customFormat="1" ht="15.75" customHeight="1" x14ac:dyDescent="0.2"/>
    <row r="155" s="2" customFormat="1" ht="15.75" customHeight="1" x14ac:dyDescent="0.2"/>
    <row r="156" s="2" customFormat="1" ht="15.75" customHeight="1" x14ac:dyDescent="0.2"/>
    <row r="157" s="2" customFormat="1" ht="15.75" customHeight="1" x14ac:dyDescent="0.2"/>
    <row r="158" s="2" customFormat="1" ht="15.75" customHeight="1" x14ac:dyDescent="0.2"/>
    <row r="159" s="2" customFormat="1" ht="15.75" customHeight="1" x14ac:dyDescent="0.2"/>
    <row r="160" s="2" customFormat="1" ht="15.75" customHeight="1" x14ac:dyDescent="0.2"/>
    <row r="161" s="2" customFormat="1" ht="15.75" customHeight="1" x14ac:dyDescent="0.2"/>
    <row r="162" s="2" customFormat="1" ht="15.75" customHeight="1" x14ac:dyDescent="0.2"/>
    <row r="163" s="2" customFormat="1" ht="15.75" customHeight="1" x14ac:dyDescent="0.2"/>
    <row r="164" s="2" customFormat="1" ht="15.75" customHeight="1" x14ac:dyDescent="0.2"/>
    <row r="165" s="2" customFormat="1" ht="15.75" customHeight="1" x14ac:dyDescent="0.2"/>
    <row r="166" s="2" customFormat="1" ht="15.75" customHeight="1" x14ac:dyDescent="0.2"/>
    <row r="167" s="2" customFormat="1" ht="15.75" customHeight="1" x14ac:dyDescent="0.2"/>
    <row r="168" s="2" customFormat="1" ht="15.75" customHeight="1" x14ac:dyDescent="0.2"/>
    <row r="169" s="2" customFormat="1" ht="15.75" customHeight="1" x14ac:dyDescent="0.2"/>
    <row r="170" s="2" customFormat="1" ht="15.75" customHeight="1" x14ac:dyDescent="0.2"/>
    <row r="171" s="2" customFormat="1" ht="15.75" customHeight="1" x14ac:dyDescent="0.2"/>
    <row r="172" s="2" customFormat="1" ht="15.75" customHeight="1" x14ac:dyDescent="0.2"/>
    <row r="173" s="2" customFormat="1" ht="15.75" customHeight="1" x14ac:dyDescent="0.2"/>
    <row r="174" s="2" customFormat="1" ht="15.75" customHeight="1" x14ac:dyDescent="0.2"/>
    <row r="175" s="2" customFormat="1" ht="15.75" customHeight="1" x14ac:dyDescent="0.2"/>
    <row r="176" s="2" customFormat="1" ht="15.75" customHeight="1" x14ac:dyDescent="0.2"/>
    <row r="177" s="2" customFormat="1" ht="15.75" customHeight="1" x14ac:dyDescent="0.2"/>
    <row r="178" s="2" customFormat="1" ht="15.75" customHeight="1" x14ac:dyDescent="0.2"/>
    <row r="179" s="2" customFormat="1" ht="15.75" customHeight="1" x14ac:dyDescent="0.2"/>
    <row r="180" s="2" customFormat="1" ht="15.75" customHeight="1" x14ac:dyDescent="0.2"/>
    <row r="181" s="2" customFormat="1" ht="15.75" customHeight="1" x14ac:dyDescent="0.2"/>
    <row r="182" s="2" customFormat="1" ht="15.75" customHeight="1" x14ac:dyDescent="0.2"/>
    <row r="183" s="2" customFormat="1" ht="15.75" customHeight="1" x14ac:dyDescent="0.2"/>
    <row r="184" s="2" customFormat="1" ht="15.75" customHeight="1" x14ac:dyDescent="0.2"/>
    <row r="185" s="2" customFormat="1" ht="15.75" customHeight="1" x14ac:dyDescent="0.2"/>
    <row r="186" s="2" customFormat="1" ht="15.75" customHeight="1" x14ac:dyDescent="0.2"/>
    <row r="187" s="2" customFormat="1" ht="15.75" customHeight="1" x14ac:dyDescent="0.2"/>
    <row r="188" s="2" customFormat="1" ht="15.75" customHeight="1" x14ac:dyDescent="0.2"/>
    <row r="189" s="2" customFormat="1" ht="15.75" customHeight="1" x14ac:dyDescent="0.2"/>
    <row r="190" s="2" customFormat="1" ht="15.75" customHeight="1" x14ac:dyDescent="0.2"/>
    <row r="191" s="2" customFormat="1" ht="15.75" customHeight="1" x14ac:dyDescent="0.2"/>
    <row r="192" s="2" customFormat="1" ht="15.75" customHeight="1" x14ac:dyDescent="0.2"/>
    <row r="193" s="2" customFormat="1" ht="15.75" customHeight="1" x14ac:dyDescent="0.2"/>
    <row r="194" s="2" customFormat="1" ht="15.75" customHeight="1" x14ac:dyDescent="0.2"/>
    <row r="195" s="2" customFormat="1" ht="15.75" customHeight="1" x14ac:dyDescent="0.2"/>
    <row r="196" s="2" customFormat="1" ht="15.75" customHeight="1" x14ac:dyDescent="0.2"/>
    <row r="197" s="2" customFormat="1" ht="15.75" customHeight="1" x14ac:dyDescent="0.2"/>
    <row r="198" s="2" customFormat="1" ht="15.75" customHeight="1" x14ac:dyDescent="0.2"/>
    <row r="199" s="2" customFormat="1" ht="15.75" customHeight="1" x14ac:dyDescent="0.2"/>
    <row r="200" s="2" customFormat="1" ht="15.75" customHeight="1" x14ac:dyDescent="0.2"/>
    <row r="201" s="2" customFormat="1" ht="15.75" customHeight="1" x14ac:dyDescent="0.2"/>
    <row r="202" s="2" customFormat="1" ht="15.75" customHeight="1" x14ac:dyDescent="0.2"/>
    <row r="203" s="2" customFormat="1" ht="15.75" customHeight="1" x14ac:dyDescent="0.2"/>
    <row r="204" s="2" customFormat="1" ht="15.75" customHeight="1" x14ac:dyDescent="0.2"/>
    <row r="205" s="2" customFormat="1" ht="15.75" customHeight="1" x14ac:dyDescent="0.2"/>
    <row r="206" s="2" customFormat="1" ht="15.75" customHeight="1" x14ac:dyDescent="0.2"/>
    <row r="207" s="2" customFormat="1" ht="15.75" customHeight="1" x14ac:dyDescent="0.2"/>
    <row r="208" s="2" customFormat="1" ht="15.75" customHeight="1" x14ac:dyDescent="0.2"/>
    <row r="209" s="2" customFormat="1" ht="15.75" customHeight="1" x14ac:dyDescent="0.2"/>
    <row r="210" s="2" customFormat="1" ht="15.75" customHeight="1" x14ac:dyDescent="0.2"/>
    <row r="211" s="2" customFormat="1" ht="15.75" customHeight="1" x14ac:dyDescent="0.2"/>
    <row r="212" s="2" customFormat="1" ht="15.75" customHeight="1" x14ac:dyDescent="0.2"/>
    <row r="213" s="2" customFormat="1" ht="15.75" customHeight="1" x14ac:dyDescent="0.2"/>
    <row r="214" s="2" customFormat="1" ht="15.75" customHeight="1" x14ac:dyDescent="0.2"/>
    <row r="215" s="2" customFormat="1" ht="15.75" customHeight="1" x14ac:dyDescent="0.2"/>
    <row r="216" s="2" customFormat="1" ht="15.75" customHeight="1" x14ac:dyDescent="0.2"/>
    <row r="217" s="2" customFormat="1" ht="15.75" customHeight="1" x14ac:dyDescent="0.2"/>
    <row r="218" s="2" customFormat="1" ht="15.75" customHeight="1" x14ac:dyDescent="0.2"/>
    <row r="219" s="2" customFormat="1" ht="15.75" customHeight="1" x14ac:dyDescent="0.2"/>
    <row r="220" s="2" customFormat="1" ht="15.75" customHeight="1" x14ac:dyDescent="0.2"/>
    <row r="221" s="2" customFormat="1" ht="15.75" customHeight="1" x14ac:dyDescent="0.2"/>
    <row r="222" s="2" customFormat="1" ht="15.75" customHeight="1" x14ac:dyDescent="0.2"/>
    <row r="223" s="2" customFormat="1" ht="15.75" customHeight="1" x14ac:dyDescent="0.2"/>
    <row r="224" s="2" customFormat="1" ht="15.75" customHeight="1" x14ac:dyDescent="0.2"/>
    <row r="225" s="2" customFormat="1" ht="15.75" customHeight="1" x14ac:dyDescent="0.2"/>
    <row r="226" s="2" customFormat="1" ht="15.75" customHeight="1" x14ac:dyDescent="0.2"/>
    <row r="227" s="2" customFormat="1" ht="15.75" customHeight="1" x14ac:dyDescent="0.2"/>
    <row r="228" s="2" customFormat="1" ht="15.75" customHeight="1" x14ac:dyDescent="0.2"/>
    <row r="229" s="2" customFormat="1" ht="15.75" customHeight="1" x14ac:dyDescent="0.2"/>
    <row r="230" s="2" customFormat="1" ht="15.75" customHeight="1" x14ac:dyDescent="0.2"/>
    <row r="231" s="2" customFormat="1" ht="15.75" customHeight="1" x14ac:dyDescent="0.2"/>
    <row r="232" s="2" customFormat="1" ht="15.75" customHeight="1" x14ac:dyDescent="0.2"/>
    <row r="233" s="2" customFormat="1" ht="15.75" customHeight="1" x14ac:dyDescent="0.2"/>
    <row r="234" s="2" customFormat="1" ht="15.75" customHeight="1" x14ac:dyDescent="0.2"/>
    <row r="235" s="2" customFormat="1" ht="15.75" customHeight="1" x14ac:dyDescent="0.2"/>
    <row r="236" s="2" customFormat="1" ht="15.75" customHeight="1" x14ac:dyDescent="0.2"/>
    <row r="237" s="2" customFormat="1" ht="15.75" customHeight="1" x14ac:dyDescent="0.2"/>
    <row r="238" s="2" customFormat="1" ht="15.75" customHeight="1" x14ac:dyDescent="0.2"/>
    <row r="239" s="2" customFormat="1" ht="15.75" customHeight="1" x14ac:dyDescent="0.2"/>
    <row r="240" s="2" customFormat="1" ht="15.75" customHeight="1" x14ac:dyDescent="0.2"/>
    <row r="241" s="2" customFormat="1" ht="15.75" customHeight="1" x14ac:dyDescent="0.2"/>
    <row r="242" s="2" customFormat="1" ht="15.75" customHeight="1" x14ac:dyDescent="0.2"/>
    <row r="243" s="2" customFormat="1" ht="15.75" customHeight="1" x14ac:dyDescent="0.2"/>
    <row r="244" s="2" customFormat="1" ht="15.75" customHeight="1" x14ac:dyDescent="0.2"/>
    <row r="245" s="2" customFormat="1" ht="15.75" customHeight="1" x14ac:dyDescent="0.2"/>
    <row r="246" s="2" customFormat="1" ht="15.75" customHeight="1" x14ac:dyDescent="0.2"/>
    <row r="247" s="2" customFormat="1" ht="15.75" customHeight="1" x14ac:dyDescent="0.2"/>
    <row r="248" s="2" customFormat="1" ht="15.75" customHeight="1" x14ac:dyDescent="0.2"/>
    <row r="249" s="2" customFormat="1" ht="15.75" customHeight="1" x14ac:dyDescent="0.2"/>
    <row r="250" s="2" customFormat="1" ht="15.75" customHeight="1" x14ac:dyDescent="0.2"/>
    <row r="251" s="2" customFormat="1" ht="15.75" customHeight="1" x14ac:dyDescent="0.2"/>
    <row r="252" s="2" customFormat="1" ht="15.75" customHeight="1" x14ac:dyDescent="0.2"/>
    <row r="253" s="2" customFormat="1" ht="15.75" customHeight="1" x14ac:dyDescent="0.2"/>
    <row r="254" s="2" customFormat="1" ht="15.75" customHeight="1" x14ac:dyDescent="0.2"/>
    <row r="255" s="2" customFormat="1" ht="15.75" customHeight="1" x14ac:dyDescent="0.2"/>
    <row r="256" s="2" customFormat="1" ht="15.75" customHeight="1" x14ac:dyDescent="0.2"/>
    <row r="257" s="2" customFormat="1" ht="15.75" customHeight="1" x14ac:dyDescent="0.2"/>
    <row r="258" s="2" customFormat="1" ht="15.75" customHeight="1" x14ac:dyDescent="0.2"/>
    <row r="259" s="2" customFormat="1" ht="15.75" customHeight="1" x14ac:dyDescent="0.2"/>
    <row r="260" s="2" customFormat="1" ht="15.75" customHeight="1" x14ac:dyDescent="0.2"/>
    <row r="261" s="2" customFormat="1" ht="15.75" customHeight="1" x14ac:dyDescent="0.2"/>
    <row r="262" s="2" customFormat="1" ht="15.75" customHeight="1" x14ac:dyDescent="0.2"/>
  </sheetData>
  <sheetProtection algorithmName="SHA-512" hashValue="zLQKU58AiJSIkxUMWwRJh868BrF6999vCL4ukaxCKwO6e/XlzWzpnBimiNLF6KB5oLxENioDPSL/cKDKQq/ijQ==" saltValue="SZj7CVYuP+AJo3HwIOdvQw==" spinCount="100000" sheet="1" objects="1" scenarios="1"/>
  <mergeCells count="12">
    <mergeCell ref="B3:C3"/>
    <mergeCell ref="C8:D8"/>
    <mergeCell ref="C9:D9"/>
    <mergeCell ref="C10:D10"/>
    <mergeCell ref="C11:D11"/>
    <mergeCell ref="C17:D17"/>
    <mergeCell ref="C18:D18"/>
    <mergeCell ref="C12:D12"/>
    <mergeCell ref="C13:D13"/>
    <mergeCell ref="C14:D14"/>
    <mergeCell ref="C15:D15"/>
    <mergeCell ref="C16:D16"/>
  </mergeCells>
  <conditionalFormatting sqref="D4:D5">
    <cfRule type="expression" dxfId="15" priority="2">
      <formula>D4=""</formula>
    </cfRule>
  </conditionalFormatting>
  <pageMargins left="0.7" right="0.7" top="0.75" bottom="0.75" header="0.511811023622047" footer="0.511811023622047"/>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158"/>
  <sheetViews>
    <sheetView zoomScale="109" zoomScaleNormal="109" workbookViewId="0">
      <selection activeCell="I69" sqref="I69"/>
    </sheetView>
  </sheetViews>
  <sheetFormatPr defaultColWidth="10.875" defaultRowHeight="15" x14ac:dyDescent="0.2"/>
  <cols>
    <col min="1" max="1" width="3.875" style="7" customWidth="1"/>
    <col min="2" max="2" width="39.875" style="16" customWidth="1"/>
    <col min="3" max="3" width="17.5" style="16" customWidth="1"/>
    <col min="4" max="4" width="2.625" style="2" customWidth="1"/>
    <col min="5" max="5" width="31" style="16" customWidth="1"/>
    <col min="6" max="6" width="12.875" style="16" customWidth="1"/>
    <col min="7" max="7" width="19.875" style="16" customWidth="1"/>
    <col min="8" max="8" width="3.125" style="7" customWidth="1"/>
    <col min="9" max="9" width="28.375" style="16" customWidth="1"/>
    <col min="10" max="10" width="21.5" style="16" customWidth="1"/>
    <col min="11" max="11" width="17" style="16" customWidth="1"/>
    <col min="12" max="12" width="4.375" style="7" customWidth="1"/>
    <col min="13" max="43" width="10.875" style="7"/>
    <col min="44" max="16384" width="10.875" style="16"/>
  </cols>
  <sheetData>
    <row r="1" spans="1:12" s="7" customFormat="1" ht="15.75" customHeight="1" x14ac:dyDescent="0.2">
      <c r="A1" s="4"/>
      <c r="B1" s="5"/>
      <c r="C1" s="5"/>
      <c r="D1" s="17"/>
      <c r="E1" s="5"/>
      <c r="F1" s="5"/>
      <c r="G1" s="5"/>
      <c r="H1" s="5"/>
      <c r="I1" s="5"/>
      <c r="J1" s="5"/>
      <c r="K1" s="5"/>
      <c r="L1" s="18"/>
    </row>
    <row r="2" spans="1:12" s="7" customFormat="1" ht="15.75" customHeight="1" x14ac:dyDescent="0.2">
      <c r="A2" s="6"/>
      <c r="D2" s="2"/>
      <c r="L2" s="19"/>
    </row>
    <row r="3" spans="1:12" s="7" customFormat="1" ht="15.75" customHeight="1" x14ac:dyDescent="0.2">
      <c r="A3" s="6"/>
      <c r="B3" s="330" t="s">
        <v>15</v>
      </c>
      <c r="C3" s="330"/>
      <c r="D3" s="2"/>
      <c r="F3" s="8"/>
      <c r="L3" s="19"/>
    </row>
    <row r="4" spans="1:12" s="7" customFormat="1" ht="15.75" customHeight="1" x14ac:dyDescent="0.2">
      <c r="A4" s="6"/>
      <c r="B4" s="330" t="str">
        <f>Totaaloverzicht!B4</f>
        <v>Cateringdiensten gemeente 's-Hertogenbosch - Totaaloverzicht</v>
      </c>
      <c r="C4" s="330"/>
      <c r="D4" s="2"/>
      <c r="F4" s="20"/>
      <c r="L4" s="19"/>
    </row>
    <row r="5" spans="1:12" s="7" customFormat="1" ht="15.75" customHeight="1" x14ac:dyDescent="0.2">
      <c r="A5" s="6"/>
      <c r="B5" s="330" t="str">
        <f>Totaaloverzicht!B5</f>
        <v>Datum 24-8-2026</v>
      </c>
      <c r="C5" s="330"/>
      <c r="D5" s="2"/>
      <c r="F5" s="20"/>
      <c r="L5" s="19"/>
    </row>
    <row r="6" spans="1:12" s="7" customFormat="1" ht="15.75" customHeight="1" x14ac:dyDescent="0.2">
      <c r="A6" s="6"/>
      <c r="B6" s="21"/>
      <c r="C6" s="20"/>
      <c r="D6" s="2"/>
      <c r="F6" s="20"/>
      <c r="L6" s="19"/>
    </row>
    <row r="7" spans="1:12" s="7" customFormat="1" ht="15.75" customHeight="1" x14ac:dyDescent="0.2">
      <c r="A7" s="22"/>
      <c r="B7" s="23"/>
      <c r="C7" s="24"/>
      <c r="D7" s="25"/>
      <c r="E7" s="26"/>
      <c r="F7" s="26"/>
      <c r="G7" s="26"/>
      <c r="H7" s="26"/>
      <c r="I7" s="26"/>
      <c r="J7" s="26"/>
      <c r="K7" s="26"/>
      <c r="L7" s="27"/>
    </row>
    <row r="8" spans="1:12" s="7" customFormat="1" ht="15.75" customHeight="1" x14ac:dyDescent="0.2">
      <c r="A8" s="28"/>
      <c r="B8" s="331" t="s">
        <v>16</v>
      </c>
      <c r="C8" s="331"/>
      <c r="D8" s="29"/>
      <c r="E8" s="332" t="s">
        <v>17</v>
      </c>
      <c r="F8" s="332"/>
      <c r="G8" s="332"/>
      <c r="H8" s="30"/>
      <c r="I8" s="333" t="s">
        <v>18</v>
      </c>
      <c r="J8" s="333"/>
      <c r="K8" s="333"/>
      <c r="L8" s="31"/>
    </row>
    <row r="9" spans="1:12" ht="15.75" customHeight="1" x14ac:dyDescent="0.2">
      <c r="A9" s="28"/>
      <c r="B9" s="32" t="s">
        <v>19</v>
      </c>
      <c r="C9" s="33"/>
      <c r="D9" s="29"/>
      <c r="E9" s="34" t="s">
        <v>20</v>
      </c>
      <c r="F9" s="334"/>
      <c r="G9" s="334"/>
      <c r="H9" s="30"/>
      <c r="I9" s="35" t="s">
        <v>21</v>
      </c>
      <c r="J9" s="36"/>
      <c r="K9" s="37"/>
      <c r="L9" s="31"/>
    </row>
    <row r="10" spans="1:12" ht="15.75" customHeight="1" x14ac:dyDescent="0.2">
      <c r="A10" s="28"/>
      <c r="B10" s="38" t="s">
        <v>22</v>
      </c>
      <c r="C10" s="39">
        <v>850</v>
      </c>
      <c r="D10" s="29"/>
      <c r="E10" s="40" t="s">
        <v>23</v>
      </c>
      <c r="F10" s="324">
        <f>C19</f>
        <v>493</v>
      </c>
      <c r="G10" s="324"/>
      <c r="H10" s="30"/>
      <c r="I10" s="41"/>
      <c r="J10" s="42"/>
      <c r="K10" s="43"/>
      <c r="L10" s="31"/>
    </row>
    <row r="11" spans="1:12" ht="15.75" customHeight="1" x14ac:dyDescent="0.2">
      <c r="A11" s="28"/>
      <c r="B11" s="44" t="s">
        <v>24</v>
      </c>
      <c r="C11" s="45">
        <f>C10</f>
        <v>850</v>
      </c>
      <c r="D11" s="29"/>
      <c r="E11" s="40" t="s">
        <v>25</v>
      </c>
      <c r="F11" s="335">
        <v>255</v>
      </c>
      <c r="G11" s="335"/>
      <c r="H11" s="30"/>
      <c r="I11" s="46" t="s">
        <v>26</v>
      </c>
      <c r="J11" s="47">
        <f>F20</f>
        <v>0</v>
      </c>
      <c r="K11" s="48">
        <v>1</v>
      </c>
      <c r="L11" s="31"/>
    </row>
    <row r="12" spans="1:12" ht="15.75" customHeight="1" x14ac:dyDescent="0.2">
      <c r="A12" s="28"/>
      <c r="B12" s="49"/>
      <c r="C12" s="50"/>
      <c r="D12" s="29"/>
      <c r="E12" s="51" t="s">
        <v>27</v>
      </c>
      <c r="F12" s="323"/>
      <c r="G12" s="323"/>
      <c r="H12" s="30"/>
      <c r="I12" s="52"/>
      <c r="J12" s="53"/>
      <c r="K12" s="54"/>
      <c r="L12" s="31"/>
    </row>
    <row r="13" spans="1:12" ht="15.75" customHeight="1" x14ac:dyDescent="0.2">
      <c r="A13" s="28"/>
      <c r="B13" s="55" t="s">
        <v>28</v>
      </c>
      <c r="C13" s="56">
        <f>C10</f>
        <v>850</v>
      </c>
      <c r="D13" s="29"/>
      <c r="E13" s="40" t="s">
        <v>29</v>
      </c>
      <c r="F13" s="324">
        <f>F11</f>
        <v>255</v>
      </c>
      <c r="G13" s="324"/>
      <c r="H13" s="30"/>
      <c r="I13" s="52" t="s">
        <v>30</v>
      </c>
      <c r="J13" s="53">
        <f>J11*K13</f>
        <v>0</v>
      </c>
      <c r="K13" s="115"/>
      <c r="L13" s="31"/>
    </row>
    <row r="14" spans="1:12" ht="15.75" customHeight="1" x14ac:dyDescent="0.2">
      <c r="A14" s="28"/>
      <c r="B14" s="57" t="s">
        <v>31</v>
      </c>
      <c r="C14" s="58">
        <f>C13*65%</f>
        <v>552.5</v>
      </c>
      <c r="D14" s="29"/>
      <c r="E14" s="40" t="s">
        <v>32</v>
      </c>
      <c r="F14" s="325">
        <f>F13*F10</f>
        <v>125715</v>
      </c>
      <c r="G14" s="325"/>
      <c r="H14" s="30"/>
      <c r="I14" s="52" t="s">
        <v>33</v>
      </c>
      <c r="J14" s="53">
        <f>J34+J48</f>
        <v>0</v>
      </c>
      <c r="K14" s="59" t="str">
        <f>IFERROR(J14/J11,"")</f>
        <v/>
      </c>
      <c r="L14" s="31"/>
    </row>
    <row r="15" spans="1:12" ht="15.75" customHeight="1" x14ac:dyDescent="0.2">
      <c r="A15" s="28"/>
      <c r="B15" s="52" t="s">
        <v>34</v>
      </c>
      <c r="C15" s="60">
        <f>C13*80%</f>
        <v>680</v>
      </c>
      <c r="D15" s="29"/>
      <c r="E15" s="40" t="s">
        <v>35</v>
      </c>
      <c r="F15" s="326"/>
      <c r="G15" s="326"/>
      <c r="H15" s="30"/>
      <c r="I15" s="52" t="s">
        <v>36</v>
      </c>
      <c r="J15" s="53">
        <f>C73</f>
        <v>0</v>
      </c>
      <c r="K15" s="59" t="str">
        <f>IFERROR(J15/J11,"")</f>
        <v/>
      </c>
      <c r="L15" s="31"/>
    </row>
    <row r="16" spans="1:12" ht="15.75" customHeight="1" x14ac:dyDescent="0.2">
      <c r="A16" s="28"/>
      <c r="B16" s="52" t="s">
        <v>37</v>
      </c>
      <c r="C16" s="60">
        <f>C13*50%</f>
        <v>425</v>
      </c>
      <c r="D16" s="29"/>
      <c r="E16" s="40" t="s">
        <v>38</v>
      </c>
      <c r="F16" s="325">
        <f>F14*F15</f>
        <v>0</v>
      </c>
      <c r="G16" s="325"/>
      <c r="H16" s="30"/>
      <c r="I16" s="61"/>
      <c r="J16" s="62"/>
      <c r="K16" s="59"/>
      <c r="L16" s="31"/>
    </row>
    <row r="17" spans="1:12" ht="15.75" customHeight="1" x14ac:dyDescent="0.2">
      <c r="A17" s="28"/>
      <c r="B17" s="52" t="s">
        <v>39</v>
      </c>
      <c r="C17" s="60">
        <f>C13*70%</f>
        <v>595</v>
      </c>
      <c r="D17" s="29"/>
      <c r="E17" s="40" t="s">
        <v>40</v>
      </c>
      <c r="F17" s="324">
        <f>IFERROR(F16/F11,"")</f>
        <v>0</v>
      </c>
      <c r="G17" s="324"/>
      <c r="H17" s="30"/>
      <c r="I17" s="46" t="s">
        <v>41</v>
      </c>
      <c r="J17" s="47">
        <f>SUM(J13:J15)</f>
        <v>0</v>
      </c>
      <c r="K17" s="63" t="str">
        <f>IFERROR(J17/J11,"")</f>
        <v/>
      </c>
      <c r="L17" s="31"/>
    </row>
    <row r="18" spans="1:12" ht="15.75" customHeight="1" x14ac:dyDescent="0.2">
      <c r="A18" s="28"/>
      <c r="B18" s="52" t="s">
        <v>42</v>
      </c>
      <c r="C18" s="60">
        <f>C13*25%</f>
        <v>212.5</v>
      </c>
      <c r="D18" s="29"/>
      <c r="E18" s="40" t="s">
        <v>43</v>
      </c>
      <c r="F18" s="327"/>
      <c r="G18" s="327"/>
      <c r="H18" s="30"/>
      <c r="I18" s="46" t="s">
        <v>44</v>
      </c>
      <c r="J18" s="64">
        <f>K18*J11</f>
        <v>0</v>
      </c>
      <c r="K18" s="116"/>
      <c r="L18" s="31"/>
    </row>
    <row r="19" spans="1:12" ht="15.75" customHeight="1" x14ac:dyDescent="0.2">
      <c r="A19" s="28"/>
      <c r="B19" s="65" t="s">
        <v>45</v>
      </c>
      <c r="C19" s="66">
        <f>AVERAGE(C14:C18)</f>
        <v>493</v>
      </c>
      <c r="D19" s="29"/>
      <c r="E19" s="40"/>
      <c r="F19" s="328"/>
      <c r="G19" s="328"/>
      <c r="H19" s="30"/>
      <c r="I19" s="52"/>
      <c r="J19" s="53"/>
      <c r="K19" s="54"/>
      <c r="L19" s="31"/>
    </row>
    <row r="20" spans="1:12" ht="15.75" customHeight="1" x14ac:dyDescent="0.2">
      <c r="A20" s="28"/>
      <c r="B20" s="67" t="s">
        <v>46</v>
      </c>
      <c r="C20" s="68">
        <f>C19/C13</f>
        <v>0.57999999999999996</v>
      </c>
      <c r="D20" s="29"/>
      <c r="E20" s="44" t="s">
        <v>47</v>
      </c>
      <c r="F20" s="329">
        <f>F18*F16</f>
        <v>0</v>
      </c>
      <c r="G20" s="329"/>
      <c r="H20" s="30"/>
      <c r="I20" s="69" t="s">
        <v>48</v>
      </c>
      <c r="J20" s="70">
        <f>J11-J17-J18</f>
        <v>0</v>
      </c>
      <c r="K20" s="71" t="str">
        <f>IFERROR(J20/J11,"")</f>
        <v/>
      </c>
      <c r="L20" s="31"/>
    </row>
    <row r="21" spans="1:12" ht="15.75" customHeight="1" x14ac:dyDescent="0.2">
      <c r="A21" s="28"/>
      <c r="B21" s="49"/>
      <c r="C21" s="72"/>
      <c r="D21" s="29"/>
      <c r="E21" s="30"/>
      <c r="F21" s="30"/>
      <c r="G21" s="30"/>
      <c r="H21" s="30"/>
      <c r="I21" s="30"/>
      <c r="J21" s="30"/>
      <c r="K21" s="30"/>
      <c r="L21" s="31"/>
    </row>
    <row r="22" spans="1:12" s="7" customFormat="1" ht="15.75" customHeight="1" x14ac:dyDescent="0.2">
      <c r="A22" s="28"/>
      <c r="B22" s="321" t="s">
        <v>49</v>
      </c>
      <c r="C22" s="321"/>
      <c r="D22" s="321"/>
      <c r="E22" s="321"/>
      <c r="F22" s="321"/>
      <c r="G22" s="321"/>
      <c r="H22" s="321"/>
      <c r="I22" s="321"/>
      <c r="J22" s="321"/>
      <c r="K22" s="321"/>
      <c r="L22" s="31"/>
    </row>
    <row r="23" spans="1:12" s="7" customFormat="1" ht="12" customHeight="1" x14ac:dyDescent="0.2">
      <c r="A23" s="28"/>
      <c r="B23" s="322" t="s">
        <v>33</v>
      </c>
      <c r="C23" s="322"/>
      <c r="D23" s="322"/>
      <c r="E23" s="322"/>
      <c r="F23" s="322"/>
      <c r="G23" s="322"/>
      <c r="H23" s="322"/>
      <c r="I23" s="322"/>
      <c r="J23" s="322"/>
      <c r="K23" s="322"/>
      <c r="L23" s="31"/>
    </row>
    <row r="24" spans="1:12" s="7" customFormat="1" ht="12" customHeight="1" x14ac:dyDescent="0.2">
      <c r="A24" s="28"/>
      <c r="B24" s="41" t="s">
        <v>50</v>
      </c>
      <c r="C24" s="73" t="s">
        <v>51</v>
      </c>
      <c r="D24" s="319" t="s">
        <v>52</v>
      </c>
      <c r="E24" s="319"/>
      <c r="F24" s="75" t="s">
        <v>53</v>
      </c>
      <c r="G24" s="75" t="s">
        <v>54</v>
      </c>
      <c r="H24" s="319" t="s">
        <v>55</v>
      </c>
      <c r="I24" s="319"/>
      <c r="J24" s="320" t="s">
        <v>56</v>
      </c>
      <c r="K24" s="320"/>
      <c r="L24" s="31"/>
    </row>
    <row r="25" spans="1:12" s="7" customFormat="1" ht="12" customHeight="1" x14ac:dyDescent="0.2">
      <c r="A25" s="28"/>
      <c r="B25" s="117"/>
      <c r="C25" s="117"/>
      <c r="D25" s="311"/>
      <c r="E25" s="311"/>
      <c r="F25" s="118"/>
      <c r="G25" s="119"/>
      <c r="H25" s="312">
        <f t="shared" ref="H25:H33" si="0">F25*G25</f>
        <v>0</v>
      </c>
      <c r="I25" s="312"/>
      <c r="J25" s="313">
        <f t="shared" ref="J25:J33" si="1">D25*H25</f>
        <v>0</v>
      </c>
      <c r="K25" s="313"/>
      <c r="L25" s="31"/>
    </row>
    <row r="26" spans="1:12" s="7" customFormat="1" ht="12" customHeight="1" x14ac:dyDescent="0.2">
      <c r="A26" s="28"/>
      <c r="B26" s="120"/>
      <c r="C26" s="120"/>
      <c r="D26" s="305"/>
      <c r="E26" s="305"/>
      <c r="F26" s="121"/>
      <c r="G26" s="122"/>
      <c r="H26" s="306">
        <f t="shared" si="0"/>
        <v>0</v>
      </c>
      <c r="I26" s="306"/>
      <c r="J26" s="307">
        <f t="shared" si="1"/>
        <v>0</v>
      </c>
      <c r="K26" s="307"/>
      <c r="L26" s="31"/>
    </row>
    <row r="27" spans="1:12" s="7" customFormat="1" ht="12" customHeight="1" x14ac:dyDescent="0.2">
      <c r="A27" s="28"/>
      <c r="B27" s="120"/>
      <c r="C27" s="120"/>
      <c r="D27" s="305"/>
      <c r="E27" s="305"/>
      <c r="F27" s="121"/>
      <c r="G27" s="122"/>
      <c r="H27" s="306">
        <f t="shared" si="0"/>
        <v>0</v>
      </c>
      <c r="I27" s="306"/>
      <c r="J27" s="307">
        <f t="shared" si="1"/>
        <v>0</v>
      </c>
      <c r="K27" s="307"/>
      <c r="L27" s="31"/>
    </row>
    <row r="28" spans="1:12" s="7" customFormat="1" ht="12" customHeight="1" x14ac:dyDescent="0.2">
      <c r="A28" s="28"/>
      <c r="B28" s="120"/>
      <c r="C28" s="120"/>
      <c r="D28" s="305"/>
      <c r="E28" s="305"/>
      <c r="F28" s="121"/>
      <c r="G28" s="122"/>
      <c r="H28" s="306">
        <f t="shared" si="0"/>
        <v>0</v>
      </c>
      <c r="I28" s="306"/>
      <c r="J28" s="307">
        <f t="shared" si="1"/>
        <v>0</v>
      </c>
      <c r="K28" s="307"/>
      <c r="L28" s="31"/>
    </row>
    <row r="29" spans="1:12" s="7" customFormat="1" ht="12" customHeight="1" x14ac:dyDescent="0.2">
      <c r="A29" s="28"/>
      <c r="B29" s="120"/>
      <c r="C29" s="120"/>
      <c r="D29" s="305"/>
      <c r="E29" s="305"/>
      <c r="F29" s="121"/>
      <c r="G29" s="122"/>
      <c r="H29" s="306">
        <f t="shared" si="0"/>
        <v>0</v>
      </c>
      <c r="I29" s="306"/>
      <c r="J29" s="307">
        <f t="shared" si="1"/>
        <v>0</v>
      </c>
      <c r="K29" s="307"/>
      <c r="L29" s="31"/>
    </row>
    <row r="30" spans="1:12" s="7" customFormat="1" ht="12" customHeight="1" x14ac:dyDescent="0.2">
      <c r="A30" s="28"/>
      <c r="B30" s="120"/>
      <c r="C30" s="120"/>
      <c r="D30" s="305"/>
      <c r="E30" s="305"/>
      <c r="F30" s="121"/>
      <c r="G30" s="122"/>
      <c r="H30" s="306">
        <f t="shared" si="0"/>
        <v>0</v>
      </c>
      <c r="I30" s="306"/>
      <c r="J30" s="307">
        <f t="shared" si="1"/>
        <v>0</v>
      </c>
      <c r="K30" s="307"/>
      <c r="L30" s="31"/>
    </row>
    <row r="31" spans="1:12" s="7" customFormat="1" ht="12" customHeight="1" x14ac:dyDescent="0.2">
      <c r="A31" s="28"/>
      <c r="B31" s="120"/>
      <c r="C31" s="120"/>
      <c r="D31" s="305"/>
      <c r="E31" s="305"/>
      <c r="F31" s="121"/>
      <c r="G31" s="122"/>
      <c r="H31" s="306">
        <f t="shared" si="0"/>
        <v>0</v>
      </c>
      <c r="I31" s="306"/>
      <c r="J31" s="307">
        <f t="shared" si="1"/>
        <v>0</v>
      </c>
      <c r="K31" s="307"/>
      <c r="L31" s="31"/>
    </row>
    <row r="32" spans="1:12" s="7" customFormat="1" ht="12" customHeight="1" x14ac:dyDescent="0.2">
      <c r="A32" s="28"/>
      <c r="B32" s="120"/>
      <c r="C32" s="120"/>
      <c r="D32" s="305"/>
      <c r="E32" s="305"/>
      <c r="F32" s="121"/>
      <c r="G32" s="122"/>
      <c r="H32" s="306">
        <f t="shared" si="0"/>
        <v>0</v>
      </c>
      <c r="I32" s="306"/>
      <c r="J32" s="307">
        <f t="shared" si="1"/>
        <v>0</v>
      </c>
      <c r="K32" s="307"/>
      <c r="L32" s="31"/>
    </row>
    <row r="33" spans="1:12" s="7" customFormat="1" ht="12" customHeight="1" x14ac:dyDescent="0.2">
      <c r="A33" s="28"/>
      <c r="B33" s="120"/>
      <c r="C33" s="120"/>
      <c r="D33" s="308"/>
      <c r="E33" s="308"/>
      <c r="F33" s="121"/>
      <c r="G33" s="122"/>
      <c r="H33" s="309">
        <f t="shared" si="0"/>
        <v>0</v>
      </c>
      <c r="I33" s="309"/>
      <c r="J33" s="314">
        <f t="shared" si="1"/>
        <v>0</v>
      </c>
      <c r="K33" s="314"/>
      <c r="L33" s="31"/>
    </row>
    <row r="34" spans="1:12" s="7" customFormat="1" ht="15.75" customHeight="1" x14ac:dyDescent="0.25">
      <c r="A34" s="28"/>
      <c r="B34" s="79" t="s">
        <v>57</v>
      </c>
      <c r="C34" s="80"/>
      <c r="D34" s="315"/>
      <c r="E34" s="315"/>
      <c r="F34" s="81">
        <f>SUM(F25:F33)</f>
        <v>0</v>
      </c>
      <c r="G34" s="80"/>
      <c r="H34" s="316">
        <f>SUM(H25:H33)</f>
        <v>0</v>
      </c>
      <c r="I34" s="316"/>
      <c r="J34" s="317">
        <f>SUM(J25:J33)</f>
        <v>0</v>
      </c>
      <c r="K34" s="317"/>
      <c r="L34" s="31"/>
    </row>
    <row r="35" spans="1:12" s="7" customFormat="1" ht="15.75" customHeight="1" x14ac:dyDescent="0.2">
      <c r="A35" s="28"/>
      <c r="B35" s="30"/>
      <c r="C35" s="30"/>
      <c r="D35" s="29"/>
      <c r="E35" s="30"/>
      <c r="F35" s="30"/>
      <c r="G35" s="30"/>
      <c r="H35" s="30"/>
      <c r="I35" s="30"/>
      <c r="J35" s="30"/>
      <c r="K35" s="30"/>
      <c r="L35" s="31"/>
    </row>
    <row r="36" spans="1:12" s="7" customFormat="1" ht="15.75" customHeight="1" x14ac:dyDescent="0.2">
      <c r="A36" s="28"/>
      <c r="B36" s="30"/>
      <c r="C36" s="30"/>
      <c r="D36" s="29"/>
      <c r="E36" s="30"/>
      <c r="F36" s="30"/>
      <c r="G36" s="30"/>
      <c r="H36" s="30"/>
      <c r="I36" s="30"/>
      <c r="J36" s="30"/>
      <c r="K36" s="30"/>
      <c r="L36" s="31"/>
    </row>
    <row r="37" spans="1:12" s="7" customFormat="1" ht="12" customHeight="1" x14ac:dyDescent="0.2">
      <c r="A37" s="28"/>
      <c r="B37" s="318" t="s">
        <v>58</v>
      </c>
      <c r="C37" s="318"/>
      <c r="D37" s="318"/>
      <c r="E37" s="318"/>
      <c r="F37" s="318"/>
      <c r="G37" s="318"/>
      <c r="H37" s="318"/>
      <c r="I37" s="318"/>
      <c r="J37" s="318"/>
      <c r="K37" s="318"/>
      <c r="L37" s="31"/>
    </row>
    <row r="38" spans="1:12" s="7" customFormat="1" ht="12" customHeight="1" x14ac:dyDescent="0.2">
      <c r="A38" s="28"/>
      <c r="B38" s="41" t="s">
        <v>50</v>
      </c>
      <c r="C38" s="73" t="s">
        <v>51</v>
      </c>
      <c r="D38" s="319" t="s">
        <v>59</v>
      </c>
      <c r="E38" s="319"/>
      <c r="F38" s="75" t="s">
        <v>53</v>
      </c>
      <c r="G38" s="75" t="s">
        <v>54</v>
      </c>
      <c r="H38" s="319" t="s">
        <v>55</v>
      </c>
      <c r="I38" s="319"/>
      <c r="J38" s="320" t="s">
        <v>56</v>
      </c>
      <c r="K38" s="320"/>
      <c r="L38" s="31"/>
    </row>
    <row r="39" spans="1:12" s="7" customFormat="1" ht="12" customHeight="1" x14ac:dyDescent="0.2">
      <c r="A39" s="28"/>
      <c r="B39" s="82" t="str">
        <f t="shared" ref="B39:C47" si="2">IF(B25="","",B25)</f>
        <v/>
      </c>
      <c r="C39" s="82" t="str">
        <f t="shared" si="2"/>
        <v/>
      </c>
      <c r="D39" s="311"/>
      <c r="E39" s="311"/>
      <c r="F39" s="76">
        <f t="shared" ref="F39:G47" si="3">F25</f>
        <v>0</v>
      </c>
      <c r="G39" s="83">
        <f t="shared" si="3"/>
        <v>0</v>
      </c>
      <c r="H39" s="312">
        <f t="shared" ref="H39:H47" si="4">F39*G39</f>
        <v>0</v>
      </c>
      <c r="I39" s="312"/>
      <c r="J39" s="313">
        <f>H39*D39</f>
        <v>0</v>
      </c>
      <c r="K39" s="313"/>
      <c r="L39" s="31"/>
    </row>
    <row r="40" spans="1:12" s="7" customFormat="1" ht="12" customHeight="1" x14ac:dyDescent="0.2">
      <c r="A40" s="28"/>
      <c r="B40" s="82" t="str">
        <f t="shared" si="2"/>
        <v/>
      </c>
      <c r="C40" s="82" t="str">
        <f t="shared" si="2"/>
        <v/>
      </c>
      <c r="D40" s="305"/>
      <c r="E40" s="305"/>
      <c r="F40" s="77">
        <f t="shared" si="3"/>
        <v>0</v>
      </c>
      <c r="G40" s="84">
        <f t="shared" si="3"/>
        <v>0</v>
      </c>
      <c r="H40" s="306">
        <f t="shared" si="4"/>
        <v>0</v>
      </c>
      <c r="I40" s="306"/>
      <c r="J40" s="307">
        <f t="shared" ref="J40:J47" si="5">D40*H40</f>
        <v>0</v>
      </c>
      <c r="K40" s="307"/>
      <c r="L40" s="31"/>
    </row>
    <row r="41" spans="1:12" s="7" customFormat="1" ht="12" customHeight="1" x14ac:dyDescent="0.2">
      <c r="A41" s="28"/>
      <c r="B41" s="82" t="str">
        <f t="shared" si="2"/>
        <v/>
      </c>
      <c r="C41" s="82" t="str">
        <f t="shared" si="2"/>
        <v/>
      </c>
      <c r="D41" s="305"/>
      <c r="E41" s="305"/>
      <c r="F41" s="77">
        <f t="shared" si="3"/>
        <v>0</v>
      </c>
      <c r="G41" s="84">
        <f t="shared" si="3"/>
        <v>0</v>
      </c>
      <c r="H41" s="306">
        <f t="shared" si="4"/>
        <v>0</v>
      </c>
      <c r="I41" s="306"/>
      <c r="J41" s="307">
        <f t="shared" si="5"/>
        <v>0</v>
      </c>
      <c r="K41" s="307"/>
      <c r="L41" s="31"/>
    </row>
    <row r="42" spans="1:12" s="7" customFormat="1" ht="12" customHeight="1" x14ac:dyDescent="0.2">
      <c r="A42" s="28"/>
      <c r="B42" s="82" t="str">
        <f t="shared" si="2"/>
        <v/>
      </c>
      <c r="C42" s="82" t="str">
        <f t="shared" si="2"/>
        <v/>
      </c>
      <c r="D42" s="305"/>
      <c r="E42" s="305"/>
      <c r="F42" s="77">
        <f t="shared" si="3"/>
        <v>0</v>
      </c>
      <c r="G42" s="84">
        <f t="shared" si="3"/>
        <v>0</v>
      </c>
      <c r="H42" s="306">
        <f t="shared" si="4"/>
        <v>0</v>
      </c>
      <c r="I42" s="306"/>
      <c r="J42" s="307">
        <f t="shared" si="5"/>
        <v>0</v>
      </c>
      <c r="K42" s="307"/>
      <c r="L42" s="31"/>
    </row>
    <row r="43" spans="1:12" s="7" customFormat="1" ht="12" customHeight="1" x14ac:dyDescent="0.2">
      <c r="A43" s="28"/>
      <c r="B43" s="82" t="str">
        <f t="shared" si="2"/>
        <v/>
      </c>
      <c r="C43" s="82" t="str">
        <f t="shared" si="2"/>
        <v/>
      </c>
      <c r="D43" s="305"/>
      <c r="E43" s="305"/>
      <c r="F43" s="77">
        <f t="shared" si="3"/>
        <v>0</v>
      </c>
      <c r="G43" s="84">
        <f t="shared" si="3"/>
        <v>0</v>
      </c>
      <c r="H43" s="306">
        <f t="shared" si="4"/>
        <v>0</v>
      </c>
      <c r="I43" s="306"/>
      <c r="J43" s="307">
        <f t="shared" si="5"/>
        <v>0</v>
      </c>
      <c r="K43" s="307"/>
      <c r="L43" s="31"/>
    </row>
    <row r="44" spans="1:12" s="7" customFormat="1" ht="12" customHeight="1" x14ac:dyDescent="0.2">
      <c r="A44" s="28"/>
      <c r="B44" s="82" t="str">
        <f t="shared" si="2"/>
        <v/>
      </c>
      <c r="C44" s="82" t="str">
        <f t="shared" si="2"/>
        <v/>
      </c>
      <c r="D44" s="305"/>
      <c r="E44" s="305"/>
      <c r="F44" s="77">
        <f t="shared" si="3"/>
        <v>0</v>
      </c>
      <c r="G44" s="84">
        <f t="shared" si="3"/>
        <v>0</v>
      </c>
      <c r="H44" s="306">
        <f t="shared" si="4"/>
        <v>0</v>
      </c>
      <c r="I44" s="306"/>
      <c r="J44" s="307">
        <f t="shared" si="5"/>
        <v>0</v>
      </c>
      <c r="K44" s="307"/>
      <c r="L44" s="31"/>
    </row>
    <row r="45" spans="1:12" s="7" customFormat="1" ht="12" customHeight="1" x14ac:dyDescent="0.2">
      <c r="A45" s="28"/>
      <c r="B45" s="82" t="str">
        <f t="shared" si="2"/>
        <v/>
      </c>
      <c r="C45" s="82" t="str">
        <f t="shared" si="2"/>
        <v/>
      </c>
      <c r="D45" s="305"/>
      <c r="E45" s="305"/>
      <c r="F45" s="77">
        <f t="shared" si="3"/>
        <v>0</v>
      </c>
      <c r="G45" s="84">
        <f t="shared" si="3"/>
        <v>0</v>
      </c>
      <c r="H45" s="306">
        <f t="shared" si="4"/>
        <v>0</v>
      </c>
      <c r="I45" s="306"/>
      <c r="J45" s="307">
        <f t="shared" si="5"/>
        <v>0</v>
      </c>
      <c r="K45" s="307"/>
      <c r="L45" s="31"/>
    </row>
    <row r="46" spans="1:12" s="7" customFormat="1" ht="12" customHeight="1" x14ac:dyDescent="0.2">
      <c r="A46" s="28"/>
      <c r="B46" s="82" t="str">
        <f t="shared" si="2"/>
        <v/>
      </c>
      <c r="C46" s="82" t="str">
        <f t="shared" si="2"/>
        <v/>
      </c>
      <c r="D46" s="305"/>
      <c r="E46" s="305"/>
      <c r="F46" s="77">
        <f t="shared" si="3"/>
        <v>0</v>
      </c>
      <c r="G46" s="84">
        <f t="shared" si="3"/>
        <v>0</v>
      </c>
      <c r="H46" s="306">
        <f t="shared" si="4"/>
        <v>0</v>
      </c>
      <c r="I46" s="306"/>
      <c r="J46" s="307">
        <f t="shared" si="5"/>
        <v>0</v>
      </c>
      <c r="K46" s="307"/>
      <c r="L46" s="31"/>
    </row>
    <row r="47" spans="1:12" s="7" customFormat="1" ht="12" customHeight="1" x14ac:dyDescent="0.2">
      <c r="A47" s="28"/>
      <c r="B47" s="82" t="str">
        <f t="shared" si="2"/>
        <v/>
      </c>
      <c r="C47" s="82" t="str">
        <f t="shared" si="2"/>
        <v/>
      </c>
      <c r="D47" s="308"/>
      <c r="E47" s="308"/>
      <c r="F47" s="77">
        <f t="shared" si="3"/>
        <v>0</v>
      </c>
      <c r="G47" s="84">
        <f t="shared" si="3"/>
        <v>0</v>
      </c>
      <c r="H47" s="309">
        <f t="shared" si="4"/>
        <v>0</v>
      </c>
      <c r="I47" s="309"/>
      <c r="J47" s="310">
        <f t="shared" si="5"/>
        <v>0</v>
      </c>
      <c r="K47" s="310"/>
      <c r="L47" s="31"/>
    </row>
    <row r="48" spans="1:12" s="7" customFormat="1" ht="15.75" customHeight="1" x14ac:dyDescent="0.25">
      <c r="A48" s="28"/>
      <c r="B48" s="86" t="s">
        <v>57</v>
      </c>
      <c r="C48" s="87"/>
      <c r="D48" s="301"/>
      <c r="E48" s="301"/>
      <c r="F48" s="88">
        <f>SUM(F39:F47)</f>
        <v>0</v>
      </c>
      <c r="G48" s="87"/>
      <c r="H48" s="302">
        <f>SUM(H39:H47)</f>
        <v>0</v>
      </c>
      <c r="I48" s="302"/>
      <c r="J48" s="303">
        <f>SUM(J39:J47)</f>
        <v>0</v>
      </c>
      <c r="K48" s="303"/>
      <c r="L48" s="31"/>
    </row>
    <row r="49" spans="1:12" s="7" customFormat="1" ht="15.75" customHeight="1" x14ac:dyDescent="0.2">
      <c r="A49" s="28"/>
      <c r="B49" s="30"/>
      <c r="C49" s="30"/>
      <c r="D49" s="29"/>
      <c r="E49" s="30"/>
      <c r="F49" s="30"/>
      <c r="G49" s="30"/>
      <c r="H49" s="30"/>
      <c r="I49" s="30"/>
      <c r="J49" s="30"/>
      <c r="K49" s="30"/>
      <c r="L49" s="31"/>
    </row>
    <row r="50" spans="1:12" s="7" customFormat="1" ht="12" customHeight="1" x14ac:dyDescent="0.2">
      <c r="A50" s="28"/>
      <c r="B50" s="89" t="s">
        <v>60</v>
      </c>
      <c r="C50" s="89"/>
      <c r="D50" s="89"/>
      <c r="E50" s="89"/>
      <c r="F50" s="89"/>
      <c r="G50" s="89"/>
      <c r="H50" s="89"/>
      <c r="I50" s="89"/>
      <c r="J50" s="30"/>
      <c r="K50" s="30"/>
      <c r="L50" s="31"/>
    </row>
    <row r="51" spans="1:12" s="7" customFormat="1" ht="12" customHeight="1" x14ac:dyDescent="0.2">
      <c r="A51" s="28"/>
      <c r="B51" s="90" t="s">
        <v>61</v>
      </c>
      <c r="C51" s="91" t="s">
        <v>62</v>
      </c>
      <c r="D51" s="30"/>
      <c r="E51" s="304" t="s">
        <v>63</v>
      </c>
      <c r="F51" s="304"/>
      <c r="G51" s="304"/>
      <c r="H51" s="304"/>
      <c r="I51" s="74" t="s">
        <v>62</v>
      </c>
      <c r="J51" s="30"/>
      <c r="K51" s="30"/>
      <c r="L51" s="31"/>
    </row>
    <row r="52" spans="1:12" s="7" customFormat="1" ht="12" customHeight="1" x14ac:dyDescent="0.2">
      <c r="A52" s="28"/>
      <c r="B52" s="40" t="s">
        <v>64</v>
      </c>
      <c r="C52" s="123"/>
      <c r="D52" s="30"/>
      <c r="E52" s="300"/>
      <c r="F52" s="300"/>
      <c r="G52" s="300"/>
      <c r="H52" s="300"/>
      <c r="I52" s="92"/>
      <c r="J52" s="30"/>
      <c r="K52" s="30"/>
      <c r="L52" s="31"/>
    </row>
    <row r="53" spans="1:12" s="7" customFormat="1" ht="12" customHeight="1" x14ac:dyDescent="0.2">
      <c r="A53" s="28"/>
      <c r="B53" s="40" t="s">
        <v>65</v>
      </c>
      <c r="C53" s="123"/>
      <c r="D53" s="30"/>
      <c r="E53" s="296"/>
      <c r="F53" s="296"/>
      <c r="G53" s="296"/>
      <c r="H53" s="296"/>
      <c r="I53" s="92"/>
      <c r="J53" s="30"/>
      <c r="K53" s="30"/>
      <c r="L53" s="31"/>
    </row>
    <row r="54" spans="1:12" s="7" customFormat="1" ht="12" customHeight="1" x14ac:dyDescent="0.2">
      <c r="A54" s="28"/>
      <c r="B54" s="40" t="s">
        <v>66</v>
      </c>
      <c r="C54" s="123"/>
      <c r="D54" s="30"/>
      <c r="E54" s="296"/>
      <c r="F54" s="296"/>
      <c r="G54" s="296"/>
      <c r="H54" s="296"/>
      <c r="I54" s="92"/>
      <c r="J54" s="30"/>
      <c r="K54" s="30"/>
      <c r="L54" s="31"/>
    </row>
    <row r="55" spans="1:12" s="7" customFormat="1" ht="12" customHeight="1" x14ac:dyDescent="0.2">
      <c r="A55" s="28"/>
      <c r="B55" s="40" t="s">
        <v>67</v>
      </c>
      <c r="C55" s="123"/>
      <c r="D55" s="30"/>
      <c r="E55" s="296"/>
      <c r="F55" s="296"/>
      <c r="G55" s="296"/>
      <c r="H55" s="296"/>
      <c r="I55" s="92"/>
      <c r="J55" s="30"/>
      <c r="K55" s="30"/>
      <c r="L55" s="31"/>
    </row>
    <row r="56" spans="1:12" s="7" customFormat="1" ht="12" customHeight="1" x14ac:dyDescent="0.2">
      <c r="A56" s="28"/>
      <c r="B56" s="40" t="s">
        <v>68</v>
      </c>
      <c r="C56" s="123"/>
      <c r="D56" s="30"/>
      <c r="E56" s="296"/>
      <c r="F56" s="296"/>
      <c r="G56" s="296"/>
      <c r="H56" s="296"/>
      <c r="I56" s="92"/>
      <c r="J56" s="30"/>
      <c r="K56" s="30"/>
      <c r="L56" s="31"/>
    </row>
    <row r="57" spans="1:12" s="7" customFormat="1" ht="12" customHeight="1" x14ac:dyDescent="0.2">
      <c r="A57" s="28"/>
      <c r="B57" s="40" t="s">
        <v>69</v>
      </c>
      <c r="C57" s="93">
        <f>I59</f>
        <v>0</v>
      </c>
      <c r="D57" s="30"/>
      <c r="E57" s="296"/>
      <c r="F57" s="296"/>
      <c r="G57" s="296"/>
      <c r="H57" s="296"/>
      <c r="I57" s="92"/>
      <c r="J57" s="30"/>
      <c r="K57" s="30"/>
      <c r="L57" s="31"/>
    </row>
    <row r="58" spans="1:12" s="7" customFormat="1" ht="12" customHeight="1" x14ac:dyDescent="0.2">
      <c r="A58" s="28"/>
      <c r="B58" s="40"/>
      <c r="C58" s="93"/>
      <c r="D58" s="30"/>
      <c r="E58" s="297"/>
      <c r="F58" s="297"/>
      <c r="G58" s="297"/>
      <c r="H58" s="297"/>
      <c r="I58" s="94"/>
      <c r="J58" s="30"/>
      <c r="K58" s="30"/>
      <c r="L58" s="31"/>
    </row>
    <row r="59" spans="1:12" s="7" customFormat="1" ht="12" customHeight="1" x14ac:dyDescent="0.2">
      <c r="A59" s="28"/>
      <c r="B59" s="95" t="s">
        <v>70</v>
      </c>
      <c r="C59" s="96">
        <f>SUM(C52:C57)</f>
        <v>0</v>
      </c>
      <c r="D59" s="30"/>
      <c r="E59" s="298" t="s">
        <v>24</v>
      </c>
      <c r="F59" s="298"/>
      <c r="G59" s="298"/>
      <c r="H59" s="298"/>
      <c r="I59" s="97">
        <f>SUM(I52:I58)</f>
        <v>0</v>
      </c>
      <c r="J59" s="30"/>
      <c r="K59" s="30"/>
      <c r="L59" s="31"/>
    </row>
    <row r="60" spans="1:12" s="7" customFormat="1" ht="12" customHeight="1" x14ac:dyDescent="0.2">
      <c r="A60" s="6"/>
      <c r="B60" s="98"/>
      <c r="C60" s="99"/>
      <c r="D60" s="30"/>
      <c r="E60" s="30"/>
      <c r="F60" s="30"/>
      <c r="G60" s="30"/>
      <c r="H60" s="30"/>
      <c r="I60" s="30"/>
      <c r="J60" s="30"/>
      <c r="K60" s="30"/>
      <c r="L60" s="31"/>
    </row>
    <row r="61" spans="1:12" s="7" customFormat="1" ht="12" customHeight="1" x14ac:dyDescent="0.2">
      <c r="A61" s="28"/>
      <c r="B61" s="90" t="s">
        <v>71</v>
      </c>
      <c r="C61" s="91" t="s">
        <v>62</v>
      </c>
      <c r="D61" s="30"/>
      <c r="E61" s="299" t="s">
        <v>72</v>
      </c>
      <c r="F61" s="299"/>
      <c r="G61" s="299"/>
      <c r="H61" s="299"/>
      <c r="I61" s="74" t="s">
        <v>62</v>
      </c>
      <c r="J61" s="30"/>
      <c r="K61" s="30"/>
      <c r="L61" s="31"/>
    </row>
    <row r="62" spans="1:12" s="7" customFormat="1" ht="12" customHeight="1" x14ac:dyDescent="0.2">
      <c r="A62" s="28"/>
      <c r="B62" s="40" t="s">
        <v>73</v>
      </c>
      <c r="C62" s="123"/>
      <c r="D62" s="30"/>
      <c r="E62" s="300"/>
      <c r="F62" s="300"/>
      <c r="G62" s="300"/>
      <c r="H62" s="300"/>
      <c r="I62" s="92"/>
      <c r="J62" s="30"/>
      <c r="K62" s="30"/>
      <c r="L62" s="31"/>
    </row>
    <row r="63" spans="1:12" s="7" customFormat="1" ht="12" customHeight="1" x14ac:dyDescent="0.2">
      <c r="A63" s="28"/>
      <c r="B63" s="40" t="s">
        <v>74</v>
      </c>
      <c r="C63" s="123"/>
      <c r="D63" s="30"/>
      <c r="E63" s="296"/>
      <c r="F63" s="296"/>
      <c r="G63" s="296"/>
      <c r="H63" s="296"/>
      <c r="I63" s="92"/>
      <c r="J63" s="30"/>
      <c r="K63" s="30"/>
      <c r="L63" s="31"/>
    </row>
    <row r="64" spans="1:12" s="7" customFormat="1" ht="12" customHeight="1" x14ac:dyDescent="0.2">
      <c r="A64" s="28"/>
      <c r="B64" s="40" t="s">
        <v>75</v>
      </c>
      <c r="C64" s="123"/>
      <c r="D64" s="30"/>
      <c r="E64" s="296"/>
      <c r="F64" s="296"/>
      <c r="G64" s="296"/>
      <c r="H64" s="296"/>
      <c r="I64" s="92"/>
      <c r="J64" s="30"/>
      <c r="K64" s="30"/>
      <c r="L64" s="31"/>
    </row>
    <row r="65" spans="1:12" s="7" customFormat="1" ht="12" customHeight="1" x14ac:dyDescent="0.2">
      <c r="A65" s="28"/>
      <c r="B65" s="40" t="s">
        <v>76</v>
      </c>
      <c r="C65" s="123"/>
      <c r="D65" s="30"/>
      <c r="E65" s="296"/>
      <c r="F65" s="296"/>
      <c r="G65" s="296"/>
      <c r="H65" s="296"/>
      <c r="I65" s="92"/>
      <c r="J65" s="30"/>
      <c r="K65" s="30"/>
      <c r="L65" s="31"/>
    </row>
    <row r="66" spans="1:12" s="7" customFormat="1" ht="12" customHeight="1" x14ac:dyDescent="0.2">
      <c r="A66" s="28"/>
      <c r="B66" s="40" t="s">
        <v>77</v>
      </c>
      <c r="C66" s="123"/>
      <c r="D66" s="30"/>
      <c r="E66" s="296"/>
      <c r="F66" s="296"/>
      <c r="G66" s="296"/>
      <c r="H66" s="296"/>
      <c r="I66" s="92"/>
      <c r="J66" s="30"/>
      <c r="K66" s="30"/>
      <c r="L66" s="31"/>
    </row>
    <row r="67" spans="1:12" s="7" customFormat="1" ht="12" customHeight="1" x14ac:dyDescent="0.2">
      <c r="A67" s="28"/>
      <c r="B67" s="40" t="s">
        <v>78</v>
      </c>
      <c r="C67" s="123"/>
      <c r="D67" s="30"/>
      <c r="E67" s="296"/>
      <c r="F67" s="296"/>
      <c r="G67" s="296"/>
      <c r="H67" s="296"/>
      <c r="I67" s="92"/>
      <c r="J67" s="30"/>
      <c r="K67" s="30"/>
      <c r="L67" s="31"/>
    </row>
    <row r="68" spans="1:12" s="7" customFormat="1" ht="12" customHeight="1" x14ac:dyDescent="0.2">
      <c r="A68" s="28"/>
      <c r="B68" s="40" t="s">
        <v>79</v>
      </c>
      <c r="C68" s="123"/>
      <c r="D68" s="30"/>
      <c r="E68" s="297"/>
      <c r="F68" s="297"/>
      <c r="G68" s="297"/>
      <c r="H68" s="297"/>
      <c r="I68" s="94"/>
      <c r="J68" s="30"/>
      <c r="K68" s="30"/>
      <c r="L68" s="31"/>
    </row>
    <row r="69" spans="1:12" s="7" customFormat="1" ht="12" customHeight="1" x14ac:dyDescent="0.2">
      <c r="A69" s="28"/>
      <c r="B69" s="52" t="s">
        <v>80</v>
      </c>
      <c r="C69" s="78">
        <f>I69</f>
        <v>0</v>
      </c>
      <c r="D69" s="30"/>
      <c r="E69" s="298" t="s">
        <v>24</v>
      </c>
      <c r="F69" s="298"/>
      <c r="G69" s="298"/>
      <c r="H69" s="298"/>
      <c r="I69" s="97">
        <f>SUM(I62:I68)</f>
        <v>0</v>
      </c>
      <c r="J69" s="30"/>
      <c r="K69" s="30"/>
      <c r="L69" s="31"/>
    </row>
    <row r="70" spans="1:12" s="7" customFormat="1" ht="12" customHeight="1" x14ac:dyDescent="0.2">
      <c r="A70" s="28"/>
      <c r="B70" s="67"/>
      <c r="C70" s="85"/>
      <c r="D70" s="30"/>
      <c r="E70" s="30"/>
      <c r="F70" s="30"/>
      <c r="G70" s="30"/>
      <c r="H70" s="30"/>
      <c r="I70" s="30"/>
      <c r="J70" s="30"/>
      <c r="K70" s="30"/>
      <c r="L70" s="31"/>
    </row>
    <row r="71" spans="1:12" s="7" customFormat="1" ht="12" customHeight="1" x14ac:dyDescent="0.2">
      <c r="A71" s="28"/>
      <c r="B71" s="100" t="s">
        <v>81</v>
      </c>
      <c r="C71" s="101">
        <f>SUM(C62:C69)</f>
        <v>0</v>
      </c>
      <c r="D71" s="30"/>
      <c r="E71" s="30"/>
      <c r="F71" s="30"/>
      <c r="G71" s="30"/>
      <c r="H71" s="30"/>
      <c r="I71" s="30"/>
      <c r="J71" s="30"/>
      <c r="K71" s="30"/>
      <c r="L71" s="31"/>
    </row>
    <row r="72" spans="1:12" s="7" customFormat="1" ht="12" customHeight="1" x14ac:dyDescent="0.2">
      <c r="A72" s="28"/>
      <c r="B72" s="30"/>
      <c r="C72" s="102"/>
      <c r="D72" s="30"/>
      <c r="E72" s="30"/>
      <c r="F72" s="30"/>
      <c r="G72" s="30"/>
      <c r="H72" s="30"/>
      <c r="I72" s="30"/>
      <c r="J72" s="30"/>
      <c r="K72" s="30"/>
      <c r="L72" s="31"/>
    </row>
    <row r="73" spans="1:12" s="7" customFormat="1" ht="12" customHeight="1" x14ac:dyDescent="0.2">
      <c r="A73" s="28"/>
      <c r="B73" s="100" t="s">
        <v>82</v>
      </c>
      <c r="C73" s="101">
        <f>C59+C71</f>
        <v>0</v>
      </c>
      <c r="D73" s="30"/>
      <c r="E73" s="30"/>
      <c r="F73" s="30"/>
      <c r="G73" s="30"/>
      <c r="H73" s="30"/>
      <c r="I73" s="30"/>
      <c r="J73" s="30"/>
      <c r="K73" s="30"/>
      <c r="L73" s="31"/>
    </row>
    <row r="74" spans="1:12" s="7" customFormat="1" ht="12" customHeight="1" x14ac:dyDescent="0.2">
      <c r="A74" s="28"/>
      <c r="B74" s="103"/>
      <c r="C74" s="104"/>
      <c r="D74" s="30"/>
      <c r="E74" s="30"/>
      <c r="F74" s="30"/>
      <c r="G74" s="30"/>
      <c r="H74" s="30"/>
      <c r="I74" s="30"/>
      <c r="J74" s="30"/>
      <c r="K74" s="30"/>
      <c r="L74" s="31"/>
    </row>
    <row r="75" spans="1:12" s="7" customFormat="1" ht="16.5" customHeight="1" x14ac:dyDescent="0.2">
      <c r="A75" s="105"/>
      <c r="B75" s="106"/>
      <c r="C75" s="106"/>
      <c r="D75" s="107"/>
      <c r="E75" s="106"/>
      <c r="F75" s="106"/>
      <c r="G75" s="106"/>
      <c r="H75" s="106"/>
      <c r="I75" s="106"/>
      <c r="J75" s="106"/>
      <c r="K75" s="106"/>
      <c r="L75" s="108"/>
    </row>
    <row r="76" spans="1:12" s="7" customFormat="1" ht="15.75" customHeight="1" x14ac:dyDescent="0.2">
      <c r="D76" s="2"/>
    </row>
    <row r="77" spans="1:12" s="7" customFormat="1" ht="15.75" customHeight="1" x14ac:dyDescent="0.2">
      <c r="D77" s="2"/>
    </row>
    <row r="78" spans="1:12" s="7" customFormat="1" ht="15.75" customHeight="1" x14ac:dyDescent="0.2">
      <c r="D78" s="2"/>
    </row>
    <row r="79" spans="1:12" s="7" customFormat="1" ht="15.75" customHeight="1" x14ac:dyDescent="0.2">
      <c r="D79" s="2"/>
    </row>
    <row r="80" spans="1:12" s="7" customFormat="1" ht="15.75" customHeight="1" x14ac:dyDescent="0.2">
      <c r="D80" s="2"/>
    </row>
    <row r="81" spans="4:4" s="7" customFormat="1" ht="15.75" customHeight="1" x14ac:dyDescent="0.2">
      <c r="D81" s="2"/>
    </row>
    <row r="82" spans="4:4" s="7" customFormat="1" ht="15.75" customHeight="1" x14ac:dyDescent="0.2">
      <c r="D82" s="2"/>
    </row>
    <row r="83" spans="4:4" s="7" customFormat="1" ht="15.75" customHeight="1" x14ac:dyDescent="0.2">
      <c r="D83" s="2"/>
    </row>
    <row r="84" spans="4:4" s="7" customFormat="1" ht="15.75" customHeight="1" x14ac:dyDescent="0.2">
      <c r="D84" s="2"/>
    </row>
    <row r="85" spans="4:4" s="7" customFormat="1" ht="15.75" customHeight="1" x14ac:dyDescent="0.2">
      <c r="D85" s="2"/>
    </row>
    <row r="86" spans="4:4" s="7" customFormat="1" ht="15.75" customHeight="1" x14ac:dyDescent="0.2">
      <c r="D86" s="2"/>
    </row>
    <row r="87" spans="4:4" s="7" customFormat="1" ht="15.75" customHeight="1" x14ac:dyDescent="0.2">
      <c r="D87" s="2"/>
    </row>
    <row r="88" spans="4:4" s="7" customFormat="1" ht="15.75" customHeight="1" x14ac:dyDescent="0.2">
      <c r="D88" s="2"/>
    </row>
    <row r="89" spans="4:4" s="7" customFormat="1" ht="15.75" customHeight="1" x14ac:dyDescent="0.2">
      <c r="D89" s="2"/>
    </row>
    <row r="90" spans="4:4" s="7" customFormat="1" ht="15.75" customHeight="1" x14ac:dyDescent="0.2">
      <c r="D90" s="2"/>
    </row>
    <row r="91" spans="4:4" s="7" customFormat="1" ht="15.75" customHeight="1" x14ac:dyDescent="0.2">
      <c r="D91" s="2"/>
    </row>
    <row r="92" spans="4:4" s="7" customFormat="1" ht="15.75" customHeight="1" x14ac:dyDescent="0.2">
      <c r="D92" s="2"/>
    </row>
    <row r="93" spans="4:4" s="7" customFormat="1" ht="15.75" customHeight="1" x14ac:dyDescent="0.2">
      <c r="D93" s="2"/>
    </row>
    <row r="94" spans="4:4" s="7" customFormat="1" ht="15.75" customHeight="1" x14ac:dyDescent="0.2">
      <c r="D94" s="2"/>
    </row>
    <row r="95" spans="4:4" s="7" customFormat="1" ht="15.75" customHeight="1" x14ac:dyDescent="0.2">
      <c r="D95" s="2"/>
    </row>
    <row r="96" spans="4:4" s="7" customFormat="1" ht="15.75" customHeight="1" x14ac:dyDescent="0.2">
      <c r="D96" s="2"/>
    </row>
    <row r="97" spans="4:4" s="7" customFormat="1" ht="15.75" customHeight="1" x14ac:dyDescent="0.2">
      <c r="D97" s="2"/>
    </row>
    <row r="98" spans="4:4" s="7" customFormat="1" ht="15.75" customHeight="1" x14ac:dyDescent="0.2">
      <c r="D98" s="2"/>
    </row>
    <row r="99" spans="4:4" s="7" customFormat="1" ht="15.75" customHeight="1" x14ac:dyDescent="0.2">
      <c r="D99" s="2"/>
    </row>
    <row r="100" spans="4:4" s="7" customFormat="1" ht="15.75" customHeight="1" x14ac:dyDescent="0.2">
      <c r="D100" s="2"/>
    </row>
    <row r="101" spans="4:4" s="7" customFormat="1" ht="15.75" customHeight="1" x14ac:dyDescent="0.2">
      <c r="D101" s="2"/>
    </row>
    <row r="102" spans="4:4" s="7" customFormat="1" ht="15.75" customHeight="1" x14ac:dyDescent="0.2">
      <c r="D102" s="2"/>
    </row>
    <row r="103" spans="4:4" s="7" customFormat="1" ht="15.75" customHeight="1" x14ac:dyDescent="0.2">
      <c r="D103" s="2"/>
    </row>
    <row r="104" spans="4:4" s="7" customFormat="1" ht="15.75" customHeight="1" x14ac:dyDescent="0.2">
      <c r="D104" s="2"/>
    </row>
    <row r="105" spans="4:4" s="7" customFormat="1" ht="15.75" customHeight="1" x14ac:dyDescent="0.2">
      <c r="D105" s="2"/>
    </row>
    <row r="106" spans="4:4" s="7" customFormat="1" ht="15.75" customHeight="1" x14ac:dyDescent="0.2">
      <c r="D106" s="2"/>
    </row>
    <row r="107" spans="4:4" s="7" customFormat="1" ht="15.75" customHeight="1" x14ac:dyDescent="0.2">
      <c r="D107" s="2"/>
    </row>
    <row r="108" spans="4:4" s="7" customFormat="1" ht="15.75" customHeight="1" x14ac:dyDescent="0.2">
      <c r="D108" s="2"/>
    </row>
    <row r="109" spans="4:4" s="7" customFormat="1" ht="15.75" customHeight="1" x14ac:dyDescent="0.2">
      <c r="D109" s="2"/>
    </row>
    <row r="110" spans="4:4" s="7" customFormat="1" ht="15.75" customHeight="1" x14ac:dyDescent="0.2">
      <c r="D110" s="2"/>
    </row>
    <row r="111" spans="4:4" s="7" customFormat="1" ht="15.75" customHeight="1" x14ac:dyDescent="0.2">
      <c r="D111" s="2"/>
    </row>
    <row r="112" spans="4:4" s="7" customFormat="1" ht="15.75" customHeight="1" x14ac:dyDescent="0.2">
      <c r="D112" s="2"/>
    </row>
    <row r="113" spans="4:4" s="7" customFormat="1" ht="15.75" customHeight="1" x14ac:dyDescent="0.2">
      <c r="D113" s="2"/>
    </row>
    <row r="114" spans="4:4" s="7" customFormat="1" ht="15.75" customHeight="1" x14ac:dyDescent="0.2">
      <c r="D114" s="2"/>
    </row>
    <row r="115" spans="4:4" s="7" customFormat="1" ht="15.75" customHeight="1" x14ac:dyDescent="0.2">
      <c r="D115" s="2"/>
    </row>
    <row r="116" spans="4:4" s="7" customFormat="1" ht="15.75" customHeight="1" x14ac:dyDescent="0.2">
      <c r="D116" s="2"/>
    </row>
    <row r="117" spans="4:4" s="7" customFormat="1" ht="15.75" customHeight="1" x14ac:dyDescent="0.2">
      <c r="D117" s="2"/>
    </row>
    <row r="118" spans="4:4" s="7" customFormat="1" ht="15.75" customHeight="1" x14ac:dyDescent="0.2">
      <c r="D118" s="2"/>
    </row>
    <row r="119" spans="4:4" s="7" customFormat="1" ht="15.75" customHeight="1" x14ac:dyDescent="0.2">
      <c r="D119" s="2"/>
    </row>
    <row r="120" spans="4:4" s="7" customFormat="1" ht="15.75" customHeight="1" x14ac:dyDescent="0.2">
      <c r="D120" s="2"/>
    </row>
    <row r="121" spans="4:4" s="7" customFormat="1" ht="15.75" customHeight="1" x14ac:dyDescent="0.2">
      <c r="D121" s="2"/>
    </row>
    <row r="122" spans="4:4" s="7" customFormat="1" ht="15.75" customHeight="1" x14ac:dyDescent="0.2">
      <c r="D122" s="2"/>
    </row>
    <row r="123" spans="4:4" s="7" customFormat="1" ht="15.75" customHeight="1" x14ac:dyDescent="0.2">
      <c r="D123" s="2"/>
    </row>
    <row r="124" spans="4:4" s="7" customFormat="1" ht="15.75" customHeight="1" x14ac:dyDescent="0.2">
      <c r="D124" s="2"/>
    </row>
    <row r="125" spans="4:4" s="7" customFormat="1" ht="15.75" customHeight="1" x14ac:dyDescent="0.2">
      <c r="D125" s="2"/>
    </row>
    <row r="126" spans="4:4" s="7" customFormat="1" ht="15.75" customHeight="1" x14ac:dyDescent="0.2">
      <c r="D126" s="2"/>
    </row>
    <row r="127" spans="4:4" s="7" customFormat="1" ht="15.75" customHeight="1" x14ac:dyDescent="0.2">
      <c r="D127" s="2"/>
    </row>
    <row r="128" spans="4:4" s="7" customFormat="1" ht="15.75" customHeight="1" x14ac:dyDescent="0.2">
      <c r="D128" s="2"/>
    </row>
    <row r="129" spans="4:4" s="7" customFormat="1" ht="15.75" customHeight="1" x14ac:dyDescent="0.2">
      <c r="D129" s="2"/>
    </row>
    <row r="130" spans="4:4" s="7" customFormat="1" ht="15.75" customHeight="1" x14ac:dyDescent="0.2">
      <c r="D130" s="2"/>
    </row>
    <row r="131" spans="4:4" s="7" customFormat="1" ht="15.75" customHeight="1" x14ac:dyDescent="0.2">
      <c r="D131" s="2"/>
    </row>
    <row r="132" spans="4:4" s="7" customFormat="1" ht="15.75" customHeight="1" x14ac:dyDescent="0.2">
      <c r="D132" s="2"/>
    </row>
    <row r="133" spans="4:4" s="7" customFormat="1" ht="15.75" customHeight="1" x14ac:dyDescent="0.2">
      <c r="D133" s="2"/>
    </row>
    <row r="134" spans="4:4" s="7" customFormat="1" ht="15.75" customHeight="1" x14ac:dyDescent="0.2">
      <c r="D134" s="2"/>
    </row>
    <row r="135" spans="4:4" s="7" customFormat="1" ht="15.75" customHeight="1" x14ac:dyDescent="0.2">
      <c r="D135" s="2"/>
    </row>
    <row r="136" spans="4:4" s="7" customFormat="1" ht="15.75" customHeight="1" x14ac:dyDescent="0.2">
      <c r="D136" s="2"/>
    </row>
    <row r="137" spans="4:4" s="7" customFormat="1" ht="15.75" customHeight="1" x14ac:dyDescent="0.2">
      <c r="D137" s="2"/>
    </row>
    <row r="138" spans="4:4" s="7" customFormat="1" ht="15.75" customHeight="1" x14ac:dyDescent="0.2">
      <c r="D138" s="2"/>
    </row>
    <row r="139" spans="4:4" s="7" customFormat="1" ht="15.75" customHeight="1" x14ac:dyDescent="0.2">
      <c r="D139" s="2"/>
    </row>
    <row r="140" spans="4:4" s="7" customFormat="1" ht="15.75" customHeight="1" x14ac:dyDescent="0.2">
      <c r="D140" s="2"/>
    </row>
    <row r="141" spans="4:4" s="7" customFormat="1" ht="15.75" customHeight="1" x14ac:dyDescent="0.2">
      <c r="D141" s="2"/>
    </row>
    <row r="142" spans="4:4" s="7" customFormat="1" ht="15.75" customHeight="1" x14ac:dyDescent="0.2">
      <c r="D142" s="2"/>
    </row>
    <row r="143" spans="4:4" s="7" customFormat="1" ht="15.75" customHeight="1" x14ac:dyDescent="0.2">
      <c r="D143" s="2"/>
    </row>
    <row r="144" spans="4:4" s="7" customFormat="1" ht="15.75" customHeight="1" x14ac:dyDescent="0.2">
      <c r="D144" s="2"/>
    </row>
    <row r="145" spans="4:4" s="7" customFormat="1" ht="15.75" customHeight="1" x14ac:dyDescent="0.2">
      <c r="D145" s="2"/>
    </row>
    <row r="146" spans="4:4" s="7" customFormat="1" ht="15.75" customHeight="1" x14ac:dyDescent="0.2">
      <c r="D146" s="2"/>
    </row>
    <row r="147" spans="4:4" s="7" customFormat="1" ht="15.75" customHeight="1" x14ac:dyDescent="0.2">
      <c r="D147" s="2"/>
    </row>
    <row r="148" spans="4:4" s="7" customFormat="1" ht="15.75" customHeight="1" x14ac:dyDescent="0.2">
      <c r="D148" s="2"/>
    </row>
    <row r="149" spans="4:4" s="7" customFormat="1" ht="15.75" customHeight="1" x14ac:dyDescent="0.2">
      <c r="D149" s="2"/>
    </row>
    <row r="150" spans="4:4" s="7" customFormat="1" ht="15.75" customHeight="1" x14ac:dyDescent="0.2">
      <c r="D150" s="2"/>
    </row>
    <row r="151" spans="4:4" s="7" customFormat="1" ht="15.75" customHeight="1" x14ac:dyDescent="0.2">
      <c r="D151" s="2"/>
    </row>
    <row r="152" spans="4:4" s="7" customFormat="1" ht="15.75" customHeight="1" x14ac:dyDescent="0.2">
      <c r="D152" s="2"/>
    </row>
    <row r="153" spans="4:4" s="7" customFormat="1" ht="15.75" customHeight="1" x14ac:dyDescent="0.2">
      <c r="D153" s="2"/>
    </row>
    <row r="154" spans="4:4" s="7" customFormat="1" ht="15.75" customHeight="1" x14ac:dyDescent="0.2">
      <c r="D154" s="2"/>
    </row>
    <row r="155" spans="4:4" s="7" customFormat="1" ht="15.75" customHeight="1" x14ac:dyDescent="0.2">
      <c r="D155" s="2"/>
    </row>
    <row r="156" spans="4:4" s="7" customFormat="1" ht="15.75" customHeight="1" x14ac:dyDescent="0.2">
      <c r="D156" s="2"/>
    </row>
    <row r="157" spans="4:4" s="7" customFormat="1" ht="15.75" customHeight="1" x14ac:dyDescent="0.2">
      <c r="D157" s="2"/>
    </row>
    <row r="158" spans="4:4" s="7" customFormat="1" ht="15.75" customHeight="1" x14ac:dyDescent="0.2">
      <c r="D158" s="2"/>
    </row>
  </sheetData>
  <sheetProtection algorithmName="SHA-512" hashValue="3wiILJEw2cJ6jys729np6fwqGUg6JhErJlJWzWtx5u0KEEOW9tT2nNXjxqCfzg++121Ho2PRMlwmr8gB/pv7LA==" saltValue="lC6QhCct7XKIruJ1f0ANUg==" spinCount="100000" sheet="1" objects="1" scenarios="1"/>
  <mergeCells count="105">
    <mergeCell ref="B3:C3"/>
    <mergeCell ref="B4:C4"/>
    <mergeCell ref="B5:C5"/>
    <mergeCell ref="B8:C8"/>
    <mergeCell ref="E8:G8"/>
    <mergeCell ref="I8:K8"/>
    <mergeCell ref="F9:G9"/>
    <mergeCell ref="F10:G10"/>
    <mergeCell ref="F11:G11"/>
    <mergeCell ref="F12:G12"/>
    <mergeCell ref="F13:G13"/>
    <mergeCell ref="F14:G14"/>
    <mergeCell ref="F15:G15"/>
    <mergeCell ref="F16:G16"/>
    <mergeCell ref="F17:G17"/>
    <mergeCell ref="F18:G18"/>
    <mergeCell ref="F19:G19"/>
    <mergeCell ref="F20:G20"/>
    <mergeCell ref="B22:K22"/>
    <mergeCell ref="B23:K23"/>
    <mergeCell ref="D24:E24"/>
    <mergeCell ref="H24:I24"/>
    <mergeCell ref="J24:K24"/>
    <mergeCell ref="D25:E25"/>
    <mergeCell ref="H25:I25"/>
    <mergeCell ref="J25:K25"/>
    <mergeCell ref="D26:E26"/>
    <mergeCell ref="H26:I26"/>
    <mergeCell ref="J26:K26"/>
    <mergeCell ref="D27:E27"/>
    <mergeCell ref="H27:I27"/>
    <mergeCell ref="J27:K27"/>
    <mergeCell ref="D28:E28"/>
    <mergeCell ref="H28:I28"/>
    <mergeCell ref="J28:K28"/>
    <mergeCell ref="D29:E29"/>
    <mergeCell ref="H29:I29"/>
    <mergeCell ref="J29:K29"/>
    <mergeCell ref="D30:E30"/>
    <mergeCell ref="H30:I30"/>
    <mergeCell ref="J30:K30"/>
    <mergeCell ref="D31:E31"/>
    <mergeCell ref="H31:I31"/>
    <mergeCell ref="J31:K31"/>
    <mergeCell ref="D32:E32"/>
    <mergeCell ref="H32:I32"/>
    <mergeCell ref="J32:K32"/>
    <mergeCell ref="D33:E33"/>
    <mergeCell ref="H33:I33"/>
    <mergeCell ref="J33:K33"/>
    <mergeCell ref="D34:E34"/>
    <mergeCell ref="H34:I34"/>
    <mergeCell ref="J34:K34"/>
    <mergeCell ref="B37:K37"/>
    <mergeCell ref="D38:E38"/>
    <mergeCell ref="H38:I38"/>
    <mergeCell ref="J38:K38"/>
    <mergeCell ref="D39:E39"/>
    <mergeCell ref="H39:I39"/>
    <mergeCell ref="J39:K39"/>
    <mergeCell ref="D40:E40"/>
    <mergeCell ref="H40:I40"/>
    <mergeCell ref="J40:K40"/>
    <mergeCell ref="D41:E41"/>
    <mergeCell ref="H41:I41"/>
    <mergeCell ref="J41:K41"/>
    <mergeCell ref="D42:E42"/>
    <mergeCell ref="H42:I42"/>
    <mergeCell ref="J42:K42"/>
    <mergeCell ref="D43:E43"/>
    <mergeCell ref="H43:I43"/>
    <mergeCell ref="J43:K43"/>
    <mergeCell ref="D44:E44"/>
    <mergeCell ref="H44:I44"/>
    <mergeCell ref="J44:K44"/>
    <mergeCell ref="D45:E45"/>
    <mergeCell ref="H45:I45"/>
    <mergeCell ref="J45:K45"/>
    <mergeCell ref="D46:E46"/>
    <mergeCell ref="H46:I46"/>
    <mergeCell ref="J46:K46"/>
    <mergeCell ref="D47:E47"/>
    <mergeCell ref="H47:I47"/>
    <mergeCell ref="J47:K47"/>
    <mergeCell ref="D48:E48"/>
    <mergeCell ref="H48:I48"/>
    <mergeCell ref="J48:K48"/>
    <mergeCell ref="E51:H51"/>
    <mergeCell ref="E52:H52"/>
    <mergeCell ref="E53:H53"/>
    <mergeCell ref="E54:H54"/>
    <mergeCell ref="E55:H55"/>
    <mergeCell ref="E56:H56"/>
    <mergeCell ref="E67:H67"/>
    <mergeCell ref="E68:H68"/>
    <mergeCell ref="E69:H69"/>
    <mergeCell ref="E57:H57"/>
    <mergeCell ref="E58:H58"/>
    <mergeCell ref="E59:H59"/>
    <mergeCell ref="E61:H61"/>
    <mergeCell ref="E62:H62"/>
    <mergeCell ref="E63:H63"/>
    <mergeCell ref="E64:H64"/>
    <mergeCell ref="E65:H65"/>
    <mergeCell ref="E66:H66"/>
  </mergeCells>
  <conditionalFormatting sqref="K13 F15 F18 K18 B25:D33 F25:G33 D39:D47 C52:C56 E52:E58 I52:I58 C62:C68 E62:E68 I62:I68">
    <cfRule type="expression" dxfId="14" priority="2">
      <formula>K13=""</formula>
    </cfRule>
  </conditionalFormatting>
  <pageMargins left="0.7" right="0.7" top="0.75" bottom="0.75" header="0.511811023622047" footer="0.511811023622047"/>
  <pageSetup paperSize="9"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Q160"/>
  <sheetViews>
    <sheetView zoomScale="125" zoomScaleNormal="125" workbookViewId="0">
      <selection activeCell="H50" sqref="H50:I50"/>
    </sheetView>
  </sheetViews>
  <sheetFormatPr defaultColWidth="10.875" defaultRowHeight="15" x14ac:dyDescent="0.2"/>
  <cols>
    <col min="1" max="1" width="3.875" style="7" customWidth="1"/>
    <col min="2" max="2" width="39.875" style="16" customWidth="1"/>
    <col min="3" max="3" width="17.5" style="16" customWidth="1"/>
    <col min="4" max="4" width="2.625" style="2" customWidth="1"/>
    <col min="5" max="5" width="35.625" style="16" customWidth="1"/>
    <col min="6" max="6" width="12.875" style="16" customWidth="1"/>
    <col min="7" max="7" width="21" style="16" customWidth="1"/>
    <col min="8" max="8" width="3.125" style="7" customWidth="1"/>
    <col min="9" max="9" width="28.375" style="16" customWidth="1"/>
    <col min="10" max="10" width="21.5" style="16" customWidth="1"/>
    <col min="11" max="11" width="17.875" style="16" customWidth="1"/>
    <col min="12" max="12" width="4.375" style="7" customWidth="1"/>
    <col min="13" max="43" width="10.875" style="7"/>
    <col min="44" max="16384" width="10.875" style="16"/>
  </cols>
  <sheetData>
    <row r="1" spans="1:12" s="7" customFormat="1" ht="15.75" customHeight="1" x14ac:dyDescent="0.2">
      <c r="A1" s="4"/>
      <c r="B1" s="5"/>
      <c r="C1" s="5"/>
      <c r="D1" s="17"/>
      <c r="E1" s="5"/>
      <c r="F1" s="5"/>
      <c r="G1" s="5"/>
      <c r="H1" s="5"/>
      <c r="I1" s="5"/>
      <c r="J1" s="5"/>
      <c r="K1" s="5"/>
      <c r="L1" s="18"/>
    </row>
    <row r="2" spans="1:12" s="7" customFormat="1" ht="15.75" customHeight="1" x14ac:dyDescent="0.2">
      <c r="A2" s="6"/>
      <c r="D2" s="2"/>
      <c r="L2" s="19"/>
    </row>
    <row r="3" spans="1:12" s="7" customFormat="1" ht="15.75" customHeight="1" x14ac:dyDescent="0.2">
      <c r="A3" s="6"/>
      <c r="B3" s="330" t="s">
        <v>83</v>
      </c>
      <c r="C3" s="330"/>
      <c r="D3" s="2"/>
      <c r="F3" s="8"/>
      <c r="L3" s="19"/>
    </row>
    <row r="4" spans="1:12" s="7" customFormat="1" ht="15.75" customHeight="1" x14ac:dyDescent="0.2">
      <c r="A4" s="6"/>
      <c r="B4" s="330" t="str">
        <f>Totaaloverzicht!B4</f>
        <v>Cateringdiensten gemeente 's-Hertogenbosch - Totaaloverzicht</v>
      </c>
      <c r="C4" s="330"/>
      <c r="D4" s="2"/>
      <c r="F4" s="20"/>
      <c r="L4" s="19"/>
    </row>
    <row r="5" spans="1:12" s="7" customFormat="1" ht="15.75" customHeight="1" x14ac:dyDescent="0.2">
      <c r="A5" s="6"/>
      <c r="B5" s="330" t="str">
        <f>Totaaloverzicht!B5</f>
        <v>Datum 24-8-2026</v>
      </c>
      <c r="C5" s="330"/>
      <c r="D5" s="2"/>
      <c r="F5" s="20"/>
      <c r="L5" s="19"/>
    </row>
    <row r="6" spans="1:12" s="7" customFormat="1" ht="15.75" customHeight="1" x14ac:dyDescent="0.2">
      <c r="A6" s="6"/>
      <c r="B6" s="21"/>
      <c r="C6" s="20"/>
      <c r="D6" s="2"/>
      <c r="F6" s="20"/>
      <c r="L6" s="19"/>
    </row>
    <row r="7" spans="1:12" s="7" customFormat="1" ht="15.75" customHeight="1" x14ac:dyDescent="0.2">
      <c r="A7" s="22"/>
      <c r="B7" s="23"/>
      <c r="C7" s="24"/>
      <c r="D7" s="25"/>
      <c r="E7" s="26"/>
      <c r="F7" s="26"/>
      <c r="G7" s="26"/>
      <c r="H7" s="26"/>
      <c r="I7" s="26"/>
      <c r="J7" s="26"/>
      <c r="K7" s="26"/>
      <c r="L7" s="27"/>
    </row>
    <row r="8" spans="1:12" s="7" customFormat="1" ht="15.75" customHeight="1" x14ac:dyDescent="0.2">
      <c r="A8" s="28"/>
      <c r="B8" s="331" t="s">
        <v>16</v>
      </c>
      <c r="C8" s="331"/>
      <c r="D8" s="29"/>
      <c r="E8" s="332" t="s">
        <v>17</v>
      </c>
      <c r="F8" s="332"/>
      <c r="G8" s="332"/>
      <c r="H8" s="30"/>
      <c r="I8" s="333" t="s">
        <v>18</v>
      </c>
      <c r="J8" s="333"/>
      <c r="K8" s="333"/>
      <c r="L8" s="31"/>
    </row>
    <row r="9" spans="1:12" s="7" customFormat="1" ht="15.75" customHeight="1" x14ac:dyDescent="0.2">
      <c r="A9" s="28"/>
      <c r="B9" s="32" t="s">
        <v>19</v>
      </c>
      <c r="C9" s="33"/>
      <c r="D9" s="29"/>
      <c r="E9" s="124" t="s">
        <v>20</v>
      </c>
      <c r="F9" s="345"/>
      <c r="G9" s="345"/>
      <c r="H9" s="30"/>
      <c r="I9" s="35" t="s">
        <v>21</v>
      </c>
      <c r="J9" s="36"/>
      <c r="K9" s="37"/>
      <c r="L9" s="31"/>
    </row>
    <row r="10" spans="1:12" s="7" customFormat="1" ht="15.75" customHeight="1" x14ac:dyDescent="0.2">
      <c r="A10" s="28"/>
      <c r="B10" s="38" t="s">
        <v>84</v>
      </c>
      <c r="C10" s="39">
        <v>35</v>
      </c>
      <c r="D10" s="29"/>
      <c r="E10" s="40" t="s">
        <v>85</v>
      </c>
      <c r="F10" s="339">
        <v>0.8</v>
      </c>
      <c r="G10" s="339"/>
      <c r="H10" s="30"/>
      <c r="I10" s="41"/>
      <c r="J10" s="42"/>
      <c r="K10" s="43"/>
      <c r="L10" s="31"/>
    </row>
    <row r="11" spans="1:12" s="7" customFormat="1" ht="15.75" customHeight="1" x14ac:dyDescent="0.2">
      <c r="A11" s="28"/>
      <c r="B11" s="125" t="s">
        <v>86</v>
      </c>
      <c r="C11" s="126">
        <v>150</v>
      </c>
      <c r="D11" s="29"/>
      <c r="E11" s="40" t="s">
        <v>25</v>
      </c>
      <c r="F11" s="346">
        <v>255</v>
      </c>
      <c r="G11" s="346"/>
      <c r="H11" s="30"/>
      <c r="I11" s="127"/>
      <c r="J11" s="128"/>
      <c r="K11" s="129"/>
      <c r="L11" s="31"/>
    </row>
    <row r="12" spans="1:12" s="7" customFormat="1" ht="15.75" customHeight="1" x14ac:dyDescent="0.2">
      <c r="A12" s="28"/>
      <c r="B12" s="44" t="s">
        <v>24</v>
      </c>
      <c r="C12" s="45">
        <f>C10+C11</f>
        <v>185</v>
      </c>
      <c r="D12" s="29"/>
      <c r="E12" s="130" t="s">
        <v>27</v>
      </c>
      <c r="F12" s="339"/>
      <c r="G12" s="339"/>
      <c r="H12" s="30"/>
      <c r="I12" s="46" t="s">
        <v>26</v>
      </c>
      <c r="J12" s="131">
        <f>F19</f>
        <v>0</v>
      </c>
      <c r="K12" s="48">
        <v>1</v>
      </c>
      <c r="L12" s="31"/>
    </row>
    <row r="13" spans="1:12" s="7" customFormat="1" ht="15.75" customHeight="1" x14ac:dyDescent="0.2">
      <c r="A13" s="28"/>
      <c r="B13" s="49"/>
      <c r="C13" s="50"/>
      <c r="D13" s="29"/>
      <c r="E13" s="40" t="s">
        <v>29</v>
      </c>
      <c r="F13" s="340">
        <f>F11</f>
        <v>255</v>
      </c>
      <c r="G13" s="340"/>
      <c r="H13" s="30"/>
      <c r="I13" s="52"/>
      <c r="J13" s="132"/>
      <c r="K13" s="54"/>
      <c r="L13" s="31"/>
    </row>
    <row r="14" spans="1:12" s="7" customFormat="1" ht="15.75" customHeight="1" x14ac:dyDescent="0.2">
      <c r="A14" s="28"/>
      <c r="B14" s="49"/>
      <c r="C14" s="50"/>
      <c r="D14" s="29"/>
      <c r="E14" s="40" t="s">
        <v>32</v>
      </c>
      <c r="F14" s="340">
        <f>C12*F10*F13</f>
        <v>37740</v>
      </c>
      <c r="G14" s="340"/>
      <c r="H14" s="30"/>
      <c r="I14" s="52" t="s">
        <v>30</v>
      </c>
      <c r="J14" s="132">
        <f>J12*K14</f>
        <v>0</v>
      </c>
      <c r="K14" s="115"/>
      <c r="L14" s="31"/>
    </row>
    <row r="15" spans="1:12" s="7" customFormat="1" ht="15.75" customHeight="1" x14ac:dyDescent="0.2">
      <c r="A15" s="28"/>
      <c r="B15" s="49"/>
      <c r="C15" s="50"/>
      <c r="D15" s="29"/>
      <c r="E15" s="40" t="s">
        <v>35</v>
      </c>
      <c r="F15" s="341"/>
      <c r="G15" s="341"/>
      <c r="H15" s="30"/>
      <c r="I15" s="52" t="s">
        <v>33</v>
      </c>
      <c r="J15" s="132">
        <f>J36+J50</f>
        <v>0</v>
      </c>
      <c r="K15" s="59" t="str">
        <f>IFERROR(J15/J12,"")</f>
        <v/>
      </c>
      <c r="L15" s="31"/>
    </row>
    <row r="16" spans="1:12" s="7" customFormat="1" ht="15.75" customHeight="1" x14ac:dyDescent="0.2">
      <c r="A16" s="28"/>
      <c r="B16" s="49"/>
      <c r="C16" s="50"/>
      <c r="D16" s="29"/>
      <c r="E16" s="40" t="s">
        <v>38</v>
      </c>
      <c r="F16" s="340">
        <f>C12*F10*F13*F15</f>
        <v>0</v>
      </c>
      <c r="G16" s="340"/>
      <c r="H16" s="30"/>
      <c r="I16" s="52" t="s">
        <v>36</v>
      </c>
      <c r="J16" s="132">
        <f>C75</f>
        <v>0</v>
      </c>
      <c r="K16" s="59" t="str">
        <f>IFERROR(J16/J12,"")</f>
        <v/>
      </c>
      <c r="L16" s="31"/>
    </row>
    <row r="17" spans="1:12" s="7" customFormat="1" ht="15.75" customHeight="1" x14ac:dyDescent="0.2">
      <c r="A17" s="28"/>
      <c r="B17" s="49"/>
      <c r="C17" s="50"/>
      <c r="D17" s="29"/>
      <c r="E17" s="40" t="s">
        <v>87</v>
      </c>
      <c r="F17" s="342">
        <f>IFERROR(F16/F11,"")</f>
        <v>0</v>
      </c>
      <c r="G17" s="342"/>
      <c r="H17" s="30"/>
      <c r="I17" s="61"/>
      <c r="J17" s="133"/>
      <c r="K17" s="59"/>
      <c r="L17" s="31"/>
    </row>
    <row r="18" spans="1:12" s="7" customFormat="1" ht="15.75" customHeight="1" x14ac:dyDescent="0.2">
      <c r="A18" s="28"/>
      <c r="B18" s="49"/>
      <c r="C18" s="50"/>
      <c r="D18" s="29"/>
      <c r="E18" s="40" t="s">
        <v>43</v>
      </c>
      <c r="F18" s="343"/>
      <c r="G18" s="343"/>
      <c r="H18" s="30"/>
      <c r="I18" s="46" t="s">
        <v>41</v>
      </c>
      <c r="J18" s="131">
        <f>SUM(J14:J16)</f>
        <v>0</v>
      </c>
      <c r="K18" s="63" t="str">
        <f>IFERROR(J18/J12,"")</f>
        <v/>
      </c>
      <c r="L18" s="31"/>
    </row>
    <row r="19" spans="1:12" s="7" customFormat="1" ht="15.75" customHeight="1" x14ac:dyDescent="0.2">
      <c r="A19" s="28"/>
      <c r="B19" s="49"/>
      <c r="C19" s="50"/>
      <c r="D19" s="29"/>
      <c r="E19" s="44" t="s">
        <v>47</v>
      </c>
      <c r="F19" s="344">
        <f>F18*F16</f>
        <v>0</v>
      </c>
      <c r="G19" s="344"/>
      <c r="H19" s="30"/>
      <c r="I19" s="46" t="s">
        <v>44</v>
      </c>
      <c r="J19" s="131">
        <f>K19*J12</f>
        <v>0</v>
      </c>
      <c r="K19" s="116"/>
      <c r="L19" s="31"/>
    </row>
    <row r="20" spans="1:12" s="7" customFormat="1" ht="15.75" customHeight="1" x14ac:dyDescent="0.2">
      <c r="A20" s="28"/>
      <c r="B20" s="49"/>
      <c r="C20" s="50"/>
      <c r="D20" s="29"/>
      <c r="E20" s="30"/>
      <c r="F20" s="30"/>
      <c r="G20" s="30"/>
      <c r="H20" s="30"/>
      <c r="I20" s="52"/>
      <c r="J20" s="132"/>
      <c r="K20" s="54"/>
      <c r="L20" s="31"/>
    </row>
    <row r="21" spans="1:12" s="7" customFormat="1" ht="15.75" customHeight="1" x14ac:dyDescent="0.2">
      <c r="A21" s="28"/>
      <c r="B21" s="49"/>
      <c r="C21" s="50"/>
      <c r="D21" s="29"/>
      <c r="E21" s="30"/>
      <c r="F21" s="30"/>
      <c r="G21" s="30"/>
      <c r="H21" s="30"/>
      <c r="I21" s="41" t="s">
        <v>48</v>
      </c>
      <c r="J21" s="134">
        <f>J12-J18-J19</f>
        <v>0</v>
      </c>
      <c r="K21" s="135" t="str">
        <f>IFERROR(J21/J12,"")</f>
        <v/>
      </c>
      <c r="L21" s="31"/>
    </row>
    <row r="22" spans="1:12" s="7" customFormat="1" ht="15.75" customHeight="1" x14ac:dyDescent="0.2">
      <c r="A22" s="28"/>
      <c r="B22" s="49"/>
      <c r="C22" s="50"/>
      <c r="D22" s="29"/>
      <c r="E22" s="30"/>
      <c r="F22" s="30"/>
      <c r="G22" s="30"/>
      <c r="H22" s="30"/>
      <c r="I22" s="67"/>
      <c r="J22" s="136"/>
      <c r="K22" s="137"/>
      <c r="L22" s="31"/>
    </row>
    <row r="23" spans="1:12" s="7" customFormat="1" ht="15.75" customHeight="1" x14ac:dyDescent="0.2">
      <c r="A23" s="28"/>
      <c r="B23" s="49"/>
      <c r="C23" s="72"/>
      <c r="D23" s="29"/>
      <c r="E23" s="30"/>
      <c r="F23" s="30"/>
      <c r="G23" s="30"/>
      <c r="H23" s="30"/>
      <c r="I23" s="30"/>
      <c r="J23" s="30"/>
      <c r="K23" s="30"/>
      <c r="L23" s="31"/>
    </row>
    <row r="24" spans="1:12" s="7" customFormat="1" ht="15.75" customHeight="1" x14ac:dyDescent="0.2">
      <c r="A24" s="28"/>
      <c r="B24" s="321" t="s">
        <v>49</v>
      </c>
      <c r="C24" s="321"/>
      <c r="D24" s="321"/>
      <c r="E24" s="321"/>
      <c r="F24" s="321"/>
      <c r="G24" s="321"/>
      <c r="H24" s="321"/>
      <c r="I24" s="321"/>
      <c r="J24" s="321"/>
      <c r="K24" s="321"/>
      <c r="L24" s="31"/>
    </row>
    <row r="25" spans="1:12" s="7" customFormat="1" ht="12" customHeight="1" x14ac:dyDescent="0.2">
      <c r="A25" s="28"/>
      <c r="B25" s="138" t="s">
        <v>33</v>
      </c>
      <c r="C25" s="139"/>
      <c r="D25" s="139"/>
      <c r="E25" s="139"/>
      <c r="F25" s="139"/>
      <c r="G25" s="139"/>
      <c r="H25" s="139"/>
      <c r="I25" s="139"/>
      <c r="J25" s="139"/>
      <c r="K25" s="140"/>
      <c r="L25" s="31"/>
    </row>
    <row r="26" spans="1:12" s="7" customFormat="1" ht="12" customHeight="1" x14ac:dyDescent="0.2">
      <c r="A26" s="28"/>
      <c r="B26" s="41" t="s">
        <v>50</v>
      </c>
      <c r="C26" s="73" t="s">
        <v>51</v>
      </c>
      <c r="D26" s="319" t="s">
        <v>52</v>
      </c>
      <c r="E26" s="319"/>
      <c r="F26" s="75" t="s">
        <v>53</v>
      </c>
      <c r="G26" s="75" t="s">
        <v>54</v>
      </c>
      <c r="H26" s="319" t="s">
        <v>55</v>
      </c>
      <c r="I26" s="319"/>
      <c r="J26" s="320" t="s">
        <v>56</v>
      </c>
      <c r="K26" s="320"/>
      <c r="L26" s="31"/>
    </row>
    <row r="27" spans="1:12" s="7" customFormat="1" ht="12" customHeight="1" x14ac:dyDescent="0.2">
      <c r="A27" s="28"/>
      <c r="B27" s="144"/>
      <c r="C27" s="117"/>
      <c r="D27" s="311"/>
      <c r="E27" s="311"/>
      <c r="F27" s="118"/>
      <c r="G27" s="119"/>
      <c r="H27" s="338">
        <f t="shared" ref="H27:H35" si="0">F27*G27</f>
        <v>0</v>
      </c>
      <c r="I27" s="338"/>
      <c r="J27" s="313">
        <f>D27*H27</f>
        <v>0</v>
      </c>
      <c r="K27" s="313"/>
      <c r="L27" s="31"/>
    </row>
    <row r="28" spans="1:12" s="7" customFormat="1" ht="12" customHeight="1" x14ac:dyDescent="0.2">
      <c r="A28" s="28"/>
      <c r="B28" s="145"/>
      <c r="C28" s="120"/>
      <c r="D28" s="305"/>
      <c r="E28" s="305"/>
      <c r="F28" s="121"/>
      <c r="G28" s="122"/>
      <c r="H28" s="337">
        <f t="shared" si="0"/>
        <v>0</v>
      </c>
      <c r="I28" s="337"/>
      <c r="J28" s="307">
        <f t="shared" ref="J28:J35" si="1">H28*D28</f>
        <v>0</v>
      </c>
      <c r="K28" s="307"/>
      <c r="L28" s="31"/>
    </row>
    <row r="29" spans="1:12" s="7" customFormat="1" ht="12" customHeight="1" x14ac:dyDescent="0.2">
      <c r="A29" s="28"/>
      <c r="B29" s="145"/>
      <c r="C29" s="120"/>
      <c r="D29" s="305"/>
      <c r="E29" s="305"/>
      <c r="F29" s="121"/>
      <c r="G29" s="122"/>
      <c r="H29" s="337">
        <f t="shared" si="0"/>
        <v>0</v>
      </c>
      <c r="I29" s="337"/>
      <c r="J29" s="307">
        <f t="shared" si="1"/>
        <v>0</v>
      </c>
      <c r="K29" s="307"/>
      <c r="L29" s="31"/>
    </row>
    <row r="30" spans="1:12" s="7" customFormat="1" ht="12" customHeight="1" x14ac:dyDescent="0.2">
      <c r="A30" s="28"/>
      <c r="B30" s="145"/>
      <c r="C30" s="120"/>
      <c r="D30" s="305"/>
      <c r="E30" s="305"/>
      <c r="F30" s="121"/>
      <c r="G30" s="122"/>
      <c r="H30" s="337">
        <f t="shared" si="0"/>
        <v>0</v>
      </c>
      <c r="I30" s="337"/>
      <c r="J30" s="307">
        <f t="shared" si="1"/>
        <v>0</v>
      </c>
      <c r="K30" s="307"/>
      <c r="L30" s="31"/>
    </row>
    <row r="31" spans="1:12" s="7" customFormat="1" ht="12" customHeight="1" x14ac:dyDescent="0.2">
      <c r="A31" s="28"/>
      <c r="B31" s="145"/>
      <c r="C31" s="120"/>
      <c r="D31" s="305"/>
      <c r="E31" s="305"/>
      <c r="F31" s="121"/>
      <c r="G31" s="122"/>
      <c r="H31" s="337">
        <f t="shared" si="0"/>
        <v>0</v>
      </c>
      <c r="I31" s="337"/>
      <c r="J31" s="307">
        <f t="shared" si="1"/>
        <v>0</v>
      </c>
      <c r="K31" s="307"/>
      <c r="L31" s="31"/>
    </row>
    <row r="32" spans="1:12" s="7" customFormat="1" ht="12" customHeight="1" x14ac:dyDescent="0.2">
      <c r="A32" s="28"/>
      <c r="B32" s="145"/>
      <c r="C32" s="120"/>
      <c r="D32" s="305"/>
      <c r="E32" s="305"/>
      <c r="F32" s="121"/>
      <c r="G32" s="122"/>
      <c r="H32" s="337">
        <f t="shared" si="0"/>
        <v>0</v>
      </c>
      <c r="I32" s="337"/>
      <c r="J32" s="307">
        <f t="shared" si="1"/>
        <v>0</v>
      </c>
      <c r="K32" s="307"/>
      <c r="L32" s="31"/>
    </row>
    <row r="33" spans="1:12" s="7" customFormat="1" ht="12" customHeight="1" x14ac:dyDescent="0.2">
      <c r="A33" s="28"/>
      <c r="B33" s="145"/>
      <c r="C33" s="120"/>
      <c r="D33" s="305"/>
      <c r="E33" s="305"/>
      <c r="F33" s="121"/>
      <c r="G33" s="122"/>
      <c r="H33" s="337">
        <f t="shared" si="0"/>
        <v>0</v>
      </c>
      <c r="I33" s="337"/>
      <c r="J33" s="307">
        <f t="shared" si="1"/>
        <v>0</v>
      </c>
      <c r="K33" s="307"/>
      <c r="L33" s="31"/>
    </row>
    <row r="34" spans="1:12" s="7" customFormat="1" ht="12" customHeight="1" x14ac:dyDescent="0.2">
      <c r="A34" s="28"/>
      <c r="B34" s="145"/>
      <c r="C34" s="120"/>
      <c r="D34" s="305"/>
      <c r="E34" s="305"/>
      <c r="F34" s="121"/>
      <c r="G34" s="122"/>
      <c r="H34" s="337">
        <f t="shared" si="0"/>
        <v>0</v>
      </c>
      <c r="I34" s="337"/>
      <c r="J34" s="307">
        <f t="shared" si="1"/>
        <v>0</v>
      </c>
      <c r="K34" s="307"/>
      <c r="L34" s="31"/>
    </row>
    <row r="35" spans="1:12" s="7" customFormat="1" ht="12" customHeight="1" x14ac:dyDescent="0.2">
      <c r="A35" s="28"/>
      <c r="B35" s="145"/>
      <c r="C35" s="120"/>
      <c r="D35" s="308"/>
      <c r="E35" s="308"/>
      <c r="F35" s="121"/>
      <c r="G35" s="122"/>
      <c r="H35" s="337">
        <f t="shared" si="0"/>
        <v>0</v>
      </c>
      <c r="I35" s="337"/>
      <c r="J35" s="310">
        <f t="shared" si="1"/>
        <v>0</v>
      </c>
      <c r="K35" s="310"/>
      <c r="L35" s="31"/>
    </row>
    <row r="36" spans="1:12" s="7" customFormat="1" ht="15.75" customHeight="1" x14ac:dyDescent="0.25">
      <c r="A36" s="28"/>
      <c r="B36" s="79" t="s">
        <v>57</v>
      </c>
      <c r="C36" s="80"/>
      <c r="D36" s="315"/>
      <c r="E36" s="315"/>
      <c r="F36" s="81">
        <f>SUM(F27:F35)</f>
        <v>0</v>
      </c>
      <c r="G36" s="141">
        <f>SUM(G27:G35)</f>
        <v>0</v>
      </c>
      <c r="H36" s="316">
        <f>SUM(H27:H35)</f>
        <v>0</v>
      </c>
      <c r="I36" s="316"/>
      <c r="J36" s="317">
        <f>SUM(J27:J35)</f>
        <v>0</v>
      </c>
      <c r="K36" s="317"/>
      <c r="L36" s="31"/>
    </row>
    <row r="37" spans="1:12" s="7" customFormat="1" ht="15.75" customHeight="1" x14ac:dyDescent="0.2">
      <c r="A37" s="28"/>
      <c r="B37" s="30"/>
      <c r="C37" s="30"/>
      <c r="D37" s="29"/>
      <c r="E37" s="30"/>
      <c r="F37" s="30"/>
      <c r="G37" s="30"/>
      <c r="H37" s="30"/>
      <c r="I37" s="30"/>
      <c r="J37" s="30"/>
      <c r="K37" s="30"/>
      <c r="L37" s="31"/>
    </row>
    <row r="38" spans="1:12" s="7" customFormat="1" ht="15.75" customHeight="1" x14ac:dyDescent="0.2">
      <c r="A38" s="28"/>
      <c r="B38" s="30"/>
      <c r="C38" s="30"/>
      <c r="D38" s="29"/>
      <c r="E38" s="30"/>
      <c r="F38" s="30"/>
      <c r="G38" s="30"/>
      <c r="H38" s="30"/>
      <c r="I38" s="30"/>
      <c r="J38" s="30"/>
      <c r="K38" s="30"/>
      <c r="L38" s="31"/>
    </row>
    <row r="39" spans="1:12" s="7" customFormat="1" ht="12" customHeight="1" x14ac:dyDescent="0.2">
      <c r="A39" s="28"/>
      <c r="B39" s="138" t="s">
        <v>58</v>
      </c>
      <c r="C39" s="139"/>
      <c r="D39" s="139"/>
      <c r="E39" s="139"/>
      <c r="F39" s="139"/>
      <c r="G39" s="139"/>
      <c r="H39" s="139"/>
      <c r="I39" s="139"/>
      <c r="J39" s="139"/>
      <c r="K39" s="140"/>
      <c r="L39" s="31"/>
    </row>
    <row r="40" spans="1:12" s="7" customFormat="1" ht="12" customHeight="1" x14ac:dyDescent="0.2">
      <c r="A40" s="28"/>
      <c r="B40" s="41" t="s">
        <v>50</v>
      </c>
      <c r="C40" s="73" t="s">
        <v>51</v>
      </c>
      <c r="D40" s="319" t="s">
        <v>59</v>
      </c>
      <c r="E40" s="319"/>
      <c r="F40" s="75" t="s">
        <v>53</v>
      </c>
      <c r="G40" s="75" t="s">
        <v>54</v>
      </c>
      <c r="H40" s="319" t="s">
        <v>55</v>
      </c>
      <c r="I40" s="319"/>
      <c r="J40" s="320" t="s">
        <v>56</v>
      </c>
      <c r="K40" s="320"/>
      <c r="L40" s="31"/>
    </row>
    <row r="41" spans="1:12" s="7" customFormat="1" ht="12" customHeight="1" x14ac:dyDescent="0.2">
      <c r="A41" s="28"/>
      <c r="B41" s="142" t="str">
        <f t="shared" ref="B41:C49" si="2">IF(B27="","",B27)</f>
        <v/>
      </c>
      <c r="C41" s="82" t="str">
        <f t="shared" si="2"/>
        <v/>
      </c>
      <c r="D41" s="311"/>
      <c r="E41" s="311"/>
      <c r="F41" s="76">
        <f t="shared" ref="F41:G49" si="3">F27</f>
        <v>0</v>
      </c>
      <c r="G41" s="83">
        <f t="shared" si="3"/>
        <v>0</v>
      </c>
      <c r="H41" s="338">
        <f t="shared" ref="H41:H49" si="4">F41*G41</f>
        <v>0</v>
      </c>
      <c r="I41" s="338"/>
      <c r="J41" s="313">
        <f>H41*D41</f>
        <v>0</v>
      </c>
      <c r="K41" s="313"/>
      <c r="L41" s="31"/>
    </row>
    <row r="42" spans="1:12" s="7" customFormat="1" ht="12" customHeight="1" x14ac:dyDescent="0.2">
      <c r="A42" s="28"/>
      <c r="B42" s="142" t="str">
        <f t="shared" si="2"/>
        <v/>
      </c>
      <c r="C42" s="82" t="str">
        <f t="shared" si="2"/>
        <v/>
      </c>
      <c r="D42" s="305"/>
      <c r="E42" s="305"/>
      <c r="F42" s="77">
        <f t="shared" si="3"/>
        <v>0</v>
      </c>
      <c r="G42" s="84">
        <f t="shared" si="3"/>
        <v>0</v>
      </c>
      <c r="H42" s="337">
        <f t="shared" si="4"/>
        <v>0</v>
      </c>
      <c r="I42" s="337"/>
      <c r="J42" s="307">
        <f t="shared" ref="J42:J49" si="5">D42*H42</f>
        <v>0</v>
      </c>
      <c r="K42" s="307"/>
      <c r="L42" s="31"/>
    </row>
    <row r="43" spans="1:12" s="7" customFormat="1" ht="12" customHeight="1" x14ac:dyDescent="0.2">
      <c r="A43" s="28"/>
      <c r="B43" s="142" t="str">
        <f t="shared" si="2"/>
        <v/>
      </c>
      <c r="C43" s="82" t="str">
        <f t="shared" si="2"/>
        <v/>
      </c>
      <c r="D43" s="305"/>
      <c r="E43" s="305"/>
      <c r="F43" s="77">
        <f t="shared" si="3"/>
        <v>0</v>
      </c>
      <c r="G43" s="84">
        <f t="shared" si="3"/>
        <v>0</v>
      </c>
      <c r="H43" s="337">
        <f t="shared" si="4"/>
        <v>0</v>
      </c>
      <c r="I43" s="337"/>
      <c r="J43" s="307">
        <f t="shared" si="5"/>
        <v>0</v>
      </c>
      <c r="K43" s="307"/>
      <c r="L43" s="31"/>
    </row>
    <row r="44" spans="1:12" s="7" customFormat="1" ht="12" customHeight="1" x14ac:dyDescent="0.2">
      <c r="A44" s="28"/>
      <c r="B44" s="142" t="str">
        <f t="shared" si="2"/>
        <v/>
      </c>
      <c r="C44" s="82" t="str">
        <f t="shared" si="2"/>
        <v/>
      </c>
      <c r="D44" s="305"/>
      <c r="E44" s="305"/>
      <c r="F44" s="77">
        <f t="shared" si="3"/>
        <v>0</v>
      </c>
      <c r="G44" s="84">
        <f t="shared" si="3"/>
        <v>0</v>
      </c>
      <c r="H44" s="337">
        <f t="shared" si="4"/>
        <v>0</v>
      </c>
      <c r="I44" s="337"/>
      <c r="J44" s="307">
        <f t="shared" si="5"/>
        <v>0</v>
      </c>
      <c r="K44" s="307"/>
      <c r="L44" s="31"/>
    </row>
    <row r="45" spans="1:12" s="7" customFormat="1" ht="12" customHeight="1" x14ac:dyDescent="0.2">
      <c r="A45" s="28"/>
      <c r="B45" s="142" t="str">
        <f t="shared" si="2"/>
        <v/>
      </c>
      <c r="C45" s="82" t="str">
        <f t="shared" si="2"/>
        <v/>
      </c>
      <c r="D45" s="305"/>
      <c r="E45" s="305"/>
      <c r="F45" s="77">
        <f t="shared" si="3"/>
        <v>0</v>
      </c>
      <c r="G45" s="84">
        <f t="shared" si="3"/>
        <v>0</v>
      </c>
      <c r="H45" s="337">
        <f t="shared" si="4"/>
        <v>0</v>
      </c>
      <c r="I45" s="337"/>
      <c r="J45" s="307">
        <f t="shared" si="5"/>
        <v>0</v>
      </c>
      <c r="K45" s="307"/>
      <c r="L45" s="31"/>
    </row>
    <row r="46" spans="1:12" s="7" customFormat="1" ht="12" customHeight="1" x14ac:dyDescent="0.2">
      <c r="A46" s="28"/>
      <c r="B46" s="142" t="str">
        <f t="shared" si="2"/>
        <v/>
      </c>
      <c r="C46" s="82" t="str">
        <f t="shared" si="2"/>
        <v/>
      </c>
      <c r="D46" s="305"/>
      <c r="E46" s="305"/>
      <c r="F46" s="77">
        <f t="shared" si="3"/>
        <v>0</v>
      </c>
      <c r="G46" s="84">
        <f t="shared" si="3"/>
        <v>0</v>
      </c>
      <c r="H46" s="337">
        <f t="shared" si="4"/>
        <v>0</v>
      </c>
      <c r="I46" s="337"/>
      <c r="J46" s="307">
        <f t="shared" si="5"/>
        <v>0</v>
      </c>
      <c r="K46" s="307"/>
      <c r="L46" s="31"/>
    </row>
    <row r="47" spans="1:12" s="7" customFormat="1" ht="12" customHeight="1" x14ac:dyDescent="0.2">
      <c r="A47" s="28"/>
      <c r="B47" s="142" t="str">
        <f t="shared" si="2"/>
        <v/>
      </c>
      <c r="C47" s="82" t="str">
        <f t="shared" si="2"/>
        <v/>
      </c>
      <c r="D47" s="305"/>
      <c r="E47" s="305"/>
      <c r="F47" s="77">
        <f t="shared" si="3"/>
        <v>0</v>
      </c>
      <c r="G47" s="84">
        <f t="shared" si="3"/>
        <v>0</v>
      </c>
      <c r="H47" s="337">
        <f t="shared" si="4"/>
        <v>0</v>
      </c>
      <c r="I47" s="337"/>
      <c r="J47" s="307">
        <f t="shared" si="5"/>
        <v>0</v>
      </c>
      <c r="K47" s="307"/>
      <c r="L47" s="31"/>
    </row>
    <row r="48" spans="1:12" s="7" customFormat="1" ht="12" customHeight="1" x14ac:dyDescent="0.2">
      <c r="A48" s="28"/>
      <c r="B48" s="142" t="str">
        <f t="shared" si="2"/>
        <v/>
      </c>
      <c r="C48" s="82" t="str">
        <f t="shared" si="2"/>
        <v/>
      </c>
      <c r="D48" s="305"/>
      <c r="E48" s="305"/>
      <c r="F48" s="77">
        <f t="shared" si="3"/>
        <v>0</v>
      </c>
      <c r="G48" s="84">
        <f t="shared" si="3"/>
        <v>0</v>
      </c>
      <c r="H48" s="337">
        <f t="shared" si="4"/>
        <v>0</v>
      </c>
      <c r="I48" s="337"/>
      <c r="J48" s="307">
        <f t="shared" si="5"/>
        <v>0</v>
      </c>
      <c r="K48" s="307"/>
      <c r="L48" s="31"/>
    </row>
    <row r="49" spans="1:12" s="7" customFormat="1" ht="12" customHeight="1" x14ac:dyDescent="0.2">
      <c r="A49" s="28"/>
      <c r="B49" s="142" t="str">
        <f t="shared" si="2"/>
        <v/>
      </c>
      <c r="C49" s="82" t="str">
        <f t="shared" si="2"/>
        <v/>
      </c>
      <c r="D49" s="308"/>
      <c r="E49" s="308"/>
      <c r="F49" s="77">
        <f t="shared" si="3"/>
        <v>0</v>
      </c>
      <c r="G49" s="84">
        <f t="shared" si="3"/>
        <v>0</v>
      </c>
      <c r="H49" s="337">
        <f t="shared" si="4"/>
        <v>0</v>
      </c>
      <c r="I49" s="337"/>
      <c r="J49" s="310">
        <f t="shared" si="5"/>
        <v>0</v>
      </c>
      <c r="K49" s="310"/>
      <c r="L49" s="31"/>
    </row>
    <row r="50" spans="1:12" s="7" customFormat="1" ht="15.75" customHeight="1" x14ac:dyDescent="0.25">
      <c r="A50" s="28"/>
      <c r="B50" s="86" t="s">
        <v>57</v>
      </c>
      <c r="C50" s="87"/>
      <c r="D50" s="301"/>
      <c r="E50" s="301"/>
      <c r="F50" s="88">
        <f>SUM(F41:F49)</f>
        <v>0</v>
      </c>
      <c r="G50" s="143">
        <f>SUM(G41:G49)</f>
        <v>0</v>
      </c>
      <c r="H50" s="302">
        <f>SUM(H41:H49)</f>
        <v>0</v>
      </c>
      <c r="I50" s="302"/>
      <c r="J50" s="303">
        <f>SUM(J41:J49)</f>
        <v>0</v>
      </c>
      <c r="K50" s="303"/>
      <c r="L50" s="31"/>
    </row>
    <row r="51" spans="1:12" s="7" customFormat="1" ht="15.75" customHeight="1" x14ac:dyDescent="0.2">
      <c r="A51" s="28"/>
      <c r="B51" s="30"/>
      <c r="C51" s="30"/>
      <c r="D51" s="29"/>
      <c r="E51" s="30"/>
      <c r="F51" s="30"/>
      <c r="G51" s="30"/>
      <c r="H51" s="30"/>
      <c r="I51" s="30"/>
      <c r="J51" s="30"/>
      <c r="K51" s="30"/>
      <c r="L51" s="31"/>
    </row>
    <row r="52" spans="1:12" s="7" customFormat="1" ht="12" customHeight="1" x14ac:dyDescent="0.2">
      <c r="A52" s="28"/>
      <c r="B52" s="89" t="s">
        <v>60</v>
      </c>
      <c r="C52" s="89"/>
      <c r="D52" s="89"/>
      <c r="E52" s="89"/>
      <c r="F52" s="89"/>
      <c r="G52" s="89"/>
      <c r="H52" s="89"/>
      <c r="I52" s="89"/>
      <c r="J52" s="30"/>
      <c r="K52" s="30"/>
      <c r="L52" s="31"/>
    </row>
    <row r="53" spans="1:12" s="7" customFormat="1" ht="12" customHeight="1" x14ac:dyDescent="0.2">
      <c r="A53" s="28"/>
      <c r="B53" s="90" t="s">
        <v>61</v>
      </c>
      <c r="C53" s="91" t="s">
        <v>62</v>
      </c>
      <c r="D53" s="30"/>
      <c r="E53" s="336" t="s">
        <v>63</v>
      </c>
      <c r="F53" s="336"/>
      <c r="G53" s="336"/>
      <c r="H53" s="336"/>
      <c r="I53" s="74" t="s">
        <v>62</v>
      </c>
      <c r="J53" s="30"/>
      <c r="K53" s="30"/>
      <c r="L53" s="31"/>
    </row>
    <row r="54" spans="1:12" s="7" customFormat="1" ht="12" customHeight="1" x14ac:dyDescent="0.2">
      <c r="A54" s="28"/>
      <c r="B54" s="40" t="s">
        <v>64</v>
      </c>
      <c r="C54" s="123"/>
      <c r="D54" s="30"/>
      <c r="E54" s="300"/>
      <c r="F54" s="300"/>
      <c r="G54" s="300"/>
      <c r="H54" s="300"/>
      <c r="I54" s="92"/>
      <c r="J54" s="30"/>
      <c r="K54" s="30"/>
      <c r="L54" s="31"/>
    </row>
    <row r="55" spans="1:12" s="7" customFormat="1" ht="12" customHeight="1" x14ac:dyDescent="0.2">
      <c r="A55" s="28"/>
      <c r="B55" s="40" t="s">
        <v>65</v>
      </c>
      <c r="C55" s="123"/>
      <c r="D55" s="30"/>
      <c r="E55" s="296"/>
      <c r="F55" s="296"/>
      <c r="G55" s="296"/>
      <c r="H55" s="296"/>
      <c r="I55" s="92"/>
      <c r="J55" s="30"/>
      <c r="K55" s="30"/>
      <c r="L55" s="31"/>
    </row>
    <row r="56" spans="1:12" s="7" customFormat="1" ht="12" customHeight="1" x14ac:dyDescent="0.2">
      <c r="A56" s="28"/>
      <c r="B56" s="40" t="s">
        <v>66</v>
      </c>
      <c r="C56" s="123"/>
      <c r="D56" s="30"/>
      <c r="E56" s="296"/>
      <c r="F56" s="296"/>
      <c r="G56" s="296"/>
      <c r="H56" s="296"/>
      <c r="I56" s="92"/>
      <c r="J56" s="30"/>
      <c r="K56" s="30"/>
      <c r="L56" s="31"/>
    </row>
    <row r="57" spans="1:12" s="7" customFormat="1" ht="12" customHeight="1" x14ac:dyDescent="0.2">
      <c r="A57" s="28"/>
      <c r="B57" s="40" t="s">
        <v>67</v>
      </c>
      <c r="C57" s="123"/>
      <c r="D57" s="30"/>
      <c r="E57" s="296"/>
      <c r="F57" s="296"/>
      <c r="G57" s="296"/>
      <c r="H57" s="296"/>
      <c r="I57" s="92"/>
      <c r="J57" s="30"/>
      <c r="K57" s="30"/>
      <c r="L57" s="31"/>
    </row>
    <row r="58" spans="1:12" s="7" customFormat="1" ht="12" customHeight="1" x14ac:dyDescent="0.2">
      <c r="A58" s="28"/>
      <c r="B58" s="40" t="s">
        <v>68</v>
      </c>
      <c r="C58" s="123"/>
      <c r="D58" s="30"/>
      <c r="E58" s="296"/>
      <c r="F58" s="296"/>
      <c r="G58" s="296"/>
      <c r="H58" s="296"/>
      <c r="I58" s="92"/>
      <c r="J58" s="30"/>
      <c r="K58" s="30"/>
      <c r="L58" s="31"/>
    </row>
    <row r="59" spans="1:12" s="7" customFormat="1" ht="12" customHeight="1" x14ac:dyDescent="0.2">
      <c r="A59" s="28"/>
      <c r="B59" s="40" t="s">
        <v>69</v>
      </c>
      <c r="C59" s="93">
        <f>I61</f>
        <v>0</v>
      </c>
      <c r="D59" s="30"/>
      <c r="E59" s="296"/>
      <c r="F59" s="296"/>
      <c r="G59" s="296"/>
      <c r="H59" s="296"/>
      <c r="I59" s="92"/>
      <c r="J59" s="30"/>
      <c r="K59" s="30"/>
      <c r="L59" s="31"/>
    </row>
    <row r="60" spans="1:12" s="7" customFormat="1" ht="12" customHeight="1" x14ac:dyDescent="0.2">
      <c r="A60" s="28"/>
      <c r="B60" s="40"/>
      <c r="C60" s="93"/>
      <c r="D60" s="30"/>
      <c r="E60" s="297"/>
      <c r="F60" s="297"/>
      <c r="G60" s="297"/>
      <c r="H60" s="297"/>
      <c r="I60" s="94"/>
      <c r="J60" s="30"/>
      <c r="K60" s="30"/>
      <c r="L60" s="31"/>
    </row>
    <row r="61" spans="1:12" s="7" customFormat="1" ht="12" customHeight="1" x14ac:dyDescent="0.2">
      <c r="A61" s="28"/>
      <c r="B61" s="95" t="s">
        <v>70</v>
      </c>
      <c r="C61" s="96">
        <f>SUM(C54:C59)</f>
        <v>0</v>
      </c>
      <c r="D61" s="30"/>
      <c r="E61" s="298" t="s">
        <v>24</v>
      </c>
      <c r="F61" s="298"/>
      <c r="G61" s="298"/>
      <c r="H61" s="298"/>
      <c r="I61" s="97">
        <f>SUM(I54:I60)</f>
        <v>0</v>
      </c>
      <c r="J61" s="30"/>
      <c r="K61" s="30"/>
      <c r="L61" s="31"/>
    </row>
    <row r="62" spans="1:12" s="7" customFormat="1" ht="12" customHeight="1" x14ac:dyDescent="0.2">
      <c r="A62" s="6"/>
      <c r="B62" s="98"/>
      <c r="C62" s="99"/>
      <c r="D62" s="30"/>
      <c r="E62" s="30"/>
      <c r="F62" s="30"/>
      <c r="G62" s="30"/>
      <c r="H62" s="30"/>
      <c r="I62" s="30"/>
      <c r="J62" s="30"/>
      <c r="K62" s="30"/>
      <c r="L62" s="31"/>
    </row>
    <row r="63" spans="1:12" s="7" customFormat="1" ht="12" customHeight="1" x14ac:dyDescent="0.2">
      <c r="A63" s="28"/>
      <c r="B63" s="90" t="s">
        <v>71</v>
      </c>
      <c r="C63" s="91" t="s">
        <v>62</v>
      </c>
      <c r="D63" s="30"/>
      <c r="E63" s="299" t="s">
        <v>72</v>
      </c>
      <c r="F63" s="299"/>
      <c r="G63" s="299"/>
      <c r="H63" s="299"/>
      <c r="I63" s="74" t="s">
        <v>62</v>
      </c>
      <c r="J63" s="30"/>
      <c r="K63" s="30"/>
      <c r="L63" s="31"/>
    </row>
    <row r="64" spans="1:12" s="7" customFormat="1" ht="12" customHeight="1" x14ac:dyDescent="0.2">
      <c r="A64" s="28"/>
      <c r="B64" s="40" t="s">
        <v>73</v>
      </c>
      <c r="C64" s="123"/>
      <c r="D64" s="30"/>
      <c r="E64" s="300"/>
      <c r="F64" s="300"/>
      <c r="G64" s="300"/>
      <c r="H64" s="300"/>
      <c r="I64" s="92"/>
      <c r="J64" s="30"/>
      <c r="K64" s="30"/>
      <c r="L64" s="31"/>
    </row>
    <row r="65" spans="1:12" s="7" customFormat="1" ht="12" customHeight="1" x14ac:dyDescent="0.2">
      <c r="A65" s="28"/>
      <c r="B65" s="40" t="s">
        <v>74</v>
      </c>
      <c r="C65" s="123"/>
      <c r="D65" s="30"/>
      <c r="E65" s="296"/>
      <c r="F65" s="296"/>
      <c r="G65" s="296"/>
      <c r="H65" s="296"/>
      <c r="I65" s="92"/>
      <c r="J65" s="30"/>
      <c r="K65" s="30"/>
      <c r="L65" s="31"/>
    </row>
    <row r="66" spans="1:12" s="7" customFormat="1" ht="12" customHeight="1" x14ac:dyDescent="0.2">
      <c r="A66" s="28"/>
      <c r="B66" s="40" t="s">
        <v>75</v>
      </c>
      <c r="C66" s="123"/>
      <c r="D66" s="30"/>
      <c r="E66" s="296"/>
      <c r="F66" s="296"/>
      <c r="G66" s="296"/>
      <c r="H66" s="296"/>
      <c r="I66" s="92"/>
      <c r="J66" s="30"/>
      <c r="K66" s="30"/>
      <c r="L66" s="31"/>
    </row>
    <row r="67" spans="1:12" s="7" customFormat="1" ht="12" customHeight="1" x14ac:dyDescent="0.2">
      <c r="A67" s="28"/>
      <c r="B67" s="40" t="s">
        <v>76</v>
      </c>
      <c r="C67" s="123"/>
      <c r="D67" s="30"/>
      <c r="E67" s="296"/>
      <c r="F67" s="296"/>
      <c r="G67" s="296"/>
      <c r="H67" s="296"/>
      <c r="I67" s="92"/>
      <c r="J67" s="30"/>
      <c r="K67" s="30"/>
      <c r="L67" s="31"/>
    </row>
    <row r="68" spans="1:12" s="7" customFormat="1" ht="12" customHeight="1" x14ac:dyDescent="0.2">
      <c r="A68" s="28"/>
      <c r="B68" s="40" t="s">
        <v>77</v>
      </c>
      <c r="C68" s="123"/>
      <c r="D68" s="30"/>
      <c r="E68" s="296"/>
      <c r="F68" s="296"/>
      <c r="G68" s="296"/>
      <c r="H68" s="296"/>
      <c r="I68" s="92"/>
      <c r="J68" s="30"/>
      <c r="K68" s="30"/>
      <c r="L68" s="31"/>
    </row>
    <row r="69" spans="1:12" s="7" customFormat="1" ht="12" customHeight="1" x14ac:dyDescent="0.2">
      <c r="A69" s="28"/>
      <c r="B69" s="40" t="s">
        <v>78</v>
      </c>
      <c r="C69" s="123"/>
      <c r="D69" s="30"/>
      <c r="E69" s="296"/>
      <c r="F69" s="296"/>
      <c r="G69" s="296"/>
      <c r="H69" s="296"/>
      <c r="I69" s="92"/>
      <c r="J69" s="30"/>
      <c r="K69" s="30"/>
      <c r="L69" s="31"/>
    </row>
    <row r="70" spans="1:12" s="7" customFormat="1" ht="12" customHeight="1" x14ac:dyDescent="0.2">
      <c r="A70" s="28"/>
      <c r="B70" s="40" t="s">
        <v>79</v>
      </c>
      <c r="C70" s="123"/>
      <c r="D70" s="30"/>
      <c r="E70" s="297"/>
      <c r="F70" s="297"/>
      <c r="G70" s="297"/>
      <c r="H70" s="297"/>
      <c r="I70" s="94"/>
      <c r="J70" s="30"/>
      <c r="K70" s="30"/>
      <c r="L70" s="31"/>
    </row>
    <row r="71" spans="1:12" s="7" customFormat="1" ht="12" customHeight="1" x14ac:dyDescent="0.2">
      <c r="A71" s="28"/>
      <c r="B71" s="52" t="s">
        <v>80</v>
      </c>
      <c r="C71" s="78">
        <f>I71</f>
        <v>0</v>
      </c>
      <c r="D71" s="30"/>
      <c r="E71" s="298" t="s">
        <v>24</v>
      </c>
      <c r="F71" s="298"/>
      <c r="G71" s="298"/>
      <c r="H71" s="298"/>
      <c r="I71" s="97">
        <f>SUM(I64:I70)</f>
        <v>0</v>
      </c>
      <c r="J71" s="30"/>
      <c r="K71" s="30"/>
      <c r="L71" s="31"/>
    </row>
    <row r="72" spans="1:12" s="7" customFormat="1" ht="12" customHeight="1" x14ac:dyDescent="0.2">
      <c r="A72" s="28"/>
      <c r="B72" s="67"/>
      <c r="C72" s="85"/>
      <c r="D72" s="30"/>
      <c r="E72" s="30"/>
      <c r="F72" s="30"/>
      <c r="G72" s="30"/>
      <c r="H72" s="30"/>
      <c r="I72" s="30"/>
      <c r="J72" s="30"/>
      <c r="K72" s="30"/>
      <c r="L72" s="31"/>
    </row>
    <row r="73" spans="1:12" s="7" customFormat="1" ht="12" customHeight="1" x14ac:dyDescent="0.2">
      <c r="A73" s="28"/>
      <c r="B73" s="100" t="s">
        <v>81</v>
      </c>
      <c r="C73" s="101">
        <f>SUM(C64:C71)</f>
        <v>0</v>
      </c>
      <c r="D73" s="30"/>
      <c r="E73" s="30"/>
      <c r="F73" s="30"/>
      <c r="G73" s="30"/>
      <c r="H73" s="30"/>
      <c r="I73" s="30"/>
      <c r="J73" s="30"/>
      <c r="K73" s="30"/>
      <c r="L73" s="31"/>
    </row>
    <row r="74" spans="1:12" s="7" customFormat="1" ht="12" customHeight="1" x14ac:dyDescent="0.2">
      <c r="A74" s="28"/>
      <c r="B74" s="30"/>
      <c r="C74" s="102"/>
      <c r="D74" s="30"/>
      <c r="E74" s="30"/>
      <c r="F74" s="30"/>
      <c r="G74" s="30"/>
      <c r="H74" s="30"/>
      <c r="I74" s="30"/>
      <c r="J74" s="30"/>
      <c r="K74" s="30"/>
      <c r="L74" s="31"/>
    </row>
    <row r="75" spans="1:12" s="7" customFormat="1" ht="12" customHeight="1" x14ac:dyDescent="0.2">
      <c r="A75" s="28"/>
      <c r="B75" s="100" t="s">
        <v>82</v>
      </c>
      <c r="C75" s="101">
        <f>C61+C73</f>
        <v>0</v>
      </c>
      <c r="D75" s="30"/>
      <c r="E75" s="30"/>
      <c r="F75" s="30"/>
      <c r="G75" s="30"/>
      <c r="H75" s="30"/>
      <c r="I75" s="30"/>
      <c r="J75" s="30"/>
      <c r="K75" s="30"/>
      <c r="L75" s="31"/>
    </row>
    <row r="76" spans="1:12" s="7" customFormat="1" ht="12" customHeight="1" x14ac:dyDescent="0.2">
      <c r="A76" s="28"/>
      <c r="B76" s="103"/>
      <c r="C76" s="104"/>
      <c r="D76" s="30"/>
      <c r="E76" s="30"/>
      <c r="F76" s="30"/>
      <c r="G76" s="30"/>
      <c r="H76" s="30"/>
      <c r="I76" s="30"/>
      <c r="J76" s="30"/>
      <c r="K76" s="30"/>
      <c r="L76" s="31"/>
    </row>
    <row r="77" spans="1:12" s="7" customFormat="1" ht="16.5" customHeight="1" x14ac:dyDescent="0.2">
      <c r="A77" s="105"/>
      <c r="B77" s="106"/>
      <c r="C77" s="106"/>
      <c r="D77" s="107"/>
      <c r="E77" s="106"/>
      <c r="F77" s="106"/>
      <c r="G77" s="106"/>
      <c r="H77" s="106"/>
      <c r="I77" s="106"/>
      <c r="J77" s="106"/>
      <c r="K77" s="106"/>
      <c r="L77" s="108"/>
    </row>
    <row r="78" spans="1:12" s="7" customFormat="1" ht="15.75" customHeight="1" x14ac:dyDescent="0.2">
      <c r="D78" s="2"/>
    </row>
    <row r="79" spans="1:12" s="7" customFormat="1" ht="15.75" customHeight="1" x14ac:dyDescent="0.2">
      <c r="D79" s="2"/>
    </row>
    <row r="80" spans="1:12" s="7" customFormat="1" ht="15.75" customHeight="1" x14ac:dyDescent="0.2">
      <c r="D80" s="2"/>
    </row>
    <row r="81" spans="4:4" s="7" customFormat="1" ht="15.75" customHeight="1" x14ac:dyDescent="0.2">
      <c r="D81" s="2"/>
    </row>
    <row r="82" spans="4:4" s="7" customFormat="1" ht="15.75" customHeight="1" x14ac:dyDescent="0.2">
      <c r="D82" s="2"/>
    </row>
    <row r="83" spans="4:4" s="7" customFormat="1" ht="15.75" customHeight="1" x14ac:dyDescent="0.2">
      <c r="D83" s="2"/>
    </row>
    <row r="84" spans="4:4" s="7" customFormat="1" ht="15.75" customHeight="1" x14ac:dyDescent="0.2">
      <c r="D84" s="2"/>
    </row>
    <row r="85" spans="4:4" s="7" customFormat="1" ht="15.75" customHeight="1" x14ac:dyDescent="0.2">
      <c r="D85" s="2"/>
    </row>
    <row r="86" spans="4:4" s="7" customFormat="1" ht="15.75" customHeight="1" x14ac:dyDescent="0.2">
      <c r="D86" s="2"/>
    </row>
    <row r="87" spans="4:4" s="7" customFormat="1" ht="15.75" customHeight="1" x14ac:dyDescent="0.2">
      <c r="D87" s="2"/>
    </row>
    <row r="88" spans="4:4" s="7" customFormat="1" ht="15.75" customHeight="1" x14ac:dyDescent="0.2">
      <c r="D88" s="2"/>
    </row>
    <row r="89" spans="4:4" s="7" customFormat="1" ht="15.75" customHeight="1" x14ac:dyDescent="0.2">
      <c r="D89" s="2"/>
    </row>
    <row r="90" spans="4:4" s="7" customFormat="1" ht="15.75" customHeight="1" x14ac:dyDescent="0.2">
      <c r="D90" s="2"/>
    </row>
    <row r="91" spans="4:4" s="7" customFormat="1" ht="15.75" customHeight="1" x14ac:dyDescent="0.2">
      <c r="D91" s="2"/>
    </row>
    <row r="92" spans="4:4" s="7" customFormat="1" ht="15.75" customHeight="1" x14ac:dyDescent="0.2">
      <c r="D92" s="2"/>
    </row>
    <row r="93" spans="4:4" s="7" customFormat="1" ht="15.75" customHeight="1" x14ac:dyDescent="0.2">
      <c r="D93" s="2"/>
    </row>
    <row r="94" spans="4:4" s="7" customFormat="1" ht="15.75" customHeight="1" x14ac:dyDescent="0.2">
      <c r="D94" s="2"/>
    </row>
    <row r="95" spans="4:4" s="7" customFormat="1" ht="15.75" customHeight="1" x14ac:dyDescent="0.2">
      <c r="D95" s="2"/>
    </row>
    <row r="96" spans="4:4" s="7" customFormat="1" ht="15.75" customHeight="1" x14ac:dyDescent="0.2">
      <c r="D96" s="2"/>
    </row>
    <row r="97" spans="4:4" s="7" customFormat="1" ht="15.75" customHeight="1" x14ac:dyDescent="0.2">
      <c r="D97" s="2"/>
    </row>
    <row r="98" spans="4:4" s="7" customFormat="1" ht="15.75" customHeight="1" x14ac:dyDescent="0.2">
      <c r="D98" s="2"/>
    </row>
    <row r="99" spans="4:4" s="7" customFormat="1" ht="15.75" customHeight="1" x14ac:dyDescent="0.2">
      <c r="D99" s="2"/>
    </row>
    <row r="100" spans="4:4" s="7" customFormat="1" ht="15.75" customHeight="1" x14ac:dyDescent="0.2">
      <c r="D100" s="2"/>
    </row>
    <row r="101" spans="4:4" s="7" customFormat="1" ht="15.75" customHeight="1" x14ac:dyDescent="0.2">
      <c r="D101" s="2"/>
    </row>
    <row r="102" spans="4:4" s="7" customFormat="1" ht="15.75" customHeight="1" x14ac:dyDescent="0.2">
      <c r="D102" s="2"/>
    </row>
    <row r="103" spans="4:4" s="7" customFormat="1" ht="15.75" customHeight="1" x14ac:dyDescent="0.2">
      <c r="D103" s="2"/>
    </row>
    <row r="104" spans="4:4" s="7" customFormat="1" ht="15.75" customHeight="1" x14ac:dyDescent="0.2">
      <c r="D104" s="2"/>
    </row>
    <row r="105" spans="4:4" s="7" customFormat="1" ht="15.75" customHeight="1" x14ac:dyDescent="0.2">
      <c r="D105" s="2"/>
    </row>
    <row r="106" spans="4:4" s="7" customFormat="1" ht="15.75" customHeight="1" x14ac:dyDescent="0.2">
      <c r="D106" s="2"/>
    </row>
    <row r="107" spans="4:4" s="7" customFormat="1" ht="15.75" customHeight="1" x14ac:dyDescent="0.2">
      <c r="D107" s="2"/>
    </row>
    <row r="108" spans="4:4" s="7" customFormat="1" ht="15.75" customHeight="1" x14ac:dyDescent="0.2">
      <c r="D108" s="2"/>
    </row>
    <row r="109" spans="4:4" s="7" customFormat="1" ht="15.75" customHeight="1" x14ac:dyDescent="0.2">
      <c r="D109" s="2"/>
    </row>
    <row r="110" spans="4:4" s="7" customFormat="1" ht="15.75" customHeight="1" x14ac:dyDescent="0.2">
      <c r="D110" s="2"/>
    </row>
    <row r="111" spans="4:4" s="7" customFormat="1" ht="15.75" customHeight="1" x14ac:dyDescent="0.2">
      <c r="D111" s="2"/>
    </row>
    <row r="112" spans="4:4" s="7" customFormat="1" ht="15.75" customHeight="1" x14ac:dyDescent="0.2">
      <c r="D112" s="2"/>
    </row>
    <row r="113" spans="4:4" s="7" customFormat="1" ht="15.75" customHeight="1" x14ac:dyDescent="0.2">
      <c r="D113" s="2"/>
    </row>
    <row r="114" spans="4:4" s="7" customFormat="1" ht="15.75" customHeight="1" x14ac:dyDescent="0.2">
      <c r="D114" s="2"/>
    </row>
    <row r="115" spans="4:4" s="7" customFormat="1" ht="15.75" customHeight="1" x14ac:dyDescent="0.2">
      <c r="D115" s="2"/>
    </row>
    <row r="116" spans="4:4" s="7" customFormat="1" ht="15.75" customHeight="1" x14ac:dyDescent="0.2">
      <c r="D116" s="2"/>
    </row>
    <row r="117" spans="4:4" s="7" customFormat="1" ht="15.75" customHeight="1" x14ac:dyDescent="0.2">
      <c r="D117" s="2"/>
    </row>
    <row r="118" spans="4:4" s="7" customFormat="1" ht="15.75" customHeight="1" x14ac:dyDescent="0.2">
      <c r="D118" s="2"/>
    </row>
    <row r="119" spans="4:4" s="7" customFormat="1" ht="15.75" customHeight="1" x14ac:dyDescent="0.2">
      <c r="D119" s="2"/>
    </row>
    <row r="120" spans="4:4" s="7" customFormat="1" ht="15.75" customHeight="1" x14ac:dyDescent="0.2">
      <c r="D120" s="2"/>
    </row>
    <row r="121" spans="4:4" s="7" customFormat="1" ht="15.75" customHeight="1" x14ac:dyDescent="0.2">
      <c r="D121" s="2"/>
    </row>
    <row r="122" spans="4:4" s="7" customFormat="1" ht="15.75" customHeight="1" x14ac:dyDescent="0.2">
      <c r="D122" s="2"/>
    </row>
    <row r="123" spans="4:4" s="7" customFormat="1" ht="15.75" customHeight="1" x14ac:dyDescent="0.2">
      <c r="D123" s="2"/>
    </row>
    <row r="124" spans="4:4" s="7" customFormat="1" ht="15.75" customHeight="1" x14ac:dyDescent="0.2">
      <c r="D124" s="2"/>
    </row>
    <row r="125" spans="4:4" s="7" customFormat="1" ht="15.75" customHeight="1" x14ac:dyDescent="0.2">
      <c r="D125" s="2"/>
    </row>
    <row r="126" spans="4:4" s="7" customFormat="1" ht="15.75" customHeight="1" x14ac:dyDescent="0.2">
      <c r="D126" s="2"/>
    </row>
    <row r="127" spans="4:4" s="7" customFormat="1" ht="15.75" customHeight="1" x14ac:dyDescent="0.2">
      <c r="D127" s="2"/>
    </row>
    <row r="128" spans="4:4" s="7" customFormat="1" ht="15.75" customHeight="1" x14ac:dyDescent="0.2">
      <c r="D128" s="2"/>
    </row>
    <row r="129" spans="4:4" s="7" customFormat="1" ht="15.75" customHeight="1" x14ac:dyDescent="0.2">
      <c r="D129" s="2"/>
    </row>
    <row r="130" spans="4:4" s="7" customFormat="1" ht="15.75" customHeight="1" x14ac:dyDescent="0.2">
      <c r="D130" s="2"/>
    </row>
    <row r="131" spans="4:4" s="7" customFormat="1" ht="15.75" customHeight="1" x14ac:dyDescent="0.2">
      <c r="D131" s="2"/>
    </row>
    <row r="132" spans="4:4" s="7" customFormat="1" ht="15.75" customHeight="1" x14ac:dyDescent="0.2">
      <c r="D132" s="2"/>
    </row>
    <row r="133" spans="4:4" s="7" customFormat="1" ht="15.75" customHeight="1" x14ac:dyDescent="0.2">
      <c r="D133" s="2"/>
    </row>
    <row r="134" spans="4:4" s="7" customFormat="1" ht="15.75" customHeight="1" x14ac:dyDescent="0.2">
      <c r="D134" s="2"/>
    </row>
    <row r="135" spans="4:4" s="7" customFormat="1" ht="15.75" customHeight="1" x14ac:dyDescent="0.2">
      <c r="D135" s="2"/>
    </row>
    <row r="136" spans="4:4" s="7" customFormat="1" ht="15.75" customHeight="1" x14ac:dyDescent="0.2">
      <c r="D136" s="2"/>
    </row>
    <row r="137" spans="4:4" s="7" customFormat="1" ht="15.75" customHeight="1" x14ac:dyDescent="0.2">
      <c r="D137" s="2"/>
    </row>
    <row r="138" spans="4:4" s="7" customFormat="1" ht="15.75" customHeight="1" x14ac:dyDescent="0.2">
      <c r="D138" s="2"/>
    </row>
    <row r="139" spans="4:4" s="7" customFormat="1" ht="15.75" customHeight="1" x14ac:dyDescent="0.2">
      <c r="D139" s="2"/>
    </row>
    <row r="140" spans="4:4" s="7" customFormat="1" ht="15.75" customHeight="1" x14ac:dyDescent="0.2">
      <c r="D140" s="2"/>
    </row>
    <row r="141" spans="4:4" s="7" customFormat="1" ht="15.75" customHeight="1" x14ac:dyDescent="0.2">
      <c r="D141" s="2"/>
    </row>
    <row r="142" spans="4:4" s="7" customFormat="1" ht="15.75" customHeight="1" x14ac:dyDescent="0.2">
      <c r="D142" s="2"/>
    </row>
    <row r="143" spans="4:4" s="7" customFormat="1" ht="15.75" customHeight="1" x14ac:dyDescent="0.2">
      <c r="D143" s="2"/>
    </row>
    <row r="144" spans="4:4" s="7" customFormat="1" ht="15.75" customHeight="1" x14ac:dyDescent="0.2">
      <c r="D144" s="2"/>
    </row>
    <row r="145" spans="4:4" s="7" customFormat="1" ht="15.75" customHeight="1" x14ac:dyDescent="0.2">
      <c r="D145" s="2"/>
    </row>
    <row r="146" spans="4:4" s="7" customFormat="1" ht="15.75" customHeight="1" x14ac:dyDescent="0.2">
      <c r="D146" s="2"/>
    </row>
    <row r="147" spans="4:4" s="7" customFormat="1" ht="15.75" customHeight="1" x14ac:dyDescent="0.2">
      <c r="D147" s="2"/>
    </row>
    <row r="148" spans="4:4" s="7" customFormat="1" ht="15.75" customHeight="1" x14ac:dyDescent="0.2">
      <c r="D148" s="2"/>
    </row>
    <row r="149" spans="4:4" s="7" customFormat="1" ht="15.75" customHeight="1" x14ac:dyDescent="0.2">
      <c r="D149" s="2"/>
    </row>
    <row r="150" spans="4:4" s="7" customFormat="1" ht="15.75" customHeight="1" x14ac:dyDescent="0.2">
      <c r="D150" s="2"/>
    </row>
    <row r="151" spans="4:4" s="7" customFormat="1" ht="15.75" customHeight="1" x14ac:dyDescent="0.2">
      <c r="D151" s="2"/>
    </row>
    <row r="152" spans="4:4" s="7" customFormat="1" ht="15.75" customHeight="1" x14ac:dyDescent="0.2">
      <c r="D152" s="2"/>
    </row>
    <row r="153" spans="4:4" s="7" customFormat="1" ht="15.75" customHeight="1" x14ac:dyDescent="0.2">
      <c r="D153" s="2"/>
    </row>
    <row r="154" spans="4:4" s="7" customFormat="1" ht="15.75" customHeight="1" x14ac:dyDescent="0.2">
      <c r="D154" s="2"/>
    </row>
    <row r="155" spans="4:4" s="7" customFormat="1" ht="15.75" customHeight="1" x14ac:dyDescent="0.2">
      <c r="D155" s="2"/>
    </row>
    <row r="156" spans="4:4" s="7" customFormat="1" ht="15.75" customHeight="1" x14ac:dyDescent="0.2">
      <c r="D156" s="2"/>
    </row>
    <row r="157" spans="4:4" s="7" customFormat="1" ht="15.75" customHeight="1" x14ac:dyDescent="0.2">
      <c r="D157" s="2"/>
    </row>
    <row r="158" spans="4:4" s="7" customFormat="1" ht="15.75" customHeight="1" x14ac:dyDescent="0.2">
      <c r="D158" s="2"/>
    </row>
    <row r="159" spans="4:4" s="7" customFormat="1" ht="15.75" customHeight="1" x14ac:dyDescent="0.2">
      <c r="D159" s="2"/>
    </row>
    <row r="160" spans="4:4" s="7" customFormat="1" ht="15.75" customHeight="1" x14ac:dyDescent="0.2">
      <c r="D160" s="2"/>
    </row>
  </sheetData>
  <sheetProtection algorithmName="SHA-512" hashValue="78RXv35Hd2L7B9Yz3qt5ua3pK9JZc3ofW4UeXJ/7k0zs5bEl+NI2OEdg88Ru8WG183i3vFTRmBrzrgxx6h5bJg==" saltValue="lz7nz1a5UGOsXXgN2T2iaw==" spinCount="100000" sheet="1" objects="1" scenarios="1"/>
  <mergeCells count="102">
    <mergeCell ref="B3:C3"/>
    <mergeCell ref="B4:C4"/>
    <mergeCell ref="B5:C5"/>
    <mergeCell ref="B8:C8"/>
    <mergeCell ref="E8:G8"/>
    <mergeCell ref="I8:K8"/>
    <mergeCell ref="F9:G9"/>
    <mergeCell ref="F10:G10"/>
    <mergeCell ref="F11:G11"/>
    <mergeCell ref="F12:G12"/>
    <mergeCell ref="F13:G13"/>
    <mergeCell ref="F14:G14"/>
    <mergeCell ref="F15:G15"/>
    <mergeCell ref="F16:G16"/>
    <mergeCell ref="F17:G17"/>
    <mergeCell ref="F18:G18"/>
    <mergeCell ref="F19:G19"/>
    <mergeCell ref="B24:K24"/>
    <mergeCell ref="D26:E26"/>
    <mergeCell ref="H26:I26"/>
    <mergeCell ref="J26:K26"/>
    <mergeCell ref="D27:E27"/>
    <mergeCell ref="H27:I27"/>
    <mergeCell ref="J27:K27"/>
    <mergeCell ref="D28:E28"/>
    <mergeCell ref="H28:I28"/>
    <mergeCell ref="J28:K28"/>
    <mergeCell ref="D29:E29"/>
    <mergeCell ref="H29:I29"/>
    <mergeCell ref="J29:K29"/>
    <mergeCell ref="D30:E30"/>
    <mergeCell ref="H30:I30"/>
    <mergeCell ref="J30:K30"/>
    <mergeCell ref="D31:E31"/>
    <mergeCell ref="H31:I31"/>
    <mergeCell ref="J31:K31"/>
    <mergeCell ref="D32:E32"/>
    <mergeCell ref="H32:I32"/>
    <mergeCell ref="J32:K32"/>
    <mergeCell ref="D33:E33"/>
    <mergeCell ref="H33:I33"/>
    <mergeCell ref="J33:K33"/>
    <mergeCell ref="D34:E34"/>
    <mergeCell ref="H34:I34"/>
    <mergeCell ref="J34:K34"/>
    <mergeCell ref="D35:E35"/>
    <mergeCell ref="H35:I35"/>
    <mergeCell ref="J35:K35"/>
    <mergeCell ref="D36:E36"/>
    <mergeCell ref="H36:I36"/>
    <mergeCell ref="J36:K36"/>
    <mergeCell ref="D40:E40"/>
    <mergeCell ref="H40:I40"/>
    <mergeCell ref="J40:K40"/>
    <mergeCell ref="D41:E41"/>
    <mergeCell ref="H41:I41"/>
    <mergeCell ref="J41:K41"/>
    <mergeCell ref="D42:E42"/>
    <mergeCell ref="H42:I42"/>
    <mergeCell ref="J42:K42"/>
    <mergeCell ref="D43:E43"/>
    <mergeCell ref="H43:I43"/>
    <mergeCell ref="J43:K43"/>
    <mergeCell ref="D44:E44"/>
    <mergeCell ref="H44:I44"/>
    <mergeCell ref="J44:K44"/>
    <mergeCell ref="D45:E45"/>
    <mergeCell ref="H45:I45"/>
    <mergeCell ref="J45:K45"/>
    <mergeCell ref="D46:E46"/>
    <mergeCell ref="H46:I46"/>
    <mergeCell ref="J46:K46"/>
    <mergeCell ref="D47:E47"/>
    <mergeCell ref="H47:I47"/>
    <mergeCell ref="J47:K47"/>
    <mergeCell ref="D48:E48"/>
    <mergeCell ref="H48:I48"/>
    <mergeCell ref="J48:K48"/>
    <mergeCell ref="D49:E49"/>
    <mergeCell ref="H49:I49"/>
    <mergeCell ref="J49:K49"/>
    <mergeCell ref="D50:E50"/>
    <mergeCell ref="H50:I50"/>
    <mergeCell ref="J50:K50"/>
    <mergeCell ref="E53:H53"/>
    <mergeCell ref="E54:H54"/>
    <mergeCell ref="E55:H55"/>
    <mergeCell ref="E56:H56"/>
    <mergeCell ref="E57:H57"/>
    <mergeCell ref="E58:H58"/>
    <mergeCell ref="E69:H69"/>
    <mergeCell ref="E70:H70"/>
    <mergeCell ref="E71:H71"/>
    <mergeCell ref="E59:H59"/>
    <mergeCell ref="E60:H60"/>
    <mergeCell ref="E61:H61"/>
    <mergeCell ref="E63:H63"/>
    <mergeCell ref="E64:H64"/>
    <mergeCell ref="E65:H65"/>
    <mergeCell ref="E66:H66"/>
    <mergeCell ref="E67:H67"/>
    <mergeCell ref="E68:H68"/>
  </mergeCells>
  <conditionalFormatting sqref="K14 F15 F18 K19 B27:D35 F27:G35 D41:D49 C54:C58 E54:E60 I54:I60 C64:C70 E64:E70 I64:I70">
    <cfRule type="expression" dxfId="13" priority="2">
      <formula>K14=""</formula>
    </cfRule>
  </conditionalFormatting>
  <pageMargins left="0.7" right="0.7" top="0.75" bottom="0.75" header="0.511811023622047" footer="0.511811023622047"/>
  <pageSetup paperSize="9"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I218"/>
  <sheetViews>
    <sheetView zoomScale="150" zoomScaleNormal="150" workbookViewId="0">
      <selection activeCell="D36" sqref="D36"/>
    </sheetView>
  </sheetViews>
  <sheetFormatPr defaultColWidth="10.875" defaultRowHeight="15" x14ac:dyDescent="0.2"/>
  <cols>
    <col min="1" max="1" width="3.875" style="7" customWidth="1"/>
    <col min="2" max="2" width="56.625" style="16" customWidth="1"/>
    <col min="3" max="3" width="19.625" style="16" customWidth="1"/>
    <col min="4" max="4" width="37.375" style="2" customWidth="1"/>
    <col min="5" max="5" width="39.5" style="16" customWidth="1"/>
    <col min="6" max="7" width="21.125" style="16" customWidth="1"/>
    <col min="8" max="8" width="10.875" style="7"/>
    <col min="9" max="9" width="15.875" style="30" bestFit="1" customWidth="1"/>
    <col min="10" max="16" width="10.875" style="30"/>
    <col min="17" max="35" width="10.875" style="7"/>
    <col min="36" max="16384" width="10.875" style="16"/>
  </cols>
  <sheetData>
    <row r="1" spans="1:16" s="7" customFormat="1" ht="15.75" customHeight="1" x14ac:dyDescent="0.2">
      <c r="A1" s="146"/>
      <c r="B1" s="147"/>
      <c r="C1" s="147"/>
      <c r="D1" s="148"/>
      <c r="E1" s="147"/>
      <c r="F1" s="147"/>
      <c r="G1" s="147"/>
      <c r="H1" s="149"/>
      <c r="I1" s="30"/>
      <c r="J1" s="30"/>
      <c r="K1" s="30"/>
      <c r="L1" s="30"/>
      <c r="M1" s="30"/>
      <c r="N1" s="30"/>
      <c r="O1" s="30"/>
      <c r="P1" s="30"/>
    </row>
    <row r="2" spans="1:16" s="7" customFormat="1" ht="15.75" customHeight="1" x14ac:dyDescent="0.2">
      <c r="A2" s="150"/>
      <c r="D2" s="2"/>
      <c r="H2" s="151"/>
      <c r="I2" s="30"/>
      <c r="J2" s="30"/>
      <c r="K2" s="30"/>
      <c r="L2" s="30"/>
      <c r="M2" s="30"/>
      <c r="N2" s="30"/>
      <c r="O2" s="30"/>
      <c r="P2" s="30"/>
    </row>
    <row r="3" spans="1:16" s="7" customFormat="1" ht="15.75" customHeight="1" x14ac:dyDescent="0.2">
      <c r="A3" s="150"/>
      <c r="B3" s="1" t="s">
        <v>88</v>
      </c>
      <c r="C3" s="21"/>
      <c r="D3" s="2"/>
      <c r="F3" s="8"/>
      <c r="H3" s="151"/>
      <c r="I3" s="30"/>
      <c r="J3" s="30"/>
      <c r="K3" s="30"/>
      <c r="L3" s="30"/>
      <c r="M3" s="30"/>
      <c r="N3" s="30"/>
      <c r="O3" s="30"/>
      <c r="P3" s="30"/>
    </row>
    <row r="4" spans="1:16" s="7" customFormat="1" ht="15.75" customHeight="1" x14ac:dyDescent="0.2">
      <c r="A4" s="150"/>
      <c r="B4" s="1" t="str">
        <f>Afvalstoffendienst!B4</f>
        <v>Cateringdiensten gemeente 's-Hertogenbosch - Totaaloverzicht</v>
      </c>
      <c r="C4" s="21"/>
      <c r="D4" s="2"/>
      <c r="F4" s="20"/>
      <c r="H4" s="151"/>
      <c r="I4" s="30"/>
      <c r="J4" s="30"/>
      <c r="K4" s="30"/>
      <c r="L4" s="30"/>
      <c r="M4" s="30"/>
      <c r="N4" s="30"/>
      <c r="O4" s="30"/>
      <c r="P4" s="30"/>
    </row>
    <row r="5" spans="1:16" s="7" customFormat="1" ht="15.75" customHeight="1" x14ac:dyDescent="0.2">
      <c r="A5" s="150"/>
      <c r="B5" s="1" t="str">
        <f>Afvalstoffendienst!B5</f>
        <v>Datum 24-8-2026</v>
      </c>
      <c r="C5" s="21"/>
      <c r="D5" s="2"/>
      <c r="F5" s="20"/>
      <c r="H5" s="151"/>
      <c r="I5" s="30"/>
      <c r="J5" s="30"/>
      <c r="K5" s="30"/>
      <c r="L5" s="30"/>
      <c r="M5" s="30"/>
      <c r="N5" s="30"/>
      <c r="O5" s="30"/>
      <c r="P5" s="30"/>
    </row>
    <row r="6" spans="1:16" s="7" customFormat="1" ht="15.75" customHeight="1" x14ac:dyDescent="0.2">
      <c r="A6" s="152"/>
      <c r="B6" s="153"/>
      <c r="C6" s="153"/>
      <c r="D6" s="154"/>
      <c r="E6" s="155"/>
      <c r="F6" s="156"/>
      <c r="G6" s="155"/>
      <c r="H6" s="157"/>
      <c r="I6" s="30"/>
      <c r="J6" s="30"/>
      <c r="K6" s="30"/>
      <c r="L6" s="30"/>
      <c r="M6" s="30"/>
      <c r="N6" s="30"/>
      <c r="O6" s="30"/>
      <c r="P6" s="30"/>
    </row>
    <row r="7" spans="1:16" s="7" customFormat="1" ht="15.75" customHeight="1" x14ac:dyDescent="0.2">
      <c r="A7" s="28"/>
      <c r="B7" s="30"/>
      <c r="C7" s="30"/>
      <c r="D7" s="29"/>
      <c r="E7" s="30"/>
      <c r="F7" s="30"/>
      <c r="G7" s="30"/>
      <c r="H7" s="30"/>
      <c r="I7" s="30"/>
      <c r="J7" s="30"/>
      <c r="K7" s="30"/>
      <c r="L7" s="30"/>
      <c r="M7" s="30"/>
      <c r="N7" s="30"/>
      <c r="O7" s="30"/>
      <c r="P7" s="30"/>
    </row>
    <row r="8" spans="1:16" s="7" customFormat="1" ht="13.5" customHeight="1" x14ac:dyDescent="0.2">
      <c r="A8" s="28"/>
      <c r="B8" s="158" t="s">
        <v>89</v>
      </c>
      <c r="C8" s="158"/>
      <c r="D8" s="159" t="s">
        <v>90</v>
      </c>
      <c r="E8" s="160" t="s">
        <v>91</v>
      </c>
      <c r="F8" s="30"/>
      <c r="G8" s="30"/>
      <c r="H8" s="30"/>
      <c r="I8" s="30"/>
      <c r="J8" s="30"/>
      <c r="K8" s="30"/>
      <c r="L8" s="30"/>
      <c r="M8" s="30"/>
      <c r="N8" s="30"/>
      <c r="O8" s="30"/>
      <c r="P8" s="30"/>
    </row>
    <row r="9" spans="1:16" s="7" customFormat="1" ht="12" customHeight="1" x14ac:dyDescent="0.2">
      <c r="A9" s="28"/>
      <c r="B9" s="161" t="s">
        <v>50</v>
      </c>
      <c r="C9" s="73" t="s">
        <v>51</v>
      </c>
      <c r="D9" s="74" t="s">
        <v>92</v>
      </c>
      <c r="E9" s="74" t="s">
        <v>92</v>
      </c>
      <c r="F9" s="30"/>
      <c r="G9" s="30"/>
      <c r="H9" s="30"/>
      <c r="I9" s="30"/>
      <c r="J9" s="30"/>
      <c r="K9" s="30"/>
      <c r="L9" s="30"/>
      <c r="M9" s="30"/>
      <c r="N9" s="30"/>
      <c r="O9" s="30"/>
      <c r="P9" s="30"/>
    </row>
    <row r="10" spans="1:16" s="7" customFormat="1" ht="12" customHeight="1" x14ac:dyDescent="0.2">
      <c r="A10" s="28"/>
      <c r="B10" s="195" t="s">
        <v>105</v>
      </c>
      <c r="C10" s="196"/>
      <c r="D10" s="109"/>
      <c r="E10" s="201">
        <f>D10*1.11</f>
        <v>0</v>
      </c>
      <c r="F10" s="30"/>
      <c r="G10" s="30"/>
      <c r="H10" s="30"/>
      <c r="I10" s="30"/>
      <c r="J10" s="30"/>
      <c r="K10" s="30"/>
      <c r="L10" s="30"/>
      <c r="M10" s="30"/>
      <c r="N10" s="30"/>
      <c r="O10" s="30"/>
      <c r="P10" s="30"/>
    </row>
    <row r="11" spans="1:16" s="7" customFormat="1" ht="12" customHeight="1" x14ac:dyDescent="0.2">
      <c r="A11" s="28"/>
      <c r="B11" s="197"/>
      <c r="C11" s="198"/>
      <c r="D11" s="110"/>
      <c r="E11" s="201">
        <f>D11*1.11</f>
        <v>0</v>
      </c>
      <c r="F11" s="30"/>
      <c r="G11" s="30"/>
      <c r="H11" s="30"/>
      <c r="I11" s="30"/>
      <c r="J11" s="30"/>
      <c r="K11" s="30"/>
      <c r="L11" s="30"/>
      <c r="M11" s="30"/>
      <c r="N11" s="30"/>
      <c r="O11" s="30"/>
      <c r="P11" s="30"/>
    </row>
    <row r="12" spans="1:16" s="7" customFormat="1" ht="12" customHeight="1" x14ac:dyDescent="0.2">
      <c r="A12" s="28"/>
      <c r="B12" s="197"/>
      <c r="C12" s="198"/>
      <c r="D12" s="110"/>
      <c r="E12" s="201">
        <f>D12*1.11</f>
        <v>0</v>
      </c>
      <c r="F12" s="30"/>
      <c r="G12" s="30"/>
      <c r="H12" s="30"/>
      <c r="I12" s="30"/>
      <c r="J12" s="30"/>
      <c r="K12" s="30"/>
      <c r="L12" s="30"/>
      <c r="M12" s="30"/>
      <c r="N12" s="30"/>
      <c r="O12" s="30"/>
      <c r="P12" s="30"/>
    </row>
    <row r="13" spans="1:16" s="7" customFormat="1" ht="12" customHeight="1" x14ac:dyDescent="0.2">
      <c r="A13" s="28"/>
      <c r="B13" s="197"/>
      <c r="C13" s="198"/>
      <c r="D13" s="110"/>
      <c r="E13" s="201">
        <f>D13*1.11</f>
        <v>0</v>
      </c>
      <c r="F13" s="30"/>
      <c r="G13" s="30"/>
      <c r="H13" s="30"/>
      <c r="I13" s="30"/>
      <c r="J13" s="30"/>
      <c r="K13" s="30"/>
      <c r="L13" s="30"/>
      <c r="M13" s="30"/>
      <c r="N13" s="30"/>
      <c r="O13" s="30"/>
      <c r="P13" s="30"/>
    </row>
    <row r="14" spans="1:16" s="7" customFormat="1" ht="12" customHeight="1" x14ac:dyDescent="0.2">
      <c r="A14" s="28"/>
      <c r="B14" s="199"/>
      <c r="C14" s="200"/>
      <c r="D14" s="111"/>
      <c r="E14" s="201">
        <f>D14*1.11</f>
        <v>0</v>
      </c>
      <c r="F14" s="30"/>
      <c r="G14" s="30"/>
      <c r="H14" s="30"/>
      <c r="I14" s="30"/>
      <c r="J14" s="30"/>
      <c r="K14" s="30"/>
      <c r="L14" s="30"/>
      <c r="M14" s="30"/>
      <c r="N14" s="30"/>
      <c r="O14" s="30"/>
      <c r="P14" s="30"/>
    </row>
    <row r="15" spans="1:16" s="30" customFormat="1" ht="15.75" customHeight="1" x14ac:dyDescent="0.2">
      <c r="A15" s="28"/>
      <c r="B15" s="29"/>
      <c r="C15" s="162"/>
      <c r="D15" s="163"/>
      <c r="E15" s="163"/>
    </row>
    <row r="16" spans="1:16" s="7" customFormat="1" ht="15" customHeight="1" x14ac:dyDescent="0.2">
      <c r="A16" s="28"/>
      <c r="B16" s="158" t="s">
        <v>93</v>
      </c>
      <c r="C16" s="164"/>
      <c r="D16" s="165" t="s">
        <v>94</v>
      </c>
      <c r="E16" s="165" t="s">
        <v>95</v>
      </c>
      <c r="F16" s="30"/>
      <c r="G16" s="30"/>
      <c r="H16" s="30"/>
      <c r="I16" s="30"/>
      <c r="J16" s="30"/>
      <c r="K16" s="30"/>
      <c r="L16" s="30"/>
      <c r="M16" s="30"/>
      <c r="N16" s="30"/>
      <c r="O16" s="30"/>
      <c r="P16" s="30"/>
    </row>
    <row r="17" spans="1:18" s="7" customFormat="1" ht="12" customHeight="1" x14ac:dyDescent="0.2">
      <c r="A17" s="28"/>
      <c r="B17" s="161" t="s">
        <v>50</v>
      </c>
      <c r="C17" s="73" t="s">
        <v>51</v>
      </c>
      <c r="D17" s="74" t="s">
        <v>92</v>
      </c>
      <c r="E17" s="74" t="s">
        <v>92</v>
      </c>
      <c r="F17" s="30"/>
      <c r="G17" s="30"/>
      <c r="H17" s="30"/>
      <c r="I17" s="30"/>
      <c r="J17" s="30"/>
      <c r="K17" s="30"/>
      <c r="L17" s="30"/>
      <c r="M17" s="30"/>
      <c r="N17" s="30"/>
      <c r="O17" s="30"/>
      <c r="P17" s="30"/>
    </row>
    <row r="18" spans="1:18" s="7" customFormat="1" ht="12" customHeight="1" x14ac:dyDescent="0.2">
      <c r="A18" s="28"/>
      <c r="B18" s="166" t="str">
        <f t="shared" ref="B18:C22" si="0">IF(B10="","",B10)</f>
        <v xml:space="preserve"> </v>
      </c>
      <c r="C18" s="167" t="str">
        <f t="shared" si="0"/>
        <v/>
      </c>
      <c r="D18" s="201">
        <f>D10*1.26</f>
        <v>0</v>
      </c>
      <c r="E18" s="201">
        <f>D10*1.53</f>
        <v>0</v>
      </c>
      <c r="F18" s="30"/>
      <c r="G18" s="30"/>
      <c r="H18" s="30"/>
      <c r="I18" s="30"/>
      <c r="J18" s="30"/>
      <c r="K18" s="30"/>
      <c r="L18" s="30"/>
      <c r="M18" s="30"/>
      <c r="N18" s="30"/>
      <c r="O18" s="30"/>
      <c r="P18" s="30"/>
    </row>
    <row r="19" spans="1:18" s="7" customFormat="1" ht="12" customHeight="1" x14ac:dyDescent="0.2">
      <c r="A19" s="28"/>
      <c r="B19" s="166" t="str">
        <f t="shared" si="0"/>
        <v/>
      </c>
      <c r="C19" s="167" t="str">
        <f t="shared" si="0"/>
        <v/>
      </c>
      <c r="D19" s="201">
        <f>D11*1.26</f>
        <v>0</v>
      </c>
      <c r="E19" s="201">
        <f>D11*1.53</f>
        <v>0</v>
      </c>
      <c r="F19" s="30"/>
      <c r="G19" s="30"/>
      <c r="H19" s="30"/>
      <c r="I19" s="30"/>
      <c r="J19" s="30"/>
      <c r="K19" s="30"/>
      <c r="L19" s="30"/>
      <c r="M19" s="30"/>
      <c r="N19" s="30"/>
      <c r="O19" s="30"/>
      <c r="P19" s="30"/>
    </row>
    <row r="20" spans="1:18" s="7" customFormat="1" ht="12" customHeight="1" x14ac:dyDescent="0.2">
      <c r="A20" s="28"/>
      <c r="B20" s="166" t="str">
        <f t="shared" si="0"/>
        <v/>
      </c>
      <c r="C20" s="167" t="str">
        <f t="shared" si="0"/>
        <v/>
      </c>
      <c r="D20" s="201">
        <f>D12*1.26</f>
        <v>0</v>
      </c>
      <c r="E20" s="201">
        <f>D12*1.53</f>
        <v>0</v>
      </c>
      <c r="F20" s="30"/>
      <c r="G20" s="30"/>
      <c r="H20" s="30"/>
      <c r="I20" s="30"/>
      <c r="J20" s="30"/>
      <c r="K20" s="30"/>
      <c r="L20" s="30"/>
      <c r="M20" s="30"/>
      <c r="N20" s="30"/>
      <c r="O20" s="30"/>
      <c r="P20" s="30"/>
    </row>
    <row r="21" spans="1:18" s="7" customFormat="1" ht="12" customHeight="1" x14ac:dyDescent="0.2">
      <c r="A21" s="28"/>
      <c r="B21" s="166" t="str">
        <f t="shared" si="0"/>
        <v/>
      </c>
      <c r="C21" s="167" t="str">
        <f t="shared" si="0"/>
        <v/>
      </c>
      <c r="D21" s="201">
        <f>D13*1.26</f>
        <v>0</v>
      </c>
      <c r="E21" s="201">
        <f>D13*1.53</f>
        <v>0</v>
      </c>
      <c r="F21" s="30"/>
      <c r="G21" s="30"/>
      <c r="H21" s="30"/>
      <c r="I21" s="30"/>
      <c r="J21" s="30"/>
      <c r="K21" s="30"/>
      <c r="L21" s="30"/>
      <c r="M21" s="30"/>
      <c r="N21" s="30"/>
      <c r="O21" s="30"/>
      <c r="P21" s="30"/>
    </row>
    <row r="22" spans="1:18" s="7" customFormat="1" ht="12" customHeight="1" x14ac:dyDescent="0.2">
      <c r="A22" s="28"/>
      <c r="B22" s="166" t="str">
        <f t="shared" si="0"/>
        <v/>
      </c>
      <c r="C22" s="167" t="str">
        <f t="shared" si="0"/>
        <v/>
      </c>
      <c r="D22" s="201">
        <f>D14*1.26</f>
        <v>0</v>
      </c>
      <c r="E22" s="201">
        <f>D14*1.53</f>
        <v>0</v>
      </c>
      <c r="F22" s="30"/>
      <c r="G22" s="30"/>
      <c r="H22" s="30"/>
      <c r="I22" s="30"/>
      <c r="J22" s="30"/>
      <c r="K22" s="30"/>
      <c r="L22" s="30"/>
      <c r="M22" s="30"/>
      <c r="N22" s="30"/>
      <c r="O22" s="30"/>
      <c r="P22" s="30"/>
    </row>
    <row r="23" spans="1:18" s="7" customFormat="1" ht="12" customHeight="1" x14ac:dyDescent="0.2">
      <c r="A23" s="28"/>
      <c r="B23" s="30"/>
      <c r="C23" s="30"/>
      <c r="D23" s="30"/>
      <c r="E23" s="168"/>
      <c r="F23" s="30"/>
      <c r="G23" s="30"/>
      <c r="H23" s="30"/>
      <c r="I23" s="30"/>
      <c r="J23" s="30"/>
      <c r="K23" s="30"/>
      <c r="L23" s="30"/>
      <c r="M23" s="30"/>
      <c r="N23" s="30"/>
      <c r="O23" s="30"/>
      <c r="P23" s="30"/>
    </row>
    <row r="24" spans="1:18" s="7" customFormat="1" ht="12" customHeight="1" x14ac:dyDescent="0.2">
      <c r="A24" s="28"/>
      <c r="B24" s="158" t="s">
        <v>96</v>
      </c>
      <c r="C24" s="169"/>
      <c r="D24" s="169"/>
      <c r="E24" s="170"/>
      <c r="F24" s="171"/>
      <c r="G24" s="30"/>
      <c r="H24" s="30"/>
      <c r="I24" s="30"/>
      <c r="J24" s="30"/>
      <c r="K24" s="30"/>
      <c r="L24" s="30"/>
      <c r="M24" s="30"/>
      <c r="N24" s="30"/>
      <c r="O24" s="30"/>
      <c r="P24" s="30"/>
    </row>
    <row r="25" spans="1:18" s="7" customFormat="1" ht="12" customHeight="1" x14ac:dyDescent="0.2">
      <c r="A25" s="28"/>
      <c r="B25" s="161" t="s">
        <v>50</v>
      </c>
      <c r="C25" s="74" t="s">
        <v>53</v>
      </c>
      <c r="D25" s="74" t="s">
        <v>54</v>
      </c>
      <c r="E25" s="172" t="s">
        <v>55</v>
      </c>
      <c r="F25" s="173"/>
      <c r="G25" s="30"/>
      <c r="H25" s="30"/>
      <c r="I25" s="30"/>
      <c r="J25" s="30"/>
      <c r="K25" s="30"/>
      <c r="L25" s="30"/>
      <c r="M25" s="30"/>
      <c r="N25" s="30"/>
      <c r="O25" s="30"/>
      <c r="P25" s="30"/>
    </row>
    <row r="26" spans="1:18" s="7" customFormat="1" ht="12" customHeight="1" x14ac:dyDescent="0.2">
      <c r="A26" s="28"/>
      <c r="B26" s="174" t="str">
        <f>IF(B18="","",B18)</f>
        <v xml:space="preserve"> </v>
      </c>
      <c r="C26" s="119"/>
      <c r="D26" s="202"/>
      <c r="E26" s="175">
        <f>C26*D26</f>
        <v>0</v>
      </c>
      <c r="F26" s="176"/>
      <c r="G26" s="30"/>
      <c r="H26" s="30"/>
      <c r="I26" s="30"/>
      <c r="J26" s="30"/>
      <c r="K26" s="30"/>
      <c r="L26" s="30"/>
      <c r="M26" s="30"/>
      <c r="N26" s="30"/>
      <c r="O26" s="30"/>
      <c r="P26" s="30"/>
    </row>
    <row r="27" spans="1:18" s="7" customFormat="1" ht="12" customHeight="1" x14ac:dyDescent="0.2">
      <c r="A27" s="28"/>
      <c r="B27" s="174" t="str">
        <f>IF(B19="","",B19)</f>
        <v/>
      </c>
      <c r="C27" s="122"/>
      <c r="D27" s="198"/>
      <c r="E27" s="175">
        <f>C27*D27</f>
        <v>0</v>
      </c>
      <c r="F27" s="176"/>
      <c r="G27" s="30"/>
      <c r="H27" s="30"/>
      <c r="I27" s="30"/>
      <c r="J27" s="30"/>
      <c r="K27" s="30"/>
      <c r="L27" s="30"/>
      <c r="M27" s="30"/>
      <c r="N27" s="30"/>
      <c r="O27" s="30"/>
      <c r="P27" s="30"/>
    </row>
    <row r="28" spans="1:18" s="7" customFormat="1" ht="12" customHeight="1" x14ac:dyDescent="0.2">
      <c r="A28" s="28"/>
      <c r="B28" s="174" t="str">
        <f>IF(B20="","",B20)</f>
        <v/>
      </c>
      <c r="C28" s="122"/>
      <c r="D28" s="198"/>
      <c r="E28" s="175">
        <f>C28*D28</f>
        <v>0</v>
      </c>
      <c r="F28" s="176"/>
      <c r="G28" s="30"/>
      <c r="H28" s="30"/>
      <c r="I28" s="30"/>
      <c r="J28" s="30"/>
      <c r="K28" s="30"/>
      <c r="L28" s="30"/>
      <c r="M28" s="30"/>
      <c r="N28" s="30"/>
      <c r="O28" s="30"/>
      <c r="P28" s="30"/>
    </row>
    <row r="29" spans="1:18" s="7" customFormat="1" ht="12" customHeight="1" x14ac:dyDescent="0.2">
      <c r="A29" s="28"/>
      <c r="B29" s="174" t="str">
        <f>IF(B21="","",B21)</f>
        <v/>
      </c>
      <c r="C29" s="122"/>
      <c r="D29" s="198"/>
      <c r="E29" s="175">
        <f>C29*D29</f>
        <v>0</v>
      </c>
      <c r="F29" s="176"/>
      <c r="G29" s="30"/>
      <c r="H29" s="30"/>
      <c r="I29" s="30"/>
      <c r="J29" s="30"/>
      <c r="K29" s="30"/>
      <c r="L29" s="30"/>
      <c r="M29" s="30"/>
      <c r="N29" s="30"/>
      <c r="O29" s="30"/>
      <c r="P29" s="30"/>
    </row>
    <row r="30" spans="1:18" s="7" customFormat="1" ht="12" customHeight="1" x14ac:dyDescent="0.2">
      <c r="A30" s="28"/>
      <c r="B30" s="174" t="str">
        <f>IF(B22="","",B22)</f>
        <v/>
      </c>
      <c r="C30" s="203"/>
      <c r="D30" s="200"/>
      <c r="E30" s="177">
        <f>C30*D30</f>
        <v>0</v>
      </c>
      <c r="F30" s="176"/>
      <c r="G30" s="30"/>
      <c r="H30" s="30"/>
      <c r="I30" s="30"/>
      <c r="J30" s="30"/>
      <c r="K30" s="30"/>
      <c r="L30" s="30"/>
      <c r="M30" s="30"/>
      <c r="N30" s="30"/>
      <c r="O30" s="30"/>
      <c r="P30" s="30"/>
    </row>
    <row r="31" spans="1:18" s="7" customFormat="1" ht="12" customHeight="1" x14ac:dyDescent="0.3">
      <c r="A31" s="28"/>
      <c r="B31" s="349" t="s">
        <v>97</v>
      </c>
      <c r="C31" s="349"/>
      <c r="D31" s="349"/>
      <c r="E31" s="178">
        <f>SUM(E26:E30)</f>
        <v>0</v>
      </c>
      <c r="F31" s="176"/>
      <c r="G31" s="30"/>
      <c r="H31" s="30"/>
      <c r="I31" s="30"/>
      <c r="J31" s="30"/>
      <c r="K31" s="30"/>
      <c r="L31" s="30"/>
      <c r="M31" s="30"/>
      <c r="N31" s="30"/>
      <c r="O31" s="30"/>
      <c r="P31" s="30"/>
    </row>
    <row r="32" spans="1:18" s="179" customFormat="1" ht="12" customHeight="1" x14ac:dyDescent="0.2">
      <c r="B32" s="168"/>
      <c r="C32" s="168"/>
      <c r="D32" s="168"/>
      <c r="E32" s="168"/>
      <c r="F32" s="168"/>
      <c r="G32" s="168"/>
      <c r="H32" s="168"/>
      <c r="I32" s="168"/>
      <c r="J32" s="168"/>
      <c r="K32" s="168"/>
      <c r="L32" s="168"/>
      <c r="M32" s="168"/>
      <c r="N32" s="168"/>
      <c r="O32" s="168"/>
      <c r="P32" s="168"/>
      <c r="Q32" s="168"/>
      <c r="R32" s="168"/>
    </row>
    <row r="33" spans="1:18" s="168" customFormat="1" ht="12" customHeight="1" x14ac:dyDescent="0.2">
      <c r="B33" s="158" t="s">
        <v>98</v>
      </c>
      <c r="C33" s="164"/>
      <c r="D33" s="350"/>
      <c r="E33" s="350"/>
      <c r="F33" s="350"/>
      <c r="G33" s="350"/>
    </row>
    <row r="34" spans="1:18" s="168" customFormat="1" ht="15.75" customHeight="1" x14ac:dyDescent="0.2">
      <c r="B34" s="161" t="s">
        <v>50</v>
      </c>
      <c r="C34" s="73" t="s">
        <v>99</v>
      </c>
      <c r="D34" s="74" t="s">
        <v>100</v>
      </c>
      <c r="E34" s="74" t="s">
        <v>101</v>
      </c>
      <c r="F34" s="74" t="s">
        <v>102</v>
      </c>
      <c r="G34" s="74" t="s">
        <v>103</v>
      </c>
    </row>
    <row r="35" spans="1:18" s="168" customFormat="1" ht="12" customHeight="1" x14ac:dyDescent="0.2">
      <c r="B35" s="166" t="str">
        <f>IF(B26="","",B26)</f>
        <v xml:space="preserve"> </v>
      </c>
      <c r="C35" s="180">
        <f>E26*D10*75%</f>
        <v>0</v>
      </c>
      <c r="D35" s="201">
        <f>E10*E26*20%</f>
        <v>0</v>
      </c>
      <c r="E35" s="180">
        <f>D18*E26*3%</f>
        <v>0</v>
      </c>
      <c r="F35" s="181">
        <f>E26*E18*2%</f>
        <v>0</v>
      </c>
      <c r="G35" s="180">
        <f>C35+D35+E35+F35</f>
        <v>0</v>
      </c>
    </row>
    <row r="36" spans="1:18" s="168" customFormat="1" ht="12" customHeight="1" x14ac:dyDescent="0.2">
      <c r="B36" s="166" t="str">
        <f>IF(B27="","",B27)</f>
        <v/>
      </c>
      <c r="C36" s="180">
        <f>E27*D11*75%</f>
        <v>0</v>
      </c>
      <c r="D36" s="201">
        <f>E11*E27*20%</f>
        <v>0</v>
      </c>
      <c r="E36" s="180">
        <f>D19*E27*3%</f>
        <v>0</v>
      </c>
      <c r="F36" s="181">
        <f>E27*E19*2%</f>
        <v>0</v>
      </c>
      <c r="G36" s="180">
        <f>C36+D36+E36+F36</f>
        <v>0</v>
      </c>
    </row>
    <row r="37" spans="1:18" s="168" customFormat="1" ht="12" customHeight="1" x14ac:dyDescent="0.2">
      <c r="B37" s="166" t="str">
        <f>IF(B28="","",B28)</f>
        <v/>
      </c>
      <c r="C37" s="180">
        <f>E28*D12*75%</f>
        <v>0</v>
      </c>
      <c r="D37" s="201">
        <f>E12*E28*20%</f>
        <v>0</v>
      </c>
      <c r="E37" s="180">
        <f>D20*E28*3%</f>
        <v>0</v>
      </c>
      <c r="F37" s="181">
        <f>E28*E20*2%</f>
        <v>0</v>
      </c>
      <c r="G37" s="180">
        <f>C37+D37+E37+F37</f>
        <v>0</v>
      </c>
    </row>
    <row r="38" spans="1:18" s="168" customFormat="1" ht="12" customHeight="1" x14ac:dyDescent="0.2">
      <c r="B38" s="166" t="str">
        <f>IF(B29="","",B29)</f>
        <v/>
      </c>
      <c r="C38" s="180">
        <f>E29*D13*75%</f>
        <v>0</v>
      </c>
      <c r="D38" s="201">
        <f>E13*E29*20%</f>
        <v>0</v>
      </c>
      <c r="E38" s="180">
        <f>D21*E29*3%</f>
        <v>0</v>
      </c>
      <c r="F38" s="181">
        <f>E29*E21*2%</f>
        <v>0</v>
      </c>
      <c r="G38" s="180">
        <f>C38+D38+E38+F38</f>
        <v>0</v>
      </c>
    </row>
    <row r="39" spans="1:18" s="168" customFormat="1" ht="12" customHeight="1" x14ac:dyDescent="0.2">
      <c r="B39" s="166" t="str">
        <f>IF(B30="","",B30)</f>
        <v/>
      </c>
      <c r="C39" s="180">
        <f>E30*D14*75%</f>
        <v>0</v>
      </c>
      <c r="D39" s="201">
        <f>E14*E30*20%</f>
        <v>0</v>
      </c>
      <c r="E39" s="180">
        <f>D22*E30*3%</f>
        <v>0</v>
      </c>
      <c r="F39" s="181">
        <f>E30*E22*2%</f>
        <v>0</v>
      </c>
      <c r="G39" s="180">
        <f>C39+D39+E39+F39</f>
        <v>0</v>
      </c>
      <c r="I39" s="29"/>
      <c r="J39" s="29"/>
      <c r="K39" s="30"/>
      <c r="L39" s="30"/>
      <c r="M39" s="30"/>
      <c r="N39" s="30"/>
      <c r="O39" s="30"/>
      <c r="P39" s="30"/>
      <c r="Q39" s="7"/>
      <c r="R39" s="7"/>
    </row>
    <row r="40" spans="1:18" s="7" customFormat="1" ht="15.75" customHeight="1" x14ac:dyDescent="0.2">
      <c r="A40" s="168"/>
      <c r="B40" s="29"/>
      <c r="C40" s="29"/>
      <c r="D40" s="29"/>
      <c r="E40" s="29"/>
      <c r="F40" s="29"/>
      <c r="G40" s="101">
        <f>SUM(G35:G39)</f>
        <v>0</v>
      </c>
      <c r="H40" s="29"/>
      <c r="I40" s="29"/>
      <c r="J40" s="29"/>
      <c r="K40" s="30"/>
      <c r="L40" s="30"/>
      <c r="M40" s="30"/>
      <c r="N40" s="30"/>
      <c r="O40" s="30"/>
      <c r="P40" s="30"/>
    </row>
    <row r="41" spans="1:18" s="7" customFormat="1" ht="15.75" customHeight="1" x14ac:dyDescent="0.2">
      <c r="A41" s="168"/>
      <c r="B41" s="29"/>
      <c r="C41" s="29"/>
      <c r="D41" s="29"/>
      <c r="E41" s="29"/>
      <c r="F41" s="29"/>
      <c r="G41" s="29"/>
      <c r="H41" s="29"/>
      <c r="I41" s="29"/>
      <c r="J41" s="30"/>
      <c r="K41" s="30"/>
      <c r="L41" s="30"/>
      <c r="M41" s="30"/>
      <c r="N41" s="30"/>
      <c r="O41" s="30"/>
      <c r="P41" s="30"/>
    </row>
    <row r="42" spans="1:18" s="7" customFormat="1" ht="12" customHeight="1" x14ac:dyDescent="0.2">
      <c r="A42" s="168"/>
      <c r="B42" s="138" t="s">
        <v>104</v>
      </c>
      <c r="C42" s="139"/>
      <c r="D42" s="139"/>
      <c r="E42" s="139"/>
      <c r="F42" s="139"/>
      <c r="G42" s="139"/>
      <c r="H42" s="139"/>
      <c r="I42" s="182"/>
      <c r="J42" s="30"/>
      <c r="K42" s="30"/>
      <c r="L42" s="30"/>
      <c r="M42" s="30"/>
      <c r="N42" s="30"/>
      <c r="O42" s="30"/>
      <c r="P42" s="30"/>
    </row>
    <row r="43" spans="1:18" s="7" customFormat="1" ht="12" customHeight="1" x14ac:dyDescent="0.2">
      <c r="A43" s="168"/>
      <c r="B43" s="41" t="s">
        <v>50</v>
      </c>
      <c r="C43" s="73" t="s">
        <v>51</v>
      </c>
      <c r="D43" s="74" t="s">
        <v>59</v>
      </c>
      <c r="E43" s="74" t="s">
        <v>53</v>
      </c>
      <c r="F43" s="75" t="s">
        <v>54</v>
      </c>
      <c r="G43" s="319" t="s">
        <v>55</v>
      </c>
      <c r="H43" s="319"/>
      <c r="I43" s="183" t="s">
        <v>103</v>
      </c>
      <c r="J43" s="30"/>
      <c r="K43" s="30"/>
      <c r="L43" s="30"/>
      <c r="M43" s="30"/>
      <c r="N43" s="30"/>
      <c r="O43" s="30"/>
      <c r="P43" s="30"/>
    </row>
    <row r="44" spans="1:18" s="7" customFormat="1" ht="12" customHeight="1" x14ac:dyDescent="0.2">
      <c r="A44" s="168"/>
      <c r="B44" s="142" t="str">
        <f>IF(B35="","",B35)</f>
        <v xml:space="preserve"> </v>
      </c>
      <c r="C44" s="82" t="str">
        <f>IF(C18="","",C18)</f>
        <v/>
      </c>
      <c r="D44" s="204"/>
      <c r="E44" s="205"/>
      <c r="F44" s="184">
        <f>D26</f>
        <v>0</v>
      </c>
      <c r="G44" s="348">
        <f>E44*F44</f>
        <v>0</v>
      </c>
      <c r="H44" s="348"/>
      <c r="I44" s="185">
        <f>D44*G44</f>
        <v>0</v>
      </c>
      <c r="J44" s="30"/>
      <c r="K44" s="30"/>
      <c r="L44" s="30"/>
      <c r="M44" s="30"/>
      <c r="N44" s="30"/>
      <c r="O44" s="30"/>
      <c r="P44" s="30"/>
    </row>
    <row r="45" spans="1:18" s="7" customFormat="1" ht="12" customHeight="1" x14ac:dyDescent="0.2">
      <c r="A45" s="168"/>
      <c r="B45" s="186" t="str">
        <f>IF(B36="","",B36)</f>
        <v/>
      </c>
      <c r="C45" s="187" t="str">
        <f>IF(C19="","",C19)</f>
        <v/>
      </c>
      <c r="D45" s="206"/>
      <c r="E45" s="207"/>
      <c r="F45" s="184">
        <f>D27</f>
        <v>0</v>
      </c>
      <c r="G45" s="348">
        <f>E45*F45</f>
        <v>0</v>
      </c>
      <c r="H45" s="348"/>
      <c r="I45" s="185">
        <f>D45*G45</f>
        <v>0</v>
      </c>
      <c r="J45" s="30"/>
      <c r="K45" s="30"/>
      <c r="L45" s="30"/>
      <c r="M45" s="30"/>
      <c r="N45" s="30"/>
      <c r="O45" s="30"/>
      <c r="P45" s="30"/>
    </row>
    <row r="46" spans="1:18" s="7" customFormat="1" ht="12" customHeight="1" x14ac:dyDescent="0.2">
      <c r="A46" s="168"/>
      <c r="B46" s="186" t="str">
        <f>IF(B37="","",B37)</f>
        <v/>
      </c>
      <c r="C46" s="187" t="str">
        <f>IF(C20="","",C20)</f>
        <v/>
      </c>
      <c r="D46" s="206"/>
      <c r="E46" s="207"/>
      <c r="F46" s="184">
        <f>D28</f>
        <v>0</v>
      </c>
      <c r="G46" s="348">
        <f>E46*F46</f>
        <v>0</v>
      </c>
      <c r="H46" s="348"/>
      <c r="I46" s="185">
        <f>D46*G46</f>
        <v>0</v>
      </c>
      <c r="J46" s="30"/>
      <c r="K46" s="30"/>
      <c r="L46" s="30"/>
      <c r="M46" s="30"/>
      <c r="N46" s="30"/>
      <c r="O46" s="30"/>
      <c r="P46" s="30"/>
    </row>
    <row r="47" spans="1:18" s="7" customFormat="1" ht="12" customHeight="1" x14ac:dyDescent="0.2">
      <c r="A47" s="168"/>
      <c r="B47" s="186" t="str">
        <f>IF(B38="","",B38)</f>
        <v/>
      </c>
      <c r="C47" s="187" t="str">
        <f>IF(C21="","",C21)</f>
        <v/>
      </c>
      <c r="D47" s="206"/>
      <c r="E47" s="207"/>
      <c r="F47" s="184">
        <f>D29</f>
        <v>0</v>
      </c>
      <c r="G47" s="348">
        <f>E47*F47</f>
        <v>0</v>
      </c>
      <c r="H47" s="348"/>
      <c r="I47" s="185">
        <f>D47*G47</f>
        <v>0</v>
      </c>
      <c r="J47" s="30"/>
      <c r="K47" s="30"/>
      <c r="L47" s="30"/>
      <c r="M47" s="30"/>
      <c r="N47" s="30"/>
      <c r="O47" s="30"/>
      <c r="P47" s="30"/>
    </row>
    <row r="48" spans="1:18" s="7" customFormat="1" ht="12" customHeight="1" x14ac:dyDescent="0.2">
      <c r="A48" s="168"/>
      <c r="B48" s="186" t="str">
        <f>IF(B39="","",B39)</f>
        <v/>
      </c>
      <c r="C48" s="187" t="str">
        <f>IF(C22="","",C22)</f>
        <v/>
      </c>
      <c r="D48" s="206"/>
      <c r="E48" s="207"/>
      <c r="F48" s="184">
        <f>D30</f>
        <v>0</v>
      </c>
      <c r="G48" s="348">
        <f>E48*F48</f>
        <v>0</v>
      </c>
      <c r="H48" s="348"/>
      <c r="I48" s="185">
        <f>D48*G48</f>
        <v>0</v>
      </c>
      <c r="J48" s="168" t="s">
        <v>105</v>
      </c>
      <c r="K48" s="30"/>
      <c r="L48" s="30"/>
      <c r="M48" s="30"/>
      <c r="N48" s="30"/>
      <c r="O48" s="30"/>
      <c r="P48" s="30"/>
    </row>
    <row r="49" spans="1:16" s="7" customFormat="1" ht="15.75" customHeight="1" x14ac:dyDescent="0.25">
      <c r="A49" s="168" t="s">
        <v>105</v>
      </c>
      <c r="B49" s="86" t="s">
        <v>57</v>
      </c>
      <c r="C49" s="87"/>
      <c r="D49" s="188"/>
      <c r="E49" s="189">
        <f>SUM(E44:E48)</f>
        <v>0</v>
      </c>
      <c r="F49" s="190">
        <f>SUM(F44:F48)</f>
        <v>0</v>
      </c>
      <c r="G49" s="347">
        <f>SUM(G44:G48)</f>
        <v>0</v>
      </c>
      <c r="H49" s="347"/>
      <c r="I49" s="191">
        <f>SUM(I44:I48)</f>
        <v>0</v>
      </c>
      <c r="J49" s="168" t="s">
        <v>105</v>
      </c>
      <c r="K49" s="168" t="s">
        <v>105</v>
      </c>
      <c r="L49" s="30"/>
      <c r="M49" s="30"/>
      <c r="N49" s="30"/>
      <c r="O49" s="30"/>
      <c r="P49" s="30"/>
    </row>
    <row r="50" spans="1:16" s="7" customFormat="1" ht="12" customHeight="1" x14ac:dyDescent="0.2">
      <c r="A50" s="168" t="s">
        <v>105</v>
      </c>
      <c r="B50" s="168" t="s">
        <v>105</v>
      </c>
      <c r="C50" s="168" t="s">
        <v>105</v>
      </c>
      <c r="D50" s="168" t="s">
        <v>105</v>
      </c>
      <c r="E50" s="168" t="s">
        <v>105</v>
      </c>
      <c r="F50" s="168" t="s">
        <v>105</v>
      </c>
      <c r="G50" s="168" t="s">
        <v>105</v>
      </c>
      <c r="H50" s="168" t="s">
        <v>105</v>
      </c>
      <c r="I50" s="168" t="s">
        <v>105</v>
      </c>
      <c r="J50" s="168" t="s">
        <v>105</v>
      </c>
      <c r="K50" s="168" t="s">
        <v>105</v>
      </c>
      <c r="L50" s="30"/>
      <c r="M50" s="30"/>
      <c r="N50" s="30"/>
      <c r="O50" s="30"/>
      <c r="P50" s="30"/>
    </row>
    <row r="51" spans="1:16" s="7" customFormat="1" ht="12" customHeight="1" x14ac:dyDescent="0.2">
      <c r="A51" s="168" t="s">
        <v>105</v>
      </c>
      <c r="B51" s="168" t="s">
        <v>105</v>
      </c>
      <c r="C51" s="168" t="s">
        <v>105</v>
      </c>
      <c r="D51" s="168" t="s">
        <v>105</v>
      </c>
      <c r="E51" s="168" t="s">
        <v>105</v>
      </c>
      <c r="F51" s="168" t="s">
        <v>105</v>
      </c>
      <c r="G51" s="168" t="s">
        <v>105</v>
      </c>
      <c r="H51" s="168" t="s">
        <v>105</v>
      </c>
      <c r="I51" s="168" t="s">
        <v>105</v>
      </c>
      <c r="J51" s="168" t="s">
        <v>105</v>
      </c>
      <c r="K51" s="30"/>
      <c r="L51" s="30"/>
      <c r="M51" s="30"/>
      <c r="N51" s="30"/>
      <c r="O51" s="30"/>
      <c r="P51" s="30"/>
    </row>
    <row r="52" spans="1:16" s="7" customFormat="1" ht="12" customHeight="1" x14ac:dyDescent="0.2">
      <c r="A52" s="168" t="s">
        <v>105</v>
      </c>
      <c r="B52" s="192" t="s">
        <v>106</v>
      </c>
      <c r="C52" s="193" t="s">
        <v>107</v>
      </c>
      <c r="D52" s="168" t="s">
        <v>105</v>
      </c>
      <c r="E52" s="168" t="s">
        <v>105</v>
      </c>
      <c r="F52" s="168" t="s">
        <v>105</v>
      </c>
      <c r="G52" s="168" t="s">
        <v>105</v>
      </c>
      <c r="H52" s="168" t="s">
        <v>105</v>
      </c>
      <c r="I52" s="168" t="s">
        <v>105</v>
      </c>
      <c r="J52" s="168" t="s">
        <v>105</v>
      </c>
      <c r="K52" s="30"/>
      <c r="L52" s="30"/>
      <c r="M52" s="30"/>
      <c r="N52" s="30"/>
      <c r="O52" s="30"/>
      <c r="P52" s="30"/>
    </row>
    <row r="53" spans="1:16" s="7" customFormat="1" ht="12" customHeight="1" x14ac:dyDescent="0.2">
      <c r="A53" s="168" t="s">
        <v>105</v>
      </c>
      <c r="B53" s="52" t="str">
        <f>B33</f>
        <v>Personeelskosten - gewogen</v>
      </c>
      <c r="C53" s="113">
        <f>G40</f>
        <v>0</v>
      </c>
      <c r="D53" s="168" t="s">
        <v>105</v>
      </c>
      <c r="E53" s="168" t="s">
        <v>105</v>
      </c>
      <c r="F53" s="168" t="s">
        <v>105</v>
      </c>
      <c r="G53" s="168" t="s">
        <v>105</v>
      </c>
      <c r="H53" s="168" t="s">
        <v>105</v>
      </c>
      <c r="I53" s="168" t="s">
        <v>105</v>
      </c>
      <c r="J53" s="168" t="s">
        <v>105</v>
      </c>
      <c r="K53" s="30"/>
      <c r="L53" s="30"/>
      <c r="M53" s="30"/>
      <c r="N53" s="30"/>
      <c r="O53" s="30"/>
      <c r="P53" s="30"/>
    </row>
    <row r="54" spans="1:16" s="7" customFormat="1" ht="12" customHeight="1" x14ac:dyDescent="0.2">
      <c r="A54" s="168" t="s">
        <v>105</v>
      </c>
      <c r="B54" s="52" t="str">
        <f>B42</f>
        <v>Overnamekosten personeel (jaarlijks)</v>
      </c>
      <c r="C54" s="78">
        <f>I49</f>
        <v>0</v>
      </c>
      <c r="D54" s="168" t="s">
        <v>105</v>
      </c>
      <c r="E54" s="168"/>
      <c r="F54" s="168"/>
      <c r="G54" s="168"/>
      <c r="H54" s="168"/>
      <c r="I54" s="168" t="s">
        <v>105</v>
      </c>
      <c r="J54" s="168" t="s">
        <v>105</v>
      </c>
      <c r="K54" s="30"/>
      <c r="L54" s="30"/>
      <c r="M54" s="30"/>
      <c r="N54" s="30"/>
      <c r="O54" s="30"/>
      <c r="P54" s="30"/>
    </row>
    <row r="55" spans="1:16" s="7" customFormat="1" ht="12" customHeight="1" x14ac:dyDescent="0.2">
      <c r="A55" s="168" t="s">
        <v>105</v>
      </c>
      <c r="B55" s="194" t="s">
        <v>24</v>
      </c>
      <c r="C55" s="101">
        <f>SUM(C53:C54)</f>
        <v>0</v>
      </c>
      <c r="D55" s="168" t="s">
        <v>105</v>
      </c>
      <c r="E55" s="168"/>
      <c r="F55" s="168"/>
      <c r="G55" s="168"/>
      <c r="H55" s="168"/>
      <c r="I55" s="168" t="s">
        <v>105</v>
      </c>
      <c r="J55" s="168" t="s">
        <v>105</v>
      </c>
      <c r="K55" s="168" t="s">
        <v>105</v>
      </c>
      <c r="L55" s="30"/>
      <c r="M55" s="30"/>
      <c r="N55" s="30"/>
      <c r="O55" s="30"/>
      <c r="P55" s="30"/>
    </row>
    <row r="56" spans="1:16" s="7" customFormat="1" ht="12" customHeight="1" x14ac:dyDescent="0.2">
      <c r="A56" s="168" t="s">
        <v>105</v>
      </c>
      <c r="B56" s="168" t="s">
        <v>105</v>
      </c>
      <c r="C56" s="168" t="s">
        <v>105</v>
      </c>
      <c r="D56" s="168" t="s">
        <v>105</v>
      </c>
      <c r="E56" s="168"/>
      <c r="F56" s="168"/>
      <c r="G56" s="168"/>
      <c r="H56" s="168"/>
      <c r="I56" s="168" t="s">
        <v>105</v>
      </c>
      <c r="J56" s="168" t="s">
        <v>105</v>
      </c>
      <c r="K56" s="168" t="s">
        <v>105</v>
      </c>
      <c r="L56" s="30"/>
      <c r="M56" s="30"/>
      <c r="N56" s="30"/>
      <c r="O56" s="30"/>
      <c r="P56" s="30"/>
    </row>
    <row r="57" spans="1:16" s="7" customFormat="1" ht="12" customHeight="1" x14ac:dyDescent="0.2">
      <c r="A57" s="168" t="s">
        <v>105</v>
      </c>
      <c r="B57" s="168" t="s">
        <v>105</v>
      </c>
      <c r="C57" s="168" t="s">
        <v>105</v>
      </c>
      <c r="D57" s="168" t="s">
        <v>105</v>
      </c>
      <c r="E57" s="168"/>
      <c r="F57" s="168"/>
      <c r="G57" s="168"/>
      <c r="H57" s="168"/>
      <c r="I57" s="168" t="s">
        <v>105</v>
      </c>
      <c r="J57" s="168" t="s">
        <v>105</v>
      </c>
      <c r="K57" s="168" t="s">
        <v>105</v>
      </c>
      <c r="L57" s="30"/>
      <c r="M57" s="30"/>
      <c r="N57" s="30"/>
      <c r="O57" s="30"/>
      <c r="P57" s="30"/>
    </row>
    <row r="58" spans="1:16" s="7" customFormat="1" ht="12" customHeight="1" x14ac:dyDescent="0.2">
      <c r="A58" s="168" t="s">
        <v>105</v>
      </c>
      <c r="B58" s="168" t="s">
        <v>105</v>
      </c>
      <c r="C58" s="168" t="s">
        <v>105</v>
      </c>
      <c r="D58" s="168" t="s">
        <v>105</v>
      </c>
      <c r="E58" s="168"/>
      <c r="F58" s="168"/>
      <c r="G58" s="168"/>
      <c r="H58" s="168"/>
      <c r="I58" s="168" t="s">
        <v>105</v>
      </c>
      <c r="J58" s="168" t="s">
        <v>105</v>
      </c>
      <c r="K58" s="168" t="s">
        <v>105</v>
      </c>
      <c r="L58" s="30"/>
      <c r="M58" s="30"/>
      <c r="N58" s="30"/>
      <c r="O58" s="30"/>
      <c r="P58" s="30"/>
    </row>
    <row r="59" spans="1:16" s="7" customFormat="1" ht="12" customHeight="1" x14ac:dyDescent="0.2">
      <c r="A59" s="168" t="s">
        <v>105</v>
      </c>
      <c r="B59" s="168" t="s">
        <v>105</v>
      </c>
      <c r="C59" s="168" t="s">
        <v>105</v>
      </c>
      <c r="D59" s="168" t="s">
        <v>105</v>
      </c>
      <c r="E59" s="168"/>
      <c r="F59" s="168"/>
      <c r="G59" s="168"/>
      <c r="H59" s="168"/>
      <c r="I59" s="168" t="s">
        <v>105</v>
      </c>
      <c r="J59" s="168" t="s">
        <v>105</v>
      </c>
      <c r="K59" s="168" t="s">
        <v>105</v>
      </c>
      <c r="L59" s="30"/>
      <c r="M59" s="30"/>
      <c r="N59" s="30"/>
      <c r="O59" s="30"/>
      <c r="P59" s="30"/>
    </row>
    <row r="60" spans="1:16" s="7" customFormat="1" ht="12" customHeight="1" x14ac:dyDescent="0.2">
      <c r="A60" s="168" t="s">
        <v>105</v>
      </c>
      <c r="B60" s="168" t="s">
        <v>105</v>
      </c>
      <c r="C60" s="168" t="s">
        <v>105</v>
      </c>
      <c r="D60" s="168" t="s">
        <v>105</v>
      </c>
      <c r="E60" s="168" t="s">
        <v>105</v>
      </c>
      <c r="F60" s="168" t="s">
        <v>105</v>
      </c>
      <c r="G60" s="168" t="s">
        <v>105</v>
      </c>
      <c r="H60" s="168" t="s">
        <v>105</v>
      </c>
      <c r="I60" s="168" t="s">
        <v>105</v>
      </c>
      <c r="J60" s="168" t="s">
        <v>105</v>
      </c>
      <c r="K60" s="168" t="s">
        <v>105</v>
      </c>
      <c r="L60" s="30"/>
      <c r="M60" s="30"/>
      <c r="N60" s="30"/>
      <c r="O60" s="30"/>
      <c r="P60" s="30"/>
    </row>
    <row r="61" spans="1:16" s="7" customFormat="1" ht="12" customHeight="1" x14ac:dyDescent="0.2">
      <c r="A61" s="168" t="s">
        <v>105</v>
      </c>
      <c r="B61" s="168" t="s">
        <v>105</v>
      </c>
      <c r="C61" s="168" t="s">
        <v>105</v>
      </c>
      <c r="D61" s="168" t="s">
        <v>105</v>
      </c>
      <c r="E61" s="168" t="s">
        <v>105</v>
      </c>
      <c r="F61" s="168" t="s">
        <v>105</v>
      </c>
      <c r="G61" s="168" t="s">
        <v>105</v>
      </c>
      <c r="H61" s="168" t="s">
        <v>105</v>
      </c>
      <c r="I61" s="168" t="s">
        <v>105</v>
      </c>
      <c r="J61" s="168" t="s">
        <v>105</v>
      </c>
      <c r="K61" s="168" t="s">
        <v>105</v>
      </c>
      <c r="L61" s="30"/>
      <c r="M61" s="30"/>
      <c r="N61" s="30"/>
      <c r="O61" s="30"/>
      <c r="P61" s="30"/>
    </row>
    <row r="62" spans="1:16" s="7" customFormat="1" ht="12" customHeight="1" x14ac:dyDescent="0.2">
      <c r="A62" s="168" t="s">
        <v>105</v>
      </c>
      <c r="B62" s="168" t="s">
        <v>105</v>
      </c>
      <c r="C62" s="168" t="s">
        <v>105</v>
      </c>
      <c r="D62" s="168" t="s">
        <v>105</v>
      </c>
      <c r="E62" s="168" t="s">
        <v>105</v>
      </c>
      <c r="F62" s="168" t="s">
        <v>105</v>
      </c>
      <c r="G62" s="168" t="s">
        <v>105</v>
      </c>
      <c r="H62" s="168" t="s">
        <v>105</v>
      </c>
      <c r="I62" s="168" t="s">
        <v>105</v>
      </c>
      <c r="J62" s="168" t="s">
        <v>105</v>
      </c>
      <c r="K62" s="168" t="s">
        <v>105</v>
      </c>
      <c r="L62" s="30"/>
      <c r="M62" s="30"/>
      <c r="N62" s="30"/>
      <c r="O62" s="30"/>
      <c r="P62" s="30"/>
    </row>
    <row r="63" spans="1:16" s="7" customFormat="1" ht="12" customHeight="1" x14ac:dyDescent="0.2">
      <c r="A63" s="168" t="s">
        <v>105</v>
      </c>
      <c r="B63" s="168" t="s">
        <v>105</v>
      </c>
      <c r="C63" s="168" t="s">
        <v>105</v>
      </c>
      <c r="D63" s="168" t="s">
        <v>105</v>
      </c>
      <c r="E63" s="168" t="s">
        <v>105</v>
      </c>
      <c r="F63" s="168" t="s">
        <v>105</v>
      </c>
      <c r="G63" s="168" t="s">
        <v>105</v>
      </c>
      <c r="H63" s="168" t="s">
        <v>105</v>
      </c>
      <c r="I63" s="168" t="s">
        <v>105</v>
      </c>
      <c r="J63" s="168" t="s">
        <v>105</v>
      </c>
      <c r="K63" s="168" t="s">
        <v>105</v>
      </c>
      <c r="L63" s="30"/>
      <c r="M63" s="30"/>
      <c r="N63" s="30"/>
      <c r="O63" s="30"/>
      <c r="P63" s="30"/>
    </row>
    <row r="64" spans="1:16" s="7" customFormat="1" ht="12" customHeight="1" x14ac:dyDescent="0.2">
      <c r="A64" s="168" t="s">
        <v>105</v>
      </c>
      <c r="B64" s="168" t="s">
        <v>105</v>
      </c>
      <c r="C64" s="168" t="s">
        <v>105</v>
      </c>
      <c r="D64" s="168" t="s">
        <v>105</v>
      </c>
      <c r="E64" s="168" t="s">
        <v>105</v>
      </c>
      <c r="F64" s="168" t="s">
        <v>105</v>
      </c>
      <c r="G64" s="168" t="s">
        <v>105</v>
      </c>
      <c r="H64" s="168" t="s">
        <v>105</v>
      </c>
      <c r="I64" s="168" t="s">
        <v>105</v>
      </c>
      <c r="J64" s="168" t="s">
        <v>105</v>
      </c>
      <c r="K64" s="168" t="s">
        <v>105</v>
      </c>
      <c r="L64" s="30"/>
      <c r="M64" s="30"/>
      <c r="N64" s="30"/>
      <c r="O64" s="30"/>
      <c r="P64" s="30"/>
    </row>
    <row r="65" spans="1:16" s="7" customFormat="1" ht="12" customHeight="1" x14ac:dyDescent="0.2">
      <c r="A65" s="168" t="s">
        <v>105</v>
      </c>
      <c r="B65" s="168" t="s">
        <v>105</v>
      </c>
      <c r="C65" s="168" t="s">
        <v>105</v>
      </c>
      <c r="D65" s="168" t="s">
        <v>105</v>
      </c>
      <c r="E65" s="168" t="s">
        <v>105</v>
      </c>
      <c r="F65" s="168" t="s">
        <v>105</v>
      </c>
      <c r="G65" s="168" t="s">
        <v>105</v>
      </c>
      <c r="H65" s="168" t="s">
        <v>105</v>
      </c>
      <c r="I65" s="168" t="s">
        <v>105</v>
      </c>
      <c r="J65" s="168" t="s">
        <v>105</v>
      </c>
      <c r="K65" s="168" t="s">
        <v>105</v>
      </c>
      <c r="L65" s="30"/>
      <c r="M65" s="30"/>
      <c r="N65" s="30"/>
      <c r="O65" s="30"/>
      <c r="P65" s="30"/>
    </row>
    <row r="66" spans="1:16" s="7" customFormat="1" ht="12" customHeight="1" x14ac:dyDescent="0.2">
      <c r="A66" s="168" t="s">
        <v>105</v>
      </c>
      <c r="B66" s="168" t="s">
        <v>105</v>
      </c>
      <c r="C66" s="168" t="s">
        <v>105</v>
      </c>
      <c r="D66" s="168" t="s">
        <v>105</v>
      </c>
      <c r="E66" s="168" t="s">
        <v>105</v>
      </c>
      <c r="F66" s="168" t="s">
        <v>105</v>
      </c>
      <c r="G66" s="168" t="s">
        <v>105</v>
      </c>
      <c r="H66" s="168" t="s">
        <v>105</v>
      </c>
      <c r="I66" s="168" t="s">
        <v>105</v>
      </c>
      <c r="J66" s="168" t="s">
        <v>105</v>
      </c>
      <c r="K66" s="168" t="s">
        <v>105</v>
      </c>
      <c r="L66" s="30"/>
      <c r="M66" s="30"/>
      <c r="N66" s="30"/>
      <c r="O66" s="30"/>
      <c r="P66" s="30"/>
    </row>
    <row r="67" spans="1:16" s="7" customFormat="1" ht="12" customHeight="1" x14ac:dyDescent="0.2">
      <c r="A67" s="168" t="s">
        <v>105</v>
      </c>
      <c r="B67" s="168" t="s">
        <v>105</v>
      </c>
      <c r="C67" s="168" t="s">
        <v>105</v>
      </c>
      <c r="D67" s="168" t="s">
        <v>105</v>
      </c>
      <c r="E67" s="168" t="s">
        <v>105</v>
      </c>
      <c r="F67" s="168" t="s">
        <v>105</v>
      </c>
      <c r="G67" s="168" t="s">
        <v>105</v>
      </c>
      <c r="H67" s="168" t="s">
        <v>105</v>
      </c>
      <c r="I67" s="168" t="s">
        <v>105</v>
      </c>
      <c r="J67" s="168" t="s">
        <v>105</v>
      </c>
      <c r="K67" s="168" t="s">
        <v>105</v>
      </c>
      <c r="L67" s="30"/>
      <c r="M67" s="30"/>
      <c r="N67" s="30"/>
      <c r="O67" s="30"/>
      <c r="P67" s="30"/>
    </row>
    <row r="68" spans="1:16" s="7" customFormat="1" ht="12" customHeight="1" x14ac:dyDescent="0.2">
      <c r="A68" s="168" t="s">
        <v>105</v>
      </c>
      <c r="B68" s="168" t="s">
        <v>105</v>
      </c>
      <c r="C68" s="168" t="s">
        <v>105</v>
      </c>
      <c r="D68" s="168" t="s">
        <v>105</v>
      </c>
      <c r="E68" s="168" t="s">
        <v>105</v>
      </c>
      <c r="F68" s="168" t="s">
        <v>105</v>
      </c>
      <c r="G68" s="168" t="s">
        <v>105</v>
      </c>
      <c r="H68" s="168" t="s">
        <v>105</v>
      </c>
      <c r="I68" s="168" t="s">
        <v>105</v>
      </c>
      <c r="J68" s="168" t="s">
        <v>105</v>
      </c>
      <c r="K68" s="168" t="s">
        <v>105</v>
      </c>
      <c r="L68" s="30"/>
      <c r="M68" s="30"/>
      <c r="N68" s="30"/>
      <c r="O68" s="30"/>
      <c r="P68" s="30"/>
    </row>
    <row r="69" spans="1:16" s="7" customFormat="1" ht="12" customHeight="1" x14ac:dyDescent="0.2">
      <c r="A69" s="168" t="s">
        <v>105</v>
      </c>
      <c r="B69" s="168" t="s">
        <v>105</v>
      </c>
      <c r="C69" s="168" t="s">
        <v>105</v>
      </c>
      <c r="D69" s="168" t="s">
        <v>105</v>
      </c>
      <c r="E69" s="168" t="s">
        <v>105</v>
      </c>
      <c r="F69" s="168" t="s">
        <v>105</v>
      </c>
      <c r="G69" s="168" t="s">
        <v>105</v>
      </c>
      <c r="H69" s="168" t="s">
        <v>105</v>
      </c>
      <c r="I69" s="168" t="s">
        <v>105</v>
      </c>
      <c r="J69" s="168" t="s">
        <v>105</v>
      </c>
      <c r="K69" s="168" t="s">
        <v>105</v>
      </c>
      <c r="L69" s="30"/>
      <c r="M69" s="30"/>
      <c r="N69" s="30"/>
      <c r="O69" s="30"/>
      <c r="P69" s="30"/>
    </row>
    <row r="70" spans="1:16" s="7" customFormat="1" ht="12" customHeight="1" x14ac:dyDescent="0.2">
      <c r="A70" s="168" t="s">
        <v>105</v>
      </c>
      <c r="B70" s="168" t="s">
        <v>105</v>
      </c>
      <c r="C70" s="168" t="s">
        <v>105</v>
      </c>
      <c r="D70" s="168" t="s">
        <v>105</v>
      </c>
      <c r="E70" s="168" t="s">
        <v>105</v>
      </c>
      <c r="F70" s="168" t="s">
        <v>105</v>
      </c>
      <c r="G70" s="168" t="s">
        <v>105</v>
      </c>
      <c r="H70" s="168" t="s">
        <v>105</v>
      </c>
      <c r="I70" s="168" t="s">
        <v>105</v>
      </c>
      <c r="J70" s="168" t="s">
        <v>105</v>
      </c>
      <c r="K70" s="168" t="s">
        <v>105</v>
      </c>
      <c r="L70" s="30"/>
      <c r="M70" s="30"/>
      <c r="N70" s="30"/>
      <c r="O70" s="30"/>
      <c r="P70" s="30"/>
    </row>
    <row r="71" spans="1:16" s="7" customFormat="1" ht="12" customHeight="1" x14ac:dyDescent="0.2">
      <c r="A71" s="168" t="s">
        <v>105</v>
      </c>
      <c r="B71" s="168" t="s">
        <v>105</v>
      </c>
      <c r="C71" s="168" t="s">
        <v>105</v>
      </c>
      <c r="D71" s="168" t="s">
        <v>105</v>
      </c>
      <c r="E71" s="168" t="s">
        <v>105</v>
      </c>
      <c r="F71" s="168" t="s">
        <v>105</v>
      </c>
      <c r="G71" s="168" t="s">
        <v>105</v>
      </c>
      <c r="H71" s="168" t="s">
        <v>105</v>
      </c>
      <c r="I71" s="168" t="s">
        <v>105</v>
      </c>
      <c r="J71" s="168" t="s">
        <v>105</v>
      </c>
      <c r="K71" s="168" t="s">
        <v>105</v>
      </c>
      <c r="L71" s="30"/>
      <c r="M71" s="30"/>
      <c r="N71" s="30"/>
      <c r="O71" s="30"/>
      <c r="P71" s="30"/>
    </row>
    <row r="72" spans="1:16" s="7" customFormat="1" ht="12" customHeight="1" x14ac:dyDescent="0.2">
      <c r="A72" s="168" t="s">
        <v>105</v>
      </c>
      <c r="B72" s="168" t="s">
        <v>105</v>
      </c>
      <c r="C72" s="168" t="s">
        <v>105</v>
      </c>
      <c r="D72" s="168" t="s">
        <v>105</v>
      </c>
      <c r="E72" s="168" t="s">
        <v>105</v>
      </c>
      <c r="F72" s="168" t="s">
        <v>105</v>
      </c>
      <c r="G72" s="168" t="s">
        <v>105</v>
      </c>
      <c r="H72" s="168" t="s">
        <v>105</v>
      </c>
      <c r="I72" s="168" t="s">
        <v>105</v>
      </c>
      <c r="J72" s="168" t="s">
        <v>105</v>
      </c>
      <c r="K72" s="168" t="s">
        <v>105</v>
      </c>
      <c r="L72" s="30"/>
      <c r="M72" s="30"/>
      <c r="N72" s="30"/>
      <c r="O72" s="30"/>
      <c r="P72" s="30"/>
    </row>
    <row r="73" spans="1:16" s="7" customFormat="1" ht="12" customHeight="1" x14ac:dyDescent="0.2">
      <c r="A73" s="168" t="s">
        <v>105</v>
      </c>
      <c r="B73" s="168" t="s">
        <v>105</v>
      </c>
      <c r="C73" s="168" t="s">
        <v>105</v>
      </c>
      <c r="D73" s="168" t="s">
        <v>105</v>
      </c>
      <c r="E73" s="168" t="s">
        <v>105</v>
      </c>
      <c r="F73" s="168" t="s">
        <v>105</v>
      </c>
      <c r="G73" s="168" t="s">
        <v>105</v>
      </c>
      <c r="H73" s="168" t="s">
        <v>105</v>
      </c>
      <c r="I73" s="168" t="s">
        <v>105</v>
      </c>
      <c r="J73" s="168" t="s">
        <v>105</v>
      </c>
      <c r="K73" s="168" t="s">
        <v>105</v>
      </c>
      <c r="L73" s="30"/>
      <c r="M73" s="30"/>
      <c r="N73" s="30"/>
      <c r="O73" s="30"/>
      <c r="P73" s="30"/>
    </row>
    <row r="74" spans="1:16" s="7" customFormat="1" ht="12" customHeight="1" x14ac:dyDescent="0.2">
      <c r="A74" s="168" t="s">
        <v>105</v>
      </c>
      <c r="B74" s="168" t="s">
        <v>105</v>
      </c>
      <c r="C74" s="168" t="s">
        <v>105</v>
      </c>
      <c r="D74" s="168" t="s">
        <v>105</v>
      </c>
      <c r="E74" s="168" t="s">
        <v>105</v>
      </c>
      <c r="F74" s="168" t="s">
        <v>105</v>
      </c>
      <c r="G74" s="168" t="s">
        <v>105</v>
      </c>
      <c r="H74" s="168" t="s">
        <v>105</v>
      </c>
      <c r="I74" s="168" t="s">
        <v>105</v>
      </c>
      <c r="J74" s="168" t="s">
        <v>105</v>
      </c>
      <c r="K74" s="168" t="s">
        <v>105</v>
      </c>
      <c r="L74" s="30"/>
      <c r="M74" s="30"/>
      <c r="N74" s="30"/>
      <c r="O74" s="30"/>
      <c r="P74" s="30"/>
    </row>
    <row r="75" spans="1:16" s="7" customFormat="1" ht="12" customHeight="1" x14ac:dyDescent="0.2">
      <c r="A75" s="168" t="s">
        <v>105</v>
      </c>
      <c r="B75" s="168" t="s">
        <v>105</v>
      </c>
      <c r="C75" s="168" t="s">
        <v>105</v>
      </c>
      <c r="D75" s="168" t="s">
        <v>105</v>
      </c>
      <c r="E75" s="168" t="s">
        <v>105</v>
      </c>
      <c r="F75" s="168" t="s">
        <v>105</v>
      </c>
      <c r="G75" s="168" t="s">
        <v>105</v>
      </c>
      <c r="H75" s="168" t="s">
        <v>105</v>
      </c>
      <c r="I75" s="168" t="s">
        <v>105</v>
      </c>
      <c r="J75" s="168" t="s">
        <v>105</v>
      </c>
      <c r="K75" s="168" t="s">
        <v>105</v>
      </c>
      <c r="L75" s="30"/>
      <c r="M75" s="30"/>
      <c r="N75" s="30"/>
      <c r="O75" s="30"/>
      <c r="P75" s="30"/>
    </row>
    <row r="76" spans="1:16" s="7" customFormat="1" ht="12" customHeight="1" x14ac:dyDescent="0.2">
      <c r="A76" s="168" t="s">
        <v>105</v>
      </c>
      <c r="B76" s="168" t="s">
        <v>105</v>
      </c>
      <c r="C76" s="168" t="s">
        <v>105</v>
      </c>
      <c r="D76" s="168" t="s">
        <v>105</v>
      </c>
      <c r="E76" s="168" t="s">
        <v>105</v>
      </c>
      <c r="F76" s="168" t="s">
        <v>105</v>
      </c>
      <c r="G76" s="168" t="s">
        <v>105</v>
      </c>
      <c r="H76" s="168" t="s">
        <v>105</v>
      </c>
      <c r="I76" s="168" t="s">
        <v>105</v>
      </c>
      <c r="J76" s="168" t="s">
        <v>105</v>
      </c>
      <c r="K76" s="168" t="s">
        <v>105</v>
      </c>
      <c r="L76" s="30"/>
      <c r="M76" s="30"/>
      <c r="N76" s="30"/>
      <c r="O76" s="30"/>
      <c r="P76" s="30"/>
    </row>
    <row r="77" spans="1:16" s="7" customFormat="1" ht="12" customHeight="1" x14ac:dyDescent="0.2">
      <c r="A77" s="168" t="s">
        <v>105</v>
      </c>
      <c r="B77" s="168" t="s">
        <v>105</v>
      </c>
      <c r="C77" s="168" t="s">
        <v>105</v>
      </c>
      <c r="D77" s="168" t="s">
        <v>105</v>
      </c>
      <c r="E77" s="168" t="s">
        <v>105</v>
      </c>
      <c r="F77" s="168" t="s">
        <v>105</v>
      </c>
      <c r="G77" s="168" t="s">
        <v>105</v>
      </c>
      <c r="H77" s="168" t="s">
        <v>105</v>
      </c>
      <c r="I77" s="168" t="s">
        <v>105</v>
      </c>
      <c r="J77" s="168" t="s">
        <v>105</v>
      </c>
      <c r="K77" s="168" t="s">
        <v>105</v>
      </c>
      <c r="L77" s="30"/>
      <c r="M77" s="30"/>
      <c r="N77" s="30"/>
      <c r="O77" s="30"/>
      <c r="P77" s="30"/>
    </row>
    <row r="78" spans="1:16" s="7" customFormat="1" ht="12" customHeight="1" x14ac:dyDescent="0.2">
      <c r="A78" s="168" t="s">
        <v>105</v>
      </c>
      <c r="B78" s="168" t="s">
        <v>105</v>
      </c>
      <c r="C78" s="168" t="s">
        <v>105</v>
      </c>
      <c r="D78" s="168" t="s">
        <v>105</v>
      </c>
      <c r="E78" s="168" t="s">
        <v>105</v>
      </c>
      <c r="F78" s="168" t="s">
        <v>105</v>
      </c>
      <c r="G78" s="168" t="s">
        <v>105</v>
      </c>
      <c r="H78" s="168" t="s">
        <v>105</v>
      </c>
      <c r="I78" s="168" t="s">
        <v>105</v>
      </c>
      <c r="J78" s="168" t="s">
        <v>105</v>
      </c>
      <c r="K78" s="168" t="s">
        <v>105</v>
      </c>
      <c r="L78" s="30"/>
      <c r="M78" s="30"/>
      <c r="N78" s="30"/>
      <c r="O78" s="30"/>
      <c r="P78" s="30"/>
    </row>
    <row r="79" spans="1:16" s="7" customFormat="1" ht="12" customHeight="1" x14ac:dyDescent="0.2">
      <c r="A79" s="168" t="s">
        <v>105</v>
      </c>
      <c r="B79" s="168" t="s">
        <v>105</v>
      </c>
      <c r="C79" s="168" t="s">
        <v>105</v>
      </c>
      <c r="D79" s="168" t="s">
        <v>105</v>
      </c>
      <c r="E79" s="168" t="s">
        <v>105</v>
      </c>
      <c r="F79" s="168" t="s">
        <v>105</v>
      </c>
      <c r="G79" s="168" t="s">
        <v>105</v>
      </c>
      <c r="H79" s="168" t="s">
        <v>105</v>
      </c>
      <c r="I79" s="168" t="s">
        <v>105</v>
      </c>
      <c r="J79" s="168" t="s">
        <v>105</v>
      </c>
      <c r="K79" s="168" t="s">
        <v>105</v>
      </c>
      <c r="L79" s="30"/>
      <c r="M79" s="30"/>
      <c r="N79" s="30"/>
      <c r="O79" s="30"/>
      <c r="P79" s="30"/>
    </row>
    <row r="80" spans="1:16" s="7" customFormat="1" ht="12" customHeight="1" x14ac:dyDescent="0.2">
      <c r="A80" s="168" t="s">
        <v>105</v>
      </c>
      <c r="B80" s="168" t="s">
        <v>105</v>
      </c>
      <c r="C80" s="168" t="s">
        <v>105</v>
      </c>
      <c r="D80" s="168" t="s">
        <v>105</v>
      </c>
      <c r="E80" s="168" t="s">
        <v>105</v>
      </c>
      <c r="F80" s="168" t="s">
        <v>105</v>
      </c>
      <c r="G80" s="168" t="s">
        <v>105</v>
      </c>
      <c r="H80" s="168" t="s">
        <v>105</v>
      </c>
      <c r="I80" s="168" t="s">
        <v>105</v>
      </c>
      <c r="J80" s="168" t="s">
        <v>105</v>
      </c>
      <c r="K80" s="168" t="s">
        <v>105</v>
      </c>
      <c r="L80" s="30"/>
      <c r="M80" s="30"/>
      <c r="N80" s="30"/>
      <c r="O80" s="30"/>
      <c r="P80" s="30"/>
    </row>
    <row r="81" spans="1:16" s="7" customFormat="1" ht="12" customHeight="1" x14ac:dyDescent="0.2">
      <c r="A81" s="168" t="s">
        <v>105</v>
      </c>
      <c r="B81" s="168" t="s">
        <v>105</v>
      </c>
      <c r="C81" s="168" t="s">
        <v>105</v>
      </c>
      <c r="D81" s="168" t="s">
        <v>105</v>
      </c>
      <c r="E81" s="168" t="s">
        <v>105</v>
      </c>
      <c r="F81" s="168" t="s">
        <v>105</v>
      </c>
      <c r="G81" s="168" t="s">
        <v>105</v>
      </c>
      <c r="H81" s="168" t="s">
        <v>105</v>
      </c>
      <c r="I81" s="168" t="s">
        <v>105</v>
      </c>
      <c r="J81" s="168" t="s">
        <v>105</v>
      </c>
      <c r="K81" s="168" t="s">
        <v>105</v>
      </c>
      <c r="L81" s="30"/>
      <c r="M81" s="30"/>
      <c r="N81" s="30"/>
      <c r="O81" s="30"/>
      <c r="P81" s="30"/>
    </row>
    <row r="82" spans="1:16" s="7" customFormat="1" ht="12" customHeight="1" x14ac:dyDescent="0.2">
      <c r="A82" s="168" t="s">
        <v>105</v>
      </c>
      <c r="B82" s="168" t="s">
        <v>105</v>
      </c>
      <c r="C82" s="168" t="s">
        <v>105</v>
      </c>
      <c r="D82" s="168" t="s">
        <v>105</v>
      </c>
      <c r="E82" s="168" t="s">
        <v>105</v>
      </c>
      <c r="F82" s="168" t="s">
        <v>105</v>
      </c>
      <c r="G82" s="168" t="s">
        <v>105</v>
      </c>
      <c r="H82" s="168" t="s">
        <v>105</v>
      </c>
      <c r="I82" s="168" t="s">
        <v>105</v>
      </c>
      <c r="J82" s="168" t="s">
        <v>105</v>
      </c>
      <c r="K82" s="168" t="s">
        <v>105</v>
      </c>
      <c r="L82" s="30"/>
      <c r="M82" s="30"/>
      <c r="N82" s="30"/>
      <c r="O82" s="30"/>
      <c r="P82" s="30"/>
    </row>
    <row r="83" spans="1:16" s="7" customFormat="1" ht="12" customHeight="1" x14ac:dyDescent="0.2">
      <c r="A83" s="168" t="s">
        <v>105</v>
      </c>
      <c r="B83" s="168" t="s">
        <v>105</v>
      </c>
      <c r="C83" s="168" t="s">
        <v>105</v>
      </c>
      <c r="D83" s="168" t="s">
        <v>105</v>
      </c>
      <c r="E83" s="168" t="s">
        <v>105</v>
      </c>
      <c r="F83" s="168" t="s">
        <v>105</v>
      </c>
      <c r="G83" s="168" t="s">
        <v>105</v>
      </c>
      <c r="H83" s="168" t="s">
        <v>105</v>
      </c>
      <c r="I83" s="168" t="s">
        <v>105</v>
      </c>
      <c r="J83" s="168" t="s">
        <v>105</v>
      </c>
      <c r="K83" s="168" t="s">
        <v>105</v>
      </c>
      <c r="L83" s="30"/>
      <c r="M83" s="30"/>
      <c r="N83" s="30"/>
      <c r="O83" s="30"/>
      <c r="P83" s="30"/>
    </row>
    <row r="84" spans="1:16" s="7" customFormat="1" ht="12" customHeight="1" x14ac:dyDescent="0.2">
      <c r="A84" s="168" t="s">
        <v>105</v>
      </c>
      <c r="B84" s="168" t="s">
        <v>105</v>
      </c>
      <c r="C84" s="168" t="s">
        <v>105</v>
      </c>
      <c r="D84" s="168" t="s">
        <v>105</v>
      </c>
      <c r="E84" s="168" t="s">
        <v>105</v>
      </c>
      <c r="F84" s="168" t="s">
        <v>105</v>
      </c>
      <c r="G84" s="168" t="s">
        <v>105</v>
      </c>
      <c r="H84" s="168" t="s">
        <v>105</v>
      </c>
      <c r="I84" s="168" t="s">
        <v>105</v>
      </c>
      <c r="J84" s="168" t="s">
        <v>105</v>
      </c>
      <c r="K84" s="168" t="s">
        <v>105</v>
      </c>
      <c r="L84" s="30"/>
      <c r="M84" s="30"/>
      <c r="N84" s="30"/>
      <c r="O84" s="30"/>
      <c r="P84" s="30"/>
    </row>
    <row r="85" spans="1:16" s="7" customFormat="1" ht="12" customHeight="1" x14ac:dyDescent="0.2">
      <c r="A85" s="168" t="s">
        <v>105</v>
      </c>
      <c r="B85" s="168" t="s">
        <v>105</v>
      </c>
      <c r="C85" s="168" t="s">
        <v>105</v>
      </c>
      <c r="D85" s="168" t="s">
        <v>105</v>
      </c>
      <c r="E85" s="168" t="s">
        <v>105</v>
      </c>
      <c r="F85" s="168" t="s">
        <v>105</v>
      </c>
      <c r="G85" s="168" t="s">
        <v>105</v>
      </c>
      <c r="H85" s="168" t="s">
        <v>105</v>
      </c>
      <c r="I85" s="168" t="s">
        <v>105</v>
      </c>
      <c r="J85" s="168" t="s">
        <v>105</v>
      </c>
      <c r="K85" s="168" t="s">
        <v>105</v>
      </c>
      <c r="L85" s="30"/>
      <c r="M85" s="30"/>
      <c r="N85" s="30"/>
      <c r="O85" s="30"/>
      <c r="P85" s="30"/>
    </row>
    <row r="86" spans="1:16" s="7" customFormat="1" ht="12" customHeight="1" x14ac:dyDescent="0.2">
      <c r="A86" s="168" t="s">
        <v>105</v>
      </c>
      <c r="B86" s="168" t="s">
        <v>105</v>
      </c>
      <c r="C86" s="168" t="s">
        <v>105</v>
      </c>
      <c r="D86" s="168" t="s">
        <v>105</v>
      </c>
      <c r="E86" s="168" t="s">
        <v>105</v>
      </c>
      <c r="F86" s="168" t="s">
        <v>105</v>
      </c>
      <c r="G86" s="168" t="s">
        <v>105</v>
      </c>
      <c r="H86" s="168" t="s">
        <v>105</v>
      </c>
      <c r="I86" s="168" t="s">
        <v>105</v>
      </c>
      <c r="J86" s="168" t="s">
        <v>105</v>
      </c>
      <c r="K86" s="168" t="s">
        <v>105</v>
      </c>
      <c r="L86" s="30"/>
      <c r="M86" s="30"/>
      <c r="N86" s="30"/>
      <c r="O86" s="30"/>
      <c r="P86" s="30"/>
    </row>
    <row r="87" spans="1:16" s="7" customFormat="1" ht="12" customHeight="1" x14ac:dyDescent="0.2">
      <c r="A87" s="168" t="s">
        <v>105</v>
      </c>
      <c r="B87" s="168" t="s">
        <v>105</v>
      </c>
      <c r="C87" s="168" t="s">
        <v>105</v>
      </c>
      <c r="D87" s="168" t="s">
        <v>105</v>
      </c>
      <c r="E87" s="168" t="s">
        <v>105</v>
      </c>
      <c r="F87" s="168" t="s">
        <v>105</v>
      </c>
      <c r="G87" s="168" t="s">
        <v>105</v>
      </c>
      <c r="H87" s="168" t="s">
        <v>105</v>
      </c>
      <c r="I87" s="168" t="s">
        <v>105</v>
      </c>
      <c r="J87" s="168" t="s">
        <v>105</v>
      </c>
      <c r="K87" s="168" t="s">
        <v>105</v>
      </c>
      <c r="L87" s="30"/>
      <c r="M87" s="30"/>
      <c r="N87" s="30"/>
      <c r="O87" s="30"/>
      <c r="P87" s="30"/>
    </row>
    <row r="88" spans="1:16" s="7" customFormat="1" ht="12" customHeight="1" x14ac:dyDescent="0.2">
      <c r="A88" s="168" t="s">
        <v>105</v>
      </c>
      <c r="B88" s="168" t="s">
        <v>105</v>
      </c>
      <c r="C88" s="168" t="s">
        <v>105</v>
      </c>
      <c r="D88" s="168" t="s">
        <v>105</v>
      </c>
      <c r="E88" s="168" t="s">
        <v>105</v>
      </c>
      <c r="F88" s="168" t="s">
        <v>105</v>
      </c>
      <c r="G88" s="168" t="s">
        <v>105</v>
      </c>
      <c r="H88" s="168" t="s">
        <v>105</v>
      </c>
      <c r="I88" s="168" t="s">
        <v>105</v>
      </c>
      <c r="J88" s="168" t="s">
        <v>105</v>
      </c>
      <c r="K88" s="168" t="s">
        <v>105</v>
      </c>
      <c r="L88" s="30"/>
      <c r="M88" s="30"/>
      <c r="N88" s="30"/>
      <c r="O88" s="30"/>
      <c r="P88" s="30"/>
    </row>
    <row r="89" spans="1:16" s="7" customFormat="1" ht="12" customHeight="1" x14ac:dyDescent="0.2">
      <c r="A89" s="168" t="s">
        <v>105</v>
      </c>
      <c r="B89" s="168" t="s">
        <v>105</v>
      </c>
      <c r="C89" s="168" t="s">
        <v>105</v>
      </c>
      <c r="D89" s="168" t="s">
        <v>105</v>
      </c>
      <c r="E89" s="168" t="s">
        <v>105</v>
      </c>
      <c r="F89" s="168" t="s">
        <v>105</v>
      </c>
      <c r="G89" s="168" t="s">
        <v>105</v>
      </c>
      <c r="H89" s="168" t="s">
        <v>105</v>
      </c>
      <c r="I89" s="168" t="s">
        <v>105</v>
      </c>
      <c r="J89" s="168" t="s">
        <v>105</v>
      </c>
      <c r="K89" s="168" t="s">
        <v>105</v>
      </c>
      <c r="L89" s="30"/>
      <c r="M89" s="30"/>
      <c r="N89" s="30"/>
      <c r="O89" s="30"/>
      <c r="P89" s="30"/>
    </row>
    <row r="90" spans="1:16" s="7" customFormat="1" ht="12" customHeight="1" x14ac:dyDescent="0.2">
      <c r="A90" s="168" t="s">
        <v>105</v>
      </c>
      <c r="B90" s="168" t="s">
        <v>105</v>
      </c>
      <c r="C90" s="168" t="s">
        <v>105</v>
      </c>
      <c r="D90" s="168" t="s">
        <v>105</v>
      </c>
      <c r="E90" s="168" t="s">
        <v>105</v>
      </c>
      <c r="F90" s="168" t="s">
        <v>105</v>
      </c>
      <c r="G90" s="168" t="s">
        <v>105</v>
      </c>
      <c r="H90" s="168" t="s">
        <v>105</v>
      </c>
      <c r="I90" s="168" t="s">
        <v>105</v>
      </c>
      <c r="J90" s="168" t="s">
        <v>105</v>
      </c>
      <c r="K90" s="168" t="s">
        <v>105</v>
      </c>
      <c r="L90" s="30"/>
      <c r="M90" s="30"/>
      <c r="N90" s="30"/>
      <c r="O90" s="30"/>
      <c r="P90" s="30"/>
    </row>
    <row r="91" spans="1:16" s="7" customFormat="1" ht="12" customHeight="1" x14ac:dyDescent="0.2">
      <c r="A91" s="168" t="s">
        <v>105</v>
      </c>
      <c r="B91" s="168" t="s">
        <v>105</v>
      </c>
      <c r="C91" s="168" t="s">
        <v>105</v>
      </c>
      <c r="D91" s="168" t="s">
        <v>105</v>
      </c>
      <c r="E91" s="168" t="s">
        <v>105</v>
      </c>
      <c r="F91" s="168" t="s">
        <v>105</v>
      </c>
      <c r="G91" s="168" t="s">
        <v>105</v>
      </c>
      <c r="H91" s="168" t="s">
        <v>105</v>
      </c>
      <c r="I91" s="168" t="s">
        <v>105</v>
      </c>
      <c r="J91" s="168" t="s">
        <v>105</v>
      </c>
      <c r="K91" s="168" t="s">
        <v>105</v>
      </c>
      <c r="L91" s="30"/>
      <c r="M91" s="30"/>
      <c r="N91" s="30"/>
      <c r="O91" s="30"/>
      <c r="P91" s="30"/>
    </row>
    <row r="92" spans="1:16" s="7" customFormat="1" ht="12" customHeight="1" x14ac:dyDescent="0.2">
      <c r="A92" s="168" t="s">
        <v>105</v>
      </c>
      <c r="B92" s="168" t="s">
        <v>105</v>
      </c>
      <c r="C92" s="168" t="s">
        <v>105</v>
      </c>
      <c r="D92" s="168" t="s">
        <v>105</v>
      </c>
      <c r="E92" s="168" t="s">
        <v>105</v>
      </c>
      <c r="F92" s="168" t="s">
        <v>105</v>
      </c>
      <c r="G92" s="168" t="s">
        <v>105</v>
      </c>
      <c r="H92" s="168" t="s">
        <v>105</v>
      </c>
      <c r="I92" s="168" t="s">
        <v>105</v>
      </c>
      <c r="J92" s="168" t="s">
        <v>105</v>
      </c>
      <c r="K92" s="168" t="s">
        <v>105</v>
      </c>
      <c r="L92" s="30"/>
      <c r="M92" s="30"/>
      <c r="N92" s="30"/>
      <c r="O92" s="30"/>
      <c r="P92" s="30"/>
    </row>
    <row r="93" spans="1:16" s="7" customFormat="1" ht="12" customHeight="1" x14ac:dyDescent="0.2">
      <c r="A93" s="168" t="s">
        <v>105</v>
      </c>
      <c r="B93" s="168" t="s">
        <v>105</v>
      </c>
      <c r="C93" s="168" t="s">
        <v>105</v>
      </c>
      <c r="D93" s="168" t="s">
        <v>105</v>
      </c>
      <c r="E93" s="168" t="s">
        <v>105</v>
      </c>
      <c r="F93" s="168" t="s">
        <v>105</v>
      </c>
      <c r="G93" s="168" t="s">
        <v>105</v>
      </c>
      <c r="H93" s="168" t="s">
        <v>105</v>
      </c>
      <c r="I93" s="168" t="s">
        <v>105</v>
      </c>
      <c r="J93" s="168" t="s">
        <v>105</v>
      </c>
      <c r="K93" s="168" t="s">
        <v>105</v>
      </c>
      <c r="L93" s="30"/>
      <c r="M93" s="30"/>
      <c r="N93" s="30"/>
      <c r="O93" s="30"/>
      <c r="P93" s="30"/>
    </row>
    <row r="94" spans="1:16" s="7" customFormat="1" ht="12" customHeight="1" x14ac:dyDescent="0.2">
      <c r="A94" s="168" t="s">
        <v>105</v>
      </c>
      <c r="B94" s="168" t="s">
        <v>105</v>
      </c>
      <c r="C94" s="168" t="s">
        <v>105</v>
      </c>
      <c r="D94" s="168" t="s">
        <v>105</v>
      </c>
      <c r="E94" s="168" t="s">
        <v>105</v>
      </c>
      <c r="F94" s="168" t="s">
        <v>105</v>
      </c>
      <c r="G94" s="168" t="s">
        <v>105</v>
      </c>
      <c r="H94" s="168" t="s">
        <v>105</v>
      </c>
      <c r="I94" s="168" t="s">
        <v>105</v>
      </c>
      <c r="J94" s="168" t="s">
        <v>105</v>
      </c>
      <c r="K94" s="168" t="s">
        <v>105</v>
      </c>
      <c r="L94" s="30"/>
      <c r="M94" s="30"/>
      <c r="N94" s="30"/>
      <c r="O94" s="30"/>
      <c r="P94" s="30"/>
    </row>
    <row r="95" spans="1:16" s="7" customFormat="1" ht="12" customHeight="1" x14ac:dyDescent="0.2">
      <c r="A95" s="168" t="s">
        <v>105</v>
      </c>
      <c r="B95" s="168" t="s">
        <v>105</v>
      </c>
      <c r="C95" s="168" t="s">
        <v>105</v>
      </c>
      <c r="D95" s="168" t="s">
        <v>105</v>
      </c>
      <c r="E95" s="168" t="s">
        <v>105</v>
      </c>
      <c r="F95" s="168" t="s">
        <v>105</v>
      </c>
      <c r="G95" s="168" t="s">
        <v>105</v>
      </c>
      <c r="H95" s="168" t="s">
        <v>105</v>
      </c>
      <c r="I95" s="168" t="s">
        <v>105</v>
      </c>
      <c r="J95" s="168" t="s">
        <v>105</v>
      </c>
      <c r="K95" s="168" t="s">
        <v>105</v>
      </c>
      <c r="L95" s="30"/>
      <c r="M95" s="30"/>
      <c r="N95" s="30"/>
      <c r="O95" s="30"/>
      <c r="P95" s="30"/>
    </row>
    <row r="96" spans="1:16" s="7" customFormat="1" ht="12" customHeight="1" x14ac:dyDescent="0.2">
      <c r="A96" s="168" t="s">
        <v>105</v>
      </c>
      <c r="B96" s="168" t="s">
        <v>105</v>
      </c>
      <c r="C96" s="168" t="s">
        <v>105</v>
      </c>
      <c r="D96" s="168" t="s">
        <v>105</v>
      </c>
      <c r="E96" s="168" t="s">
        <v>105</v>
      </c>
      <c r="F96" s="168" t="s">
        <v>105</v>
      </c>
      <c r="G96" s="168" t="s">
        <v>105</v>
      </c>
      <c r="H96" s="168" t="s">
        <v>105</v>
      </c>
      <c r="I96" s="168" t="s">
        <v>105</v>
      </c>
      <c r="J96" s="168" t="s">
        <v>105</v>
      </c>
      <c r="K96" s="168" t="s">
        <v>105</v>
      </c>
      <c r="L96" s="30"/>
      <c r="M96" s="30"/>
      <c r="N96" s="30"/>
      <c r="O96" s="30"/>
      <c r="P96" s="30"/>
    </row>
    <row r="97" spans="1:16" s="7" customFormat="1" ht="12" customHeight="1" x14ac:dyDescent="0.2">
      <c r="A97" s="168" t="s">
        <v>105</v>
      </c>
      <c r="B97" s="168" t="s">
        <v>105</v>
      </c>
      <c r="C97" s="168" t="s">
        <v>105</v>
      </c>
      <c r="D97" s="168" t="s">
        <v>105</v>
      </c>
      <c r="E97" s="168" t="s">
        <v>105</v>
      </c>
      <c r="F97" s="168" t="s">
        <v>105</v>
      </c>
      <c r="G97" s="168" t="s">
        <v>105</v>
      </c>
      <c r="H97" s="168" t="s">
        <v>105</v>
      </c>
      <c r="I97" s="168" t="s">
        <v>105</v>
      </c>
      <c r="J97" s="168" t="s">
        <v>105</v>
      </c>
      <c r="K97" s="168" t="s">
        <v>105</v>
      </c>
      <c r="L97" s="30"/>
      <c r="M97" s="30"/>
      <c r="N97" s="30"/>
      <c r="O97" s="30"/>
      <c r="P97" s="30"/>
    </row>
    <row r="98" spans="1:16" s="7" customFormat="1" ht="12" customHeight="1" x14ac:dyDescent="0.2">
      <c r="A98" s="168" t="s">
        <v>105</v>
      </c>
      <c r="B98" s="168" t="s">
        <v>105</v>
      </c>
      <c r="C98" s="168" t="s">
        <v>105</v>
      </c>
      <c r="D98" s="168" t="s">
        <v>105</v>
      </c>
      <c r="E98" s="168" t="s">
        <v>105</v>
      </c>
      <c r="F98" s="168" t="s">
        <v>105</v>
      </c>
      <c r="G98" s="168" t="s">
        <v>105</v>
      </c>
      <c r="H98" s="168" t="s">
        <v>105</v>
      </c>
      <c r="I98" s="168" t="s">
        <v>105</v>
      </c>
      <c r="J98" s="168" t="s">
        <v>105</v>
      </c>
      <c r="K98" s="168" t="s">
        <v>105</v>
      </c>
      <c r="L98" s="30"/>
      <c r="M98" s="30"/>
      <c r="N98" s="30"/>
      <c r="O98" s="30"/>
      <c r="P98" s="30"/>
    </row>
    <row r="99" spans="1:16" s="7" customFormat="1" ht="12" customHeight="1" x14ac:dyDescent="0.2">
      <c r="A99" s="168" t="s">
        <v>105</v>
      </c>
      <c r="B99" s="168" t="s">
        <v>105</v>
      </c>
      <c r="C99" s="168" t="s">
        <v>105</v>
      </c>
      <c r="D99" s="168" t="s">
        <v>105</v>
      </c>
      <c r="E99" s="168" t="s">
        <v>105</v>
      </c>
      <c r="F99" s="168" t="s">
        <v>105</v>
      </c>
      <c r="G99" s="168" t="s">
        <v>105</v>
      </c>
      <c r="H99" s="168" t="s">
        <v>105</v>
      </c>
      <c r="I99" s="168" t="s">
        <v>105</v>
      </c>
      <c r="J99" s="168" t="s">
        <v>105</v>
      </c>
      <c r="K99" s="168" t="s">
        <v>105</v>
      </c>
      <c r="L99" s="30"/>
      <c r="M99" s="30"/>
      <c r="N99" s="30"/>
      <c r="O99" s="30"/>
      <c r="P99" s="30"/>
    </row>
    <row r="100" spans="1:16" s="7" customFormat="1" ht="12" customHeight="1" x14ac:dyDescent="0.2">
      <c r="A100" s="168" t="s">
        <v>105</v>
      </c>
      <c r="B100" s="168" t="s">
        <v>105</v>
      </c>
      <c r="C100" s="168" t="s">
        <v>105</v>
      </c>
      <c r="D100" s="168" t="s">
        <v>105</v>
      </c>
      <c r="E100" s="168" t="s">
        <v>105</v>
      </c>
      <c r="F100" s="168" t="s">
        <v>105</v>
      </c>
      <c r="G100" s="168" t="s">
        <v>105</v>
      </c>
      <c r="H100" s="168" t="s">
        <v>105</v>
      </c>
      <c r="I100" s="168" t="s">
        <v>105</v>
      </c>
      <c r="J100" s="168" t="s">
        <v>105</v>
      </c>
      <c r="K100" s="168" t="s">
        <v>105</v>
      </c>
      <c r="L100" s="30"/>
      <c r="M100" s="30"/>
      <c r="N100" s="30"/>
      <c r="O100" s="30"/>
      <c r="P100" s="30"/>
    </row>
    <row r="101" spans="1:16" s="7" customFormat="1" ht="12" customHeight="1" x14ac:dyDescent="0.2">
      <c r="A101" s="168" t="s">
        <v>105</v>
      </c>
      <c r="B101" s="168" t="s">
        <v>105</v>
      </c>
      <c r="C101" s="168" t="s">
        <v>105</v>
      </c>
      <c r="D101" s="168" t="s">
        <v>105</v>
      </c>
      <c r="E101" s="168" t="s">
        <v>105</v>
      </c>
      <c r="F101" s="168" t="s">
        <v>105</v>
      </c>
      <c r="G101" s="168" t="s">
        <v>105</v>
      </c>
      <c r="H101" s="168" t="s">
        <v>105</v>
      </c>
      <c r="I101" s="168" t="s">
        <v>105</v>
      </c>
      <c r="J101" s="168" t="s">
        <v>105</v>
      </c>
      <c r="K101" s="168" t="s">
        <v>105</v>
      </c>
      <c r="L101" s="30"/>
      <c r="M101" s="30"/>
      <c r="N101" s="30"/>
      <c r="O101" s="30"/>
      <c r="P101" s="30"/>
    </row>
    <row r="102" spans="1:16" s="7" customFormat="1" ht="12" customHeight="1" x14ac:dyDescent="0.2">
      <c r="A102" s="168" t="s">
        <v>105</v>
      </c>
      <c r="B102" s="168" t="s">
        <v>105</v>
      </c>
      <c r="C102" s="168" t="s">
        <v>105</v>
      </c>
      <c r="D102" s="168" t="s">
        <v>105</v>
      </c>
      <c r="E102" s="168" t="s">
        <v>105</v>
      </c>
      <c r="F102" s="168" t="s">
        <v>105</v>
      </c>
      <c r="G102" s="168" t="s">
        <v>105</v>
      </c>
      <c r="H102" s="168" t="s">
        <v>105</v>
      </c>
      <c r="I102" s="168" t="s">
        <v>105</v>
      </c>
      <c r="J102" s="168" t="s">
        <v>105</v>
      </c>
      <c r="K102" s="168" t="s">
        <v>105</v>
      </c>
      <c r="L102" s="30"/>
      <c r="M102" s="30"/>
      <c r="N102" s="30"/>
      <c r="O102" s="30"/>
      <c r="P102" s="30"/>
    </row>
    <row r="103" spans="1:16" s="7" customFormat="1" ht="12" customHeight="1" x14ac:dyDescent="0.2">
      <c r="A103" s="168" t="s">
        <v>105</v>
      </c>
      <c r="B103" s="168" t="s">
        <v>105</v>
      </c>
      <c r="C103" s="168" t="s">
        <v>105</v>
      </c>
      <c r="D103" s="168" t="s">
        <v>105</v>
      </c>
      <c r="E103" s="168" t="s">
        <v>105</v>
      </c>
      <c r="F103" s="168" t="s">
        <v>105</v>
      </c>
      <c r="G103" s="168" t="s">
        <v>105</v>
      </c>
      <c r="H103" s="168" t="s">
        <v>105</v>
      </c>
      <c r="I103" s="168" t="s">
        <v>105</v>
      </c>
      <c r="J103" s="168" t="s">
        <v>105</v>
      </c>
      <c r="K103" s="168" t="s">
        <v>105</v>
      </c>
      <c r="L103" s="30"/>
      <c r="M103" s="30"/>
      <c r="N103" s="30"/>
      <c r="O103" s="30"/>
      <c r="P103" s="30"/>
    </row>
    <row r="104" spans="1:16" s="7" customFormat="1" ht="12" customHeight="1" x14ac:dyDescent="0.2">
      <c r="A104" s="168" t="s">
        <v>105</v>
      </c>
      <c r="B104" s="168" t="s">
        <v>105</v>
      </c>
      <c r="C104" s="168" t="s">
        <v>105</v>
      </c>
      <c r="D104" s="168" t="s">
        <v>105</v>
      </c>
      <c r="E104" s="168" t="s">
        <v>105</v>
      </c>
      <c r="F104" s="168" t="s">
        <v>105</v>
      </c>
      <c r="G104" s="168" t="s">
        <v>105</v>
      </c>
      <c r="H104" s="168" t="s">
        <v>105</v>
      </c>
      <c r="I104" s="168" t="s">
        <v>105</v>
      </c>
      <c r="J104" s="168" t="s">
        <v>105</v>
      </c>
      <c r="K104" s="168" t="s">
        <v>105</v>
      </c>
      <c r="L104" s="30"/>
      <c r="M104" s="30"/>
      <c r="N104" s="30"/>
      <c r="O104" s="30"/>
      <c r="P104" s="30"/>
    </row>
    <row r="105" spans="1:16" s="7" customFormat="1" ht="12" customHeight="1" x14ac:dyDescent="0.2">
      <c r="A105" s="168" t="s">
        <v>105</v>
      </c>
      <c r="B105" s="168" t="s">
        <v>105</v>
      </c>
      <c r="C105" s="168" t="s">
        <v>105</v>
      </c>
      <c r="D105" s="168" t="s">
        <v>105</v>
      </c>
      <c r="E105" s="168" t="s">
        <v>105</v>
      </c>
      <c r="F105" s="168" t="s">
        <v>105</v>
      </c>
      <c r="G105" s="168" t="s">
        <v>105</v>
      </c>
      <c r="H105" s="168" t="s">
        <v>105</v>
      </c>
      <c r="I105" s="168" t="s">
        <v>105</v>
      </c>
      <c r="J105" s="168" t="s">
        <v>105</v>
      </c>
      <c r="K105" s="168" t="s">
        <v>105</v>
      </c>
      <c r="L105" s="30"/>
      <c r="M105" s="30"/>
      <c r="N105" s="30"/>
      <c r="O105" s="30"/>
      <c r="P105" s="30"/>
    </row>
    <row r="106" spans="1:16" s="7" customFormat="1" ht="12" customHeight="1" x14ac:dyDescent="0.2">
      <c r="A106" s="168" t="s">
        <v>105</v>
      </c>
      <c r="B106" s="168" t="s">
        <v>105</v>
      </c>
      <c r="C106" s="168" t="s">
        <v>105</v>
      </c>
      <c r="D106" s="168" t="s">
        <v>105</v>
      </c>
      <c r="E106" s="168" t="s">
        <v>105</v>
      </c>
      <c r="F106" s="168" t="s">
        <v>105</v>
      </c>
      <c r="G106" s="168" t="s">
        <v>105</v>
      </c>
      <c r="H106" s="168" t="s">
        <v>105</v>
      </c>
      <c r="I106" s="168" t="s">
        <v>105</v>
      </c>
      <c r="J106" s="168" t="s">
        <v>105</v>
      </c>
      <c r="K106" s="168" t="s">
        <v>105</v>
      </c>
      <c r="L106" s="30"/>
      <c r="M106" s="30"/>
      <c r="N106" s="30"/>
      <c r="O106" s="30"/>
      <c r="P106" s="30"/>
    </row>
    <row r="107" spans="1:16" s="7" customFormat="1" ht="12" customHeight="1" x14ac:dyDescent="0.2">
      <c r="A107" s="168" t="s">
        <v>105</v>
      </c>
      <c r="B107" s="168" t="s">
        <v>105</v>
      </c>
      <c r="C107" s="168" t="s">
        <v>105</v>
      </c>
      <c r="D107" s="168" t="s">
        <v>105</v>
      </c>
      <c r="E107" s="168" t="s">
        <v>105</v>
      </c>
      <c r="F107" s="168" t="s">
        <v>105</v>
      </c>
      <c r="G107" s="168" t="s">
        <v>105</v>
      </c>
      <c r="H107" s="168" t="s">
        <v>105</v>
      </c>
      <c r="I107" s="168" t="s">
        <v>105</v>
      </c>
      <c r="J107" s="168" t="s">
        <v>105</v>
      </c>
      <c r="K107" s="168" t="s">
        <v>105</v>
      </c>
      <c r="L107" s="30"/>
      <c r="M107" s="30"/>
      <c r="N107" s="30"/>
      <c r="O107" s="30"/>
      <c r="P107" s="30"/>
    </row>
    <row r="108" spans="1:16" s="7" customFormat="1" ht="12" customHeight="1" x14ac:dyDescent="0.2">
      <c r="A108" s="168" t="s">
        <v>105</v>
      </c>
      <c r="B108" s="168" t="s">
        <v>105</v>
      </c>
      <c r="C108" s="168" t="s">
        <v>105</v>
      </c>
      <c r="D108" s="168" t="s">
        <v>105</v>
      </c>
      <c r="E108" s="168" t="s">
        <v>105</v>
      </c>
      <c r="F108" s="168" t="s">
        <v>105</v>
      </c>
      <c r="G108" s="168" t="s">
        <v>105</v>
      </c>
      <c r="H108" s="168" t="s">
        <v>105</v>
      </c>
      <c r="I108" s="168" t="s">
        <v>105</v>
      </c>
      <c r="J108" s="168" t="s">
        <v>105</v>
      </c>
      <c r="K108" s="168" t="s">
        <v>105</v>
      </c>
      <c r="L108" s="30"/>
      <c r="M108" s="30"/>
      <c r="N108" s="30"/>
      <c r="O108" s="30"/>
      <c r="P108" s="30"/>
    </row>
    <row r="109" spans="1:16" s="7" customFormat="1" ht="12" customHeight="1" x14ac:dyDescent="0.2">
      <c r="A109" s="168" t="s">
        <v>105</v>
      </c>
      <c r="B109" s="168" t="s">
        <v>105</v>
      </c>
      <c r="C109" s="168" t="s">
        <v>105</v>
      </c>
      <c r="D109" s="168" t="s">
        <v>105</v>
      </c>
      <c r="E109" s="168" t="s">
        <v>105</v>
      </c>
      <c r="F109" s="168" t="s">
        <v>105</v>
      </c>
      <c r="G109" s="168" t="s">
        <v>105</v>
      </c>
      <c r="H109" s="168" t="s">
        <v>105</v>
      </c>
      <c r="I109" s="168" t="s">
        <v>105</v>
      </c>
      <c r="J109" s="168" t="s">
        <v>105</v>
      </c>
      <c r="K109" s="168" t="s">
        <v>105</v>
      </c>
      <c r="L109" s="30"/>
      <c r="M109" s="30"/>
      <c r="N109" s="30"/>
      <c r="O109" s="30"/>
      <c r="P109" s="30"/>
    </row>
    <row r="110" spans="1:16" s="7" customFormat="1" ht="12" customHeight="1" x14ac:dyDescent="0.2">
      <c r="A110" s="168" t="s">
        <v>105</v>
      </c>
      <c r="B110" s="168" t="s">
        <v>105</v>
      </c>
      <c r="C110" s="168" t="s">
        <v>105</v>
      </c>
      <c r="D110" s="168" t="s">
        <v>105</v>
      </c>
      <c r="E110" s="168" t="s">
        <v>105</v>
      </c>
      <c r="F110" s="168" t="s">
        <v>105</v>
      </c>
      <c r="G110" s="168" t="s">
        <v>105</v>
      </c>
      <c r="H110" s="168" t="s">
        <v>105</v>
      </c>
      <c r="I110" s="168" t="s">
        <v>105</v>
      </c>
      <c r="J110" s="168" t="s">
        <v>105</v>
      </c>
      <c r="K110" s="168" t="s">
        <v>105</v>
      </c>
      <c r="L110" s="30"/>
      <c r="M110" s="30"/>
      <c r="N110" s="30"/>
      <c r="O110" s="30"/>
      <c r="P110" s="30"/>
    </row>
    <row r="111" spans="1:16" s="7" customFormat="1" ht="12" customHeight="1" x14ac:dyDescent="0.2">
      <c r="A111" s="168" t="s">
        <v>105</v>
      </c>
      <c r="B111" s="168" t="s">
        <v>105</v>
      </c>
      <c r="C111" s="168" t="s">
        <v>105</v>
      </c>
      <c r="D111" s="168" t="s">
        <v>105</v>
      </c>
      <c r="E111" s="168" t="s">
        <v>105</v>
      </c>
      <c r="F111" s="168" t="s">
        <v>105</v>
      </c>
      <c r="G111" s="168" t="s">
        <v>105</v>
      </c>
      <c r="H111" s="168" t="s">
        <v>105</v>
      </c>
      <c r="I111" s="168" t="s">
        <v>105</v>
      </c>
      <c r="J111" s="168" t="s">
        <v>105</v>
      </c>
      <c r="K111" s="168" t="s">
        <v>105</v>
      </c>
      <c r="L111" s="30"/>
      <c r="M111" s="30"/>
      <c r="N111" s="30"/>
      <c r="O111" s="30"/>
      <c r="P111" s="30"/>
    </row>
    <row r="112" spans="1:16" s="7" customFormat="1" ht="12" customHeight="1" x14ac:dyDescent="0.2">
      <c r="A112" s="168" t="s">
        <v>105</v>
      </c>
      <c r="B112" s="168" t="s">
        <v>105</v>
      </c>
      <c r="C112" s="168" t="s">
        <v>105</v>
      </c>
      <c r="D112" s="168" t="s">
        <v>105</v>
      </c>
      <c r="E112" s="168" t="s">
        <v>105</v>
      </c>
      <c r="F112" s="168" t="s">
        <v>105</v>
      </c>
      <c r="G112" s="168" t="s">
        <v>105</v>
      </c>
      <c r="H112" s="168" t="s">
        <v>105</v>
      </c>
      <c r="I112" s="168" t="s">
        <v>105</v>
      </c>
      <c r="J112" s="168" t="s">
        <v>105</v>
      </c>
      <c r="K112" s="168" t="s">
        <v>105</v>
      </c>
      <c r="L112" s="30"/>
      <c r="M112" s="30"/>
      <c r="N112" s="30"/>
      <c r="O112" s="30"/>
      <c r="P112" s="30"/>
    </row>
    <row r="113" spans="1:16" s="7" customFormat="1" ht="12" customHeight="1" x14ac:dyDescent="0.2">
      <c r="A113" s="168" t="s">
        <v>105</v>
      </c>
      <c r="B113" s="168" t="s">
        <v>105</v>
      </c>
      <c r="C113" s="168" t="s">
        <v>105</v>
      </c>
      <c r="D113" s="168" t="s">
        <v>105</v>
      </c>
      <c r="E113" s="168" t="s">
        <v>105</v>
      </c>
      <c r="F113" s="168" t="s">
        <v>105</v>
      </c>
      <c r="G113" s="168" t="s">
        <v>105</v>
      </c>
      <c r="H113" s="168" t="s">
        <v>105</v>
      </c>
      <c r="I113" s="168" t="s">
        <v>105</v>
      </c>
      <c r="J113" s="168" t="s">
        <v>105</v>
      </c>
      <c r="K113" s="168" t="s">
        <v>105</v>
      </c>
      <c r="L113" s="30"/>
      <c r="M113" s="30"/>
      <c r="N113" s="30"/>
      <c r="O113" s="30"/>
      <c r="P113" s="30"/>
    </row>
    <row r="114" spans="1:16" s="7" customFormat="1" ht="12" customHeight="1" x14ac:dyDescent="0.2">
      <c r="A114" s="168" t="s">
        <v>105</v>
      </c>
      <c r="B114" s="168" t="s">
        <v>105</v>
      </c>
      <c r="C114" s="168" t="s">
        <v>105</v>
      </c>
      <c r="D114" s="168" t="s">
        <v>105</v>
      </c>
      <c r="E114" s="168" t="s">
        <v>105</v>
      </c>
      <c r="F114" s="168" t="s">
        <v>105</v>
      </c>
      <c r="G114" s="168" t="s">
        <v>105</v>
      </c>
      <c r="H114" s="168" t="s">
        <v>105</v>
      </c>
      <c r="I114" s="168" t="s">
        <v>105</v>
      </c>
      <c r="J114" s="168" t="s">
        <v>105</v>
      </c>
      <c r="K114" s="168" t="s">
        <v>105</v>
      </c>
      <c r="L114" s="30"/>
      <c r="M114" s="30"/>
      <c r="N114" s="30"/>
      <c r="O114" s="30"/>
      <c r="P114" s="30"/>
    </row>
    <row r="115" spans="1:16" s="7" customFormat="1" ht="12" customHeight="1" x14ac:dyDescent="0.2">
      <c r="A115" s="168" t="s">
        <v>105</v>
      </c>
      <c r="B115" s="168" t="s">
        <v>105</v>
      </c>
      <c r="C115" s="168" t="s">
        <v>105</v>
      </c>
      <c r="D115" s="168" t="s">
        <v>105</v>
      </c>
      <c r="E115" s="168" t="s">
        <v>105</v>
      </c>
      <c r="F115" s="168" t="s">
        <v>105</v>
      </c>
      <c r="G115" s="168" t="s">
        <v>105</v>
      </c>
      <c r="H115" s="168" t="s">
        <v>105</v>
      </c>
      <c r="I115" s="168" t="s">
        <v>105</v>
      </c>
      <c r="J115" s="168" t="s">
        <v>105</v>
      </c>
      <c r="K115" s="168" t="s">
        <v>105</v>
      </c>
      <c r="L115" s="30"/>
      <c r="M115" s="30"/>
      <c r="N115" s="30"/>
      <c r="O115" s="30"/>
      <c r="P115" s="30"/>
    </row>
    <row r="116" spans="1:16" s="7" customFormat="1" ht="12" customHeight="1" x14ac:dyDescent="0.2">
      <c r="A116" s="168" t="s">
        <v>105</v>
      </c>
      <c r="B116" s="168" t="s">
        <v>105</v>
      </c>
      <c r="C116" s="168" t="s">
        <v>105</v>
      </c>
      <c r="D116" s="168" t="s">
        <v>105</v>
      </c>
      <c r="E116" s="168" t="s">
        <v>105</v>
      </c>
      <c r="F116" s="168" t="s">
        <v>105</v>
      </c>
      <c r="G116" s="168" t="s">
        <v>105</v>
      </c>
      <c r="H116" s="168" t="s">
        <v>105</v>
      </c>
      <c r="I116" s="168" t="s">
        <v>105</v>
      </c>
      <c r="J116" s="168" t="s">
        <v>105</v>
      </c>
      <c r="K116" s="168" t="s">
        <v>105</v>
      </c>
      <c r="L116" s="30"/>
      <c r="M116" s="30"/>
      <c r="N116" s="30"/>
      <c r="O116" s="30"/>
      <c r="P116" s="30"/>
    </row>
    <row r="117" spans="1:16" s="7" customFormat="1" ht="12" customHeight="1" x14ac:dyDescent="0.2">
      <c r="A117" s="168" t="s">
        <v>105</v>
      </c>
      <c r="B117" s="168" t="s">
        <v>105</v>
      </c>
      <c r="C117" s="168" t="s">
        <v>105</v>
      </c>
      <c r="D117" s="168" t="s">
        <v>105</v>
      </c>
      <c r="E117" s="168" t="s">
        <v>105</v>
      </c>
      <c r="F117" s="168" t="s">
        <v>105</v>
      </c>
      <c r="G117" s="168" t="s">
        <v>105</v>
      </c>
      <c r="H117" s="168" t="s">
        <v>105</v>
      </c>
      <c r="I117" s="168" t="s">
        <v>105</v>
      </c>
      <c r="J117" s="168" t="s">
        <v>105</v>
      </c>
      <c r="K117" s="168" t="s">
        <v>105</v>
      </c>
      <c r="L117" s="30"/>
      <c r="M117" s="30"/>
      <c r="N117" s="30"/>
      <c r="O117" s="30"/>
      <c r="P117" s="30"/>
    </row>
    <row r="118" spans="1:16" s="7" customFormat="1" ht="12" customHeight="1" x14ac:dyDescent="0.2">
      <c r="A118" s="168" t="s">
        <v>105</v>
      </c>
      <c r="B118" s="168" t="s">
        <v>105</v>
      </c>
      <c r="C118" s="168" t="s">
        <v>105</v>
      </c>
      <c r="D118" s="168" t="s">
        <v>105</v>
      </c>
      <c r="E118" s="168" t="s">
        <v>105</v>
      </c>
      <c r="F118" s="168" t="s">
        <v>105</v>
      </c>
      <c r="G118" s="168" t="s">
        <v>105</v>
      </c>
      <c r="H118" s="168" t="s">
        <v>105</v>
      </c>
      <c r="I118" s="168" t="s">
        <v>105</v>
      </c>
      <c r="J118" s="168" t="s">
        <v>105</v>
      </c>
      <c r="K118" s="168" t="s">
        <v>105</v>
      </c>
      <c r="L118" s="30"/>
      <c r="M118" s="30"/>
      <c r="N118" s="30"/>
      <c r="O118" s="30"/>
      <c r="P118" s="30"/>
    </row>
    <row r="119" spans="1:16" s="7" customFormat="1" ht="12" customHeight="1" x14ac:dyDescent="0.2">
      <c r="A119" s="168" t="s">
        <v>105</v>
      </c>
      <c r="B119" s="168" t="s">
        <v>105</v>
      </c>
      <c r="C119" s="168" t="s">
        <v>105</v>
      </c>
      <c r="D119" s="168" t="s">
        <v>105</v>
      </c>
      <c r="E119" s="168" t="s">
        <v>105</v>
      </c>
      <c r="F119" s="168" t="s">
        <v>105</v>
      </c>
      <c r="G119" s="168" t="s">
        <v>105</v>
      </c>
      <c r="H119" s="168" t="s">
        <v>105</v>
      </c>
      <c r="I119" s="168" t="s">
        <v>105</v>
      </c>
      <c r="J119" s="168" t="s">
        <v>105</v>
      </c>
      <c r="K119" s="168" t="s">
        <v>105</v>
      </c>
      <c r="L119" s="30"/>
      <c r="M119" s="30"/>
      <c r="N119" s="30"/>
      <c r="O119" s="30"/>
      <c r="P119" s="30"/>
    </row>
    <row r="120" spans="1:16" s="7" customFormat="1" ht="12" customHeight="1" x14ac:dyDescent="0.2">
      <c r="A120" s="168" t="s">
        <v>105</v>
      </c>
      <c r="B120" s="168" t="s">
        <v>105</v>
      </c>
      <c r="C120" s="168" t="s">
        <v>105</v>
      </c>
      <c r="D120" s="168" t="s">
        <v>105</v>
      </c>
      <c r="E120" s="168" t="s">
        <v>105</v>
      </c>
      <c r="F120" s="168" t="s">
        <v>105</v>
      </c>
      <c r="G120" s="168" t="s">
        <v>105</v>
      </c>
      <c r="H120" s="168" t="s">
        <v>105</v>
      </c>
      <c r="I120" s="168" t="s">
        <v>105</v>
      </c>
      <c r="J120" s="168" t="s">
        <v>105</v>
      </c>
      <c r="K120" s="168" t="s">
        <v>105</v>
      </c>
      <c r="L120" s="30"/>
      <c r="M120" s="30"/>
      <c r="N120" s="30"/>
      <c r="O120" s="30"/>
      <c r="P120" s="30"/>
    </row>
    <row r="121" spans="1:16" s="7" customFormat="1" ht="12" customHeight="1" x14ac:dyDescent="0.2">
      <c r="A121" s="168" t="s">
        <v>105</v>
      </c>
      <c r="B121" s="168" t="s">
        <v>105</v>
      </c>
      <c r="C121" s="168" t="s">
        <v>105</v>
      </c>
      <c r="D121" s="168" t="s">
        <v>105</v>
      </c>
      <c r="E121" s="168" t="s">
        <v>105</v>
      </c>
      <c r="F121" s="168" t="s">
        <v>105</v>
      </c>
      <c r="G121" s="168" t="s">
        <v>105</v>
      </c>
      <c r="H121" s="168" t="s">
        <v>105</v>
      </c>
      <c r="I121" s="168" t="s">
        <v>105</v>
      </c>
      <c r="J121" s="168" t="s">
        <v>105</v>
      </c>
      <c r="K121" s="168" t="s">
        <v>105</v>
      </c>
      <c r="L121" s="30"/>
      <c r="M121" s="30"/>
      <c r="N121" s="30"/>
      <c r="O121" s="30"/>
      <c r="P121" s="30"/>
    </row>
    <row r="122" spans="1:16" s="7" customFormat="1" ht="12" customHeight="1" x14ac:dyDescent="0.2">
      <c r="A122" s="168" t="s">
        <v>105</v>
      </c>
      <c r="B122" s="168" t="s">
        <v>105</v>
      </c>
      <c r="C122" s="168" t="s">
        <v>105</v>
      </c>
      <c r="D122" s="168" t="s">
        <v>105</v>
      </c>
      <c r="E122" s="168" t="s">
        <v>105</v>
      </c>
      <c r="F122" s="168" t="s">
        <v>105</v>
      </c>
      <c r="G122" s="168" t="s">
        <v>105</v>
      </c>
      <c r="H122" s="168" t="s">
        <v>105</v>
      </c>
      <c r="I122" s="168" t="s">
        <v>105</v>
      </c>
      <c r="J122" s="168" t="s">
        <v>105</v>
      </c>
      <c r="K122" s="168" t="s">
        <v>105</v>
      </c>
      <c r="L122" s="30"/>
      <c r="M122" s="30"/>
      <c r="N122" s="30"/>
      <c r="O122" s="30"/>
      <c r="P122" s="30"/>
    </row>
    <row r="123" spans="1:16" s="7" customFormat="1" ht="12" customHeight="1" x14ac:dyDescent="0.2">
      <c r="A123" s="168" t="s">
        <v>105</v>
      </c>
      <c r="B123" s="168" t="s">
        <v>105</v>
      </c>
      <c r="C123" s="168" t="s">
        <v>105</v>
      </c>
      <c r="D123" s="168" t="s">
        <v>105</v>
      </c>
      <c r="E123" s="168" t="s">
        <v>105</v>
      </c>
      <c r="F123" s="168" t="s">
        <v>105</v>
      </c>
      <c r="G123" s="168" t="s">
        <v>105</v>
      </c>
      <c r="H123" s="168" t="s">
        <v>105</v>
      </c>
      <c r="I123" s="168" t="s">
        <v>105</v>
      </c>
      <c r="J123" s="168" t="s">
        <v>105</v>
      </c>
      <c r="K123" s="168" t="s">
        <v>105</v>
      </c>
      <c r="L123" s="30"/>
      <c r="M123" s="30"/>
      <c r="N123" s="30"/>
      <c r="O123" s="30"/>
      <c r="P123" s="30"/>
    </row>
    <row r="124" spans="1:16" s="7" customFormat="1" ht="12" customHeight="1" x14ac:dyDescent="0.2">
      <c r="A124" s="168" t="s">
        <v>105</v>
      </c>
      <c r="B124" s="168" t="s">
        <v>105</v>
      </c>
      <c r="C124" s="168" t="s">
        <v>105</v>
      </c>
      <c r="D124" s="168" t="s">
        <v>105</v>
      </c>
      <c r="E124" s="168" t="s">
        <v>105</v>
      </c>
      <c r="F124" s="168" t="s">
        <v>105</v>
      </c>
      <c r="G124" s="168" t="s">
        <v>105</v>
      </c>
      <c r="H124" s="168" t="s">
        <v>105</v>
      </c>
      <c r="I124" s="168" t="s">
        <v>105</v>
      </c>
      <c r="J124" s="168" t="s">
        <v>105</v>
      </c>
      <c r="K124" s="168" t="s">
        <v>105</v>
      </c>
      <c r="L124" s="30"/>
      <c r="M124" s="30"/>
      <c r="N124" s="30"/>
      <c r="O124" s="30"/>
      <c r="P124" s="30"/>
    </row>
    <row r="125" spans="1:16" s="7" customFormat="1" ht="12" customHeight="1" x14ac:dyDescent="0.2">
      <c r="A125" s="168" t="s">
        <v>105</v>
      </c>
      <c r="B125" s="168" t="s">
        <v>105</v>
      </c>
      <c r="C125" s="168" t="s">
        <v>105</v>
      </c>
      <c r="D125" s="168" t="s">
        <v>105</v>
      </c>
      <c r="E125" s="168" t="s">
        <v>105</v>
      </c>
      <c r="F125" s="168" t="s">
        <v>105</v>
      </c>
      <c r="G125" s="168" t="s">
        <v>105</v>
      </c>
      <c r="H125" s="168" t="s">
        <v>105</v>
      </c>
      <c r="I125" s="168" t="s">
        <v>105</v>
      </c>
      <c r="J125" s="168" t="s">
        <v>105</v>
      </c>
      <c r="K125" s="168" t="s">
        <v>105</v>
      </c>
      <c r="L125" s="30"/>
      <c r="M125" s="30"/>
      <c r="N125" s="30"/>
      <c r="O125" s="30"/>
      <c r="P125" s="30"/>
    </row>
    <row r="126" spans="1:16" s="7" customFormat="1" ht="12" customHeight="1" x14ac:dyDescent="0.2">
      <c r="A126" s="168" t="s">
        <v>105</v>
      </c>
      <c r="B126" s="168" t="s">
        <v>105</v>
      </c>
      <c r="C126" s="168" t="s">
        <v>105</v>
      </c>
      <c r="D126" s="168" t="s">
        <v>105</v>
      </c>
      <c r="E126" s="168" t="s">
        <v>105</v>
      </c>
      <c r="F126" s="168" t="s">
        <v>105</v>
      </c>
      <c r="G126" s="168" t="s">
        <v>105</v>
      </c>
      <c r="H126" s="168" t="s">
        <v>105</v>
      </c>
      <c r="I126" s="168" t="s">
        <v>105</v>
      </c>
      <c r="J126" s="168" t="s">
        <v>105</v>
      </c>
      <c r="K126" s="168" t="s">
        <v>105</v>
      </c>
      <c r="L126" s="30"/>
      <c r="M126" s="30"/>
      <c r="N126" s="30"/>
      <c r="O126" s="30"/>
      <c r="P126" s="30"/>
    </row>
    <row r="127" spans="1:16" s="7" customFormat="1" ht="12" customHeight="1" x14ac:dyDescent="0.2">
      <c r="A127" s="168" t="s">
        <v>105</v>
      </c>
      <c r="B127" s="168" t="s">
        <v>105</v>
      </c>
      <c r="C127" s="168" t="s">
        <v>105</v>
      </c>
      <c r="D127" s="168" t="s">
        <v>105</v>
      </c>
      <c r="E127" s="168" t="s">
        <v>105</v>
      </c>
      <c r="F127" s="168" t="s">
        <v>105</v>
      </c>
      <c r="G127" s="168" t="s">
        <v>105</v>
      </c>
      <c r="H127" s="168" t="s">
        <v>105</v>
      </c>
      <c r="I127" s="168" t="s">
        <v>105</v>
      </c>
      <c r="J127" s="168" t="s">
        <v>105</v>
      </c>
      <c r="K127" s="168" t="s">
        <v>105</v>
      </c>
      <c r="L127" s="30"/>
      <c r="M127" s="30"/>
      <c r="N127" s="30"/>
      <c r="O127" s="30"/>
      <c r="P127" s="30"/>
    </row>
    <row r="128" spans="1:16" s="7" customFormat="1" ht="12" customHeight="1" x14ac:dyDescent="0.2">
      <c r="A128" s="168" t="s">
        <v>105</v>
      </c>
      <c r="B128" s="168" t="s">
        <v>105</v>
      </c>
      <c r="C128" s="168" t="s">
        <v>105</v>
      </c>
      <c r="D128" s="168" t="s">
        <v>105</v>
      </c>
      <c r="E128" s="168" t="s">
        <v>105</v>
      </c>
      <c r="F128" s="168" t="s">
        <v>105</v>
      </c>
      <c r="G128" s="168" t="s">
        <v>105</v>
      </c>
      <c r="H128" s="168" t="s">
        <v>105</v>
      </c>
      <c r="I128" s="168" t="s">
        <v>105</v>
      </c>
      <c r="J128" s="168" t="s">
        <v>105</v>
      </c>
      <c r="K128" s="168" t="s">
        <v>105</v>
      </c>
      <c r="L128" s="30"/>
      <c r="M128" s="30"/>
      <c r="N128" s="30"/>
      <c r="O128" s="30"/>
      <c r="P128" s="30"/>
    </row>
    <row r="129" spans="1:16" s="7" customFormat="1" ht="12" customHeight="1" x14ac:dyDescent="0.2">
      <c r="A129" s="168" t="s">
        <v>105</v>
      </c>
      <c r="B129" s="168" t="s">
        <v>105</v>
      </c>
      <c r="C129" s="168" t="s">
        <v>105</v>
      </c>
      <c r="D129" s="168" t="s">
        <v>105</v>
      </c>
      <c r="E129" s="168" t="s">
        <v>105</v>
      </c>
      <c r="F129" s="168" t="s">
        <v>105</v>
      </c>
      <c r="G129" s="168" t="s">
        <v>105</v>
      </c>
      <c r="H129" s="168" t="s">
        <v>105</v>
      </c>
      <c r="I129" s="168" t="s">
        <v>105</v>
      </c>
      <c r="J129" s="168" t="s">
        <v>105</v>
      </c>
      <c r="K129" s="168" t="s">
        <v>105</v>
      </c>
      <c r="L129" s="30"/>
      <c r="M129" s="30"/>
      <c r="N129" s="30"/>
      <c r="O129" s="30"/>
      <c r="P129" s="30"/>
    </row>
    <row r="130" spans="1:16" s="7" customFormat="1" ht="12" customHeight="1" x14ac:dyDescent="0.2">
      <c r="A130" s="168" t="s">
        <v>105</v>
      </c>
      <c r="B130" s="168" t="s">
        <v>105</v>
      </c>
      <c r="C130" s="168" t="s">
        <v>105</v>
      </c>
      <c r="D130" s="168" t="s">
        <v>105</v>
      </c>
      <c r="E130" s="168" t="s">
        <v>105</v>
      </c>
      <c r="F130" s="168" t="s">
        <v>105</v>
      </c>
      <c r="G130" s="168" t="s">
        <v>105</v>
      </c>
      <c r="H130" s="168" t="s">
        <v>105</v>
      </c>
      <c r="I130" s="168" t="s">
        <v>105</v>
      </c>
      <c r="J130" s="168" t="s">
        <v>105</v>
      </c>
      <c r="K130" s="168" t="s">
        <v>105</v>
      </c>
      <c r="L130" s="30"/>
      <c r="M130" s="30"/>
      <c r="N130" s="30"/>
      <c r="O130" s="30"/>
      <c r="P130" s="30"/>
    </row>
    <row r="131" spans="1:16" s="7" customFormat="1" ht="12" customHeight="1" x14ac:dyDescent="0.2">
      <c r="A131" s="168" t="s">
        <v>105</v>
      </c>
      <c r="B131" s="168" t="s">
        <v>105</v>
      </c>
      <c r="C131" s="168" t="s">
        <v>105</v>
      </c>
      <c r="D131" s="168" t="s">
        <v>105</v>
      </c>
      <c r="E131" s="168" t="s">
        <v>105</v>
      </c>
      <c r="F131" s="168" t="s">
        <v>105</v>
      </c>
      <c r="G131" s="168" t="s">
        <v>105</v>
      </c>
      <c r="H131" s="168" t="s">
        <v>105</v>
      </c>
      <c r="I131" s="168" t="s">
        <v>105</v>
      </c>
      <c r="J131" s="168" t="s">
        <v>105</v>
      </c>
      <c r="K131" s="168" t="s">
        <v>105</v>
      </c>
      <c r="L131" s="30"/>
      <c r="M131" s="30"/>
      <c r="N131" s="30"/>
      <c r="O131" s="30"/>
      <c r="P131" s="30"/>
    </row>
    <row r="132" spans="1:16" s="7" customFormat="1" ht="12" customHeight="1" x14ac:dyDescent="0.2">
      <c r="A132" s="168" t="s">
        <v>105</v>
      </c>
      <c r="B132" s="168" t="s">
        <v>105</v>
      </c>
      <c r="C132" s="168" t="s">
        <v>105</v>
      </c>
      <c r="D132" s="168" t="s">
        <v>105</v>
      </c>
      <c r="E132" s="168" t="s">
        <v>105</v>
      </c>
      <c r="F132" s="168" t="s">
        <v>105</v>
      </c>
      <c r="G132" s="168" t="s">
        <v>105</v>
      </c>
      <c r="H132" s="168" t="s">
        <v>105</v>
      </c>
      <c r="I132" s="168" t="s">
        <v>105</v>
      </c>
      <c r="J132" s="168" t="s">
        <v>105</v>
      </c>
      <c r="K132" s="168" t="s">
        <v>105</v>
      </c>
      <c r="L132" s="30"/>
      <c r="M132" s="30"/>
      <c r="N132" s="30"/>
      <c r="O132" s="30"/>
      <c r="P132" s="30"/>
    </row>
    <row r="133" spans="1:16" s="7" customFormat="1" ht="12" customHeight="1" x14ac:dyDescent="0.2">
      <c r="A133" s="168" t="s">
        <v>105</v>
      </c>
      <c r="B133" s="168" t="s">
        <v>105</v>
      </c>
      <c r="C133" s="168" t="s">
        <v>105</v>
      </c>
      <c r="D133" s="168" t="s">
        <v>105</v>
      </c>
      <c r="E133" s="168" t="s">
        <v>105</v>
      </c>
      <c r="F133" s="168" t="s">
        <v>105</v>
      </c>
      <c r="G133" s="168" t="s">
        <v>105</v>
      </c>
      <c r="H133" s="168" t="s">
        <v>105</v>
      </c>
      <c r="I133" s="168" t="s">
        <v>105</v>
      </c>
      <c r="J133" s="168" t="s">
        <v>105</v>
      </c>
      <c r="K133" s="168" t="s">
        <v>105</v>
      </c>
      <c r="L133" s="30"/>
      <c r="M133" s="30"/>
      <c r="N133" s="30"/>
      <c r="O133" s="30"/>
      <c r="P133" s="30"/>
    </row>
    <row r="134" spans="1:16" s="7" customFormat="1" ht="12" customHeight="1" x14ac:dyDescent="0.2">
      <c r="A134" s="168" t="s">
        <v>105</v>
      </c>
      <c r="B134" s="168" t="s">
        <v>105</v>
      </c>
      <c r="C134" s="168" t="s">
        <v>105</v>
      </c>
      <c r="D134" s="168" t="s">
        <v>105</v>
      </c>
      <c r="E134" s="168" t="s">
        <v>105</v>
      </c>
      <c r="F134" s="168" t="s">
        <v>105</v>
      </c>
      <c r="G134" s="168" t="s">
        <v>105</v>
      </c>
      <c r="H134" s="168" t="s">
        <v>105</v>
      </c>
      <c r="I134" s="168" t="s">
        <v>105</v>
      </c>
      <c r="J134" s="168" t="s">
        <v>105</v>
      </c>
      <c r="K134" s="168" t="s">
        <v>105</v>
      </c>
      <c r="L134" s="30"/>
      <c r="M134" s="30"/>
      <c r="N134" s="30"/>
      <c r="O134" s="30"/>
      <c r="P134" s="30"/>
    </row>
    <row r="135" spans="1:16" s="7" customFormat="1" ht="12" customHeight="1" x14ac:dyDescent="0.2">
      <c r="A135" s="168" t="s">
        <v>105</v>
      </c>
      <c r="B135" s="168" t="s">
        <v>105</v>
      </c>
      <c r="C135" s="168" t="s">
        <v>105</v>
      </c>
      <c r="D135" s="168" t="s">
        <v>105</v>
      </c>
      <c r="E135" s="168" t="s">
        <v>105</v>
      </c>
      <c r="F135" s="168" t="s">
        <v>105</v>
      </c>
      <c r="G135" s="168" t="s">
        <v>105</v>
      </c>
      <c r="H135" s="168" t="s">
        <v>105</v>
      </c>
      <c r="I135" s="168" t="s">
        <v>105</v>
      </c>
      <c r="J135" s="168" t="s">
        <v>105</v>
      </c>
      <c r="K135" s="168" t="s">
        <v>105</v>
      </c>
      <c r="L135" s="30"/>
      <c r="M135" s="30"/>
      <c r="N135" s="30"/>
      <c r="O135" s="30"/>
      <c r="P135" s="30"/>
    </row>
    <row r="136" spans="1:16" s="7" customFormat="1" ht="12" customHeight="1" x14ac:dyDescent="0.2">
      <c r="A136" s="168" t="s">
        <v>105</v>
      </c>
      <c r="B136" s="168" t="s">
        <v>105</v>
      </c>
      <c r="C136" s="168" t="s">
        <v>105</v>
      </c>
      <c r="D136" s="168" t="s">
        <v>105</v>
      </c>
      <c r="E136" s="168" t="s">
        <v>105</v>
      </c>
      <c r="F136" s="168" t="s">
        <v>105</v>
      </c>
      <c r="G136" s="168" t="s">
        <v>105</v>
      </c>
      <c r="H136" s="168" t="s">
        <v>105</v>
      </c>
      <c r="I136" s="168" t="s">
        <v>105</v>
      </c>
      <c r="J136" s="168" t="s">
        <v>105</v>
      </c>
      <c r="K136" s="168" t="s">
        <v>105</v>
      </c>
      <c r="L136" s="30"/>
      <c r="M136" s="30"/>
      <c r="N136" s="30"/>
      <c r="O136" s="30"/>
      <c r="P136" s="30"/>
    </row>
    <row r="137" spans="1:16" s="7" customFormat="1" ht="12" customHeight="1" x14ac:dyDescent="0.2">
      <c r="A137" s="168" t="s">
        <v>105</v>
      </c>
      <c r="B137" s="168" t="s">
        <v>105</v>
      </c>
      <c r="C137" s="168" t="s">
        <v>105</v>
      </c>
      <c r="D137" s="168" t="s">
        <v>105</v>
      </c>
      <c r="E137" s="168" t="s">
        <v>105</v>
      </c>
      <c r="F137" s="168" t="s">
        <v>105</v>
      </c>
      <c r="G137" s="168" t="s">
        <v>105</v>
      </c>
      <c r="H137" s="168" t="s">
        <v>105</v>
      </c>
      <c r="I137" s="168" t="s">
        <v>105</v>
      </c>
      <c r="J137" s="168" t="s">
        <v>105</v>
      </c>
      <c r="K137" s="168" t="s">
        <v>105</v>
      </c>
      <c r="L137" s="30"/>
      <c r="M137" s="30"/>
      <c r="N137" s="30"/>
      <c r="O137" s="30"/>
      <c r="P137" s="30"/>
    </row>
    <row r="138" spans="1:16" s="7" customFormat="1" ht="12" customHeight="1" x14ac:dyDescent="0.2">
      <c r="A138" s="168" t="s">
        <v>105</v>
      </c>
      <c r="B138" s="168" t="s">
        <v>105</v>
      </c>
      <c r="C138" s="168" t="s">
        <v>105</v>
      </c>
      <c r="D138" s="168" t="s">
        <v>105</v>
      </c>
      <c r="E138" s="168" t="s">
        <v>105</v>
      </c>
      <c r="F138" s="168" t="s">
        <v>105</v>
      </c>
      <c r="G138" s="168" t="s">
        <v>105</v>
      </c>
      <c r="H138" s="168" t="s">
        <v>105</v>
      </c>
      <c r="I138" s="168" t="s">
        <v>105</v>
      </c>
      <c r="J138" s="168" t="s">
        <v>105</v>
      </c>
      <c r="K138" s="168" t="s">
        <v>105</v>
      </c>
      <c r="L138" s="30"/>
      <c r="M138" s="30"/>
      <c r="N138" s="30"/>
      <c r="O138" s="30"/>
      <c r="P138" s="30"/>
    </row>
    <row r="139" spans="1:16" s="7" customFormat="1" ht="12" customHeight="1" x14ac:dyDescent="0.2">
      <c r="A139" s="168" t="s">
        <v>105</v>
      </c>
      <c r="B139" s="168" t="s">
        <v>105</v>
      </c>
      <c r="C139" s="168" t="s">
        <v>105</v>
      </c>
      <c r="D139" s="168" t="s">
        <v>105</v>
      </c>
      <c r="E139" s="168" t="s">
        <v>105</v>
      </c>
      <c r="F139" s="168" t="s">
        <v>105</v>
      </c>
      <c r="G139" s="168" t="s">
        <v>105</v>
      </c>
      <c r="H139" s="168" t="s">
        <v>105</v>
      </c>
      <c r="I139" s="168" t="s">
        <v>105</v>
      </c>
      <c r="J139" s="168" t="s">
        <v>105</v>
      </c>
      <c r="K139" s="168" t="s">
        <v>105</v>
      </c>
      <c r="L139" s="30"/>
      <c r="M139" s="30"/>
      <c r="N139" s="30"/>
      <c r="O139" s="30"/>
      <c r="P139" s="30"/>
    </row>
    <row r="140" spans="1:16" s="7" customFormat="1" ht="12" customHeight="1" x14ac:dyDescent="0.2">
      <c r="A140" s="168" t="s">
        <v>105</v>
      </c>
      <c r="B140" s="168" t="s">
        <v>105</v>
      </c>
      <c r="C140" s="168" t="s">
        <v>105</v>
      </c>
      <c r="D140" s="168" t="s">
        <v>105</v>
      </c>
      <c r="E140" s="168" t="s">
        <v>105</v>
      </c>
      <c r="F140" s="168" t="s">
        <v>105</v>
      </c>
      <c r="G140" s="168" t="s">
        <v>105</v>
      </c>
      <c r="H140" s="168" t="s">
        <v>105</v>
      </c>
      <c r="I140" s="168" t="s">
        <v>105</v>
      </c>
      <c r="J140" s="168" t="s">
        <v>105</v>
      </c>
      <c r="K140" s="168" t="s">
        <v>105</v>
      </c>
      <c r="L140" s="30"/>
      <c r="M140" s="30"/>
      <c r="N140" s="30"/>
      <c r="O140" s="30"/>
      <c r="P140" s="30"/>
    </row>
    <row r="141" spans="1:16" s="7" customFormat="1" ht="12" customHeight="1" x14ac:dyDescent="0.2">
      <c r="A141" s="168" t="s">
        <v>105</v>
      </c>
      <c r="B141" s="168" t="s">
        <v>105</v>
      </c>
      <c r="C141" s="168" t="s">
        <v>105</v>
      </c>
      <c r="D141" s="168" t="s">
        <v>105</v>
      </c>
      <c r="E141" s="168" t="s">
        <v>105</v>
      </c>
      <c r="F141" s="168" t="s">
        <v>105</v>
      </c>
      <c r="G141" s="168" t="s">
        <v>105</v>
      </c>
      <c r="H141" s="168" t="s">
        <v>105</v>
      </c>
      <c r="I141" s="168" t="s">
        <v>105</v>
      </c>
      <c r="J141" s="168" t="s">
        <v>105</v>
      </c>
      <c r="K141" s="168" t="s">
        <v>105</v>
      </c>
      <c r="L141" s="30"/>
      <c r="M141" s="30"/>
      <c r="N141" s="30"/>
      <c r="O141" s="30"/>
      <c r="P141" s="30"/>
    </row>
    <row r="142" spans="1:16" s="7" customFormat="1" ht="12" customHeight="1" x14ac:dyDescent="0.2">
      <c r="A142" s="168" t="s">
        <v>105</v>
      </c>
      <c r="B142" s="168" t="s">
        <v>105</v>
      </c>
      <c r="C142" s="168" t="s">
        <v>105</v>
      </c>
      <c r="D142" s="168" t="s">
        <v>105</v>
      </c>
      <c r="E142" s="168" t="s">
        <v>105</v>
      </c>
      <c r="F142" s="168" t="s">
        <v>105</v>
      </c>
      <c r="G142" s="168" t="s">
        <v>105</v>
      </c>
      <c r="H142" s="168" t="s">
        <v>105</v>
      </c>
      <c r="I142" s="168" t="s">
        <v>105</v>
      </c>
      <c r="J142" s="168" t="s">
        <v>105</v>
      </c>
      <c r="K142" s="168" t="s">
        <v>105</v>
      </c>
      <c r="L142" s="30"/>
      <c r="M142" s="30"/>
      <c r="N142" s="30"/>
      <c r="O142" s="30"/>
      <c r="P142" s="30"/>
    </row>
    <row r="143" spans="1:16" s="7" customFormat="1" ht="12" customHeight="1" x14ac:dyDescent="0.2">
      <c r="A143" s="168" t="s">
        <v>105</v>
      </c>
      <c r="B143" s="168" t="s">
        <v>105</v>
      </c>
      <c r="C143" s="168" t="s">
        <v>105</v>
      </c>
      <c r="D143" s="168" t="s">
        <v>105</v>
      </c>
      <c r="E143" s="168" t="s">
        <v>105</v>
      </c>
      <c r="F143" s="168" t="s">
        <v>105</v>
      </c>
      <c r="G143" s="168" t="s">
        <v>105</v>
      </c>
      <c r="H143" s="168" t="s">
        <v>105</v>
      </c>
      <c r="I143" s="168" t="s">
        <v>105</v>
      </c>
      <c r="J143" s="168" t="s">
        <v>105</v>
      </c>
      <c r="K143" s="168" t="s">
        <v>105</v>
      </c>
      <c r="L143" s="30"/>
      <c r="M143" s="30"/>
      <c r="N143" s="30"/>
      <c r="O143" s="30"/>
      <c r="P143" s="30"/>
    </row>
    <row r="144" spans="1:16" ht="12" customHeight="1" x14ac:dyDescent="0.2">
      <c r="A144" s="168" t="s">
        <v>105</v>
      </c>
      <c r="B144" s="168" t="s">
        <v>105</v>
      </c>
      <c r="C144" s="168" t="s">
        <v>105</v>
      </c>
      <c r="D144" s="168" t="s">
        <v>105</v>
      </c>
      <c r="E144" s="168" t="s">
        <v>105</v>
      </c>
      <c r="F144" s="168" t="s">
        <v>105</v>
      </c>
      <c r="G144" s="168" t="s">
        <v>105</v>
      </c>
      <c r="H144" s="168" t="s">
        <v>105</v>
      </c>
      <c r="I144" s="168" t="s">
        <v>105</v>
      </c>
      <c r="J144" s="168" t="s">
        <v>105</v>
      </c>
      <c r="K144" s="168" t="s">
        <v>105</v>
      </c>
    </row>
    <row r="145" spans="1:11" ht="12" customHeight="1" x14ac:dyDescent="0.2">
      <c r="A145" s="168" t="s">
        <v>105</v>
      </c>
      <c r="B145" s="168" t="s">
        <v>105</v>
      </c>
      <c r="C145" s="168" t="s">
        <v>105</v>
      </c>
      <c r="D145" s="168" t="s">
        <v>105</v>
      </c>
      <c r="E145" s="168" t="s">
        <v>105</v>
      </c>
      <c r="F145" s="168" t="s">
        <v>105</v>
      </c>
      <c r="G145" s="168" t="s">
        <v>105</v>
      </c>
      <c r="H145" s="168" t="s">
        <v>105</v>
      </c>
      <c r="I145" s="168" t="s">
        <v>105</v>
      </c>
      <c r="J145" s="168" t="s">
        <v>105</v>
      </c>
      <c r="K145" s="168" t="s">
        <v>105</v>
      </c>
    </row>
    <row r="146" spans="1:11" ht="12" customHeight="1" x14ac:dyDescent="0.2">
      <c r="A146" s="168" t="s">
        <v>105</v>
      </c>
      <c r="B146" s="168" t="s">
        <v>105</v>
      </c>
      <c r="C146" s="168" t="s">
        <v>105</v>
      </c>
      <c r="D146" s="168" t="s">
        <v>105</v>
      </c>
      <c r="E146" s="168" t="s">
        <v>105</v>
      </c>
      <c r="F146" s="168" t="s">
        <v>105</v>
      </c>
      <c r="G146" s="168" t="s">
        <v>105</v>
      </c>
      <c r="H146" s="168" t="s">
        <v>105</v>
      </c>
      <c r="I146" s="168" t="s">
        <v>105</v>
      </c>
      <c r="J146" s="168" t="s">
        <v>105</v>
      </c>
      <c r="K146" s="168" t="s">
        <v>105</v>
      </c>
    </row>
    <row r="147" spans="1:11" ht="12" customHeight="1" x14ac:dyDescent="0.2">
      <c r="A147" s="168" t="s">
        <v>105</v>
      </c>
      <c r="B147" s="168" t="s">
        <v>105</v>
      </c>
      <c r="C147" s="168" t="s">
        <v>105</v>
      </c>
      <c r="D147" s="168" t="s">
        <v>105</v>
      </c>
      <c r="E147" s="168" t="s">
        <v>105</v>
      </c>
      <c r="F147" s="168" t="s">
        <v>105</v>
      </c>
      <c r="G147" s="168" t="s">
        <v>105</v>
      </c>
      <c r="H147" s="168" t="s">
        <v>105</v>
      </c>
      <c r="I147" s="168" t="s">
        <v>105</v>
      </c>
      <c r="J147" s="168" t="s">
        <v>105</v>
      </c>
      <c r="K147" s="168" t="s">
        <v>105</v>
      </c>
    </row>
    <row r="148" spans="1:11" ht="12" customHeight="1" x14ac:dyDescent="0.2">
      <c r="A148" s="168" t="s">
        <v>105</v>
      </c>
      <c r="B148" s="168" t="s">
        <v>105</v>
      </c>
      <c r="C148" s="168" t="s">
        <v>105</v>
      </c>
      <c r="D148" s="168" t="s">
        <v>105</v>
      </c>
      <c r="E148" s="168" t="s">
        <v>105</v>
      </c>
      <c r="F148" s="168" t="s">
        <v>105</v>
      </c>
      <c r="G148" s="168" t="s">
        <v>105</v>
      </c>
      <c r="H148" s="168" t="s">
        <v>105</v>
      </c>
      <c r="I148" s="168" t="s">
        <v>105</v>
      </c>
      <c r="J148" s="168" t="s">
        <v>105</v>
      </c>
      <c r="K148" s="168" t="s">
        <v>105</v>
      </c>
    </row>
    <row r="149" spans="1:11" ht="12" customHeight="1" x14ac:dyDescent="0.2">
      <c r="A149" s="168" t="s">
        <v>105</v>
      </c>
      <c r="B149" s="168" t="s">
        <v>105</v>
      </c>
      <c r="C149" s="168" t="s">
        <v>105</v>
      </c>
      <c r="D149" s="168" t="s">
        <v>105</v>
      </c>
      <c r="E149" s="168" t="s">
        <v>105</v>
      </c>
      <c r="F149" s="168" t="s">
        <v>105</v>
      </c>
      <c r="G149" s="168" t="s">
        <v>105</v>
      </c>
      <c r="H149" s="168" t="s">
        <v>105</v>
      </c>
      <c r="I149" s="168" t="s">
        <v>105</v>
      </c>
      <c r="J149" s="168" t="s">
        <v>105</v>
      </c>
      <c r="K149" s="168" t="s">
        <v>105</v>
      </c>
    </row>
    <row r="150" spans="1:11" ht="12" customHeight="1" x14ac:dyDescent="0.2">
      <c r="A150" s="168" t="s">
        <v>105</v>
      </c>
      <c r="B150" s="168" t="s">
        <v>105</v>
      </c>
      <c r="C150" s="168" t="s">
        <v>105</v>
      </c>
      <c r="D150" s="168" t="s">
        <v>105</v>
      </c>
      <c r="E150" s="168" t="s">
        <v>105</v>
      </c>
      <c r="F150" s="168" t="s">
        <v>105</v>
      </c>
      <c r="G150" s="168" t="s">
        <v>105</v>
      </c>
      <c r="H150" s="168" t="s">
        <v>105</v>
      </c>
      <c r="I150" s="168" t="s">
        <v>105</v>
      </c>
      <c r="J150" s="168" t="s">
        <v>105</v>
      </c>
      <c r="K150" s="168" t="s">
        <v>105</v>
      </c>
    </row>
    <row r="151" spans="1:11" ht="12" customHeight="1" x14ac:dyDescent="0.2">
      <c r="A151" s="168" t="s">
        <v>105</v>
      </c>
      <c r="B151" s="168" t="s">
        <v>105</v>
      </c>
      <c r="C151" s="168" t="s">
        <v>105</v>
      </c>
      <c r="D151" s="168" t="s">
        <v>105</v>
      </c>
      <c r="E151" s="168" t="s">
        <v>105</v>
      </c>
      <c r="F151" s="168" t="s">
        <v>105</v>
      </c>
      <c r="G151" s="168" t="s">
        <v>105</v>
      </c>
      <c r="H151" s="168" t="s">
        <v>105</v>
      </c>
      <c r="I151" s="168" t="s">
        <v>105</v>
      </c>
      <c r="J151" s="168" t="s">
        <v>105</v>
      </c>
      <c r="K151" s="168" t="s">
        <v>105</v>
      </c>
    </row>
    <row r="152" spans="1:11" ht="12" customHeight="1" x14ac:dyDescent="0.2">
      <c r="A152" s="168" t="s">
        <v>105</v>
      </c>
      <c r="B152" s="168" t="s">
        <v>105</v>
      </c>
      <c r="C152" s="168" t="s">
        <v>105</v>
      </c>
      <c r="D152" s="168" t="s">
        <v>105</v>
      </c>
      <c r="E152" s="168" t="s">
        <v>105</v>
      </c>
      <c r="F152" s="168" t="s">
        <v>105</v>
      </c>
      <c r="G152" s="168" t="s">
        <v>105</v>
      </c>
      <c r="H152" s="168" t="s">
        <v>105</v>
      </c>
      <c r="I152" s="168" t="s">
        <v>105</v>
      </c>
      <c r="J152" s="168" t="s">
        <v>105</v>
      </c>
      <c r="K152" s="168" t="s">
        <v>105</v>
      </c>
    </row>
    <row r="153" spans="1:11" ht="12" customHeight="1" x14ac:dyDescent="0.2">
      <c r="A153" s="168" t="s">
        <v>105</v>
      </c>
      <c r="B153" s="168" t="s">
        <v>105</v>
      </c>
      <c r="C153" s="168" t="s">
        <v>105</v>
      </c>
      <c r="D153" s="168" t="s">
        <v>105</v>
      </c>
      <c r="E153" s="168" t="s">
        <v>105</v>
      </c>
      <c r="F153" s="168" t="s">
        <v>105</v>
      </c>
      <c r="G153" s="168" t="s">
        <v>105</v>
      </c>
      <c r="H153" s="168" t="s">
        <v>105</v>
      </c>
      <c r="I153" s="168" t="s">
        <v>105</v>
      </c>
      <c r="J153" s="168" t="s">
        <v>105</v>
      </c>
      <c r="K153" s="168" t="s">
        <v>105</v>
      </c>
    </row>
    <row r="154" spans="1:11" ht="12" customHeight="1" x14ac:dyDescent="0.2">
      <c r="A154" s="168" t="s">
        <v>105</v>
      </c>
      <c r="B154" s="168" t="s">
        <v>105</v>
      </c>
      <c r="C154" s="168" t="s">
        <v>105</v>
      </c>
      <c r="D154" s="168" t="s">
        <v>105</v>
      </c>
      <c r="E154" s="168" t="s">
        <v>105</v>
      </c>
      <c r="F154" s="168" t="s">
        <v>105</v>
      </c>
      <c r="G154" s="168" t="s">
        <v>105</v>
      </c>
      <c r="H154" s="168" t="s">
        <v>105</v>
      </c>
      <c r="I154" s="168" t="s">
        <v>105</v>
      </c>
      <c r="J154" s="168" t="s">
        <v>105</v>
      </c>
      <c r="K154" s="168" t="s">
        <v>105</v>
      </c>
    </row>
    <row r="155" spans="1:11" ht="12" customHeight="1" x14ac:dyDescent="0.2">
      <c r="A155" s="168" t="s">
        <v>105</v>
      </c>
      <c r="B155" s="168" t="s">
        <v>105</v>
      </c>
      <c r="C155" s="168" t="s">
        <v>105</v>
      </c>
      <c r="D155" s="168" t="s">
        <v>105</v>
      </c>
      <c r="E155" s="168" t="s">
        <v>105</v>
      </c>
      <c r="F155" s="168" t="s">
        <v>105</v>
      </c>
      <c r="G155" s="168" t="s">
        <v>105</v>
      </c>
      <c r="H155" s="168" t="s">
        <v>105</v>
      </c>
      <c r="I155" s="168" t="s">
        <v>105</v>
      </c>
      <c r="J155" s="168" t="s">
        <v>105</v>
      </c>
      <c r="K155" s="168" t="s">
        <v>105</v>
      </c>
    </row>
    <row r="156" spans="1:11" ht="12" customHeight="1" x14ac:dyDescent="0.2">
      <c r="A156" s="168" t="s">
        <v>105</v>
      </c>
      <c r="B156" s="168" t="s">
        <v>105</v>
      </c>
      <c r="C156" s="168" t="s">
        <v>105</v>
      </c>
      <c r="D156" s="168" t="s">
        <v>105</v>
      </c>
      <c r="E156" s="168" t="s">
        <v>105</v>
      </c>
      <c r="F156" s="168" t="s">
        <v>105</v>
      </c>
      <c r="G156" s="168" t="s">
        <v>105</v>
      </c>
      <c r="H156" s="168" t="s">
        <v>105</v>
      </c>
      <c r="I156" s="168" t="s">
        <v>105</v>
      </c>
      <c r="J156" s="168" t="s">
        <v>105</v>
      </c>
      <c r="K156" s="168" t="s">
        <v>105</v>
      </c>
    </row>
    <row r="157" spans="1:11" ht="12" customHeight="1" x14ac:dyDescent="0.2">
      <c r="A157" s="168" t="s">
        <v>105</v>
      </c>
      <c r="B157" s="168" t="s">
        <v>105</v>
      </c>
      <c r="C157" s="168" t="s">
        <v>105</v>
      </c>
      <c r="D157" s="168" t="s">
        <v>105</v>
      </c>
      <c r="E157" s="168" t="s">
        <v>105</v>
      </c>
      <c r="F157" s="168" t="s">
        <v>105</v>
      </c>
      <c r="G157" s="168" t="s">
        <v>105</v>
      </c>
      <c r="H157" s="168" t="s">
        <v>105</v>
      </c>
      <c r="I157" s="168" t="s">
        <v>105</v>
      </c>
      <c r="J157" s="168" t="s">
        <v>105</v>
      </c>
      <c r="K157" s="168" t="s">
        <v>105</v>
      </c>
    </row>
    <row r="158" spans="1:11" ht="12" customHeight="1" x14ac:dyDescent="0.2">
      <c r="A158" s="168" t="s">
        <v>105</v>
      </c>
      <c r="B158" s="168" t="s">
        <v>105</v>
      </c>
      <c r="C158" s="168" t="s">
        <v>105</v>
      </c>
      <c r="D158" s="168" t="s">
        <v>105</v>
      </c>
      <c r="E158" s="168" t="s">
        <v>105</v>
      </c>
      <c r="F158" s="168" t="s">
        <v>105</v>
      </c>
      <c r="G158" s="168" t="s">
        <v>105</v>
      </c>
      <c r="H158" s="168" t="s">
        <v>105</v>
      </c>
      <c r="I158" s="168" t="s">
        <v>105</v>
      </c>
      <c r="J158" s="168" t="s">
        <v>105</v>
      </c>
      <c r="K158" s="168" t="s">
        <v>105</v>
      </c>
    </row>
    <row r="159" spans="1:11" ht="12" customHeight="1" x14ac:dyDescent="0.2">
      <c r="A159" s="168" t="s">
        <v>105</v>
      </c>
      <c r="B159" s="168" t="s">
        <v>105</v>
      </c>
      <c r="C159" s="168" t="s">
        <v>105</v>
      </c>
      <c r="D159" s="168" t="s">
        <v>105</v>
      </c>
      <c r="E159" s="168" t="s">
        <v>105</v>
      </c>
      <c r="F159" s="168" t="s">
        <v>105</v>
      </c>
      <c r="G159" s="168" t="s">
        <v>105</v>
      </c>
      <c r="H159" s="168" t="s">
        <v>105</v>
      </c>
      <c r="I159" s="168" t="s">
        <v>105</v>
      </c>
      <c r="J159" s="168" t="s">
        <v>105</v>
      </c>
      <c r="K159" s="168" t="s">
        <v>105</v>
      </c>
    </row>
    <row r="160" spans="1:11" ht="12" customHeight="1" x14ac:dyDescent="0.2">
      <c r="A160" s="168" t="s">
        <v>105</v>
      </c>
      <c r="B160" s="168" t="s">
        <v>105</v>
      </c>
      <c r="C160" s="168" t="s">
        <v>105</v>
      </c>
      <c r="D160" s="168" t="s">
        <v>105</v>
      </c>
      <c r="E160" s="168" t="s">
        <v>105</v>
      </c>
      <c r="F160" s="168" t="s">
        <v>105</v>
      </c>
      <c r="G160" s="168" t="s">
        <v>105</v>
      </c>
      <c r="H160" s="168" t="s">
        <v>105</v>
      </c>
      <c r="I160" s="168" t="s">
        <v>105</v>
      </c>
      <c r="J160" s="168" t="s">
        <v>105</v>
      </c>
      <c r="K160" s="168" t="s">
        <v>105</v>
      </c>
    </row>
    <row r="161" spans="1:11" ht="12" customHeight="1" x14ac:dyDescent="0.2">
      <c r="A161" s="168" t="s">
        <v>105</v>
      </c>
      <c r="B161" s="168" t="s">
        <v>105</v>
      </c>
      <c r="C161" s="168" t="s">
        <v>105</v>
      </c>
      <c r="D161" s="168" t="s">
        <v>105</v>
      </c>
      <c r="E161" s="168" t="s">
        <v>105</v>
      </c>
      <c r="F161" s="168" t="s">
        <v>105</v>
      </c>
      <c r="G161" s="168" t="s">
        <v>105</v>
      </c>
      <c r="H161" s="168" t="s">
        <v>105</v>
      </c>
      <c r="I161" s="168" t="s">
        <v>105</v>
      </c>
      <c r="J161" s="168" t="s">
        <v>105</v>
      </c>
      <c r="K161" s="168" t="s">
        <v>105</v>
      </c>
    </row>
    <row r="162" spans="1:11" ht="12" customHeight="1" x14ac:dyDescent="0.2">
      <c r="A162" s="168" t="s">
        <v>105</v>
      </c>
      <c r="B162" s="168" t="s">
        <v>105</v>
      </c>
      <c r="C162" s="168" t="s">
        <v>105</v>
      </c>
      <c r="D162" s="168" t="s">
        <v>105</v>
      </c>
      <c r="E162" s="168" t="s">
        <v>105</v>
      </c>
      <c r="F162" s="168" t="s">
        <v>105</v>
      </c>
      <c r="G162" s="168" t="s">
        <v>105</v>
      </c>
      <c r="H162" s="168" t="s">
        <v>105</v>
      </c>
      <c r="I162" s="168" t="s">
        <v>105</v>
      </c>
      <c r="J162" s="168" t="s">
        <v>105</v>
      </c>
      <c r="K162" s="168" t="s">
        <v>105</v>
      </c>
    </row>
    <row r="163" spans="1:11" ht="12" customHeight="1" x14ac:dyDescent="0.2">
      <c r="A163" s="168" t="s">
        <v>105</v>
      </c>
      <c r="B163" s="168" t="s">
        <v>105</v>
      </c>
      <c r="C163" s="168" t="s">
        <v>105</v>
      </c>
      <c r="D163" s="168" t="s">
        <v>105</v>
      </c>
      <c r="E163" s="168" t="s">
        <v>105</v>
      </c>
      <c r="F163" s="168" t="s">
        <v>105</v>
      </c>
      <c r="G163" s="168" t="s">
        <v>105</v>
      </c>
      <c r="H163" s="168" t="s">
        <v>105</v>
      </c>
      <c r="I163" s="168" t="s">
        <v>105</v>
      </c>
      <c r="J163" s="168" t="s">
        <v>105</v>
      </c>
      <c r="K163" s="168" t="s">
        <v>105</v>
      </c>
    </row>
    <row r="164" spans="1:11" ht="12" customHeight="1" x14ac:dyDescent="0.2">
      <c r="A164" s="168" t="s">
        <v>105</v>
      </c>
      <c r="B164" s="168" t="s">
        <v>105</v>
      </c>
      <c r="C164" s="168" t="s">
        <v>105</v>
      </c>
      <c r="D164" s="168" t="s">
        <v>105</v>
      </c>
      <c r="E164" s="168" t="s">
        <v>105</v>
      </c>
      <c r="F164" s="168" t="s">
        <v>105</v>
      </c>
      <c r="G164" s="168" t="s">
        <v>105</v>
      </c>
      <c r="H164" s="168" t="s">
        <v>105</v>
      </c>
      <c r="I164" s="168" t="s">
        <v>105</v>
      </c>
      <c r="J164" s="168" t="s">
        <v>105</v>
      </c>
      <c r="K164" s="168" t="s">
        <v>105</v>
      </c>
    </row>
    <row r="165" spans="1:11" ht="12" customHeight="1" x14ac:dyDescent="0.2">
      <c r="A165" s="168" t="s">
        <v>105</v>
      </c>
      <c r="B165" s="168" t="s">
        <v>105</v>
      </c>
      <c r="C165" s="168" t="s">
        <v>105</v>
      </c>
      <c r="D165" s="168" t="s">
        <v>105</v>
      </c>
      <c r="E165" s="168" t="s">
        <v>105</v>
      </c>
      <c r="F165" s="168" t="s">
        <v>105</v>
      </c>
      <c r="G165" s="168" t="s">
        <v>105</v>
      </c>
      <c r="H165" s="168" t="s">
        <v>105</v>
      </c>
      <c r="I165" s="168" t="s">
        <v>105</v>
      </c>
      <c r="J165" s="168" t="s">
        <v>105</v>
      </c>
      <c r="K165" s="168" t="s">
        <v>105</v>
      </c>
    </row>
    <row r="166" spans="1:11" ht="12" customHeight="1" x14ac:dyDescent="0.2">
      <c r="A166" s="168" t="s">
        <v>105</v>
      </c>
      <c r="B166" s="168" t="s">
        <v>105</v>
      </c>
      <c r="C166" s="168" t="s">
        <v>105</v>
      </c>
      <c r="D166" s="168" t="s">
        <v>105</v>
      </c>
      <c r="E166" s="168" t="s">
        <v>105</v>
      </c>
      <c r="F166" s="168" t="s">
        <v>105</v>
      </c>
      <c r="G166" s="168" t="s">
        <v>105</v>
      </c>
      <c r="H166" s="168" t="s">
        <v>105</v>
      </c>
      <c r="I166" s="168" t="s">
        <v>105</v>
      </c>
      <c r="J166" s="168" t="s">
        <v>105</v>
      </c>
      <c r="K166" s="168" t="s">
        <v>105</v>
      </c>
    </row>
    <row r="167" spans="1:11" ht="12" customHeight="1" x14ac:dyDescent="0.2">
      <c r="A167" s="168" t="s">
        <v>105</v>
      </c>
      <c r="B167" s="168" t="s">
        <v>105</v>
      </c>
      <c r="C167" s="168" t="s">
        <v>105</v>
      </c>
      <c r="D167" s="168" t="s">
        <v>105</v>
      </c>
      <c r="E167" s="168" t="s">
        <v>105</v>
      </c>
      <c r="F167" s="168" t="s">
        <v>105</v>
      </c>
      <c r="G167" s="168" t="s">
        <v>105</v>
      </c>
      <c r="H167" s="168" t="s">
        <v>105</v>
      </c>
      <c r="I167" s="168" t="s">
        <v>105</v>
      </c>
      <c r="J167" s="168" t="s">
        <v>105</v>
      </c>
      <c r="K167" s="168" t="s">
        <v>105</v>
      </c>
    </row>
    <row r="168" spans="1:11" ht="12" customHeight="1" x14ac:dyDescent="0.2">
      <c r="A168" s="168" t="s">
        <v>105</v>
      </c>
      <c r="B168" s="168" t="s">
        <v>105</v>
      </c>
      <c r="C168" s="168" t="s">
        <v>105</v>
      </c>
      <c r="D168" s="168" t="s">
        <v>105</v>
      </c>
      <c r="E168" s="168" t="s">
        <v>105</v>
      </c>
      <c r="F168" s="168" t="s">
        <v>105</v>
      </c>
      <c r="G168" s="168" t="s">
        <v>105</v>
      </c>
      <c r="H168" s="168" t="s">
        <v>105</v>
      </c>
      <c r="I168" s="168" t="s">
        <v>105</v>
      </c>
      <c r="J168" s="168" t="s">
        <v>105</v>
      </c>
      <c r="K168" s="168" t="s">
        <v>105</v>
      </c>
    </row>
    <row r="169" spans="1:11" ht="12" customHeight="1" x14ac:dyDescent="0.2">
      <c r="A169" s="168" t="s">
        <v>105</v>
      </c>
      <c r="B169" s="168" t="s">
        <v>105</v>
      </c>
      <c r="C169" s="168" t="s">
        <v>105</v>
      </c>
      <c r="D169" s="168" t="s">
        <v>105</v>
      </c>
      <c r="E169" s="168" t="s">
        <v>105</v>
      </c>
      <c r="F169" s="168" t="s">
        <v>105</v>
      </c>
      <c r="G169" s="168" t="s">
        <v>105</v>
      </c>
      <c r="H169" s="168" t="s">
        <v>105</v>
      </c>
      <c r="I169" s="168" t="s">
        <v>105</v>
      </c>
      <c r="J169" s="168" t="s">
        <v>105</v>
      </c>
      <c r="K169" s="168" t="s">
        <v>105</v>
      </c>
    </row>
    <row r="170" spans="1:11" ht="12" customHeight="1" x14ac:dyDescent="0.2">
      <c r="A170" s="168" t="s">
        <v>105</v>
      </c>
      <c r="B170" s="168" t="s">
        <v>105</v>
      </c>
      <c r="C170" s="168" t="s">
        <v>105</v>
      </c>
      <c r="D170" s="168" t="s">
        <v>105</v>
      </c>
      <c r="E170" s="168" t="s">
        <v>105</v>
      </c>
      <c r="F170" s="168" t="s">
        <v>105</v>
      </c>
      <c r="G170" s="168" t="s">
        <v>105</v>
      </c>
      <c r="H170" s="168" t="s">
        <v>105</v>
      </c>
      <c r="I170" s="168" t="s">
        <v>105</v>
      </c>
      <c r="J170" s="168" t="s">
        <v>105</v>
      </c>
      <c r="K170" s="168" t="s">
        <v>105</v>
      </c>
    </row>
    <row r="171" spans="1:11" ht="12" customHeight="1" x14ac:dyDescent="0.2">
      <c r="A171" s="168" t="s">
        <v>105</v>
      </c>
      <c r="B171" s="168" t="s">
        <v>105</v>
      </c>
      <c r="C171" s="168" t="s">
        <v>105</v>
      </c>
      <c r="D171" s="168" t="s">
        <v>105</v>
      </c>
      <c r="E171" s="168" t="s">
        <v>105</v>
      </c>
      <c r="F171" s="168" t="s">
        <v>105</v>
      </c>
      <c r="G171" s="168" t="s">
        <v>105</v>
      </c>
      <c r="H171" s="168" t="s">
        <v>105</v>
      </c>
      <c r="I171" s="168" t="s">
        <v>105</v>
      </c>
      <c r="J171" s="168" t="s">
        <v>105</v>
      </c>
      <c r="K171" s="168" t="s">
        <v>105</v>
      </c>
    </row>
    <row r="172" spans="1:11" ht="12" customHeight="1" x14ac:dyDescent="0.2">
      <c r="A172" s="168" t="s">
        <v>105</v>
      </c>
      <c r="B172" s="168" t="s">
        <v>105</v>
      </c>
      <c r="C172" s="168" t="s">
        <v>105</v>
      </c>
      <c r="D172" s="168" t="s">
        <v>105</v>
      </c>
      <c r="E172" s="168" t="s">
        <v>105</v>
      </c>
      <c r="F172" s="168" t="s">
        <v>105</v>
      </c>
      <c r="G172" s="168" t="s">
        <v>105</v>
      </c>
      <c r="H172" s="168" t="s">
        <v>105</v>
      </c>
      <c r="I172" s="168" t="s">
        <v>105</v>
      </c>
      <c r="J172" s="168" t="s">
        <v>105</v>
      </c>
      <c r="K172" s="168" t="s">
        <v>105</v>
      </c>
    </row>
    <row r="173" spans="1:11" ht="12" customHeight="1" x14ac:dyDescent="0.2">
      <c r="A173" s="168" t="s">
        <v>105</v>
      </c>
      <c r="B173" s="168" t="s">
        <v>105</v>
      </c>
      <c r="C173" s="168" t="s">
        <v>105</v>
      </c>
      <c r="D173" s="168" t="s">
        <v>105</v>
      </c>
      <c r="E173" s="168" t="s">
        <v>105</v>
      </c>
      <c r="F173" s="168" t="s">
        <v>105</v>
      </c>
      <c r="G173" s="168" t="s">
        <v>105</v>
      </c>
      <c r="H173" s="168" t="s">
        <v>105</v>
      </c>
      <c r="I173" s="168" t="s">
        <v>105</v>
      </c>
      <c r="J173" s="168" t="s">
        <v>105</v>
      </c>
      <c r="K173" s="168" t="s">
        <v>105</v>
      </c>
    </row>
    <row r="174" spans="1:11" ht="12" customHeight="1" x14ac:dyDescent="0.2">
      <c r="A174" s="168" t="s">
        <v>105</v>
      </c>
      <c r="B174" s="168" t="s">
        <v>105</v>
      </c>
      <c r="C174" s="168" t="s">
        <v>105</v>
      </c>
      <c r="D174" s="168" t="s">
        <v>105</v>
      </c>
      <c r="E174" s="168" t="s">
        <v>105</v>
      </c>
      <c r="F174" s="168" t="s">
        <v>105</v>
      </c>
      <c r="G174" s="168" t="s">
        <v>105</v>
      </c>
      <c r="H174" s="168" t="s">
        <v>105</v>
      </c>
      <c r="I174" s="168" t="s">
        <v>105</v>
      </c>
      <c r="J174" s="168" t="s">
        <v>105</v>
      </c>
      <c r="K174" s="168" t="s">
        <v>105</v>
      </c>
    </row>
    <row r="175" spans="1:11" ht="12" customHeight="1" x14ac:dyDescent="0.2">
      <c r="A175" s="168" t="s">
        <v>105</v>
      </c>
      <c r="B175" s="168" t="s">
        <v>105</v>
      </c>
      <c r="C175" s="168" t="s">
        <v>105</v>
      </c>
      <c r="D175" s="168" t="s">
        <v>105</v>
      </c>
      <c r="E175" s="168" t="s">
        <v>105</v>
      </c>
      <c r="F175" s="168" t="s">
        <v>105</v>
      </c>
      <c r="G175" s="168" t="s">
        <v>105</v>
      </c>
      <c r="H175" s="168" t="s">
        <v>105</v>
      </c>
      <c r="I175" s="168" t="s">
        <v>105</v>
      </c>
      <c r="J175" s="168" t="s">
        <v>105</v>
      </c>
      <c r="K175" s="168" t="s">
        <v>105</v>
      </c>
    </row>
    <row r="176" spans="1:11" ht="12" customHeight="1" x14ac:dyDescent="0.2">
      <c r="A176" s="168" t="s">
        <v>105</v>
      </c>
      <c r="B176" s="168" t="s">
        <v>105</v>
      </c>
      <c r="C176" s="168" t="s">
        <v>105</v>
      </c>
      <c r="D176" s="168" t="s">
        <v>105</v>
      </c>
      <c r="E176" s="168" t="s">
        <v>105</v>
      </c>
      <c r="F176" s="168" t="s">
        <v>105</v>
      </c>
      <c r="G176" s="168" t="s">
        <v>105</v>
      </c>
      <c r="H176" s="168" t="s">
        <v>105</v>
      </c>
      <c r="I176" s="168" t="s">
        <v>105</v>
      </c>
      <c r="J176" s="168" t="s">
        <v>105</v>
      </c>
      <c r="K176" s="168" t="s">
        <v>105</v>
      </c>
    </row>
    <row r="177" spans="1:11" ht="12" customHeight="1" x14ac:dyDescent="0.2">
      <c r="A177" s="168" t="s">
        <v>105</v>
      </c>
      <c r="B177" s="168" t="s">
        <v>105</v>
      </c>
      <c r="C177" s="168" t="s">
        <v>105</v>
      </c>
      <c r="D177" s="168" t="s">
        <v>105</v>
      </c>
      <c r="E177" s="168" t="s">
        <v>105</v>
      </c>
      <c r="F177" s="168" t="s">
        <v>105</v>
      </c>
      <c r="G177" s="168" t="s">
        <v>105</v>
      </c>
      <c r="H177" s="168" t="s">
        <v>105</v>
      </c>
      <c r="I177" s="168" t="s">
        <v>105</v>
      </c>
      <c r="J177" s="168" t="s">
        <v>105</v>
      </c>
      <c r="K177" s="168" t="s">
        <v>105</v>
      </c>
    </row>
    <row r="178" spans="1:11" ht="12" customHeight="1" x14ac:dyDescent="0.2">
      <c r="A178" s="168" t="s">
        <v>105</v>
      </c>
      <c r="B178" s="168" t="s">
        <v>105</v>
      </c>
      <c r="C178" s="168" t="s">
        <v>105</v>
      </c>
      <c r="D178" s="168" t="s">
        <v>105</v>
      </c>
      <c r="E178" s="168" t="s">
        <v>105</v>
      </c>
      <c r="F178" s="168" t="s">
        <v>105</v>
      </c>
      <c r="G178" s="168" t="s">
        <v>105</v>
      </c>
      <c r="H178" s="168" t="s">
        <v>105</v>
      </c>
      <c r="I178" s="168" t="s">
        <v>105</v>
      </c>
      <c r="J178" s="168" t="s">
        <v>105</v>
      </c>
      <c r="K178" s="168" t="s">
        <v>105</v>
      </c>
    </row>
    <row r="179" spans="1:11" ht="12" customHeight="1" x14ac:dyDescent="0.2">
      <c r="A179" s="168" t="s">
        <v>105</v>
      </c>
      <c r="B179" s="168" t="s">
        <v>105</v>
      </c>
      <c r="C179" s="168" t="s">
        <v>105</v>
      </c>
      <c r="D179" s="168" t="s">
        <v>105</v>
      </c>
      <c r="E179" s="168" t="s">
        <v>105</v>
      </c>
      <c r="F179" s="168" t="s">
        <v>105</v>
      </c>
      <c r="G179" s="168" t="s">
        <v>105</v>
      </c>
      <c r="H179" s="168" t="s">
        <v>105</v>
      </c>
      <c r="I179" s="168" t="s">
        <v>105</v>
      </c>
      <c r="J179" s="168" t="s">
        <v>105</v>
      </c>
      <c r="K179" s="168" t="s">
        <v>105</v>
      </c>
    </row>
    <row r="180" spans="1:11" ht="12" customHeight="1" x14ac:dyDescent="0.2">
      <c r="A180" s="168" t="s">
        <v>105</v>
      </c>
      <c r="B180" s="168" t="s">
        <v>105</v>
      </c>
      <c r="C180" s="168" t="s">
        <v>105</v>
      </c>
      <c r="D180" s="168" t="s">
        <v>105</v>
      </c>
      <c r="E180" s="168" t="s">
        <v>105</v>
      </c>
      <c r="F180" s="168" t="s">
        <v>105</v>
      </c>
      <c r="G180" s="168" t="s">
        <v>105</v>
      </c>
      <c r="H180" s="168" t="s">
        <v>105</v>
      </c>
      <c r="I180" s="168" t="s">
        <v>105</v>
      </c>
      <c r="J180" s="168" t="s">
        <v>105</v>
      </c>
      <c r="K180" s="168" t="s">
        <v>105</v>
      </c>
    </row>
    <row r="181" spans="1:11" ht="12" customHeight="1" x14ac:dyDescent="0.2">
      <c r="A181" s="168" t="s">
        <v>105</v>
      </c>
      <c r="B181" s="168" t="s">
        <v>105</v>
      </c>
      <c r="C181" s="168" t="s">
        <v>105</v>
      </c>
      <c r="D181" s="168" t="s">
        <v>105</v>
      </c>
      <c r="E181" s="168" t="s">
        <v>105</v>
      </c>
      <c r="F181" s="168" t="s">
        <v>105</v>
      </c>
      <c r="G181" s="168" t="s">
        <v>105</v>
      </c>
      <c r="H181" s="168" t="s">
        <v>105</v>
      </c>
      <c r="I181" s="168" t="s">
        <v>105</v>
      </c>
      <c r="J181" s="168" t="s">
        <v>105</v>
      </c>
      <c r="K181" s="168" t="s">
        <v>105</v>
      </c>
    </row>
    <row r="182" spans="1:11" ht="12" customHeight="1" x14ac:dyDescent="0.2">
      <c r="A182" s="168" t="s">
        <v>105</v>
      </c>
      <c r="B182" s="168" t="s">
        <v>105</v>
      </c>
      <c r="C182" s="168" t="s">
        <v>105</v>
      </c>
      <c r="D182" s="168" t="s">
        <v>105</v>
      </c>
      <c r="E182" s="168" t="s">
        <v>105</v>
      </c>
      <c r="F182" s="168" t="s">
        <v>105</v>
      </c>
      <c r="G182" s="168" t="s">
        <v>105</v>
      </c>
      <c r="H182" s="168" t="s">
        <v>105</v>
      </c>
      <c r="I182" s="168" t="s">
        <v>105</v>
      </c>
      <c r="J182" s="168" t="s">
        <v>105</v>
      </c>
      <c r="K182" s="168" t="s">
        <v>105</v>
      </c>
    </row>
    <row r="183" spans="1:11" ht="12" customHeight="1" x14ac:dyDescent="0.2">
      <c r="A183" s="168" t="s">
        <v>105</v>
      </c>
      <c r="B183" s="168" t="s">
        <v>105</v>
      </c>
      <c r="C183" s="168" t="s">
        <v>105</v>
      </c>
      <c r="D183" s="168" t="s">
        <v>105</v>
      </c>
      <c r="E183" s="168" t="s">
        <v>105</v>
      </c>
      <c r="F183" s="168" t="s">
        <v>105</v>
      </c>
      <c r="G183" s="168" t="s">
        <v>105</v>
      </c>
      <c r="H183" s="168" t="s">
        <v>105</v>
      </c>
      <c r="I183" s="168" t="s">
        <v>105</v>
      </c>
      <c r="J183" s="168" t="s">
        <v>105</v>
      </c>
      <c r="K183" s="168" t="s">
        <v>105</v>
      </c>
    </row>
    <row r="184" spans="1:11" ht="12" customHeight="1" x14ac:dyDescent="0.2">
      <c r="A184" s="168" t="s">
        <v>105</v>
      </c>
      <c r="B184" s="168" t="s">
        <v>105</v>
      </c>
      <c r="C184" s="168" t="s">
        <v>105</v>
      </c>
      <c r="D184" s="168" t="s">
        <v>105</v>
      </c>
      <c r="E184" s="168" t="s">
        <v>105</v>
      </c>
      <c r="F184" s="168" t="s">
        <v>105</v>
      </c>
      <c r="G184" s="168" t="s">
        <v>105</v>
      </c>
      <c r="H184" s="168" t="s">
        <v>105</v>
      </c>
      <c r="I184" s="168" t="s">
        <v>105</v>
      </c>
      <c r="J184" s="168" t="s">
        <v>105</v>
      </c>
      <c r="K184" s="168" t="s">
        <v>105</v>
      </c>
    </row>
    <row r="185" spans="1:11" ht="12" customHeight="1" x14ac:dyDescent="0.2">
      <c r="A185" s="168" t="s">
        <v>105</v>
      </c>
      <c r="B185" s="168" t="s">
        <v>105</v>
      </c>
      <c r="C185" s="168" t="s">
        <v>105</v>
      </c>
      <c r="D185" s="168" t="s">
        <v>105</v>
      </c>
      <c r="E185" s="168" t="s">
        <v>105</v>
      </c>
      <c r="F185" s="168" t="s">
        <v>105</v>
      </c>
      <c r="G185" s="168" t="s">
        <v>105</v>
      </c>
      <c r="H185" s="168" t="s">
        <v>105</v>
      </c>
      <c r="I185" s="168" t="s">
        <v>105</v>
      </c>
      <c r="J185" s="168" t="s">
        <v>105</v>
      </c>
      <c r="K185" s="168" t="s">
        <v>105</v>
      </c>
    </row>
    <row r="186" spans="1:11" ht="12" customHeight="1" x14ac:dyDescent="0.2">
      <c r="A186" s="168" t="s">
        <v>105</v>
      </c>
      <c r="B186" s="168" t="s">
        <v>105</v>
      </c>
      <c r="C186" s="168" t="s">
        <v>105</v>
      </c>
      <c r="D186" s="168" t="s">
        <v>105</v>
      </c>
      <c r="E186" s="168" t="s">
        <v>105</v>
      </c>
      <c r="F186" s="168" t="s">
        <v>105</v>
      </c>
      <c r="G186" s="168" t="s">
        <v>105</v>
      </c>
      <c r="H186" s="168" t="s">
        <v>105</v>
      </c>
      <c r="I186" s="168" t="s">
        <v>105</v>
      </c>
      <c r="J186" s="168" t="s">
        <v>105</v>
      </c>
      <c r="K186" s="168" t="s">
        <v>105</v>
      </c>
    </row>
    <row r="187" spans="1:11" ht="12" customHeight="1" x14ac:dyDescent="0.2">
      <c r="A187" s="168" t="s">
        <v>105</v>
      </c>
      <c r="B187" s="168" t="s">
        <v>105</v>
      </c>
      <c r="C187" s="168" t="s">
        <v>105</v>
      </c>
      <c r="D187" s="168" t="s">
        <v>105</v>
      </c>
      <c r="E187" s="168" t="s">
        <v>105</v>
      </c>
      <c r="F187" s="168" t="s">
        <v>105</v>
      </c>
      <c r="G187" s="168" t="s">
        <v>105</v>
      </c>
      <c r="H187" s="168" t="s">
        <v>105</v>
      </c>
      <c r="I187" s="168" t="s">
        <v>105</v>
      </c>
      <c r="J187" s="168" t="s">
        <v>105</v>
      </c>
      <c r="K187" s="168" t="s">
        <v>105</v>
      </c>
    </row>
    <row r="188" spans="1:11" ht="12" customHeight="1" x14ac:dyDescent="0.2">
      <c r="A188" s="168" t="s">
        <v>105</v>
      </c>
      <c r="B188" s="168" t="s">
        <v>105</v>
      </c>
      <c r="C188" s="168" t="s">
        <v>105</v>
      </c>
      <c r="D188" s="168" t="s">
        <v>105</v>
      </c>
      <c r="E188" s="168" t="s">
        <v>105</v>
      </c>
      <c r="F188" s="168" t="s">
        <v>105</v>
      </c>
      <c r="G188" s="168" t="s">
        <v>105</v>
      </c>
      <c r="H188" s="168" t="s">
        <v>105</v>
      </c>
      <c r="I188" s="168" t="s">
        <v>105</v>
      </c>
      <c r="J188" s="168" t="s">
        <v>105</v>
      </c>
      <c r="K188" s="168" t="s">
        <v>105</v>
      </c>
    </row>
    <row r="189" spans="1:11" ht="12" customHeight="1" x14ac:dyDescent="0.2">
      <c r="A189" s="168" t="s">
        <v>105</v>
      </c>
      <c r="B189" s="168" t="s">
        <v>105</v>
      </c>
      <c r="C189" s="168" t="s">
        <v>105</v>
      </c>
      <c r="D189" s="168" t="s">
        <v>105</v>
      </c>
      <c r="E189" s="168" t="s">
        <v>105</v>
      </c>
      <c r="F189" s="168" t="s">
        <v>105</v>
      </c>
      <c r="G189" s="168" t="s">
        <v>105</v>
      </c>
      <c r="H189" s="168" t="s">
        <v>105</v>
      </c>
      <c r="I189" s="168" t="s">
        <v>105</v>
      </c>
      <c r="J189" s="168" t="s">
        <v>105</v>
      </c>
      <c r="K189" s="168" t="s">
        <v>105</v>
      </c>
    </row>
    <row r="190" spans="1:11" ht="12" customHeight="1" x14ac:dyDescent="0.2">
      <c r="A190" s="168" t="s">
        <v>105</v>
      </c>
      <c r="B190" s="168" t="s">
        <v>105</v>
      </c>
      <c r="C190" s="168" t="s">
        <v>105</v>
      </c>
      <c r="D190" s="168" t="s">
        <v>105</v>
      </c>
      <c r="E190" s="168" t="s">
        <v>105</v>
      </c>
      <c r="F190" s="168" t="s">
        <v>105</v>
      </c>
      <c r="G190" s="168" t="s">
        <v>105</v>
      </c>
      <c r="H190" s="168" t="s">
        <v>105</v>
      </c>
      <c r="I190" s="168" t="s">
        <v>105</v>
      </c>
      <c r="J190" s="168" t="s">
        <v>105</v>
      </c>
      <c r="K190" s="168" t="s">
        <v>105</v>
      </c>
    </row>
    <row r="191" spans="1:11" ht="12" customHeight="1" x14ac:dyDescent="0.2">
      <c r="A191" s="168" t="s">
        <v>105</v>
      </c>
      <c r="B191" s="168" t="s">
        <v>105</v>
      </c>
      <c r="C191" s="168" t="s">
        <v>105</v>
      </c>
      <c r="D191" s="168" t="s">
        <v>105</v>
      </c>
      <c r="E191" s="168" t="s">
        <v>105</v>
      </c>
      <c r="F191" s="168" t="s">
        <v>105</v>
      </c>
      <c r="G191" s="168" t="s">
        <v>105</v>
      </c>
      <c r="H191" s="168" t="s">
        <v>105</v>
      </c>
      <c r="I191" s="168" t="s">
        <v>105</v>
      </c>
      <c r="J191" s="168" t="s">
        <v>105</v>
      </c>
      <c r="K191" s="168" t="s">
        <v>105</v>
      </c>
    </row>
    <row r="192" spans="1:11" ht="12" customHeight="1" x14ac:dyDescent="0.2">
      <c r="A192" s="168" t="s">
        <v>105</v>
      </c>
      <c r="B192" s="168" t="s">
        <v>105</v>
      </c>
      <c r="C192" s="168" t="s">
        <v>105</v>
      </c>
      <c r="D192" s="168" t="s">
        <v>105</v>
      </c>
      <c r="E192" s="168" t="s">
        <v>105</v>
      </c>
      <c r="F192" s="168" t="s">
        <v>105</v>
      </c>
      <c r="G192" s="168" t="s">
        <v>105</v>
      </c>
      <c r="H192" s="168" t="s">
        <v>105</v>
      </c>
      <c r="I192" s="168" t="s">
        <v>105</v>
      </c>
      <c r="J192" s="168" t="s">
        <v>105</v>
      </c>
      <c r="K192" s="168" t="s">
        <v>105</v>
      </c>
    </row>
    <row r="193" spans="1:11" ht="12" customHeight="1" x14ac:dyDescent="0.2">
      <c r="A193" s="168" t="s">
        <v>105</v>
      </c>
      <c r="B193" s="168" t="s">
        <v>105</v>
      </c>
      <c r="C193" s="168" t="s">
        <v>105</v>
      </c>
      <c r="D193" s="168" t="s">
        <v>105</v>
      </c>
      <c r="E193" s="168" t="s">
        <v>105</v>
      </c>
      <c r="F193" s="168" t="s">
        <v>105</v>
      </c>
      <c r="G193" s="168" t="s">
        <v>105</v>
      </c>
      <c r="H193" s="168" t="s">
        <v>105</v>
      </c>
      <c r="I193" s="168" t="s">
        <v>105</v>
      </c>
      <c r="J193" s="168" t="s">
        <v>105</v>
      </c>
      <c r="K193" s="168" t="s">
        <v>105</v>
      </c>
    </row>
    <row r="194" spans="1:11" ht="12" customHeight="1" x14ac:dyDescent="0.2">
      <c r="A194" s="168" t="s">
        <v>105</v>
      </c>
      <c r="B194" s="168" t="s">
        <v>105</v>
      </c>
      <c r="C194" s="168" t="s">
        <v>105</v>
      </c>
      <c r="D194" s="168" t="s">
        <v>105</v>
      </c>
      <c r="E194" s="168" t="s">
        <v>105</v>
      </c>
      <c r="F194" s="168" t="s">
        <v>105</v>
      </c>
      <c r="G194" s="168" t="s">
        <v>105</v>
      </c>
      <c r="H194" s="168" t="s">
        <v>105</v>
      </c>
      <c r="I194" s="168" t="s">
        <v>105</v>
      </c>
      <c r="J194" s="168" t="s">
        <v>105</v>
      </c>
      <c r="K194" s="168" t="s">
        <v>105</v>
      </c>
    </row>
    <row r="195" spans="1:11" ht="12" customHeight="1" x14ac:dyDescent="0.2">
      <c r="A195" s="168" t="s">
        <v>105</v>
      </c>
      <c r="B195" s="168" t="s">
        <v>105</v>
      </c>
      <c r="C195" s="168" t="s">
        <v>105</v>
      </c>
      <c r="D195" s="168" t="s">
        <v>105</v>
      </c>
      <c r="E195" s="168" t="s">
        <v>105</v>
      </c>
      <c r="F195" s="168" t="s">
        <v>105</v>
      </c>
      <c r="G195" s="168" t="s">
        <v>105</v>
      </c>
      <c r="H195" s="168" t="s">
        <v>105</v>
      </c>
      <c r="I195" s="168" t="s">
        <v>105</v>
      </c>
      <c r="J195" s="168" t="s">
        <v>105</v>
      </c>
      <c r="K195" s="168" t="s">
        <v>105</v>
      </c>
    </row>
    <row r="196" spans="1:11" ht="12" customHeight="1" x14ac:dyDescent="0.2">
      <c r="A196" s="168" t="s">
        <v>105</v>
      </c>
      <c r="B196" s="168" t="s">
        <v>105</v>
      </c>
      <c r="C196" s="168" t="s">
        <v>105</v>
      </c>
      <c r="D196" s="168" t="s">
        <v>105</v>
      </c>
      <c r="E196" s="168" t="s">
        <v>105</v>
      </c>
      <c r="F196" s="168" t="s">
        <v>105</v>
      </c>
      <c r="G196" s="168" t="s">
        <v>105</v>
      </c>
      <c r="H196" s="168" t="s">
        <v>105</v>
      </c>
      <c r="I196" s="168" t="s">
        <v>105</v>
      </c>
      <c r="J196" s="168" t="s">
        <v>105</v>
      </c>
      <c r="K196" s="168" t="s">
        <v>105</v>
      </c>
    </row>
    <row r="197" spans="1:11" ht="12" customHeight="1" x14ac:dyDescent="0.2">
      <c r="A197" s="168" t="s">
        <v>105</v>
      </c>
      <c r="B197" s="168" t="s">
        <v>105</v>
      </c>
      <c r="C197" s="168" t="s">
        <v>105</v>
      </c>
      <c r="D197" s="168" t="s">
        <v>105</v>
      </c>
      <c r="E197" s="168" t="s">
        <v>105</v>
      </c>
      <c r="F197" s="168" t="s">
        <v>105</v>
      </c>
      <c r="G197" s="168" t="s">
        <v>105</v>
      </c>
      <c r="H197" s="168" t="s">
        <v>105</v>
      </c>
      <c r="I197" s="168" t="s">
        <v>105</v>
      </c>
      <c r="J197" s="168" t="s">
        <v>105</v>
      </c>
      <c r="K197" s="168" t="s">
        <v>105</v>
      </c>
    </row>
    <row r="198" spans="1:11" ht="12" customHeight="1" x14ac:dyDescent="0.2">
      <c r="A198" s="168" t="s">
        <v>105</v>
      </c>
      <c r="B198" s="168" t="s">
        <v>105</v>
      </c>
      <c r="C198" s="168" t="s">
        <v>105</v>
      </c>
      <c r="D198" s="168" t="s">
        <v>105</v>
      </c>
      <c r="E198" s="168" t="s">
        <v>105</v>
      </c>
      <c r="F198" s="168" t="s">
        <v>105</v>
      </c>
      <c r="G198" s="168" t="s">
        <v>105</v>
      </c>
      <c r="H198" s="168" t="s">
        <v>105</v>
      </c>
      <c r="I198" s="168" t="s">
        <v>105</v>
      </c>
      <c r="J198" s="168" t="s">
        <v>105</v>
      </c>
      <c r="K198" s="168" t="s">
        <v>105</v>
      </c>
    </row>
    <row r="199" spans="1:11" ht="12" customHeight="1" x14ac:dyDescent="0.2">
      <c r="A199" s="168" t="s">
        <v>105</v>
      </c>
      <c r="B199" s="168" t="s">
        <v>105</v>
      </c>
      <c r="C199" s="168" t="s">
        <v>105</v>
      </c>
      <c r="D199" s="168" t="s">
        <v>105</v>
      </c>
      <c r="E199" s="168" t="s">
        <v>105</v>
      </c>
      <c r="F199" s="168" t="s">
        <v>105</v>
      </c>
      <c r="G199" s="168" t="s">
        <v>105</v>
      </c>
      <c r="H199" s="168" t="s">
        <v>105</v>
      </c>
      <c r="I199" s="168" t="s">
        <v>105</v>
      </c>
      <c r="J199" s="168" t="s">
        <v>105</v>
      </c>
      <c r="K199" s="168" t="s">
        <v>105</v>
      </c>
    </row>
    <row r="200" spans="1:11" ht="12" customHeight="1" x14ac:dyDescent="0.2">
      <c r="A200" s="168" t="s">
        <v>105</v>
      </c>
      <c r="B200" s="168" t="s">
        <v>105</v>
      </c>
      <c r="C200" s="168" t="s">
        <v>105</v>
      </c>
      <c r="D200" s="168" t="s">
        <v>105</v>
      </c>
      <c r="E200" s="168" t="s">
        <v>105</v>
      </c>
      <c r="F200" s="168" t="s">
        <v>105</v>
      </c>
      <c r="G200" s="168" t="s">
        <v>105</v>
      </c>
      <c r="H200" s="168" t="s">
        <v>105</v>
      </c>
      <c r="I200" s="168" t="s">
        <v>105</v>
      </c>
      <c r="J200" s="168" t="s">
        <v>105</v>
      </c>
      <c r="K200" s="168" t="s">
        <v>105</v>
      </c>
    </row>
    <row r="201" spans="1:11" ht="12" customHeight="1" x14ac:dyDescent="0.2">
      <c r="A201" s="168" t="s">
        <v>105</v>
      </c>
      <c r="B201" s="168" t="s">
        <v>105</v>
      </c>
      <c r="C201" s="168" t="s">
        <v>105</v>
      </c>
      <c r="D201" s="168" t="s">
        <v>105</v>
      </c>
      <c r="E201" s="168" t="s">
        <v>105</v>
      </c>
      <c r="F201" s="168" t="s">
        <v>105</v>
      </c>
      <c r="G201" s="168" t="s">
        <v>105</v>
      </c>
      <c r="H201" s="168" t="s">
        <v>105</v>
      </c>
      <c r="I201" s="168" t="s">
        <v>105</v>
      </c>
      <c r="J201" s="168" t="s">
        <v>105</v>
      </c>
      <c r="K201" s="168" t="s">
        <v>105</v>
      </c>
    </row>
    <row r="202" spans="1:11" ht="12" customHeight="1" x14ac:dyDescent="0.2">
      <c r="A202" s="168" t="s">
        <v>105</v>
      </c>
      <c r="B202" s="168" t="s">
        <v>105</v>
      </c>
      <c r="C202" s="168" t="s">
        <v>105</v>
      </c>
      <c r="D202" s="168" t="s">
        <v>105</v>
      </c>
      <c r="E202" s="168" t="s">
        <v>105</v>
      </c>
      <c r="F202" s="168" t="s">
        <v>105</v>
      </c>
      <c r="G202" s="168" t="s">
        <v>105</v>
      </c>
      <c r="H202" s="168" t="s">
        <v>105</v>
      </c>
      <c r="I202" s="168" t="s">
        <v>105</v>
      </c>
      <c r="J202" s="168" t="s">
        <v>105</v>
      </c>
      <c r="K202" s="168" t="s">
        <v>105</v>
      </c>
    </row>
    <row r="203" spans="1:11" ht="12" customHeight="1" x14ac:dyDescent="0.2">
      <c r="A203" s="168" t="s">
        <v>105</v>
      </c>
      <c r="B203" s="168" t="s">
        <v>105</v>
      </c>
      <c r="C203" s="168" t="s">
        <v>105</v>
      </c>
      <c r="D203" s="168" t="s">
        <v>105</v>
      </c>
      <c r="E203" s="168" t="s">
        <v>105</v>
      </c>
      <c r="F203" s="168" t="s">
        <v>105</v>
      </c>
      <c r="G203" s="168" t="s">
        <v>105</v>
      </c>
      <c r="H203" s="168" t="s">
        <v>105</v>
      </c>
      <c r="I203" s="168" t="s">
        <v>105</v>
      </c>
      <c r="J203" s="168" t="s">
        <v>105</v>
      </c>
      <c r="K203" s="168" t="s">
        <v>105</v>
      </c>
    </row>
    <row r="204" spans="1:11" ht="12" customHeight="1" x14ac:dyDescent="0.2">
      <c r="A204" s="168" t="s">
        <v>105</v>
      </c>
      <c r="B204" s="168" t="s">
        <v>105</v>
      </c>
      <c r="C204" s="168" t="s">
        <v>105</v>
      </c>
      <c r="D204" s="168" t="s">
        <v>105</v>
      </c>
      <c r="E204" s="168" t="s">
        <v>105</v>
      </c>
      <c r="F204" s="168" t="s">
        <v>105</v>
      </c>
      <c r="G204" s="168" t="s">
        <v>105</v>
      </c>
      <c r="H204" s="168" t="s">
        <v>105</v>
      </c>
      <c r="I204" s="168" t="s">
        <v>105</v>
      </c>
      <c r="J204" s="168" t="s">
        <v>105</v>
      </c>
      <c r="K204" s="168" t="s">
        <v>105</v>
      </c>
    </row>
    <row r="205" spans="1:11" ht="12" customHeight="1" x14ac:dyDescent="0.2">
      <c r="A205" s="168" t="s">
        <v>105</v>
      </c>
      <c r="B205" s="168" t="s">
        <v>105</v>
      </c>
      <c r="C205" s="168" t="s">
        <v>105</v>
      </c>
      <c r="D205" s="168" t="s">
        <v>105</v>
      </c>
      <c r="E205" s="168" t="s">
        <v>105</v>
      </c>
      <c r="F205" s="168" t="s">
        <v>105</v>
      </c>
      <c r="G205" s="168" t="s">
        <v>105</v>
      </c>
      <c r="H205" s="168" t="s">
        <v>105</v>
      </c>
      <c r="I205" s="168" t="s">
        <v>105</v>
      </c>
      <c r="J205" s="168" t="s">
        <v>105</v>
      </c>
      <c r="K205" s="168" t="s">
        <v>105</v>
      </c>
    </row>
    <row r="206" spans="1:11" ht="12" customHeight="1" x14ac:dyDescent="0.2">
      <c r="A206" s="168" t="s">
        <v>105</v>
      </c>
      <c r="B206" s="168" t="s">
        <v>105</v>
      </c>
      <c r="C206" s="168" t="s">
        <v>105</v>
      </c>
      <c r="D206" s="168" t="s">
        <v>105</v>
      </c>
      <c r="E206" s="168" t="s">
        <v>105</v>
      </c>
      <c r="F206" s="168" t="s">
        <v>105</v>
      </c>
      <c r="G206" s="168" t="s">
        <v>105</v>
      </c>
      <c r="H206" s="168" t="s">
        <v>105</v>
      </c>
      <c r="I206" s="168" t="s">
        <v>105</v>
      </c>
      <c r="J206" s="168" t="s">
        <v>105</v>
      </c>
      <c r="K206" s="168" t="s">
        <v>105</v>
      </c>
    </row>
    <row r="207" spans="1:11" ht="12" customHeight="1" x14ac:dyDescent="0.2">
      <c r="A207" s="168" t="s">
        <v>105</v>
      </c>
      <c r="B207" s="168" t="s">
        <v>105</v>
      </c>
      <c r="C207" s="168" t="s">
        <v>105</v>
      </c>
      <c r="D207" s="168" t="s">
        <v>105</v>
      </c>
      <c r="E207" s="168" t="s">
        <v>105</v>
      </c>
      <c r="F207" s="168" t="s">
        <v>105</v>
      </c>
      <c r="G207" s="168" t="s">
        <v>105</v>
      </c>
      <c r="H207" s="168" t="s">
        <v>105</v>
      </c>
      <c r="I207" s="168" t="s">
        <v>105</v>
      </c>
      <c r="J207" s="168" t="s">
        <v>105</v>
      </c>
      <c r="K207" s="168" t="s">
        <v>105</v>
      </c>
    </row>
    <row r="208" spans="1:11" ht="12" customHeight="1" x14ac:dyDescent="0.2">
      <c r="A208" s="168" t="s">
        <v>105</v>
      </c>
      <c r="B208" s="168" t="s">
        <v>105</v>
      </c>
      <c r="C208" s="168" t="s">
        <v>105</v>
      </c>
      <c r="D208" s="168" t="s">
        <v>105</v>
      </c>
      <c r="E208" s="168" t="s">
        <v>105</v>
      </c>
      <c r="F208" s="168" t="s">
        <v>105</v>
      </c>
      <c r="G208" s="168" t="s">
        <v>105</v>
      </c>
      <c r="H208" s="168" t="s">
        <v>105</v>
      </c>
      <c r="I208" s="168" t="s">
        <v>105</v>
      </c>
      <c r="J208" s="168" t="s">
        <v>105</v>
      </c>
      <c r="K208" s="168" t="s">
        <v>105</v>
      </c>
    </row>
    <row r="209" spans="1:11" ht="12" customHeight="1" x14ac:dyDescent="0.2">
      <c r="A209" s="168" t="s">
        <v>105</v>
      </c>
      <c r="B209" s="168" t="s">
        <v>105</v>
      </c>
      <c r="C209" s="168" t="s">
        <v>105</v>
      </c>
      <c r="D209" s="168" t="s">
        <v>105</v>
      </c>
      <c r="E209" s="168" t="s">
        <v>105</v>
      </c>
      <c r="F209" s="168" t="s">
        <v>105</v>
      </c>
      <c r="G209" s="168" t="s">
        <v>105</v>
      </c>
      <c r="H209" s="168" t="s">
        <v>105</v>
      </c>
      <c r="I209" s="168" t="s">
        <v>105</v>
      </c>
      <c r="J209" s="168" t="s">
        <v>105</v>
      </c>
      <c r="K209" s="168" t="s">
        <v>105</v>
      </c>
    </row>
    <row r="210" spans="1:11" ht="12" customHeight="1" x14ac:dyDescent="0.2">
      <c r="A210" s="168" t="s">
        <v>105</v>
      </c>
      <c r="B210" s="168" t="s">
        <v>105</v>
      </c>
      <c r="C210" s="168" t="s">
        <v>105</v>
      </c>
      <c r="D210" s="168" t="s">
        <v>105</v>
      </c>
      <c r="E210" s="168" t="s">
        <v>105</v>
      </c>
      <c r="F210" s="168" t="s">
        <v>105</v>
      </c>
      <c r="G210" s="168" t="s">
        <v>105</v>
      </c>
      <c r="H210" s="168" t="s">
        <v>105</v>
      </c>
      <c r="I210" s="168" t="s">
        <v>105</v>
      </c>
      <c r="J210" s="168" t="s">
        <v>105</v>
      </c>
      <c r="K210" s="168" t="s">
        <v>105</v>
      </c>
    </row>
    <row r="211" spans="1:11" ht="12" customHeight="1" x14ac:dyDescent="0.2">
      <c r="A211" s="168" t="s">
        <v>105</v>
      </c>
      <c r="B211" s="168" t="s">
        <v>105</v>
      </c>
      <c r="C211" s="168" t="s">
        <v>105</v>
      </c>
      <c r="D211" s="168" t="s">
        <v>105</v>
      </c>
      <c r="E211" s="168" t="s">
        <v>105</v>
      </c>
      <c r="F211" s="168" t="s">
        <v>105</v>
      </c>
      <c r="G211" s="168" t="s">
        <v>105</v>
      </c>
      <c r="H211" s="168" t="s">
        <v>105</v>
      </c>
      <c r="I211" s="168" t="s">
        <v>105</v>
      </c>
      <c r="J211" s="168" t="s">
        <v>105</v>
      </c>
      <c r="K211" s="168" t="s">
        <v>105</v>
      </c>
    </row>
    <row r="212" spans="1:11" ht="12" customHeight="1" x14ac:dyDescent="0.2">
      <c r="A212" s="168" t="s">
        <v>105</v>
      </c>
      <c r="B212" s="168" t="s">
        <v>105</v>
      </c>
      <c r="C212" s="168" t="s">
        <v>105</v>
      </c>
      <c r="D212" s="168" t="s">
        <v>105</v>
      </c>
      <c r="E212" s="168" t="s">
        <v>105</v>
      </c>
      <c r="F212" s="168" t="s">
        <v>105</v>
      </c>
      <c r="G212" s="168" t="s">
        <v>105</v>
      </c>
      <c r="H212" s="168" t="s">
        <v>105</v>
      </c>
      <c r="I212" s="168" t="s">
        <v>105</v>
      </c>
      <c r="J212" s="168" t="s">
        <v>105</v>
      </c>
      <c r="K212" s="168" t="s">
        <v>105</v>
      </c>
    </row>
    <row r="213" spans="1:11" ht="12" customHeight="1" x14ac:dyDescent="0.2">
      <c r="A213" s="168" t="s">
        <v>105</v>
      </c>
      <c r="B213" s="168" t="s">
        <v>105</v>
      </c>
      <c r="C213" s="168" t="s">
        <v>105</v>
      </c>
      <c r="D213" s="168" t="s">
        <v>105</v>
      </c>
      <c r="E213" s="168" t="s">
        <v>105</v>
      </c>
      <c r="F213" s="168" t="s">
        <v>105</v>
      </c>
      <c r="G213" s="168" t="s">
        <v>105</v>
      </c>
      <c r="H213" s="168" t="s">
        <v>105</v>
      </c>
      <c r="I213" s="168" t="s">
        <v>105</v>
      </c>
      <c r="J213" s="168" t="s">
        <v>105</v>
      </c>
      <c r="K213" s="168" t="s">
        <v>105</v>
      </c>
    </row>
    <row r="214" spans="1:11" ht="12" customHeight="1" x14ac:dyDescent="0.2">
      <c r="A214" s="168" t="s">
        <v>105</v>
      </c>
      <c r="B214" s="168" t="s">
        <v>105</v>
      </c>
      <c r="C214" s="168" t="s">
        <v>105</v>
      </c>
      <c r="D214" s="168" t="s">
        <v>105</v>
      </c>
      <c r="E214" s="168" t="s">
        <v>105</v>
      </c>
      <c r="F214" s="168" t="s">
        <v>105</v>
      </c>
      <c r="G214" s="168" t="s">
        <v>105</v>
      </c>
      <c r="H214" s="168" t="s">
        <v>105</v>
      </c>
      <c r="I214" s="168" t="s">
        <v>105</v>
      </c>
      <c r="J214" s="168" t="s">
        <v>105</v>
      </c>
      <c r="K214" s="168" t="s">
        <v>105</v>
      </c>
    </row>
    <row r="215" spans="1:11" ht="12" customHeight="1" x14ac:dyDescent="0.2">
      <c r="A215" s="168" t="s">
        <v>105</v>
      </c>
      <c r="B215" s="168" t="s">
        <v>105</v>
      </c>
      <c r="C215" s="168" t="s">
        <v>105</v>
      </c>
      <c r="D215" s="168" t="s">
        <v>105</v>
      </c>
      <c r="E215" s="168" t="s">
        <v>105</v>
      </c>
      <c r="F215" s="168" t="s">
        <v>105</v>
      </c>
      <c r="G215" s="168" t="s">
        <v>105</v>
      </c>
      <c r="H215" s="168" t="s">
        <v>105</v>
      </c>
      <c r="I215" s="168" t="s">
        <v>105</v>
      </c>
      <c r="J215" s="168" t="s">
        <v>105</v>
      </c>
      <c r="K215" s="168" t="s">
        <v>105</v>
      </c>
    </row>
    <row r="216" spans="1:11" ht="12" customHeight="1" x14ac:dyDescent="0.2">
      <c r="A216" s="168" t="s">
        <v>105</v>
      </c>
      <c r="B216" s="168" t="s">
        <v>105</v>
      </c>
      <c r="C216" s="168" t="s">
        <v>105</v>
      </c>
      <c r="D216" s="168" t="s">
        <v>105</v>
      </c>
      <c r="E216" s="168" t="s">
        <v>105</v>
      </c>
      <c r="F216" s="168" t="s">
        <v>105</v>
      </c>
      <c r="G216" s="168" t="s">
        <v>105</v>
      </c>
      <c r="H216" s="168" t="s">
        <v>105</v>
      </c>
      <c r="I216" s="168" t="s">
        <v>105</v>
      </c>
      <c r="J216" s="168" t="s">
        <v>105</v>
      </c>
      <c r="K216" s="168" t="s">
        <v>105</v>
      </c>
    </row>
    <row r="217" spans="1:11" ht="12" customHeight="1" x14ac:dyDescent="0.2">
      <c r="A217" s="168" t="s">
        <v>105</v>
      </c>
      <c r="B217" s="168" t="s">
        <v>105</v>
      </c>
      <c r="C217" s="168" t="s">
        <v>105</v>
      </c>
      <c r="D217" s="168" t="s">
        <v>105</v>
      </c>
      <c r="E217" s="168" t="s">
        <v>105</v>
      </c>
      <c r="F217" s="168" t="s">
        <v>105</v>
      </c>
      <c r="G217" s="168" t="s">
        <v>105</v>
      </c>
      <c r="H217" s="168" t="s">
        <v>105</v>
      </c>
      <c r="I217" s="168" t="s">
        <v>105</v>
      </c>
      <c r="J217" s="168" t="s">
        <v>105</v>
      </c>
      <c r="K217" s="168" t="s">
        <v>105</v>
      </c>
    </row>
    <row r="218" spans="1:11" ht="12" customHeight="1" x14ac:dyDescent="0.2">
      <c r="A218" s="168" t="s">
        <v>105</v>
      </c>
      <c r="B218" s="168" t="s">
        <v>105</v>
      </c>
      <c r="C218" s="168" t="s">
        <v>105</v>
      </c>
      <c r="D218" s="168" t="s">
        <v>105</v>
      </c>
      <c r="E218" s="168" t="s">
        <v>105</v>
      </c>
      <c r="F218" s="168" t="s">
        <v>105</v>
      </c>
      <c r="G218" s="168" t="s">
        <v>105</v>
      </c>
      <c r="H218" s="168" t="s">
        <v>105</v>
      </c>
    </row>
  </sheetData>
  <sheetProtection algorithmName="SHA-512" hashValue="DWk9lpeeh49q6jO022m0dInEPyrV5ZANWwP0sL68wJOOTr/wyb8rncT/FoXrXJF87y1kGGsgMYqyhoTe4zS+dg==" saltValue="38xdZuFgh/7J8j+99gaCEg==" spinCount="100000" sheet="1" objects="1" scenarios="1"/>
  <mergeCells count="9">
    <mergeCell ref="G49:H49"/>
    <mergeCell ref="G45:H45"/>
    <mergeCell ref="G46:H46"/>
    <mergeCell ref="G47:H47"/>
    <mergeCell ref="B31:D31"/>
    <mergeCell ref="D33:G33"/>
    <mergeCell ref="G43:H43"/>
    <mergeCell ref="G44:H44"/>
    <mergeCell ref="G48:H48"/>
  </mergeCells>
  <conditionalFormatting sqref="B10:D14 C26:D30 D44:E48">
    <cfRule type="expression" dxfId="12" priority="3">
      <formula>B10=""</formula>
    </cfRule>
  </conditionalFormatting>
  <conditionalFormatting sqref="E31">
    <cfRule type="expression" dxfId="11" priority="2">
      <formula>AND($E$31&lt;&gt;0,$E$31&lt;&gt;4335)</formula>
    </cfRule>
  </conditionalFormatting>
  <pageMargins left="0.7" right="0.7" top="0.75" bottom="0.75" header="0.511811023622047" footer="0.511811023622047"/>
  <pageSetup paperSize="9" orientation="landscape" horizontalDpi="300" verticalDpi="300"/>
  <ignoredErrors>
    <ignoredError sqref="E10:E14 D18:D22 E18:E22 D35:D39"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B400"/>
  <sheetViews>
    <sheetView zoomScale="125" zoomScaleNormal="125" workbookViewId="0">
      <selection activeCell="E21" sqref="E21"/>
    </sheetView>
  </sheetViews>
  <sheetFormatPr defaultColWidth="11" defaultRowHeight="15" x14ac:dyDescent="0.2"/>
  <cols>
    <col min="1" max="1" width="3.875" style="3" customWidth="1"/>
    <col min="2" max="2" width="39.875" style="3" customWidth="1"/>
    <col min="3" max="3" width="13" style="3" customWidth="1"/>
    <col min="4" max="4" width="2.625" style="3" customWidth="1"/>
    <col min="5" max="5" width="26.625" style="3" customWidth="1"/>
    <col min="6" max="6" width="14.625" style="3" customWidth="1"/>
    <col min="7" max="7" width="21" style="3" customWidth="1"/>
    <col min="8" max="54" width="10.875" style="2" customWidth="1"/>
    <col min="55" max="16384" width="11" style="3"/>
  </cols>
  <sheetData>
    <row r="1" spans="1:12" ht="15.75" customHeight="1" x14ac:dyDescent="0.2">
      <c r="A1" s="146"/>
      <c r="B1" s="147"/>
      <c r="C1" s="147"/>
      <c r="D1" s="148"/>
      <c r="E1" s="147"/>
      <c r="F1" s="147"/>
      <c r="G1" s="147"/>
      <c r="H1" s="148"/>
      <c r="I1" s="148"/>
      <c r="J1" s="148"/>
      <c r="K1" s="148"/>
      <c r="L1" s="208"/>
    </row>
    <row r="2" spans="1:12" ht="15.75" customHeight="1" x14ac:dyDescent="0.2">
      <c r="A2" s="150"/>
      <c r="B2" s="7"/>
      <c r="C2" s="7"/>
      <c r="D2" s="2"/>
      <c r="E2" s="7"/>
      <c r="F2" s="7"/>
      <c r="G2" s="7"/>
      <c r="L2" s="209"/>
    </row>
    <row r="3" spans="1:12" ht="15.75" customHeight="1" x14ac:dyDescent="0.2">
      <c r="A3" s="150"/>
      <c r="B3" s="330" t="s">
        <v>108</v>
      </c>
      <c r="C3" s="330"/>
      <c r="D3" s="2"/>
      <c r="E3" s="7"/>
      <c r="F3" s="7"/>
      <c r="G3" s="7"/>
      <c r="L3" s="209"/>
    </row>
    <row r="4" spans="1:12" ht="15.75" customHeight="1" x14ac:dyDescent="0.2">
      <c r="A4" s="150"/>
      <c r="B4" s="330" t="str">
        <f>Stadhuis!B4</f>
        <v>Cateringdiensten gemeente 's-Hertogenbosch - Totaaloverzicht</v>
      </c>
      <c r="C4" s="330"/>
      <c r="D4" s="2"/>
      <c r="E4" s="7"/>
      <c r="F4" s="7"/>
      <c r="G4" s="7"/>
      <c r="L4" s="209"/>
    </row>
    <row r="5" spans="1:12" ht="15.75" customHeight="1" x14ac:dyDescent="0.2">
      <c r="A5" s="150"/>
      <c r="B5" s="330" t="str">
        <f>Stadhuis!B5</f>
        <v>Datum 24-8-2026</v>
      </c>
      <c r="C5" s="330"/>
      <c r="D5" s="2"/>
      <c r="E5" s="7"/>
      <c r="F5" s="7"/>
      <c r="G5" s="7"/>
      <c r="L5" s="209"/>
    </row>
    <row r="6" spans="1:12" ht="15.75" customHeight="1" x14ac:dyDescent="0.2">
      <c r="A6" s="152"/>
      <c r="B6" s="153"/>
      <c r="C6" s="156"/>
      <c r="D6" s="154"/>
      <c r="E6" s="155"/>
      <c r="F6" s="155"/>
      <c r="G6" s="155"/>
      <c r="H6" s="154"/>
      <c r="I6" s="154"/>
      <c r="J6" s="154"/>
      <c r="K6" s="154"/>
      <c r="L6" s="210"/>
    </row>
    <row r="7" spans="1:12" s="2" customFormat="1" ht="15.75" customHeight="1" x14ac:dyDescent="0.2">
      <c r="A7" s="211"/>
      <c r="B7" s="25"/>
      <c r="C7" s="25"/>
      <c r="D7" s="25"/>
      <c r="E7" s="25"/>
      <c r="F7" s="25"/>
      <c r="G7" s="25"/>
      <c r="H7" s="25"/>
      <c r="I7" s="25"/>
      <c r="J7" s="25"/>
      <c r="K7" s="25"/>
      <c r="L7" s="212"/>
    </row>
    <row r="8" spans="1:12" s="2" customFormat="1" ht="15.75" customHeight="1" x14ac:dyDescent="0.2">
      <c r="A8" s="213"/>
      <c r="B8" s="318" t="s">
        <v>33</v>
      </c>
      <c r="C8" s="318"/>
      <c r="D8" s="318"/>
      <c r="E8" s="318"/>
      <c r="F8" s="318"/>
      <c r="G8" s="318"/>
      <c r="H8" s="318"/>
      <c r="I8" s="318"/>
      <c r="J8" s="318"/>
      <c r="K8" s="318"/>
      <c r="L8" s="214"/>
    </row>
    <row r="9" spans="1:12" s="2" customFormat="1" ht="15.75" customHeight="1" x14ac:dyDescent="0.2">
      <c r="A9" s="213"/>
      <c r="B9" s="161" t="s">
        <v>50</v>
      </c>
      <c r="C9" s="73" t="s">
        <v>51</v>
      </c>
      <c r="D9" s="319" t="s">
        <v>109</v>
      </c>
      <c r="E9" s="319"/>
      <c r="F9" s="75" t="s">
        <v>110</v>
      </c>
      <c r="G9" s="75" t="s">
        <v>54</v>
      </c>
      <c r="H9" s="319" t="s">
        <v>55</v>
      </c>
      <c r="I9" s="319"/>
      <c r="J9" s="319" t="s">
        <v>56</v>
      </c>
      <c r="K9" s="319"/>
      <c r="L9" s="214"/>
    </row>
    <row r="10" spans="1:12" s="2" customFormat="1" ht="15.75" customHeight="1" x14ac:dyDescent="0.2">
      <c r="A10" s="213"/>
      <c r="B10" s="215" t="s">
        <v>111</v>
      </c>
      <c r="C10" s="229"/>
      <c r="D10" s="311"/>
      <c r="E10" s="311"/>
      <c r="F10" s="216">
        <v>32</v>
      </c>
      <c r="G10" s="217">
        <f>G11/40*32</f>
        <v>204</v>
      </c>
      <c r="H10" s="354">
        <f>G10*8</f>
        <v>1632</v>
      </c>
      <c r="I10" s="354"/>
      <c r="J10" s="355">
        <f>H10*D10</f>
        <v>0</v>
      </c>
      <c r="K10" s="355"/>
      <c r="L10" s="214"/>
    </row>
    <row r="11" spans="1:12" s="2" customFormat="1" ht="15.75" customHeight="1" x14ac:dyDescent="0.2">
      <c r="A11" s="213"/>
      <c r="B11" s="218" t="s">
        <v>112</v>
      </c>
      <c r="C11" s="230"/>
      <c r="D11" s="308"/>
      <c r="E11" s="308"/>
      <c r="F11" s="84">
        <v>38</v>
      </c>
      <c r="G11" s="187">
        <v>255</v>
      </c>
      <c r="H11" s="356">
        <f>G11*7.6</f>
        <v>1938</v>
      </c>
      <c r="I11" s="356"/>
      <c r="J11" s="307">
        <f>H11*D11</f>
        <v>0</v>
      </c>
      <c r="K11" s="307"/>
      <c r="L11" s="214"/>
    </row>
    <row r="12" spans="1:12" s="2" customFormat="1" ht="15.75" customHeight="1" x14ac:dyDescent="0.25">
      <c r="A12" s="213"/>
      <c r="B12" s="79" t="s">
        <v>113</v>
      </c>
      <c r="C12" s="80"/>
      <c r="D12" s="315"/>
      <c r="E12" s="315"/>
      <c r="F12" s="81">
        <f>SUM(F10:F11)</f>
        <v>70</v>
      </c>
      <c r="G12" s="80"/>
      <c r="H12" s="351">
        <f>SUM(H10:H11)</f>
        <v>3570</v>
      </c>
      <c r="I12" s="351"/>
      <c r="J12" s="352">
        <f>SUM(J10:J11)</f>
        <v>0</v>
      </c>
      <c r="K12" s="352"/>
      <c r="L12" s="214"/>
    </row>
    <row r="13" spans="1:12" s="2" customFormat="1" ht="15.75" customHeight="1" x14ac:dyDescent="0.2">
      <c r="A13" s="213"/>
      <c r="B13" s="29"/>
      <c r="C13" s="29"/>
      <c r="D13" s="29"/>
      <c r="E13" s="29"/>
      <c r="F13" s="29"/>
      <c r="G13" s="29"/>
      <c r="H13" s="29"/>
      <c r="I13" s="29"/>
      <c r="J13" s="29"/>
      <c r="K13" s="29"/>
      <c r="L13" s="214"/>
    </row>
    <row r="14" spans="1:12" s="2" customFormat="1" ht="15.75" customHeight="1" x14ac:dyDescent="0.2">
      <c r="A14" s="213"/>
      <c r="B14" s="318" t="s">
        <v>114</v>
      </c>
      <c r="C14" s="318"/>
      <c r="D14" s="318"/>
      <c r="E14" s="318"/>
      <c r="F14" s="318"/>
      <c r="G14" s="318"/>
      <c r="H14" s="318"/>
      <c r="I14" s="318"/>
      <c r="J14" s="318"/>
      <c r="K14" s="318"/>
      <c r="L14" s="214"/>
    </row>
    <row r="15" spans="1:12" s="2" customFormat="1" ht="15.75" customHeight="1" x14ac:dyDescent="0.2">
      <c r="A15" s="213"/>
      <c r="B15" s="161" t="s">
        <v>50</v>
      </c>
      <c r="C15" s="73" t="s">
        <v>51</v>
      </c>
      <c r="D15" s="319" t="s">
        <v>115</v>
      </c>
      <c r="E15" s="319"/>
      <c r="F15" s="75" t="s">
        <v>110</v>
      </c>
      <c r="G15" s="75" t="s">
        <v>54</v>
      </c>
      <c r="H15" s="319" t="s">
        <v>55</v>
      </c>
      <c r="I15" s="319"/>
      <c r="J15" s="319" t="s">
        <v>56</v>
      </c>
      <c r="K15" s="319"/>
      <c r="L15" s="214"/>
    </row>
    <row r="16" spans="1:12" s="2" customFormat="1" ht="15.75" customHeight="1" x14ac:dyDescent="0.2">
      <c r="A16" s="213"/>
      <c r="B16" s="215" t="s">
        <v>111</v>
      </c>
      <c r="C16" s="219" t="str">
        <f>IF(C10="","",C10)</f>
        <v/>
      </c>
      <c r="D16" s="311"/>
      <c r="E16" s="311"/>
      <c r="F16" s="216">
        <v>32</v>
      </c>
      <c r="G16" s="217">
        <v>204</v>
      </c>
      <c r="H16" s="354">
        <f>G16*8</f>
        <v>1632</v>
      </c>
      <c r="I16" s="354"/>
      <c r="J16" s="355">
        <f>H16*D16</f>
        <v>0</v>
      </c>
      <c r="K16" s="355"/>
      <c r="L16" s="214"/>
    </row>
    <row r="17" spans="1:12" s="2" customFormat="1" ht="15.75" customHeight="1" x14ac:dyDescent="0.2">
      <c r="A17" s="213"/>
      <c r="B17" s="218" t="s">
        <v>112</v>
      </c>
      <c r="C17" s="187" t="str">
        <f>IF(C11="","",C11)</f>
        <v/>
      </c>
      <c r="D17" s="308"/>
      <c r="E17" s="308"/>
      <c r="F17" s="84">
        <v>38</v>
      </c>
      <c r="G17" s="187">
        <v>255</v>
      </c>
      <c r="H17" s="356">
        <f>G17*7.6</f>
        <v>1938</v>
      </c>
      <c r="I17" s="356"/>
      <c r="J17" s="307">
        <f>H17*D17</f>
        <v>0</v>
      </c>
      <c r="K17" s="307"/>
      <c r="L17" s="214"/>
    </row>
    <row r="18" spans="1:12" s="2" customFormat="1" ht="15.75" customHeight="1" x14ac:dyDescent="0.25">
      <c r="A18" s="213"/>
      <c r="B18" s="79" t="s">
        <v>113</v>
      </c>
      <c r="C18" s="80"/>
      <c r="D18" s="315"/>
      <c r="E18" s="315"/>
      <c r="F18" s="81">
        <f>SUM(F16:F17)</f>
        <v>70</v>
      </c>
      <c r="G18" s="80"/>
      <c r="H18" s="351">
        <f>SUM(H16:H17)</f>
        <v>3570</v>
      </c>
      <c r="I18" s="351"/>
      <c r="J18" s="352">
        <f>SUM(J16:J17)</f>
        <v>0</v>
      </c>
      <c r="K18" s="352"/>
      <c r="L18" s="214"/>
    </row>
    <row r="19" spans="1:12" s="2" customFormat="1" ht="15.75" customHeight="1" x14ac:dyDescent="0.2">
      <c r="A19" s="213"/>
      <c r="B19" s="29"/>
      <c r="C19" s="29"/>
      <c r="D19" s="29"/>
      <c r="E19" s="29"/>
      <c r="F19" s="29"/>
      <c r="G19" s="29"/>
      <c r="H19" s="29"/>
      <c r="I19" s="29"/>
      <c r="J19" s="29"/>
      <c r="K19" s="29"/>
      <c r="L19" s="214"/>
    </row>
    <row r="20" spans="1:12" s="2" customFormat="1" ht="15.75" customHeight="1" x14ac:dyDescent="0.2">
      <c r="A20" s="213"/>
      <c r="B20" s="192" t="s">
        <v>116</v>
      </c>
      <c r="C20" s="353" t="s">
        <v>107</v>
      </c>
      <c r="D20" s="353"/>
      <c r="E20" s="29"/>
      <c r="F20" s="29"/>
      <c r="G20" s="29"/>
      <c r="H20" s="29"/>
      <c r="I20" s="29"/>
      <c r="J20" s="29"/>
      <c r="K20" s="29"/>
      <c r="L20" s="214"/>
    </row>
    <row r="21" spans="1:12" s="2" customFormat="1" ht="15.75" customHeight="1" x14ac:dyDescent="0.2">
      <c r="A21" s="213"/>
      <c r="B21" s="52" t="str">
        <f>B8</f>
        <v>Personeelskosten</v>
      </c>
      <c r="C21" s="220">
        <f>J12</f>
        <v>0</v>
      </c>
      <c r="D21" s="221"/>
      <c r="E21" s="29"/>
      <c r="F21" s="29"/>
      <c r="G21" s="29"/>
      <c r="H21" s="29"/>
      <c r="I21" s="29"/>
      <c r="J21" s="29"/>
      <c r="K21" s="29"/>
      <c r="L21" s="214"/>
    </row>
    <row r="22" spans="1:12" s="2" customFormat="1" ht="15.75" customHeight="1" x14ac:dyDescent="0.2">
      <c r="A22" s="213"/>
      <c r="B22" s="52" t="str">
        <f>B14</f>
        <v>Overnamekosten (jaarlijks)</v>
      </c>
      <c r="C22" s="222">
        <f>J18</f>
        <v>0</v>
      </c>
      <c r="D22" s="223"/>
      <c r="E22" s="29"/>
      <c r="F22" s="29"/>
      <c r="G22" s="29"/>
      <c r="H22" s="29"/>
      <c r="I22" s="29"/>
      <c r="J22" s="29"/>
      <c r="K22" s="29"/>
      <c r="L22" s="214"/>
    </row>
    <row r="23" spans="1:12" s="2" customFormat="1" ht="15.75" customHeight="1" x14ac:dyDescent="0.2">
      <c r="A23" s="213"/>
      <c r="B23" s="194" t="s">
        <v>24</v>
      </c>
      <c r="C23" s="224">
        <f>SUM(C21:C22)</f>
        <v>0</v>
      </c>
      <c r="D23" s="225"/>
      <c r="E23" s="29"/>
      <c r="F23" s="29"/>
      <c r="G23" s="29"/>
      <c r="H23" s="29"/>
      <c r="I23" s="29"/>
      <c r="J23" s="29"/>
      <c r="K23" s="29"/>
      <c r="L23" s="214"/>
    </row>
    <row r="24" spans="1:12" s="2" customFormat="1" ht="15.75" customHeight="1" x14ac:dyDescent="0.2">
      <c r="A24" s="213"/>
      <c r="B24" s="29"/>
      <c r="C24" s="29"/>
      <c r="D24" s="29"/>
      <c r="E24" s="29"/>
      <c r="F24" s="29"/>
      <c r="G24" s="29"/>
      <c r="H24" s="29"/>
      <c r="I24" s="29"/>
      <c r="J24" s="29"/>
      <c r="K24" s="29"/>
      <c r="L24" s="214"/>
    </row>
    <row r="25" spans="1:12" s="2" customFormat="1" ht="15.75" customHeight="1" x14ac:dyDescent="0.2">
      <c r="A25" s="226"/>
      <c r="B25" s="227"/>
      <c r="C25" s="227"/>
      <c r="D25" s="227"/>
      <c r="E25" s="227"/>
      <c r="F25" s="227"/>
      <c r="G25" s="227"/>
      <c r="H25" s="227"/>
      <c r="I25" s="227"/>
      <c r="J25" s="227"/>
      <c r="K25" s="227"/>
      <c r="L25" s="228"/>
    </row>
    <row r="26" spans="1:12" s="2" customFormat="1" ht="15.75" customHeight="1" x14ac:dyDescent="0.2"/>
    <row r="27" spans="1:12" s="2" customFormat="1" ht="15.75" customHeight="1" x14ac:dyDescent="0.2"/>
    <row r="28" spans="1:12" s="2" customFormat="1" ht="15.75" customHeight="1" x14ac:dyDescent="0.2"/>
    <row r="29" spans="1:12" s="2" customFormat="1" ht="15.75" customHeight="1" x14ac:dyDescent="0.2"/>
    <row r="30" spans="1:12" s="2" customFormat="1" ht="15.75" customHeight="1" x14ac:dyDescent="0.2"/>
    <row r="31" spans="1:12" s="2" customFormat="1" ht="15.75" customHeight="1" x14ac:dyDescent="0.2"/>
    <row r="32" spans="1:12" s="2" customFormat="1" ht="15.75" customHeight="1" x14ac:dyDescent="0.2"/>
    <row r="33" s="2" customFormat="1" ht="15.75" customHeight="1" x14ac:dyDescent="0.2"/>
    <row r="34" s="2" customFormat="1" ht="15.75" customHeight="1" x14ac:dyDescent="0.2"/>
    <row r="35" s="2" customFormat="1" ht="15.75" customHeight="1" x14ac:dyDescent="0.2"/>
    <row r="36" s="2" customFormat="1" ht="15.75" customHeight="1" x14ac:dyDescent="0.2"/>
    <row r="37" s="2" customFormat="1" ht="15.75" customHeight="1" x14ac:dyDescent="0.2"/>
    <row r="38" s="2" customFormat="1" ht="15.75" customHeight="1" x14ac:dyDescent="0.2"/>
    <row r="39" s="2" customFormat="1" ht="15.75" customHeight="1" x14ac:dyDescent="0.2"/>
    <row r="40" s="2" customFormat="1" ht="15.75" customHeight="1" x14ac:dyDescent="0.2"/>
    <row r="41" s="2" customFormat="1" ht="15.75" customHeight="1" x14ac:dyDescent="0.2"/>
    <row r="42" s="2" customFormat="1" ht="15.75" customHeight="1" x14ac:dyDescent="0.2"/>
    <row r="43" s="2" customFormat="1" ht="15.75" customHeight="1" x14ac:dyDescent="0.2"/>
    <row r="44" s="2" customFormat="1" ht="15.75" customHeight="1" x14ac:dyDescent="0.2"/>
    <row r="45" s="2" customFormat="1" ht="15.75" customHeight="1" x14ac:dyDescent="0.2"/>
    <row r="46" s="2" customFormat="1" ht="15.75" customHeight="1" x14ac:dyDescent="0.2"/>
    <row r="47" s="2" customFormat="1" ht="15.75" customHeight="1" x14ac:dyDescent="0.2"/>
    <row r="48" s="2" customFormat="1" ht="15.75" customHeight="1" x14ac:dyDescent="0.2"/>
    <row r="49" s="2" customFormat="1" ht="15.75" customHeight="1" x14ac:dyDescent="0.2"/>
    <row r="50" s="2" customFormat="1" ht="15.75" customHeight="1" x14ac:dyDescent="0.2"/>
    <row r="51" s="2" customFormat="1" ht="15.75" customHeight="1" x14ac:dyDescent="0.2"/>
    <row r="52" s="2" customFormat="1" ht="15.75" customHeight="1" x14ac:dyDescent="0.2"/>
    <row r="53" s="2" customFormat="1" ht="15.75" customHeight="1" x14ac:dyDescent="0.2"/>
    <row r="54" s="2" customFormat="1" ht="15.75" customHeight="1" x14ac:dyDescent="0.2"/>
    <row r="55" s="2" customFormat="1" ht="15.75" customHeight="1" x14ac:dyDescent="0.2"/>
    <row r="56" s="2" customFormat="1" ht="15.75" customHeight="1" x14ac:dyDescent="0.2"/>
    <row r="57" s="2" customFormat="1" ht="15.75" customHeight="1" x14ac:dyDescent="0.2"/>
    <row r="58" s="2" customFormat="1" ht="15.75" customHeight="1" x14ac:dyDescent="0.2"/>
    <row r="59" s="2" customFormat="1" ht="15.75" customHeight="1" x14ac:dyDescent="0.2"/>
    <row r="60" s="2" customFormat="1" ht="15.75" customHeight="1" x14ac:dyDescent="0.2"/>
    <row r="61" s="2" customFormat="1" ht="15.75" customHeight="1" x14ac:dyDescent="0.2"/>
    <row r="62" s="2" customFormat="1" ht="15.75" customHeight="1" x14ac:dyDescent="0.2"/>
    <row r="63" s="2" customFormat="1" ht="15.75" customHeight="1" x14ac:dyDescent="0.2"/>
    <row r="64" s="2" customFormat="1" ht="15.75" customHeight="1" x14ac:dyDescent="0.2"/>
    <row r="65" s="2" customFormat="1" ht="15.75" customHeight="1" x14ac:dyDescent="0.2"/>
    <row r="66" s="2" customFormat="1" ht="15.75" customHeight="1" x14ac:dyDescent="0.2"/>
    <row r="67" s="2" customFormat="1" ht="15.75" customHeight="1" x14ac:dyDescent="0.2"/>
    <row r="68" s="2" customFormat="1" ht="15.75" customHeight="1" x14ac:dyDescent="0.2"/>
    <row r="69" s="2" customFormat="1" ht="15.75" customHeight="1" x14ac:dyDescent="0.2"/>
    <row r="70" s="2" customFormat="1" ht="15.75" customHeight="1" x14ac:dyDescent="0.2"/>
    <row r="71" s="2" customFormat="1" ht="15.75" customHeight="1" x14ac:dyDescent="0.2"/>
    <row r="72" s="2" customFormat="1" ht="15.75" customHeight="1" x14ac:dyDescent="0.2"/>
    <row r="73" s="2" customFormat="1" ht="15.75" customHeight="1" x14ac:dyDescent="0.2"/>
    <row r="74" s="2" customFormat="1" ht="15.75" customHeight="1" x14ac:dyDescent="0.2"/>
    <row r="75" s="2" customFormat="1" ht="15.75" customHeight="1" x14ac:dyDescent="0.2"/>
    <row r="76" s="2" customFormat="1" ht="15.75" customHeight="1" x14ac:dyDescent="0.2"/>
    <row r="77" s="2" customFormat="1" ht="15.75" customHeight="1" x14ac:dyDescent="0.2"/>
    <row r="78" s="2" customFormat="1" ht="15.75" customHeight="1" x14ac:dyDescent="0.2"/>
    <row r="79" s="2" customFormat="1" ht="15.75" customHeight="1" x14ac:dyDescent="0.2"/>
    <row r="80" s="2" customFormat="1" ht="15.75" customHeight="1" x14ac:dyDescent="0.2"/>
    <row r="81" s="2" customFormat="1" ht="15.75" customHeight="1" x14ac:dyDescent="0.2"/>
    <row r="82" s="2" customFormat="1" ht="15.75" customHeight="1" x14ac:dyDescent="0.2"/>
    <row r="83" s="2" customFormat="1" ht="15.75" customHeight="1" x14ac:dyDescent="0.2"/>
    <row r="84" s="2" customFormat="1" ht="15.75" customHeight="1" x14ac:dyDescent="0.2"/>
    <row r="85" s="2" customFormat="1" ht="15.75" customHeight="1" x14ac:dyDescent="0.2"/>
    <row r="86" s="2" customFormat="1" ht="15.75" customHeight="1" x14ac:dyDescent="0.2"/>
    <row r="87" s="2" customFormat="1" ht="15.75" customHeight="1" x14ac:dyDescent="0.2"/>
    <row r="88" s="2" customFormat="1" ht="15.75" customHeight="1" x14ac:dyDescent="0.2"/>
    <row r="89" s="2" customFormat="1" ht="15.75" customHeight="1" x14ac:dyDescent="0.2"/>
    <row r="90" s="2" customFormat="1" ht="15.75" customHeight="1" x14ac:dyDescent="0.2"/>
    <row r="91" s="2" customFormat="1" ht="15.75" customHeight="1" x14ac:dyDescent="0.2"/>
    <row r="92" s="2" customFormat="1" ht="15.75" customHeight="1" x14ac:dyDescent="0.2"/>
    <row r="93" s="2" customFormat="1" ht="15.75" customHeight="1" x14ac:dyDescent="0.2"/>
    <row r="94" s="2" customFormat="1" ht="15.75" customHeight="1" x14ac:dyDescent="0.2"/>
    <row r="95" s="2" customFormat="1" ht="15.75" customHeight="1" x14ac:dyDescent="0.2"/>
    <row r="96" s="2" customFormat="1" ht="15.75" customHeight="1" x14ac:dyDescent="0.2"/>
    <row r="97" s="2" customFormat="1" ht="15.75" customHeight="1" x14ac:dyDescent="0.2"/>
    <row r="98" s="2" customFormat="1" ht="15.75" customHeight="1" x14ac:dyDescent="0.2"/>
    <row r="99" s="2" customFormat="1" ht="15.75" customHeight="1" x14ac:dyDescent="0.2"/>
    <row r="100" s="2" customFormat="1" ht="15.75" customHeight="1" x14ac:dyDescent="0.2"/>
    <row r="101" s="2" customFormat="1" ht="15.75" customHeight="1" x14ac:dyDescent="0.2"/>
    <row r="102" s="2" customFormat="1" ht="15.75" customHeight="1" x14ac:dyDescent="0.2"/>
    <row r="103" s="2" customFormat="1" ht="15.75" customHeight="1" x14ac:dyDescent="0.2"/>
    <row r="104" s="2" customFormat="1" ht="15.75" customHeight="1" x14ac:dyDescent="0.2"/>
    <row r="105" s="2" customFormat="1" ht="15.75" customHeight="1" x14ac:dyDescent="0.2"/>
    <row r="106" s="2" customFormat="1" ht="15.75" customHeight="1" x14ac:dyDescent="0.2"/>
    <row r="107" s="2" customFormat="1" ht="15.75" customHeight="1" x14ac:dyDescent="0.2"/>
    <row r="108" s="2" customFormat="1" ht="15.75" customHeight="1" x14ac:dyDescent="0.2"/>
    <row r="109" s="2" customFormat="1" ht="15.75" customHeight="1" x14ac:dyDescent="0.2"/>
    <row r="110" s="2" customFormat="1" ht="15.75" customHeight="1" x14ac:dyDescent="0.2"/>
    <row r="111" s="2" customFormat="1" ht="15.75" customHeight="1" x14ac:dyDescent="0.2"/>
    <row r="112" s="2" customFormat="1" ht="15.75" customHeight="1" x14ac:dyDescent="0.2"/>
    <row r="113" s="2" customFormat="1" ht="15.75" customHeight="1" x14ac:dyDescent="0.2"/>
    <row r="114" s="2" customFormat="1" ht="15.75" customHeight="1" x14ac:dyDescent="0.2"/>
    <row r="115" s="2" customFormat="1" ht="15.75" customHeight="1" x14ac:dyDescent="0.2"/>
    <row r="116" s="2" customFormat="1" ht="15.75" customHeight="1" x14ac:dyDescent="0.2"/>
    <row r="117" s="2" customFormat="1" ht="15.75" customHeight="1" x14ac:dyDescent="0.2"/>
    <row r="118" s="2" customFormat="1" ht="15.75" customHeight="1" x14ac:dyDescent="0.2"/>
    <row r="119" s="2" customFormat="1" ht="15.75" customHeight="1" x14ac:dyDescent="0.2"/>
    <row r="120" s="2" customFormat="1" ht="15.75" customHeight="1" x14ac:dyDescent="0.2"/>
    <row r="121" s="2" customFormat="1" ht="15.75" customHeight="1" x14ac:dyDescent="0.2"/>
    <row r="122" s="2" customFormat="1" ht="15.75" customHeight="1" x14ac:dyDescent="0.2"/>
    <row r="123" s="2" customFormat="1" ht="15.75" customHeight="1" x14ac:dyDescent="0.2"/>
    <row r="124" s="2" customFormat="1" ht="15.75" customHeight="1" x14ac:dyDescent="0.2"/>
    <row r="125" s="2" customFormat="1" ht="15.75" customHeight="1" x14ac:dyDescent="0.2"/>
    <row r="126" s="2" customFormat="1" ht="15.75" customHeight="1" x14ac:dyDescent="0.2"/>
    <row r="127" s="2" customFormat="1" ht="15.75" customHeight="1" x14ac:dyDescent="0.2"/>
    <row r="128" s="2" customFormat="1" ht="15.75" customHeight="1" x14ac:dyDescent="0.2"/>
    <row r="129" s="2" customFormat="1" ht="15.75" customHeight="1" x14ac:dyDescent="0.2"/>
    <row r="130" s="2" customFormat="1" ht="15.75" customHeight="1" x14ac:dyDescent="0.2"/>
    <row r="131" s="2" customFormat="1" ht="15.75" customHeight="1" x14ac:dyDescent="0.2"/>
    <row r="132" s="2" customFormat="1" ht="15.75" customHeight="1" x14ac:dyDescent="0.2"/>
    <row r="133" s="2" customFormat="1" ht="15.75" customHeight="1" x14ac:dyDescent="0.2"/>
    <row r="134" s="2" customFormat="1" ht="15.75" customHeight="1" x14ac:dyDescent="0.2"/>
    <row r="135" s="2" customFormat="1" ht="15.75" customHeight="1" x14ac:dyDescent="0.2"/>
    <row r="136" s="2" customFormat="1" ht="15.75" customHeight="1" x14ac:dyDescent="0.2"/>
    <row r="137" s="2" customFormat="1" ht="15.75" customHeight="1" x14ac:dyDescent="0.2"/>
    <row r="138" s="2" customFormat="1" ht="15.75" customHeight="1" x14ac:dyDescent="0.2"/>
    <row r="139" s="2" customFormat="1" ht="15.75" customHeight="1" x14ac:dyDescent="0.2"/>
    <row r="140" s="2" customFormat="1" ht="15.75" customHeight="1" x14ac:dyDescent="0.2"/>
    <row r="141" s="2" customFormat="1" ht="15.75" customHeight="1" x14ac:dyDescent="0.2"/>
    <row r="142" s="2" customFormat="1" ht="15.75" customHeight="1" x14ac:dyDescent="0.2"/>
    <row r="143" s="2" customFormat="1" ht="15.75" customHeight="1" x14ac:dyDescent="0.2"/>
    <row r="144" s="2" customFormat="1" ht="15.75" customHeight="1" x14ac:dyDescent="0.2"/>
    <row r="145" s="2" customFormat="1" ht="15.75" customHeight="1" x14ac:dyDescent="0.2"/>
    <row r="146" s="2" customFormat="1" ht="15.75" customHeight="1" x14ac:dyDescent="0.2"/>
    <row r="147" s="2" customFormat="1" ht="15.75" customHeight="1" x14ac:dyDescent="0.2"/>
    <row r="148" s="2" customFormat="1" ht="15.75" customHeight="1" x14ac:dyDescent="0.2"/>
    <row r="149" s="2" customFormat="1" ht="15.75" customHeight="1" x14ac:dyDescent="0.2"/>
    <row r="150" s="2" customFormat="1" ht="15.75" customHeight="1" x14ac:dyDescent="0.2"/>
    <row r="151" s="2" customFormat="1" ht="15.75" customHeight="1" x14ac:dyDescent="0.2"/>
    <row r="152" s="2" customFormat="1" ht="15.75" customHeight="1" x14ac:dyDescent="0.2"/>
    <row r="153" s="2" customFormat="1" ht="15.75" customHeight="1" x14ac:dyDescent="0.2"/>
    <row r="154" s="2" customFormat="1" ht="15.75" customHeight="1" x14ac:dyDescent="0.2"/>
    <row r="155" s="2" customFormat="1" ht="15.75" customHeight="1" x14ac:dyDescent="0.2"/>
    <row r="156" s="2" customFormat="1" ht="15.75" customHeight="1" x14ac:dyDescent="0.2"/>
    <row r="157" s="2" customFormat="1" ht="15.75" customHeight="1" x14ac:dyDescent="0.2"/>
    <row r="158" s="2" customFormat="1" ht="15.75" customHeight="1" x14ac:dyDescent="0.2"/>
    <row r="159" s="2" customFormat="1" ht="15.75" customHeight="1" x14ac:dyDescent="0.2"/>
    <row r="160" s="2" customFormat="1" ht="15.75" customHeight="1" x14ac:dyDescent="0.2"/>
    <row r="161" s="2" customFormat="1" ht="15.75" customHeight="1" x14ac:dyDescent="0.2"/>
    <row r="162" s="2" customFormat="1" ht="15.75" customHeight="1" x14ac:dyDescent="0.2"/>
    <row r="163" s="2" customFormat="1" ht="15.75" customHeight="1" x14ac:dyDescent="0.2"/>
    <row r="164" s="2" customFormat="1" ht="15.75" customHeight="1" x14ac:dyDescent="0.2"/>
    <row r="165" s="2" customFormat="1" ht="15.75" customHeight="1" x14ac:dyDescent="0.2"/>
    <row r="166" s="2" customFormat="1" ht="15.75" customHeight="1" x14ac:dyDescent="0.2"/>
    <row r="167" s="2" customFormat="1" ht="15.75" customHeight="1" x14ac:dyDescent="0.2"/>
    <row r="168" s="2" customFormat="1" ht="15.75" customHeight="1" x14ac:dyDescent="0.2"/>
    <row r="169" s="2" customFormat="1" ht="15.75" customHeight="1" x14ac:dyDescent="0.2"/>
    <row r="170" s="2" customFormat="1" ht="15.75" customHeight="1" x14ac:dyDescent="0.2"/>
    <row r="171" s="2" customFormat="1" ht="15.75" customHeight="1" x14ac:dyDescent="0.2"/>
    <row r="172" s="2" customFormat="1" ht="15.75" customHeight="1" x14ac:dyDescent="0.2"/>
    <row r="173" s="2" customFormat="1" ht="15.75" customHeight="1" x14ac:dyDescent="0.2"/>
    <row r="174" s="2" customFormat="1" ht="15.75" customHeight="1" x14ac:dyDescent="0.2"/>
    <row r="175" s="2" customFormat="1" ht="15.75" customHeight="1" x14ac:dyDescent="0.2"/>
    <row r="176" s="2" customFormat="1" ht="15.75" customHeight="1" x14ac:dyDescent="0.2"/>
    <row r="177" s="2" customFormat="1" ht="15.75" customHeight="1" x14ac:dyDescent="0.2"/>
    <row r="178" s="2" customFormat="1" ht="15.75" customHeight="1" x14ac:dyDescent="0.2"/>
    <row r="179" s="2" customFormat="1" ht="15.75" customHeight="1" x14ac:dyDescent="0.2"/>
    <row r="180" s="2" customFormat="1" ht="15.75" customHeight="1" x14ac:dyDescent="0.2"/>
    <row r="181" s="2" customFormat="1" ht="15.75" customHeight="1" x14ac:dyDescent="0.2"/>
    <row r="182" s="2" customFormat="1" ht="15.75" customHeight="1" x14ac:dyDescent="0.2"/>
    <row r="183" s="2" customFormat="1" ht="15.75" customHeight="1" x14ac:dyDescent="0.2"/>
    <row r="184" s="2" customFormat="1" ht="15.75" customHeight="1" x14ac:dyDescent="0.2"/>
    <row r="185" s="2" customFormat="1" ht="15.75" customHeight="1" x14ac:dyDescent="0.2"/>
    <row r="186" s="2" customFormat="1" ht="15.75" customHeight="1" x14ac:dyDescent="0.2"/>
    <row r="187" s="2" customFormat="1" ht="15.75" customHeight="1" x14ac:dyDescent="0.2"/>
    <row r="188" s="2" customFormat="1" ht="15.75" customHeight="1" x14ac:dyDescent="0.2"/>
    <row r="189" s="2" customFormat="1" ht="15.75" customHeight="1" x14ac:dyDescent="0.2"/>
    <row r="190" s="2" customFormat="1" ht="15.75" customHeight="1" x14ac:dyDescent="0.2"/>
    <row r="191" s="2" customFormat="1" ht="15.75" customHeight="1" x14ac:dyDescent="0.2"/>
    <row r="192" s="2" customFormat="1" ht="15.75" customHeight="1" x14ac:dyDescent="0.2"/>
    <row r="193" s="2" customFormat="1" ht="15.75" customHeight="1" x14ac:dyDescent="0.2"/>
    <row r="194" s="2" customFormat="1" ht="15.75" customHeight="1" x14ac:dyDescent="0.2"/>
    <row r="195" s="2" customFormat="1" ht="15.75" customHeight="1" x14ac:dyDescent="0.2"/>
    <row r="196" s="2" customFormat="1" ht="15.75" customHeight="1" x14ac:dyDescent="0.2"/>
    <row r="197" s="2" customFormat="1" ht="15.75" customHeight="1" x14ac:dyDescent="0.2"/>
    <row r="198" s="2" customFormat="1" ht="15.75" customHeight="1" x14ac:dyDescent="0.2"/>
    <row r="199" s="2" customFormat="1" ht="15.75" customHeight="1" x14ac:dyDescent="0.2"/>
    <row r="200" s="2" customFormat="1" ht="15.75" customHeight="1" x14ac:dyDescent="0.2"/>
    <row r="201" s="2" customFormat="1" ht="15.75" customHeight="1" x14ac:dyDescent="0.2"/>
    <row r="202" s="2" customFormat="1" ht="15.75" customHeight="1" x14ac:dyDescent="0.2"/>
    <row r="203" s="2" customFormat="1" ht="15.75" customHeight="1" x14ac:dyDescent="0.2"/>
    <row r="204" s="2" customFormat="1" ht="15.75" customHeight="1" x14ac:dyDescent="0.2"/>
    <row r="205" s="2" customFormat="1" ht="15.75" customHeight="1" x14ac:dyDescent="0.2"/>
    <row r="206" s="2" customFormat="1" ht="15.75" customHeight="1" x14ac:dyDescent="0.2"/>
    <row r="207" s="2" customFormat="1" ht="15.75" customHeight="1" x14ac:dyDescent="0.2"/>
    <row r="208" s="2" customFormat="1" ht="15.75" customHeight="1" x14ac:dyDescent="0.2"/>
    <row r="209" s="2" customFormat="1" ht="15.75" customHeight="1" x14ac:dyDescent="0.2"/>
    <row r="210" s="2" customFormat="1" ht="15.75" customHeight="1" x14ac:dyDescent="0.2"/>
    <row r="211" s="2" customFormat="1" ht="15.75" customHeight="1" x14ac:dyDescent="0.2"/>
    <row r="212" s="2" customFormat="1" ht="15.75" customHeight="1" x14ac:dyDescent="0.2"/>
    <row r="213" s="2" customFormat="1" ht="15.75" customHeight="1" x14ac:dyDescent="0.2"/>
    <row r="214" s="2" customFormat="1" ht="15.75" customHeight="1" x14ac:dyDescent="0.2"/>
    <row r="215" s="2" customFormat="1" ht="15.75" customHeight="1" x14ac:dyDescent="0.2"/>
    <row r="216" s="2" customFormat="1" ht="15.75" customHeight="1" x14ac:dyDescent="0.2"/>
    <row r="217" s="2" customFormat="1" ht="15.75" customHeight="1" x14ac:dyDescent="0.2"/>
    <row r="218" s="2" customFormat="1" ht="15.75" customHeight="1" x14ac:dyDescent="0.2"/>
    <row r="219" s="2" customFormat="1" ht="15.75" customHeight="1" x14ac:dyDescent="0.2"/>
    <row r="220" s="2" customFormat="1" ht="15.75" customHeight="1" x14ac:dyDescent="0.2"/>
    <row r="221" s="2" customFormat="1" ht="15.75" customHeight="1" x14ac:dyDescent="0.2"/>
    <row r="222" s="2" customFormat="1" ht="15.75" customHeight="1" x14ac:dyDescent="0.2"/>
    <row r="223" s="2" customFormat="1" ht="15.75" customHeight="1" x14ac:dyDescent="0.2"/>
    <row r="224" s="2" customFormat="1" ht="15.75" customHeight="1" x14ac:dyDescent="0.2"/>
    <row r="225" s="2" customFormat="1" ht="15.75" customHeight="1" x14ac:dyDescent="0.2"/>
    <row r="226" s="2" customFormat="1" ht="15.75" customHeight="1" x14ac:dyDescent="0.2"/>
    <row r="227" s="2" customFormat="1" ht="15.75" customHeight="1" x14ac:dyDescent="0.2"/>
    <row r="228" s="2" customFormat="1" ht="15.75" customHeight="1" x14ac:dyDescent="0.2"/>
    <row r="229" s="2" customFormat="1" ht="15.75" customHeight="1" x14ac:dyDescent="0.2"/>
    <row r="230" s="2" customFormat="1" ht="15.75" customHeight="1" x14ac:dyDescent="0.2"/>
    <row r="231" s="2" customFormat="1" ht="15.75" customHeight="1" x14ac:dyDescent="0.2"/>
    <row r="232" s="2" customFormat="1" ht="15.75" customHeight="1" x14ac:dyDescent="0.2"/>
    <row r="233" s="2" customFormat="1" ht="15.75" customHeight="1" x14ac:dyDescent="0.2"/>
    <row r="234" s="2" customFormat="1" ht="15.75" customHeight="1" x14ac:dyDescent="0.2"/>
    <row r="235" s="2" customFormat="1" ht="15.75" customHeight="1" x14ac:dyDescent="0.2"/>
    <row r="236" s="2" customFormat="1" ht="15.75" customHeight="1" x14ac:dyDescent="0.2"/>
    <row r="237" s="2" customFormat="1" ht="15.75" customHeight="1" x14ac:dyDescent="0.2"/>
    <row r="238" s="2" customFormat="1" ht="15.75" customHeight="1" x14ac:dyDescent="0.2"/>
    <row r="239" s="2" customFormat="1" ht="15.75" customHeight="1" x14ac:dyDescent="0.2"/>
    <row r="240" s="2" customFormat="1" ht="15.75" customHeight="1" x14ac:dyDescent="0.2"/>
    <row r="241" s="2" customFormat="1" ht="15.75" customHeight="1" x14ac:dyDescent="0.2"/>
    <row r="242" s="2" customFormat="1" ht="15.75" customHeight="1" x14ac:dyDescent="0.2"/>
    <row r="243" s="2" customFormat="1" ht="15.75" customHeight="1" x14ac:dyDescent="0.2"/>
    <row r="244" s="2" customFormat="1" ht="15.75" customHeight="1" x14ac:dyDescent="0.2"/>
    <row r="245" s="2" customFormat="1" ht="15.75" customHeight="1" x14ac:dyDescent="0.2"/>
    <row r="246" s="2" customFormat="1" ht="15.75" customHeight="1" x14ac:dyDescent="0.2"/>
    <row r="247" s="2" customFormat="1" ht="15.75" customHeight="1" x14ac:dyDescent="0.2"/>
    <row r="248" s="2" customFormat="1" ht="15.75" customHeight="1" x14ac:dyDescent="0.2"/>
    <row r="249" s="2" customFormat="1" ht="15.75" customHeight="1" x14ac:dyDescent="0.2"/>
    <row r="250" s="2" customFormat="1" ht="15.75" customHeight="1" x14ac:dyDescent="0.2"/>
    <row r="251" s="2" customFormat="1" ht="15.75" customHeight="1" x14ac:dyDescent="0.2"/>
    <row r="252" s="2" customFormat="1" ht="15.75" customHeight="1" x14ac:dyDescent="0.2"/>
    <row r="253" s="2" customFormat="1" ht="15.75" customHeight="1" x14ac:dyDescent="0.2"/>
    <row r="254" s="2" customFormat="1" ht="15.75" customHeight="1" x14ac:dyDescent="0.2"/>
    <row r="255" s="2" customFormat="1" ht="15.75" customHeight="1" x14ac:dyDescent="0.2"/>
    <row r="256" s="2" customFormat="1" ht="15.75" customHeight="1" x14ac:dyDescent="0.2"/>
    <row r="257" s="2" customFormat="1" ht="15.75" customHeight="1" x14ac:dyDescent="0.2"/>
    <row r="258" s="2" customFormat="1" ht="15.75" customHeight="1" x14ac:dyDescent="0.2"/>
    <row r="259" s="2" customFormat="1" ht="15.75" customHeight="1" x14ac:dyDescent="0.2"/>
    <row r="260" s="2" customFormat="1" ht="15.75" customHeight="1" x14ac:dyDescent="0.2"/>
    <row r="261" s="2" customFormat="1" ht="15.75" customHeight="1" x14ac:dyDescent="0.2"/>
    <row r="262" s="2" customFormat="1" ht="15.75" customHeight="1" x14ac:dyDescent="0.2"/>
    <row r="263" s="2" customFormat="1" ht="15.75" customHeight="1" x14ac:dyDescent="0.2"/>
    <row r="264" s="2" customFormat="1" ht="15.75" customHeight="1" x14ac:dyDescent="0.2"/>
    <row r="265" s="2" customFormat="1" ht="15.75" customHeight="1" x14ac:dyDescent="0.2"/>
    <row r="266" s="2" customFormat="1" ht="15.75" customHeight="1" x14ac:dyDescent="0.2"/>
    <row r="267" s="2" customFormat="1" ht="15.75" customHeight="1" x14ac:dyDescent="0.2"/>
    <row r="268" s="2" customFormat="1" ht="15.75" customHeight="1" x14ac:dyDescent="0.2"/>
    <row r="269" s="2" customFormat="1" ht="15.75" customHeight="1" x14ac:dyDescent="0.2"/>
    <row r="270" s="2" customFormat="1" ht="15.75" customHeight="1" x14ac:dyDescent="0.2"/>
    <row r="271" s="2" customFormat="1" ht="15.75" customHeight="1" x14ac:dyDescent="0.2"/>
    <row r="272" s="2" customFormat="1" ht="15.75" customHeight="1" x14ac:dyDescent="0.2"/>
    <row r="273" s="2" customFormat="1" ht="15.75" customHeight="1" x14ac:dyDescent="0.2"/>
    <row r="274" s="2" customFormat="1" ht="15.75" customHeight="1" x14ac:dyDescent="0.2"/>
    <row r="275" s="2" customFormat="1" ht="15.75" customHeight="1" x14ac:dyDescent="0.2"/>
    <row r="276" s="2" customFormat="1" ht="15.75" customHeight="1" x14ac:dyDescent="0.2"/>
    <row r="277" s="2" customFormat="1" ht="15.75" customHeight="1" x14ac:dyDescent="0.2"/>
    <row r="278" s="2" customFormat="1" ht="15.75" customHeight="1" x14ac:dyDescent="0.2"/>
    <row r="279" s="2" customFormat="1" ht="15.75" customHeight="1" x14ac:dyDescent="0.2"/>
    <row r="280" s="2" customFormat="1" ht="15.75" customHeight="1" x14ac:dyDescent="0.2"/>
    <row r="281" s="2" customFormat="1" ht="15.75" customHeight="1" x14ac:dyDescent="0.2"/>
    <row r="282" s="2" customFormat="1" ht="15.75" customHeight="1" x14ac:dyDescent="0.2"/>
    <row r="283" s="2" customFormat="1" ht="15.75" customHeight="1" x14ac:dyDescent="0.2"/>
    <row r="284" s="2" customFormat="1" ht="15.75" customHeight="1" x14ac:dyDescent="0.2"/>
    <row r="285" s="2" customFormat="1" ht="15.75" customHeight="1" x14ac:dyDescent="0.2"/>
    <row r="286" s="2" customFormat="1" ht="15.75" customHeight="1" x14ac:dyDescent="0.2"/>
    <row r="287" s="2" customFormat="1" ht="15.75" customHeight="1" x14ac:dyDescent="0.2"/>
    <row r="288" s="2" customFormat="1" ht="15.75" customHeight="1" x14ac:dyDescent="0.2"/>
    <row r="289" s="2" customFormat="1" ht="15.75" customHeight="1" x14ac:dyDescent="0.2"/>
    <row r="290" s="2" customFormat="1" ht="15.75" customHeight="1" x14ac:dyDescent="0.2"/>
    <row r="291" s="2" customFormat="1" ht="15.75" customHeight="1" x14ac:dyDescent="0.2"/>
    <row r="292" s="2" customFormat="1" ht="15.75" customHeight="1" x14ac:dyDescent="0.2"/>
    <row r="293" s="2" customFormat="1" ht="15.75" customHeight="1" x14ac:dyDescent="0.2"/>
    <row r="294" s="2" customFormat="1" ht="15.75" customHeight="1" x14ac:dyDescent="0.2"/>
    <row r="295" s="2" customFormat="1" ht="15.75" customHeight="1" x14ac:dyDescent="0.2"/>
    <row r="296" s="2" customFormat="1" ht="15.75" customHeight="1" x14ac:dyDescent="0.2"/>
    <row r="297" s="2" customFormat="1" ht="15.75" customHeight="1" x14ac:dyDescent="0.2"/>
    <row r="298" s="2" customFormat="1" ht="15.75" customHeight="1" x14ac:dyDescent="0.2"/>
    <row r="299" s="2" customFormat="1" ht="15.75" customHeight="1" x14ac:dyDescent="0.2"/>
    <row r="300" s="2" customFormat="1" ht="15.75" customHeight="1" x14ac:dyDescent="0.2"/>
    <row r="301" s="2" customFormat="1" ht="15.75" customHeight="1" x14ac:dyDescent="0.2"/>
    <row r="302" s="2" customFormat="1" ht="15.75" customHeight="1" x14ac:dyDescent="0.2"/>
    <row r="303" s="2" customFormat="1" ht="15.75" customHeight="1" x14ac:dyDescent="0.2"/>
    <row r="304" s="2" customFormat="1" ht="15.75" customHeight="1" x14ac:dyDescent="0.2"/>
    <row r="305" s="2" customFormat="1" ht="15.75" customHeight="1" x14ac:dyDescent="0.2"/>
    <row r="306" s="2" customFormat="1" ht="15.75" customHeight="1" x14ac:dyDescent="0.2"/>
    <row r="307" s="2" customFormat="1" ht="15.75" customHeight="1" x14ac:dyDescent="0.2"/>
    <row r="308" s="2" customFormat="1" ht="15.75" customHeight="1" x14ac:dyDescent="0.2"/>
    <row r="309" s="2" customFormat="1" ht="15.75" customHeight="1" x14ac:dyDescent="0.2"/>
    <row r="310" s="2" customFormat="1" ht="15.75" customHeight="1" x14ac:dyDescent="0.2"/>
    <row r="311" s="2" customFormat="1" ht="15.75" customHeight="1" x14ac:dyDescent="0.2"/>
    <row r="312" s="2" customFormat="1" ht="15.75" customHeight="1" x14ac:dyDescent="0.2"/>
    <row r="313" s="2" customFormat="1" ht="15.75" customHeight="1" x14ac:dyDescent="0.2"/>
    <row r="314" s="2" customFormat="1" ht="15.75" customHeight="1" x14ac:dyDescent="0.2"/>
    <row r="315" s="2" customFormat="1" ht="15.75" customHeight="1" x14ac:dyDescent="0.2"/>
    <row r="316" s="2" customFormat="1" ht="15.75" customHeight="1" x14ac:dyDescent="0.2"/>
    <row r="317" s="2" customFormat="1" ht="15.75" customHeight="1" x14ac:dyDescent="0.2"/>
    <row r="318" s="2" customFormat="1" ht="15.75" customHeight="1" x14ac:dyDescent="0.2"/>
    <row r="319" s="2" customFormat="1" ht="15.75" customHeight="1" x14ac:dyDescent="0.2"/>
    <row r="320" s="2" customFormat="1" ht="15.75" customHeight="1" x14ac:dyDescent="0.2"/>
    <row r="321" s="2" customFormat="1" ht="15.75" customHeight="1" x14ac:dyDescent="0.2"/>
    <row r="322" s="2" customFormat="1" ht="15.75" customHeight="1" x14ac:dyDescent="0.2"/>
    <row r="323" s="2" customFormat="1" ht="15.75" customHeight="1" x14ac:dyDescent="0.2"/>
    <row r="324" s="2" customFormat="1" ht="15.75" customHeight="1" x14ac:dyDescent="0.2"/>
    <row r="325" s="2" customFormat="1" ht="15.75" customHeight="1" x14ac:dyDescent="0.2"/>
    <row r="326" s="2" customFormat="1" ht="15.75" customHeight="1" x14ac:dyDescent="0.2"/>
    <row r="327" s="2" customFormat="1" ht="15.75" customHeight="1" x14ac:dyDescent="0.2"/>
    <row r="328" s="2" customFormat="1" ht="15.75" customHeight="1" x14ac:dyDescent="0.2"/>
    <row r="329" s="2" customFormat="1" ht="15.75" customHeight="1" x14ac:dyDescent="0.2"/>
    <row r="330" s="2" customFormat="1" ht="15.75" customHeight="1" x14ac:dyDescent="0.2"/>
    <row r="331" s="2" customFormat="1" ht="15.75" customHeight="1" x14ac:dyDescent="0.2"/>
    <row r="332" s="2" customFormat="1" ht="15.75" customHeight="1" x14ac:dyDescent="0.2"/>
    <row r="333" s="2" customFormat="1" ht="15.75" customHeight="1" x14ac:dyDescent="0.2"/>
    <row r="334" s="2" customFormat="1" ht="15.75" customHeight="1" x14ac:dyDescent="0.2"/>
    <row r="335" s="2" customFormat="1" ht="15.75" customHeight="1" x14ac:dyDescent="0.2"/>
    <row r="336" s="2" customFormat="1" ht="15.75" customHeight="1" x14ac:dyDescent="0.2"/>
    <row r="337" s="2" customFormat="1" ht="15.75" customHeight="1" x14ac:dyDescent="0.2"/>
    <row r="338" s="2" customFormat="1" ht="15.75" customHeight="1" x14ac:dyDescent="0.2"/>
    <row r="339" s="2" customFormat="1" ht="15.75" customHeight="1" x14ac:dyDescent="0.2"/>
    <row r="340" s="2" customFormat="1" ht="15.75" customHeight="1" x14ac:dyDescent="0.2"/>
    <row r="341" s="2" customFormat="1" ht="15.75" customHeight="1" x14ac:dyDescent="0.2"/>
    <row r="342" s="2" customFormat="1" ht="15.75" customHeight="1" x14ac:dyDescent="0.2"/>
    <row r="343" s="2" customFormat="1" ht="15.75" customHeight="1" x14ac:dyDescent="0.2"/>
    <row r="344" s="2" customFormat="1" ht="15.75" customHeight="1" x14ac:dyDescent="0.2"/>
    <row r="345" s="2" customFormat="1" ht="15.75" customHeight="1" x14ac:dyDescent="0.2"/>
    <row r="346" s="2" customFormat="1" ht="15.75" customHeight="1" x14ac:dyDescent="0.2"/>
    <row r="347" s="2" customFormat="1" ht="15.75" customHeight="1" x14ac:dyDescent="0.2"/>
    <row r="348" s="2" customFormat="1" ht="15.75" customHeight="1" x14ac:dyDescent="0.2"/>
    <row r="349" s="2" customFormat="1" ht="15.75" customHeight="1" x14ac:dyDescent="0.2"/>
    <row r="350" s="2" customFormat="1" ht="15.75" customHeight="1" x14ac:dyDescent="0.2"/>
    <row r="351" s="2" customFormat="1" ht="15.75" customHeight="1" x14ac:dyDescent="0.2"/>
    <row r="352" s="2" customFormat="1" ht="15.75" customHeight="1" x14ac:dyDescent="0.2"/>
    <row r="353" s="2" customFormat="1" ht="15.75" customHeight="1" x14ac:dyDescent="0.2"/>
    <row r="354" s="2" customFormat="1" ht="15.75" customHeight="1" x14ac:dyDescent="0.2"/>
    <row r="355" s="2" customFormat="1" ht="15.75" customHeight="1" x14ac:dyDescent="0.2"/>
    <row r="356" s="2" customFormat="1" ht="15.75" customHeight="1" x14ac:dyDescent="0.2"/>
    <row r="357" s="2" customFormat="1" ht="15.75" customHeight="1" x14ac:dyDescent="0.2"/>
    <row r="358" s="2" customFormat="1" ht="15.75" customHeight="1" x14ac:dyDescent="0.2"/>
    <row r="359" s="2" customFormat="1" ht="15.75" customHeight="1" x14ac:dyDescent="0.2"/>
    <row r="360" s="2" customFormat="1" ht="15.75" customHeight="1" x14ac:dyDescent="0.2"/>
    <row r="361" s="2" customFormat="1" ht="15.75" customHeight="1" x14ac:dyDescent="0.2"/>
    <row r="362" s="2" customFormat="1" ht="15.75" customHeight="1" x14ac:dyDescent="0.2"/>
    <row r="363" s="2" customFormat="1" ht="15.75" customHeight="1" x14ac:dyDescent="0.2"/>
    <row r="364" s="2" customFormat="1" ht="15.75" customHeight="1" x14ac:dyDescent="0.2"/>
    <row r="365" s="2" customFormat="1" ht="15.75" customHeight="1" x14ac:dyDescent="0.2"/>
    <row r="366" s="2" customFormat="1" ht="15.75" customHeight="1" x14ac:dyDescent="0.2"/>
    <row r="367" s="2" customFormat="1" ht="15.75" customHeight="1" x14ac:dyDescent="0.2"/>
    <row r="368" s="2" customFormat="1" ht="15.75" customHeight="1" x14ac:dyDescent="0.2"/>
    <row r="369" s="2" customFormat="1" ht="15.75" customHeight="1" x14ac:dyDescent="0.2"/>
    <row r="370" s="2" customFormat="1" ht="15.75" customHeight="1" x14ac:dyDescent="0.2"/>
    <row r="371" s="2" customFormat="1" ht="15.75" customHeight="1" x14ac:dyDescent="0.2"/>
    <row r="372" s="2" customFormat="1" ht="15.75" customHeight="1" x14ac:dyDescent="0.2"/>
    <row r="373" s="2" customFormat="1" ht="15.75" customHeight="1" x14ac:dyDescent="0.2"/>
    <row r="374" s="2" customFormat="1" ht="15.75" customHeight="1" x14ac:dyDescent="0.2"/>
    <row r="375" s="2" customFormat="1" ht="15.75" customHeight="1" x14ac:dyDescent="0.2"/>
    <row r="376" s="2" customFormat="1" ht="15.75" customHeight="1" x14ac:dyDescent="0.2"/>
    <row r="377" s="2" customFormat="1" ht="15.75" customHeight="1" x14ac:dyDescent="0.2"/>
    <row r="378" s="2" customFormat="1" ht="15.75" customHeight="1" x14ac:dyDescent="0.2"/>
    <row r="379" s="2" customFormat="1" ht="15.75" customHeight="1" x14ac:dyDescent="0.2"/>
    <row r="380" s="2" customFormat="1" ht="15.75" customHeight="1" x14ac:dyDescent="0.2"/>
    <row r="381" s="2" customFormat="1" ht="15.75" customHeight="1" x14ac:dyDescent="0.2"/>
    <row r="382" s="2" customFormat="1" ht="15.75" customHeight="1" x14ac:dyDescent="0.2"/>
    <row r="383" s="2" customFormat="1" ht="15.75" customHeight="1" x14ac:dyDescent="0.2"/>
    <row r="384" s="2" customFormat="1" ht="15.75" customHeight="1" x14ac:dyDescent="0.2"/>
    <row r="385" s="2" customFormat="1" ht="15.75" customHeight="1" x14ac:dyDescent="0.2"/>
    <row r="386" s="2" customFormat="1" ht="15.75" customHeight="1" x14ac:dyDescent="0.2"/>
    <row r="387" s="2" customFormat="1" ht="15.75" customHeight="1" x14ac:dyDescent="0.2"/>
    <row r="388" s="2" customFormat="1" ht="15.75" customHeight="1" x14ac:dyDescent="0.2"/>
    <row r="389" s="2" customFormat="1" ht="15.75" customHeight="1" x14ac:dyDescent="0.2"/>
    <row r="390" s="2" customFormat="1" ht="15.75" customHeight="1" x14ac:dyDescent="0.2"/>
    <row r="391" s="2" customFormat="1" ht="15.75" customHeight="1" x14ac:dyDescent="0.2"/>
    <row r="392" s="2" customFormat="1" ht="15.75" customHeight="1" x14ac:dyDescent="0.2"/>
    <row r="393" s="2" customFormat="1" ht="15.75" customHeight="1" x14ac:dyDescent="0.2"/>
    <row r="394" s="2" customFormat="1" ht="15.75" customHeight="1" x14ac:dyDescent="0.2"/>
    <row r="395" s="2" customFormat="1" ht="15.75" customHeight="1" x14ac:dyDescent="0.2"/>
    <row r="396" s="2" customFormat="1" ht="15.75" customHeight="1" x14ac:dyDescent="0.2"/>
    <row r="397" s="2" customFormat="1" ht="15.75" customHeight="1" x14ac:dyDescent="0.2"/>
    <row r="398" s="2" customFormat="1" ht="15.75" customHeight="1" x14ac:dyDescent="0.2"/>
    <row r="399" s="2" customFormat="1" ht="15.75" customHeight="1" x14ac:dyDescent="0.2"/>
    <row r="400" s="2" customFormat="1" ht="15.75" customHeight="1" x14ac:dyDescent="0.2"/>
  </sheetData>
  <sheetProtection algorithmName="SHA-512" hashValue="mb25s7EHyby7DpsiuuyJZ2pXWzT/QH4cojWsgmQBE0uCElMQ23Bn2u0jvIgXXL1t16acMJBJ41IJUO6FMryuog==" saltValue="11OjPLScjHGiXH8+hL9VTA==" spinCount="100000" sheet="1" objects="1" scenarios="1"/>
  <mergeCells count="30">
    <mergeCell ref="B3:C3"/>
    <mergeCell ref="B4:C4"/>
    <mergeCell ref="B5:C5"/>
    <mergeCell ref="B8:K8"/>
    <mergeCell ref="D9:E9"/>
    <mergeCell ref="H9:I9"/>
    <mergeCell ref="J9:K9"/>
    <mergeCell ref="D10:E10"/>
    <mergeCell ref="H10:I10"/>
    <mergeCell ref="J10:K10"/>
    <mergeCell ref="D11:E11"/>
    <mergeCell ref="H11:I11"/>
    <mergeCell ref="J11:K11"/>
    <mergeCell ref="D12:E12"/>
    <mergeCell ref="H12:I12"/>
    <mergeCell ref="J12:K12"/>
    <mergeCell ref="B14:K14"/>
    <mergeCell ref="D15:E15"/>
    <mergeCell ref="H15:I15"/>
    <mergeCell ref="J15:K15"/>
    <mergeCell ref="D18:E18"/>
    <mergeCell ref="H18:I18"/>
    <mergeCell ref="J18:K18"/>
    <mergeCell ref="C20:D20"/>
    <mergeCell ref="D16:E16"/>
    <mergeCell ref="H16:I16"/>
    <mergeCell ref="J16:K16"/>
    <mergeCell ref="D17:E17"/>
    <mergeCell ref="H17:I17"/>
    <mergeCell ref="J17:K17"/>
  </mergeCells>
  <conditionalFormatting sqref="C10:D11 D16:D17">
    <cfRule type="expression" dxfId="10" priority="2">
      <formula>C10=""</formula>
    </cfRule>
  </conditionalFormatting>
  <pageMargins left="0.7" right="0.7" top="0.75" bottom="0.75"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V369"/>
  <sheetViews>
    <sheetView zoomScale="125" zoomScaleNormal="125" workbookViewId="0">
      <selection activeCell="B11" sqref="B11"/>
    </sheetView>
  </sheetViews>
  <sheetFormatPr defaultColWidth="11" defaultRowHeight="12.75" x14ac:dyDescent="0.2"/>
  <cols>
    <col min="1" max="1" width="3.875" style="16" customWidth="1"/>
    <col min="2" max="2" width="34.375" style="16" customWidth="1"/>
    <col min="3" max="3" width="36.5" style="16" customWidth="1"/>
    <col min="4" max="4" width="10.625" style="16" customWidth="1"/>
    <col min="5" max="5" width="17.5" style="16" customWidth="1"/>
    <col min="6" max="6" width="15.125" style="16" customWidth="1"/>
    <col min="7" max="7" width="19.625" style="16" customWidth="1"/>
    <col min="8" max="48" width="11" style="7"/>
    <col min="49" max="16384" width="11" style="16"/>
  </cols>
  <sheetData>
    <row r="1" spans="1:48" ht="12" customHeight="1" x14ac:dyDescent="0.2">
      <c r="A1" s="146"/>
      <c r="B1" s="147"/>
      <c r="C1" s="147"/>
      <c r="D1" s="147"/>
      <c r="E1" s="147"/>
      <c r="F1" s="147"/>
      <c r="G1" s="147"/>
      <c r="H1" s="149"/>
    </row>
    <row r="2" spans="1:48" ht="12" customHeight="1" x14ac:dyDescent="0.2">
      <c r="A2" s="150"/>
      <c r="B2" s="7"/>
      <c r="C2" s="7"/>
      <c r="D2" s="7"/>
      <c r="E2" s="7"/>
      <c r="F2" s="7"/>
      <c r="G2" s="7"/>
      <c r="H2" s="151"/>
    </row>
    <row r="3" spans="1:48" ht="12" customHeight="1" x14ac:dyDescent="0.2">
      <c r="A3" s="150"/>
      <c r="B3" s="330" t="s">
        <v>117</v>
      </c>
      <c r="C3" s="330"/>
      <c r="D3" s="330"/>
      <c r="E3" s="330"/>
      <c r="F3" s="7"/>
      <c r="G3" s="7"/>
      <c r="H3" s="151"/>
    </row>
    <row r="4" spans="1:48" ht="12" customHeight="1" x14ac:dyDescent="0.2">
      <c r="A4" s="150"/>
      <c r="B4" s="330" t="str">
        <f>Stadhuis!B4</f>
        <v>Cateringdiensten gemeente 's-Hertogenbosch - Totaaloverzicht</v>
      </c>
      <c r="C4" s="330"/>
      <c r="D4" s="330"/>
      <c r="E4" s="330"/>
      <c r="F4" s="7"/>
      <c r="G4" s="7"/>
      <c r="H4" s="151"/>
    </row>
    <row r="5" spans="1:48" ht="12" customHeight="1" x14ac:dyDescent="0.2">
      <c r="A5" s="150"/>
      <c r="B5" s="330" t="str">
        <f>Stadhuis!B5</f>
        <v>Datum 24-8-2026</v>
      </c>
      <c r="C5" s="330"/>
      <c r="D5" s="330"/>
      <c r="E5" s="330"/>
      <c r="F5" s="7"/>
      <c r="G5" s="7"/>
      <c r="H5" s="151"/>
    </row>
    <row r="6" spans="1:48" ht="12" customHeight="1" x14ac:dyDescent="0.2">
      <c r="A6" s="152"/>
      <c r="B6" s="153"/>
      <c r="C6" s="153"/>
      <c r="D6" s="156"/>
      <c r="E6" s="155"/>
      <c r="F6" s="155"/>
      <c r="G6" s="155"/>
      <c r="H6" s="157"/>
    </row>
    <row r="7" spans="1:48" s="7" customFormat="1" ht="12" customHeight="1" x14ac:dyDescent="0.2">
      <c r="A7" s="231"/>
      <c r="B7" s="26"/>
      <c r="C7" s="26"/>
      <c r="D7" s="26"/>
      <c r="E7" s="26"/>
      <c r="F7" s="26"/>
      <c r="G7" s="26"/>
      <c r="H7" s="232"/>
    </row>
    <row r="8" spans="1:48" ht="25.5" customHeight="1" x14ac:dyDescent="0.2">
      <c r="A8" s="233"/>
      <c r="B8" s="234" t="s">
        <v>118</v>
      </c>
      <c r="C8" s="234" t="s">
        <v>119</v>
      </c>
      <c r="D8" s="235" t="s">
        <v>120</v>
      </c>
      <c r="E8" s="235" t="s">
        <v>121</v>
      </c>
      <c r="F8" s="236" t="s">
        <v>122</v>
      </c>
      <c r="G8" s="235" t="s">
        <v>123</v>
      </c>
      <c r="H8" s="237"/>
    </row>
    <row r="9" spans="1:48" ht="12" customHeight="1" x14ac:dyDescent="0.2">
      <c r="A9" s="233"/>
      <c r="B9" s="357"/>
      <c r="C9" s="357"/>
      <c r="D9" s="357"/>
      <c r="E9" s="357"/>
      <c r="F9" s="357"/>
      <c r="G9" s="357"/>
      <c r="H9" s="237"/>
    </row>
    <row r="10" spans="1:48" ht="12" customHeight="1" x14ac:dyDescent="0.2">
      <c r="A10" s="233"/>
      <c r="B10" s="357" t="s">
        <v>124</v>
      </c>
      <c r="C10" s="357"/>
      <c r="D10" s="357"/>
      <c r="E10" s="357"/>
      <c r="F10" s="357"/>
      <c r="G10" s="357"/>
      <c r="H10" s="237"/>
    </row>
    <row r="11" spans="1:48" ht="51.75" customHeight="1" x14ac:dyDescent="0.2">
      <c r="A11" s="233"/>
      <c r="B11" s="238" t="s">
        <v>125</v>
      </c>
      <c r="C11" s="239" t="s">
        <v>126</v>
      </c>
      <c r="D11" s="112"/>
      <c r="E11" s="240">
        <v>6.36</v>
      </c>
      <c r="F11" s="241">
        <v>150</v>
      </c>
      <c r="G11" s="242">
        <f>D11*F11</f>
        <v>0</v>
      </c>
      <c r="H11" s="237"/>
      <c r="AV11" s="16"/>
    </row>
    <row r="12" spans="1:48" ht="78" customHeight="1" x14ac:dyDescent="0.2">
      <c r="A12" s="233"/>
      <c r="B12" s="238" t="s">
        <v>127</v>
      </c>
      <c r="C12" s="239" t="s">
        <v>128</v>
      </c>
      <c r="D12" s="112"/>
      <c r="E12" s="240">
        <v>7.23</v>
      </c>
      <c r="F12" s="241">
        <v>1100</v>
      </c>
      <c r="G12" s="242">
        <f>D12*F12</f>
        <v>0</v>
      </c>
      <c r="H12" s="237"/>
      <c r="AV12" s="16"/>
    </row>
    <row r="13" spans="1:48" ht="78" customHeight="1" x14ac:dyDescent="0.2">
      <c r="A13" s="233"/>
      <c r="B13" s="238" t="s">
        <v>129</v>
      </c>
      <c r="C13" s="239" t="s">
        <v>130</v>
      </c>
      <c r="D13" s="112"/>
      <c r="E13" s="240">
        <v>8.14</v>
      </c>
      <c r="F13" s="241">
        <v>200</v>
      </c>
      <c r="G13" s="242">
        <f>D13*F13</f>
        <v>0</v>
      </c>
      <c r="H13" s="237"/>
      <c r="AV13" s="16"/>
    </row>
    <row r="14" spans="1:48" ht="117" customHeight="1" x14ac:dyDescent="0.2">
      <c r="A14" s="233"/>
      <c r="B14" s="238" t="s">
        <v>131</v>
      </c>
      <c r="C14" s="239" t="s">
        <v>132</v>
      </c>
      <c r="D14" s="112"/>
      <c r="E14" s="243">
        <v>9.0399999999999991</v>
      </c>
      <c r="F14" s="244">
        <v>300</v>
      </c>
      <c r="G14" s="242">
        <f>D14*F14</f>
        <v>0</v>
      </c>
      <c r="H14" s="237"/>
      <c r="AV14" s="16"/>
    </row>
    <row r="15" spans="1:48" ht="90.75" customHeight="1" x14ac:dyDescent="0.2">
      <c r="A15" s="233"/>
      <c r="B15" s="238" t="s">
        <v>133</v>
      </c>
      <c r="C15" s="239" t="s">
        <v>134</v>
      </c>
      <c r="D15" s="112"/>
      <c r="E15" s="243">
        <v>8.14</v>
      </c>
      <c r="F15" s="244">
        <v>100</v>
      </c>
      <c r="G15" s="242">
        <f>D15*F15</f>
        <v>0</v>
      </c>
      <c r="H15" s="237"/>
      <c r="AV15" s="16"/>
    </row>
    <row r="16" spans="1:48" ht="12" customHeight="1" x14ac:dyDescent="0.2">
      <c r="A16" s="233"/>
      <c r="B16" s="357"/>
      <c r="C16" s="357"/>
      <c r="D16" s="357"/>
      <c r="E16" s="357"/>
      <c r="F16" s="357"/>
      <c r="G16" s="357"/>
      <c r="H16" s="237"/>
    </row>
    <row r="17" spans="1:9" ht="12" customHeight="1" x14ac:dyDescent="0.2">
      <c r="A17" s="233"/>
      <c r="B17" s="49"/>
      <c r="C17" s="49"/>
      <c r="D17" s="245"/>
      <c r="E17" s="246"/>
      <c r="F17" s="247"/>
      <c r="G17" s="248"/>
      <c r="H17" s="237"/>
    </row>
    <row r="18" spans="1:9" ht="12" customHeight="1" x14ac:dyDescent="0.2">
      <c r="A18" s="233"/>
      <c r="B18" s="357" t="s">
        <v>135</v>
      </c>
      <c r="C18" s="357"/>
      <c r="D18" s="357"/>
      <c r="E18" s="357"/>
      <c r="F18" s="357"/>
      <c r="G18" s="357"/>
      <c r="H18" s="237"/>
    </row>
    <row r="19" spans="1:9" s="7" customFormat="1" ht="25.5" customHeight="1" x14ac:dyDescent="0.2">
      <c r="A19" s="233"/>
      <c r="B19" s="249" t="s">
        <v>136</v>
      </c>
      <c r="C19" s="250" t="s">
        <v>137</v>
      </c>
      <c r="D19" s="112"/>
      <c r="E19" s="243">
        <v>1.17</v>
      </c>
      <c r="F19" s="244">
        <v>2425</v>
      </c>
      <c r="G19" s="242">
        <f t="shared" ref="G19:G22" si="0">D19*F19</f>
        <v>0</v>
      </c>
      <c r="H19" s="237"/>
    </row>
    <row r="20" spans="1:9" s="7" customFormat="1" ht="39" customHeight="1" x14ac:dyDescent="0.2">
      <c r="A20" s="233"/>
      <c r="B20" s="249" t="s">
        <v>138</v>
      </c>
      <c r="C20" s="250" t="s">
        <v>139</v>
      </c>
      <c r="D20" s="112"/>
      <c r="E20" s="243">
        <v>3.45</v>
      </c>
      <c r="F20" s="244">
        <v>625</v>
      </c>
      <c r="G20" s="242">
        <f t="shared" si="0"/>
        <v>0</v>
      </c>
      <c r="H20" s="237"/>
    </row>
    <row r="21" spans="1:9" s="7" customFormat="1" ht="64.5" customHeight="1" x14ac:dyDescent="0.2">
      <c r="A21" s="233"/>
      <c r="B21" s="249" t="s">
        <v>140</v>
      </c>
      <c r="C21" s="250" t="s">
        <v>141</v>
      </c>
      <c r="D21" s="112"/>
      <c r="E21" s="240">
        <v>5.22</v>
      </c>
      <c r="F21" s="241">
        <v>550</v>
      </c>
      <c r="G21" s="242">
        <f t="shared" si="0"/>
        <v>0</v>
      </c>
      <c r="H21" s="237"/>
    </row>
    <row r="22" spans="1:9" s="7" customFormat="1" ht="39" customHeight="1" x14ac:dyDescent="0.2">
      <c r="A22" s="233"/>
      <c r="B22" s="249" t="s">
        <v>142</v>
      </c>
      <c r="C22" s="250" t="s">
        <v>143</v>
      </c>
      <c r="D22" s="112"/>
      <c r="E22" s="243">
        <v>5.66</v>
      </c>
      <c r="F22" s="244">
        <v>310</v>
      </c>
      <c r="G22" s="242">
        <f t="shared" si="0"/>
        <v>0</v>
      </c>
      <c r="H22" s="237"/>
    </row>
    <row r="23" spans="1:9" ht="12" customHeight="1" x14ac:dyDescent="0.2">
      <c r="A23" s="233"/>
      <c r="B23" s="251"/>
      <c r="C23" s="251"/>
      <c r="D23" s="252"/>
      <c r="E23" s="253"/>
      <c r="F23" s="254"/>
      <c r="G23" s="255"/>
      <c r="H23" s="237"/>
    </row>
    <row r="24" spans="1:9" ht="12" customHeight="1" x14ac:dyDescent="0.2">
      <c r="A24" s="233"/>
      <c r="B24" s="358" t="s">
        <v>144</v>
      </c>
      <c r="C24" s="358"/>
      <c r="D24" s="358"/>
      <c r="E24" s="358"/>
      <c r="F24" s="358"/>
      <c r="G24" s="358"/>
      <c r="H24" s="237"/>
    </row>
    <row r="25" spans="1:9" s="7" customFormat="1" ht="39" customHeight="1" x14ac:dyDescent="0.2">
      <c r="A25" s="233"/>
      <c r="B25" s="249" t="s">
        <v>145</v>
      </c>
      <c r="C25" s="250" t="s">
        <v>146</v>
      </c>
      <c r="D25" s="112"/>
      <c r="E25" s="240">
        <v>10.4</v>
      </c>
      <c r="F25" s="241">
        <v>160</v>
      </c>
      <c r="G25" s="242">
        <f>D25*F25</f>
        <v>0</v>
      </c>
      <c r="H25" s="237"/>
    </row>
    <row r="26" spans="1:9" s="7" customFormat="1" ht="12" customHeight="1" x14ac:dyDescent="0.2">
      <c r="A26" s="233"/>
      <c r="B26" s="49"/>
      <c r="C26" s="49"/>
      <c r="D26" s="49"/>
      <c r="E26" s="49"/>
      <c r="F26" s="256"/>
      <c r="G26" s="49"/>
      <c r="H26" s="237"/>
    </row>
    <row r="27" spans="1:9" s="7" customFormat="1" ht="12" customHeight="1" x14ac:dyDescent="0.2">
      <c r="A27" s="233"/>
      <c r="B27" s="359" t="s">
        <v>147</v>
      </c>
      <c r="C27" s="359"/>
      <c r="D27" s="359"/>
      <c r="E27" s="359"/>
      <c r="F27" s="359"/>
      <c r="G27" s="257">
        <f>SUM(G11:G25)</f>
        <v>0</v>
      </c>
      <c r="H27" s="237"/>
      <c r="I27" s="258"/>
    </row>
    <row r="28" spans="1:9" s="7" customFormat="1" ht="12" customHeight="1" x14ac:dyDescent="0.2">
      <c r="A28" s="259"/>
      <c r="B28" s="260"/>
      <c r="C28" s="260"/>
      <c r="D28" s="260"/>
      <c r="E28" s="260"/>
      <c r="F28" s="260"/>
      <c r="G28" s="260"/>
      <c r="H28" s="260"/>
      <c r="I28" s="150"/>
    </row>
    <row r="29" spans="1:9" s="7" customFormat="1" ht="12" customHeight="1" x14ac:dyDescent="0.2"/>
    <row r="30" spans="1:9" s="7" customFormat="1" ht="12" customHeight="1" x14ac:dyDescent="0.2"/>
    <row r="31" spans="1:9" s="7" customFormat="1" ht="12" customHeight="1" x14ac:dyDescent="0.2"/>
    <row r="32" spans="1:9" s="7" customFormat="1" ht="12" customHeight="1" x14ac:dyDescent="0.2"/>
    <row r="33" spans="7:7" s="7" customFormat="1" ht="12" customHeight="1" x14ac:dyDescent="0.2"/>
    <row r="34" spans="7:7" s="7" customFormat="1" ht="12" customHeight="1" x14ac:dyDescent="0.2">
      <c r="G34" s="7" t="s">
        <v>105</v>
      </c>
    </row>
    <row r="35" spans="7:7" s="7" customFormat="1" ht="12" customHeight="1" x14ac:dyDescent="0.2"/>
    <row r="36" spans="7:7" s="7" customFormat="1" ht="12" customHeight="1" x14ac:dyDescent="0.2"/>
    <row r="37" spans="7:7" s="7" customFormat="1" ht="12" customHeight="1" x14ac:dyDescent="0.2"/>
    <row r="38" spans="7:7" s="7" customFormat="1" ht="12" customHeight="1" x14ac:dyDescent="0.2"/>
    <row r="39" spans="7:7" s="7" customFormat="1" ht="12" customHeight="1" x14ac:dyDescent="0.2"/>
    <row r="40" spans="7:7" s="7" customFormat="1" ht="12" customHeight="1" x14ac:dyDescent="0.2"/>
    <row r="41" spans="7:7" s="7" customFormat="1" ht="12" customHeight="1" x14ac:dyDescent="0.2"/>
    <row r="42" spans="7:7" s="7" customFormat="1" ht="12" customHeight="1" x14ac:dyDescent="0.2"/>
    <row r="43" spans="7:7" s="7" customFormat="1" ht="12" customHeight="1" x14ac:dyDescent="0.2"/>
    <row r="44" spans="7:7" s="7" customFormat="1" ht="12" customHeight="1" x14ac:dyDescent="0.2"/>
    <row r="45" spans="7:7" s="7" customFormat="1" ht="12" customHeight="1" x14ac:dyDescent="0.2"/>
    <row r="46" spans="7:7" s="7" customFormat="1" ht="12" customHeight="1" x14ac:dyDescent="0.2"/>
    <row r="47" spans="7:7" s="7" customFormat="1" ht="12" customHeight="1" x14ac:dyDescent="0.2"/>
    <row r="48" spans="7:7" s="7" customFormat="1" ht="12" customHeight="1" x14ac:dyDescent="0.2"/>
    <row r="49" s="7" customFormat="1" ht="12" customHeight="1" x14ac:dyDescent="0.2"/>
    <row r="50" s="7" customFormat="1" ht="12" customHeight="1" x14ac:dyDescent="0.2"/>
    <row r="51" s="7" customFormat="1" ht="12" customHeight="1" x14ac:dyDescent="0.2"/>
    <row r="52" s="7" customFormat="1" ht="12" customHeight="1" x14ac:dyDescent="0.2"/>
    <row r="53" s="7" customFormat="1" ht="12" customHeight="1" x14ac:dyDescent="0.2"/>
    <row r="54" s="7" customFormat="1" ht="12" customHeight="1" x14ac:dyDescent="0.2"/>
    <row r="55" s="7" customFormat="1" ht="12" customHeight="1" x14ac:dyDescent="0.2"/>
    <row r="56" s="7" customFormat="1" ht="12" customHeight="1" x14ac:dyDescent="0.2"/>
    <row r="57" s="7" customFormat="1" ht="12" customHeight="1" x14ac:dyDescent="0.2"/>
    <row r="58" s="7" customFormat="1" ht="12" customHeight="1" x14ac:dyDescent="0.2"/>
    <row r="59" s="7" customFormat="1" ht="12" customHeight="1" x14ac:dyDescent="0.2"/>
    <row r="60" s="7" customFormat="1" ht="12" customHeight="1" x14ac:dyDescent="0.2"/>
    <row r="61" s="7" customFormat="1" ht="12" customHeight="1" x14ac:dyDescent="0.2"/>
    <row r="62" s="7" customFormat="1" ht="12" customHeight="1" x14ac:dyDescent="0.2"/>
    <row r="63" s="7" customFormat="1" ht="12" customHeight="1" x14ac:dyDescent="0.2"/>
    <row r="64" s="7" customFormat="1" ht="12" customHeight="1" x14ac:dyDescent="0.2"/>
    <row r="65" s="7" customFormat="1" ht="12" customHeight="1" x14ac:dyDescent="0.2"/>
    <row r="66" s="7" customFormat="1" ht="12" customHeight="1" x14ac:dyDescent="0.2"/>
    <row r="67" s="7" customFormat="1" ht="12" customHeight="1" x14ac:dyDescent="0.2"/>
    <row r="68" s="7" customFormat="1" ht="12" customHeight="1" x14ac:dyDescent="0.2"/>
    <row r="69" s="7" customFormat="1" ht="12" customHeight="1" x14ac:dyDescent="0.2"/>
    <row r="70" s="7" customFormat="1" ht="12" customHeight="1" x14ac:dyDescent="0.2"/>
    <row r="71" s="7" customFormat="1" ht="12" customHeight="1" x14ac:dyDescent="0.2"/>
    <row r="72" s="7" customFormat="1" ht="12" customHeight="1" x14ac:dyDescent="0.2"/>
    <row r="73" s="7" customFormat="1" ht="12" customHeight="1" x14ac:dyDescent="0.2"/>
    <row r="74" s="7" customFormat="1" ht="12" customHeight="1" x14ac:dyDescent="0.2"/>
    <row r="75" s="7" customFormat="1" ht="12" customHeight="1" x14ac:dyDescent="0.2"/>
    <row r="76" s="7" customFormat="1" ht="12" customHeight="1" x14ac:dyDescent="0.2"/>
    <row r="77" s="7" customFormat="1" ht="12" customHeight="1" x14ac:dyDescent="0.2"/>
    <row r="78" s="7" customFormat="1" ht="12" customHeight="1" x14ac:dyDescent="0.2"/>
    <row r="79" s="7" customFormat="1" ht="12" customHeight="1" x14ac:dyDescent="0.2"/>
    <row r="80" s="7" customFormat="1" ht="12" customHeight="1" x14ac:dyDescent="0.2"/>
    <row r="81" s="7" customFormat="1" ht="12" customHeight="1" x14ac:dyDescent="0.2"/>
    <row r="82" s="7" customFormat="1" ht="12" customHeight="1" x14ac:dyDescent="0.2"/>
    <row r="83" s="7" customFormat="1" ht="12" customHeight="1" x14ac:dyDescent="0.2"/>
    <row r="84" s="7" customFormat="1" ht="12" customHeight="1" x14ac:dyDescent="0.2"/>
    <row r="85" s="7" customFormat="1" ht="12" customHeight="1" x14ac:dyDescent="0.2"/>
    <row r="86" s="7" customFormat="1" ht="12" customHeight="1" x14ac:dyDescent="0.2"/>
    <row r="87" s="7" customFormat="1" ht="12" customHeight="1" x14ac:dyDescent="0.2"/>
    <row r="88" s="7" customFormat="1" ht="12" customHeight="1" x14ac:dyDescent="0.2"/>
    <row r="89" s="7" customFormat="1" ht="12" customHeight="1" x14ac:dyDescent="0.2"/>
    <row r="90" s="7" customFormat="1" ht="12" customHeight="1" x14ac:dyDescent="0.2"/>
    <row r="91" s="7" customFormat="1" ht="12" customHeight="1" x14ac:dyDescent="0.2"/>
    <row r="92" s="7" customFormat="1" ht="12" customHeight="1" x14ac:dyDescent="0.2"/>
    <row r="93" s="7" customFormat="1" ht="12" customHeight="1" x14ac:dyDescent="0.2"/>
    <row r="94" s="7" customFormat="1" ht="12" customHeight="1" x14ac:dyDescent="0.2"/>
    <row r="95" s="7" customFormat="1" ht="12" customHeight="1" x14ac:dyDescent="0.2"/>
    <row r="96" s="7" customFormat="1" ht="12" customHeight="1" x14ac:dyDescent="0.2"/>
    <row r="97" s="7" customFormat="1" ht="12" customHeight="1" x14ac:dyDescent="0.2"/>
    <row r="98" s="7" customFormat="1" ht="12" customHeight="1" x14ac:dyDescent="0.2"/>
    <row r="99" s="7" customFormat="1" ht="12" customHeight="1" x14ac:dyDescent="0.2"/>
    <row r="100" s="7" customFormat="1" ht="12" customHeight="1" x14ac:dyDescent="0.2"/>
    <row r="101" s="7" customFormat="1" ht="12" customHeight="1" x14ac:dyDescent="0.2"/>
    <row r="102" s="7" customFormat="1" ht="12" customHeight="1" x14ac:dyDescent="0.2"/>
    <row r="103" s="7" customFormat="1" ht="12" customHeight="1" x14ac:dyDescent="0.2"/>
    <row r="104" s="7" customFormat="1" ht="12" customHeight="1" x14ac:dyDescent="0.2"/>
    <row r="105" s="7" customFormat="1" ht="12" customHeight="1" x14ac:dyDescent="0.2"/>
    <row r="106" s="7" customFormat="1" ht="12" customHeight="1" x14ac:dyDescent="0.2"/>
    <row r="107" s="7" customFormat="1" ht="12" customHeight="1" x14ac:dyDescent="0.2"/>
    <row r="108" s="7" customFormat="1" ht="12" customHeight="1" x14ac:dyDescent="0.2"/>
    <row r="109" s="7" customFormat="1" ht="12" customHeight="1" x14ac:dyDescent="0.2"/>
    <row r="110" s="7" customFormat="1" ht="12" customHeight="1" x14ac:dyDescent="0.2"/>
    <row r="111" s="7" customFormat="1" ht="12" customHeight="1" x14ac:dyDescent="0.2"/>
    <row r="112" s="7" customFormat="1" ht="12" customHeight="1" x14ac:dyDescent="0.2"/>
    <row r="113" s="7" customFormat="1" ht="12" customHeight="1" x14ac:dyDescent="0.2"/>
    <row r="114" s="7" customFormat="1" ht="12" customHeight="1" x14ac:dyDescent="0.2"/>
    <row r="115" s="7" customFormat="1" ht="12" customHeight="1" x14ac:dyDescent="0.2"/>
    <row r="116" s="7" customFormat="1" ht="12" customHeight="1" x14ac:dyDescent="0.2"/>
    <row r="117" s="7" customFormat="1" ht="12" customHeight="1" x14ac:dyDescent="0.2"/>
    <row r="118" s="7" customFormat="1" ht="12" customHeight="1" x14ac:dyDescent="0.2"/>
    <row r="119" s="7" customFormat="1" ht="12" customHeight="1" x14ac:dyDescent="0.2"/>
    <row r="120" s="7" customFormat="1" ht="12" customHeight="1" x14ac:dyDescent="0.2"/>
    <row r="121" s="7" customFormat="1" ht="12" customHeight="1" x14ac:dyDescent="0.2"/>
    <row r="122" s="7" customFormat="1" ht="12" customHeight="1" x14ac:dyDescent="0.2"/>
    <row r="123" s="7" customFormat="1" ht="12" customHeight="1" x14ac:dyDescent="0.2"/>
    <row r="124" s="7" customFormat="1" ht="12" customHeight="1" x14ac:dyDescent="0.2"/>
    <row r="125" s="7" customFormat="1" ht="12" customHeight="1" x14ac:dyDescent="0.2"/>
    <row r="126" s="7" customFormat="1" ht="12" customHeight="1" x14ac:dyDescent="0.2"/>
    <row r="127" s="7" customFormat="1" ht="12" customHeight="1" x14ac:dyDescent="0.2"/>
    <row r="128" s="7" customFormat="1" ht="12" customHeight="1" x14ac:dyDescent="0.2"/>
    <row r="129" s="7" customFormat="1" ht="12" customHeight="1" x14ac:dyDescent="0.2"/>
    <row r="130" s="7" customFormat="1" ht="12" customHeight="1" x14ac:dyDescent="0.2"/>
    <row r="131" s="7" customFormat="1" ht="12" customHeight="1" x14ac:dyDescent="0.2"/>
    <row r="132" s="7" customFormat="1" ht="12" customHeight="1" x14ac:dyDescent="0.2"/>
    <row r="133" s="7" customFormat="1" ht="12" customHeight="1" x14ac:dyDescent="0.2"/>
    <row r="134" s="7" customFormat="1" ht="12" customHeight="1" x14ac:dyDescent="0.2"/>
    <row r="135" s="7" customFormat="1" ht="12" customHeight="1" x14ac:dyDescent="0.2"/>
    <row r="136" s="7" customFormat="1" ht="12" customHeight="1" x14ac:dyDescent="0.2"/>
    <row r="137" s="7" customFormat="1" ht="12" customHeight="1" x14ac:dyDescent="0.2"/>
    <row r="138" s="7" customFormat="1" ht="12" customHeight="1" x14ac:dyDescent="0.2"/>
    <row r="139" s="7" customFormat="1" ht="12" customHeight="1" x14ac:dyDescent="0.2"/>
    <row r="140" s="7" customFormat="1" ht="12" customHeight="1" x14ac:dyDescent="0.2"/>
    <row r="141" s="7" customFormat="1" ht="12" customHeight="1" x14ac:dyDescent="0.2"/>
    <row r="142" s="7" customFormat="1" ht="12" customHeight="1" x14ac:dyDescent="0.2"/>
    <row r="143" s="7" customFormat="1" ht="12" customHeight="1" x14ac:dyDescent="0.2"/>
    <row r="144" s="7" customFormat="1" ht="12" customHeight="1" x14ac:dyDescent="0.2"/>
    <row r="145" s="7" customFormat="1" ht="12" customHeight="1" x14ac:dyDescent="0.2"/>
    <row r="146" s="7" customFormat="1" ht="12" customHeight="1" x14ac:dyDescent="0.2"/>
    <row r="147" s="7" customFormat="1" ht="12" customHeight="1" x14ac:dyDescent="0.2"/>
    <row r="148" s="7" customFormat="1" ht="12" customHeight="1" x14ac:dyDescent="0.2"/>
    <row r="149" s="7" customFormat="1" ht="12" customHeight="1" x14ac:dyDescent="0.2"/>
    <row r="150" s="7" customFormat="1" ht="12" customHeight="1" x14ac:dyDescent="0.2"/>
    <row r="151" s="7" customFormat="1" ht="12" customHeight="1" x14ac:dyDescent="0.2"/>
    <row r="152" s="7" customFormat="1" ht="12" customHeight="1" x14ac:dyDescent="0.2"/>
    <row r="153" s="7" customFormat="1" ht="12" customHeight="1" x14ac:dyDescent="0.2"/>
    <row r="154" s="7" customFormat="1" ht="12" customHeight="1" x14ac:dyDescent="0.2"/>
    <row r="155" s="7" customFormat="1" ht="12" customHeight="1" x14ac:dyDescent="0.2"/>
    <row r="156" s="7" customFormat="1" ht="12" customHeight="1" x14ac:dyDescent="0.2"/>
    <row r="157" s="7" customFormat="1" ht="12" customHeight="1" x14ac:dyDescent="0.2"/>
    <row r="158" s="7" customFormat="1" ht="12" customHeight="1" x14ac:dyDescent="0.2"/>
    <row r="159" s="7" customFormat="1" ht="12" customHeight="1" x14ac:dyDescent="0.2"/>
    <row r="160" s="7" customFormat="1" ht="12" customHeight="1" x14ac:dyDescent="0.2"/>
    <row r="161" s="7" customFormat="1" ht="12" customHeight="1" x14ac:dyDescent="0.2"/>
    <row r="162" s="7" customFormat="1" ht="12" customHeight="1" x14ac:dyDescent="0.2"/>
    <row r="163" s="7" customFormat="1" ht="12" customHeight="1" x14ac:dyDescent="0.2"/>
    <row r="164" s="7" customFormat="1" ht="12" customHeight="1" x14ac:dyDescent="0.2"/>
    <row r="165" s="7" customFormat="1" ht="12" customHeight="1" x14ac:dyDescent="0.2"/>
    <row r="166" s="7" customFormat="1" ht="12" customHeight="1" x14ac:dyDescent="0.2"/>
    <row r="167" s="7" customFormat="1" ht="12" customHeight="1" x14ac:dyDescent="0.2"/>
    <row r="168" s="7" customFormat="1" ht="12" customHeight="1" x14ac:dyDescent="0.2"/>
    <row r="169" s="7" customFormat="1" ht="12" customHeight="1" x14ac:dyDescent="0.2"/>
    <row r="170" s="7" customFormat="1" ht="12" customHeight="1" x14ac:dyDescent="0.2"/>
    <row r="171" s="7" customFormat="1" ht="12" customHeight="1" x14ac:dyDescent="0.2"/>
    <row r="172" s="7" customFormat="1" ht="12" customHeight="1" x14ac:dyDescent="0.2"/>
    <row r="173" s="7" customFormat="1" ht="12" customHeight="1" x14ac:dyDescent="0.2"/>
    <row r="174" s="7" customFormat="1" ht="12" customHeight="1" x14ac:dyDescent="0.2"/>
    <row r="175" s="7" customFormat="1" ht="12" customHeight="1" x14ac:dyDescent="0.2"/>
    <row r="176" s="7" customFormat="1" ht="12" customHeight="1" x14ac:dyDescent="0.2"/>
    <row r="177" s="7" customFormat="1" ht="12" customHeight="1" x14ac:dyDescent="0.2"/>
    <row r="178" s="7" customFormat="1" ht="12" customHeight="1" x14ac:dyDescent="0.2"/>
    <row r="179" s="7" customFormat="1" ht="12" customHeight="1" x14ac:dyDescent="0.2"/>
    <row r="180" s="7" customFormat="1" ht="12" customHeight="1" x14ac:dyDescent="0.2"/>
    <row r="181" s="7" customFormat="1" ht="12" customHeight="1" x14ac:dyDescent="0.2"/>
    <row r="182" s="7" customFormat="1" ht="12" customHeight="1" x14ac:dyDescent="0.2"/>
    <row r="183" s="7" customFormat="1" ht="12" customHeight="1" x14ac:dyDescent="0.2"/>
    <row r="184" s="7" customFormat="1" ht="12" customHeight="1" x14ac:dyDescent="0.2"/>
    <row r="185" s="7" customFormat="1" ht="12" customHeight="1" x14ac:dyDescent="0.2"/>
    <row r="186" s="7" customFormat="1" ht="12" customHeight="1" x14ac:dyDescent="0.2"/>
    <row r="187" s="7" customFormat="1" ht="12" customHeight="1" x14ac:dyDescent="0.2"/>
    <row r="188" s="7" customFormat="1" ht="12" customHeight="1" x14ac:dyDescent="0.2"/>
    <row r="189" s="7" customFormat="1" ht="12" customHeight="1" x14ac:dyDescent="0.2"/>
    <row r="190" s="7" customFormat="1" ht="12" customHeight="1" x14ac:dyDescent="0.2"/>
    <row r="191" s="7" customFormat="1" ht="12" customHeight="1" x14ac:dyDescent="0.2"/>
    <row r="192" s="7" customFormat="1" ht="12" customHeight="1" x14ac:dyDescent="0.2"/>
    <row r="193" s="7" customFormat="1" ht="12" customHeight="1" x14ac:dyDescent="0.2"/>
    <row r="194" s="7" customFormat="1" ht="12" customHeight="1" x14ac:dyDescent="0.2"/>
    <row r="195" s="7" customFormat="1" ht="12" customHeight="1" x14ac:dyDescent="0.2"/>
    <row r="196" s="7" customFormat="1" ht="12" customHeight="1" x14ac:dyDescent="0.2"/>
    <row r="197" s="7" customFormat="1" ht="12" customHeight="1" x14ac:dyDescent="0.2"/>
    <row r="198" s="7" customFormat="1" ht="12" customHeight="1" x14ac:dyDescent="0.2"/>
    <row r="199" s="7" customFormat="1" ht="12" customHeight="1" x14ac:dyDescent="0.2"/>
    <row r="200" s="7" customFormat="1" ht="12" customHeight="1" x14ac:dyDescent="0.2"/>
    <row r="201" s="7" customFormat="1" ht="12" customHeight="1" x14ac:dyDescent="0.2"/>
    <row r="202" s="7" customFormat="1" ht="12" customHeight="1" x14ac:dyDescent="0.2"/>
    <row r="203" s="7" customFormat="1" ht="12" customHeight="1" x14ac:dyDescent="0.2"/>
    <row r="204" s="7" customFormat="1" ht="12" customHeight="1" x14ac:dyDescent="0.2"/>
    <row r="205" s="7" customFormat="1" ht="12" customHeight="1" x14ac:dyDescent="0.2"/>
    <row r="206" s="7" customFormat="1" ht="12" customHeight="1" x14ac:dyDescent="0.2"/>
    <row r="207" s="7" customFormat="1" ht="12" customHeight="1" x14ac:dyDescent="0.2"/>
    <row r="208" s="7" customFormat="1" ht="12" customHeight="1" x14ac:dyDescent="0.2"/>
    <row r="209" s="7" customFormat="1" ht="12" customHeight="1" x14ac:dyDescent="0.2"/>
    <row r="210" s="7" customFormat="1" ht="12" customHeight="1" x14ac:dyDescent="0.2"/>
    <row r="211" s="7" customFormat="1" ht="12" customHeight="1" x14ac:dyDescent="0.2"/>
    <row r="212" s="7" customFormat="1" ht="12" customHeight="1" x14ac:dyDescent="0.2"/>
    <row r="213" s="7" customFormat="1" ht="12" customHeight="1" x14ac:dyDescent="0.2"/>
    <row r="214" s="7" customFormat="1" ht="12" customHeight="1" x14ac:dyDescent="0.2"/>
    <row r="215" s="7" customFormat="1" ht="12" customHeight="1" x14ac:dyDescent="0.2"/>
    <row r="216" s="7" customFormat="1" ht="12" customHeight="1" x14ac:dyDescent="0.2"/>
    <row r="217" s="7" customFormat="1" ht="12" customHeight="1" x14ac:dyDescent="0.2"/>
    <row r="218" s="7" customFormat="1" ht="12" customHeight="1" x14ac:dyDescent="0.2"/>
    <row r="219" s="7" customFormat="1" ht="12" customHeight="1" x14ac:dyDescent="0.2"/>
    <row r="220" s="7" customFormat="1" ht="12" customHeight="1" x14ac:dyDescent="0.2"/>
    <row r="221" s="7" customFormat="1" ht="12" customHeight="1" x14ac:dyDescent="0.2"/>
    <row r="222" s="7" customFormat="1" ht="12" customHeight="1" x14ac:dyDescent="0.2"/>
    <row r="223" s="7" customFormat="1" ht="12" customHeight="1" x14ac:dyDescent="0.2"/>
    <row r="224" s="7" customFormat="1" ht="12" customHeight="1" x14ac:dyDescent="0.2"/>
    <row r="225" s="7" customFormat="1" ht="12" customHeight="1" x14ac:dyDescent="0.2"/>
    <row r="226" s="7" customFormat="1" ht="12" customHeight="1" x14ac:dyDescent="0.2"/>
    <row r="227" s="7" customFormat="1" ht="12" customHeight="1" x14ac:dyDescent="0.2"/>
    <row r="228" s="7" customFormat="1" ht="12" customHeight="1" x14ac:dyDescent="0.2"/>
    <row r="229" s="7" customFormat="1" ht="12" customHeight="1" x14ac:dyDescent="0.2"/>
    <row r="230" s="7" customFormat="1" ht="12" customHeight="1" x14ac:dyDescent="0.2"/>
    <row r="231" s="7" customFormat="1" ht="12" customHeight="1" x14ac:dyDescent="0.2"/>
    <row r="232" s="7" customFormat="1" ht="12" customHeight="1" x14ac:dyDescent="0.2"/>
    <row r="233" s="7" customFormat="1" ht="12" customHeight="1" x14ac:dyDescent="0.2"/>
    <row r="234" s="7" customFormat="1" ht="12" customHeight="1" x14ac:dyDescent="0.2"/>
    <row r="235" s="7" customFormat="1" ht="12" customHeight="1" x14ac:dyDescent="0.2"/>
    <row r="236" s="7" customFormat="1" ht="12" customHeight="1" x14ac:dyDescent="0.2"/>
    <row r="237" s="7" customFormat="1" ht="12" customHeight="1" x14ac:dyDescent="0.2"/>
    <row r="238" s="7" customFormat="1" ht="12" customHeight="1" x14ac:dyDescent="0.2"/>
    <row r="239" s="7" customFormat="1" ht="12" customHeight="1" x14ac:dyDescent="0.2"/>
    <row r="240" s="7" customFormat="1" ht="12" customHeight="1" x14ac:dyDescent="0.2"/>
    <row r="241" s="7" customFormat="1" ht="12" customHeight="1" x14ac:dyDescent="0.2"/>
    <row r="242" s="7" customFormat="1" ht="12" customHeight="1" x14ac:dyDescent="0.2"/>
    <row r="243" s="7" customFormat="1" ht="12" customHeight="1" x14ac:dyDescent="0.2"/>
    <row r="244" s="7" customFormat="1" ht="12" customHeight="1" x14ac:dyDescent="0.2"/>
    <row r="245" s="7" customFormat="1" ht="12" customHeight="1" x14ac:dyDescent="0.2"/>
    <row r="246" s="7" customFormat="1" ht="12" customHeight="1" x14ac:dyDescent="0.2"/>
    <row r="247" s="7" customFormat="1" ht="12" customHeight="1" x14ac:dyDescent="0.2"/>
    <row r="248" s="7" customFormat="1" ht="12" customHeight="1" x14ac:dyDescent="0.2"/>
    <row r="249" s="7" customFormat="1" ht="12" customHeight="1" x14ac:dyDescent="0.2"/>
    <row r="250" s="7" customFormat="1" ht="12" customHeight="1" x14ac:dyDescent="0.2"/>
    <row r="251" s="7" customFormat="1" ht="12" customHeight="1" x14ac:dyDescent="0.2"/>
    <row r="252" s="7" customFormat="1" ht="12" customHeight="1" x14ac:dyDescent="0.2"/>
    <row r="253" s="7" customFormat="1" ht="12" customHeight="1" x14ac:dyDescent="0.2"/>
    <row r="254" s="7" customFormat="1" ht="12" customHeight="1" x14ac:dyDescent="0.2"/>
    <row r="255" s="7" customFormat="1" ht="12" customHeight="1" x14ac:dyDescent="0.2"/>
    <row r="256" s="7" customFormat="1" ht="12" customHeight="1" x14ac:dyDescent="0.2"/>
    <row r="257" s="7" customFormat="1" ht="12" customHeight="1" x14ac:dyDescent="0.2"/>
    <row r="258" s="7" customFormat="1" ht="12" customHeight="1" x14ac:dyDescent="0.2"/>
    <row r="259" s="7" customFormat="1" ht="12" customHeight="1" x14ac:dyDescent="0.2"/>
    <row r="260" s="7" customFormat="1" ht="12" customHeight="1" x14ac:dyDescent="0.2"/>
    <row r="261" s="7" customFormat="1" ht="12" customHeight="1" x14ac:dyDescent="0.2"/>
    <row r="262" s="7" customFormat="1" ht="12" customHeight="1" x14ac:dyDescent="0.2"/>
    <row r="263" s="7" customFormat="1" ht="12" customHeight="1" x14ac:dyDescent="0.2"/>
    <row r="264" s="7" customFormat="1" ht="12" customHeight="1" x14ac:dyDescent="0.2"/>
    <row r="265" s="7" customFormat="1" ht="12" customHeight="1" x14ac:dyDescent="0.2"/>
    <row r="266" s="7" customFormat="1" ht="12" customHeight="1" x14ac:dyDescent="0.2"/>
    <row r="267" s="7" customFormat="1" ht="12" customHeight="1" x14ac:dyDescent="0.2"/>
    <row r="268" s="7" customFormat="1" ht="12" customHeight="1" x14ac:dyDescent="0.2"/>
    <row r="269" s="7" customFormat="1" ht="12" customHeight="1" x14ac:dyDescent="0.2"/>
    <row r="270" s="7" customFormat="1" ht="12" customHeight="1" x14ac:dyDescent="0.2"/>
    <row r="271" s="7" customFormat="1" ht="12" customHeight="1" x14ac:dyDescent="0.2"/>
    <row r="272" s="7" customFormat="1" ht="12" customHeight="1" x14ac:dyDescent="0.2"/>
    <row r="273" s="7" customFormat="1" ht="12" customHeight="1" x14ac:dyDescent="0.2"/>
    <row r="274" s="7" customFormat="1" ht="12" customHeight="1" x14ac:dyDescent="0.2"/>
    <row r="275" s="7" customFormat="1" ht="12" customHeight="1" x14ac:dyDescent="0.2"/>
    <row r="276" s="7" customFormat="1" ht="12" customHeight="1" x14ac:dyDescent="0.2"/>
    <row r="277" s="7" customFormat="1" ht="12" customHeight="1" x14ac:dyDescent="0.2"/>
    <row r="278" s="7" customFormat="1" ht="12" customHeight="1" x14ac:dyDescent="0.2"/>
    <row r="279" s="7" customFormat="1" ht="12" customHeight="1" x14ac:dyDescent="0.2"/>
    <row r="280" s="7" customFormat="1" ht="12" customHeight="1" x14ac:dyDescent="0.2"/>
    <row r="281" s="7" customFormat="1" ht="12" customHeight="1" x14ac:dyDescent="0.2"/>
    <row r="282" s="7" customFormat="1" ht="12" customHeight="1" x14ac:dyDescent="0.2"/>
    <row r="283" s="7" customFormat="1" ht="12" customHeight="1" x14ac:dyDescent="0.2"/>
    <row r="284" s="7" customFormat="1" ht="12" customHeight="1" x14ac:dyDescent="0.2"/>
    <row r="285" s="7" customFormat="1" ht="12" customHeight="1" x14ac:dyDescent="0.2"/>
    <row r="286" s="7" customFormat="1" ht="12" customHeight="1" x14ac:dyDescent="0.2"/>
    <row r="287" s="7" customFormat="1" ht="12" customHeight="1" x14ac:dyDescent="0.2"/>
    <row r="288" s="7" customFormat="1" ht="12" customHeight="1" x14ac:dyDescent="0.2"/>
    <row r="289" s="7" customFormat="1" ht="12" customHeight="1" x14ac:dyDescent="0.2"/>
    <row r="290" s="7" customFormat="1" ht="12" customHeight="1" x14ac:dyDescent="0.2"/>
    <row r="291" s="7" customFormat="1" ht="12" customHeight="1" x14ac:dyDescent="0.2"/>
    <row r="292" s="7" customFormat="1" ht="12" customHeight="1" x14ac:dyDescent="0.2"/>
    <row r="293" s="7" customFormat="1" ht="12" customHeight="1" x14ac:dyDescent="0.2"/>
    <row r="294" s="7" customFormat="1" ht="12" customHeight="1" x14ac:dyDescent="0.2"/>
    <row r="295" s="7" customFormat="1" ht="12" customHeight="1" x14ac:dyDescent="0.2"/>
    <row r="296" s="7" customFormat="1" ht="12" customHeight="1" x14ac:dyDescent="0.2"/>
    <row r="297" s="7" customFormat="1" ht="12" customHeight="1" x14ac:dyDescent="0.2"/>
    <row r="298" s="7" customFormat="1" ht="12" customHeight="1" x14ac:dyDescent="0.2"/>
    <row r="299" s="7" customFormat="1" ht="12" customHeight="1" x14ac:dyDescent="0.2"/>
    <row r="300" s="7" customFormat="1" ht="12" customHeight="1" x14ac:dyDescent="0.2"/>
    <row r="301" s="7" customFormat="1" ht="12" customHeight="1" x14ac:dyDescent="0.2"/>
    <row r="302" s="7" customFormat="1" ht="12" customHeight="1" x14ac:dyDescent="0.2"/>
    <row r="303" s="7" customFormat="1" ht="12" customHeight="1" x14ac:dyDescent="0.2"/>
    <row r="304" s="7" customFormat="1" ht="12" customHeight="1" x14ac:dyDescent="0.2"/>
    <row r="305" s="7" customFormat="1" ht="12" customHeight="1" x14ac:dyDescent="0.2"/>
    <row r="306" s="7" customFormat="1" ht="12" customHeight="1" x14ac:dyDescent="0.2"/>
    <row r="307" s="7" customFormat="1" ht="12" customHeight="1" x14ac:dyDescent="0.2"/>
    <row r="308" s="7" customFormat="1" ht="12" customHeight="1" x14ac:dyDescent="0.2"/>
    <row r="309" s="7" customFormat="1" ht="12" customHeight="1" x14ac:dyDescent="0.2"/>
    <row r="310" s="7" customFormat="1" ht="12" customHeight="1" x14ac:dyDescent="0.2"/>
    <row r="311" s="7" customFormat="1" ht="12" customHeight="1" x14ac:dyDescent="0.2"/>
    <row r="312" s="7" customFormat="1" ht="12" customHeight="1" x14ac:dyDescent="0.2"/>
    <row r="313" s="7" customFormat="1" ht="12" customHeight="1" x14ac:dyDescent="0.2"/>
    <row r="314" s="7" customFormat="1" ht="12" customHeight="1" x14ac:dyDescent="0.2"/>
    <row r="315" s="7" customFormat="1" ht="12" customHeight="1" x14ac:dyDescent="0.2"/>
    <row r="316" s="7" customFormat="1" ht="12" customHeight="1" x14ac:dyDescent="0.2"/>
    <row r="317" s="7" customFormat="1" ht="12" customHeight="1" x14ac:dyDescent="0.2"/>
    <row r="318" s="7" customFormat="1" ht="12" customHeight="1" x14ac:dyDescent="0.2"/>
    <row r="319" s="7" customFormat="1" ht="12" customHeight="1" x14ac:dyDescent="0.2"/>
    <row r="320" s="7" customFormat="1" ht="12" customHeight="1" x14ac:dyDescent="0.2"/>
    <row r="321" s="7" customFormat="1" ht="12" customHeight="1" x14ac:dyDescent="0.2"/>
    <row r="322" s="7" customFormat="1" ht="12" customHeight="1" x14ac:dyDescent="0.2"/>
    <row r="323" s="7" customFormat="1" ht="12" customHeight="1" x14ac:dyDescent="0.2"/>
    <row r="324" s="7" customFormat="1" ht="12" customHeight="1" x14ac:dyDescent="0.2"/>
    <row r="325" s="7" customFormat="1" ht="12" customHeight="1" x14ac:dyDescent="0.2"/>
    <row r="326" s="7" customFormat="1" ht="12" customHeight="1" x14ac:dyDescent="0.2"/>
    <row r="327" s="7" customFormat="1" ht="12" customHeight="1" x14ac:dyDescent="0.2"/>
    <row r="328" s="7" customFormat="1" ht="12" customHeight="1" x14ac:dyDescent="0.2"/>
    <row r="329" s="7" customFormat="1" ht="12" customHeight="1" x14ac:dyDescent="0.2"/>
    <row r="330" s="7" customFormat="1" ht="12" customHeight="1" x14ac:dyDescent="0.2"/>
    <row r="331" s="7" customFormat="1" ht="12" customHeight="1" x14ac:dyDescent="0.2"/>
    <row r="332" s="7" customFormat="1" ht="12" customHeight="1" x14ac:dyDescent="0.2"/>
    <row r="333" s="7" customFormat="1" ht="12" customHeight="1" x14ac:dyDescent="0.2"/>
    <row r="334" s="7" customFormat="1" ht="12" customHeight="1" x14ac:dyDescent="0.2"/>
    <row r="335" s="7" customFormat="1" ht="12" customHeight="1" x14ac:dyDescent="0.2"/>
    <row r="336" s="7" customFormat="1" ht="12" customHeight="1" x14ac:dyDescent="0.2"/>
    <row r="337" s="7" customFormat="1" ht="12" customHeight="1" x14ac:dyDescent="0.2"/>
    <row r="338" s="7" customFormat="1" ht="12" customHeight="1" x14ac:dyDescent="0.2"/>
    <row r="339" s="7" customFormat="1" ht="12" customHeight="1" x14ac:dyDescent="0.2"/>
    <row r="340" s="7" customFormat="1" ht="12" customHeight="1" x14ac:dyDescent="0.2"/>
    <row r="341" s="7" customFormat="1" ht="12" customHeight="1" x14ac:dyDescent="0.2"/>
    <row r="342" s="7" customFormat="1" ht="12" customHeight="1" x14ac:dyDescent="0.2"/>
    <row r="343" s="7" customFormat="1" ht="12" customHeight="1" x14ac:dyDescent="0.2"/>
    <row r="344" s="7" customFormat="1" ht="12" customHeight="1" x14ac:dyDescent="0.2"/>
    <row r="345" s="7" customFormat="1" ht="12" customHeight="1" x14ac:dyDescent="0.2"/>
    <row r="346" s="7" customFormat="1" ht="12" customHeight="1" x14ac:dyDescent="0.2"/>
    <row r="347" s="7" customFormat="1" ht="12" customHeight="1" x14ac:dyDescent="0.2"/>
    <row r="348" s="7" customFormat="1" ht="12" customHeight="1" x14ac:dyDescent="0.2"/>
    <row r="349" s="7" customFormat="1" ht="12" customHeight="1" x14ac:dyDescent="0.2"/>
    <row r="350" s="7" customFormat="1" ht="12" customHeight="1" x14ac:dyDescent="0.2"/>
    <row r="351" s="7" customFormat="1" ht="12" customHeight="1" x14ac:dyDescent="0.2"/>
    <row r="352" s="7" customFormat="1" ht="12" customHeight="1" x14ac:dyDescent="0.2"/>
    <row r="353" s="7" customFormat="1" ht="12" customHeight="1" x14ac:dyDescent="0.2"/>
    <row r="354" s="7" customFormat="1" ht="12" customHeight="1" x14ac:dyDescent="0.2"/>
    <row r="355" s="7" customFormat="1" ht="12" customHeight="1" x14ac:dyDescent="0.2"/>
    <row r="356" s="7" customFormat="1" ht="12" customHeight="1" x14ac:dyDescent="0.2"/>
    <row r="357" s="7" customFormat="1" ht="12" customHeight="1" x14ac:dyDescent="0.2"/>
    <row r="358" s="7" customFormat="1" ht="12" customHeight="1" x14ac:dyDescent="0.2"/>
    <row r="359" s="7" customFormat="1" ht="12" customHeight="1" x14ac:dyDescent="0.2"/>
    <row r="360" s="7" customFormat="1" ht="12" customHeight="1" x14ac:dyDescent="0.2"/>
    <row r="361" s="7" customFormat="1" ht="12" customHeight="1" x14ac:dyDescent="0.2"/>
    <row r="362" s="7" customFormat="1" ht="12" customHeight="1" x14ac:dyDescent="0.2"/>
    <row r="363" s="7" customFormat="1" ht="12" customHeight="1" x14ac:dyDescent="0.2"/>
    <row r="364" s="7" customFormat="1" ht="12" customHeight="1" x14ac:dyDescent="0.2"/>
    <row r="365" s="7" customFormat="1" ht="12" customHeight="1" x14ac:dyDescent="0.2"/>
    <row r="366" s="7" customFormat="1" ht="12" customHeight="1" x14ac:dyDescent="0.2"/>
    <row r="367" s="7" customFormat="1" ht="12" customHeight="1" x14ac:dyDescent="0.2"/>
    <row r="368" s="7" customFormat="1" ht="12" customHeight="1" x14ac:dyDescent="0.2"/>
    <row r="369" s="7" customFormat="1" ht="12" customHeight="1" x14ac:dyDescent="0.2"/>
  </sheetData>
  <sheetProtection algorithmName="SHA-512" hashValue="cZRdrBR2J82ONsErLYSJODgSUU4VxYOYGFd1HBSsDT2NcNUE0+Mrsse0yN7gkwSKDQXIe9kgQqceMgFciDNBig==" saltValue="QK2vrTCxCwAtQtLnztlV2Q==" spinCount="100000" sheet="1" objects="1" scenarios="1"/>
  <mergeCells count="9">
    <mergeCell ref="B16:G16"/>
    <mergeCell ref="B18:G18"/>
    <mergeCell ref="B24:G24"/>
    <mergeCell ref="B27:F27"/>
    <mergeCell ref="B3:E3"/>
    <mergeCell ref="B4:E4"/>
    <mergeCell ref="B5:E5"/>
    <mergeCell ref="B9:G9"/>
    <mergeCell ref="B10:G10"/>
  </mergeCells>
  <conditionalFormatting sqref="B11:C15 E11:F15 B17:C17 F17:G17 E19:F22 B19:C23 F23:G23 E25:F25">
    <cfRule type="expression" dxfId="9" priority="6">
      <formula>LEN(TRIM(B11))&gt;0</formula>
    </cfRule>
  </conditionalFormatting>
  <conditionalFormatting sqref="B25:C25">
    <cfRule type="expression" dxfId="8" priority="2">
      <formula>LEN(TRIM(B25))&gt;0</formula>
    </cfRule>
  </conditionalFormatting>
  <conditionalFormatting sqref="D11:D15 D19:D22 D25">
    <cfRule type="expression" dxfId="7" priority="5">
      <formula>D11=""</formula>
    </cfRule>
  </conditionalFormatting>
  <conditionalFormatting sqref="D11:D25">
    <cfRule type="expression" dxfId="6" priority="3">
      <formula>AND(D11&lt;&gt;"",E11&lt;&gt;"",D11&gt;E11)</formula>
    </cfRule>
  </conditionalFormatting>
  <dataValidations count="10">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11" xr:uid="{00000000-0002-0000-0500-000000000000}">
      <formula1>$E$11</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12" xr:uid="{00000000-0002-0000-0500-000001000000}">
      <formula1>$E$12</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13" xr:uid="{00000000-0002-0000-0500-000002000000}">
      <formula1>$E$13</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14" xr:uid="{00000000-0002-0000-0500-000003000000}">
      <formula1>$E$14</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15" xr:uid="{00000000-0002-0000-0500-000004000000}">
      <formula1>$E$15</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19" xr:uid="{00000000-0002-0000-0500-000005000000}">
      <formula1>$E$19</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20" xr:uid="{00000000-0002-0000-0500-000006000000}">
      <formula1>$E$20</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21" xr:uid="{00000000-0002-0000-0500-000007000000}">
      <formula1>$E$21</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22" xr:uid="{00000000-0002-0000-0500-000008000000}">
      <formula1>$E$22</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25" xr:uid="{00000000-0002-0000-0500-00000C000000}">
      <formula1>$E$25</formula1>
      <formula2>0</formula2>
    </dataValidation>
  </dataValidations>
  <pageMargins left="0.7" right="0.7" top="0.75" bottom="0.75" header="0.511811023622047" footer="0.511811023622047"/>
  <pageSetup paperSize="9" orientation="portrait" horizontalDpi="300" verticalDpi="300"/>
  <ignoredErrors>
    <ignoredError sqref="G11:G15 G19:G22 G25 G27"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V364"/>
  <sheetViews>
    <sheetView zoomScaleNormal="100" workbookViewId="0">
      <selection activeCell="B11" sqref="B11"/>
    </sheetView>
  </sheetViews>
  <sheetFormatPr defaultColWidth="11" defaultRowHeight="12.75" x14ac:dyDescent="0.2"/>
  <cols>
    <col min="1" max="1" width="3.875" style="16" customWidth="1"/>
    <col min="2" max="3" width="34.375" style="16" customWidth="1"/>
    <col min="4" max="4" width="14" style="16" customWidth="1"/>
    <col min="5" max="5" width="15.125" style="16" customWidth="1"/>
    <col min="6" max="6" width="19.625" style="16" customWidth="1"/>
    <col min="7" max="7" width="21.875" style="7" customWidth="1"/>
    <col min="8" max="48" width="11" style="7"/>
    <col min="49" max="16384" width="11" style="16"/>
  </cols>
  <sheetData>
    <row r="1" spans="1:48" ht="12" customHeight="1" x14ac:dyDescent="0.2">
      <c r="A1" s="146"/>
      <c r="B1" s="147"/>
      <c r="C1" s="147"/>
      <c r="D1" s="147"/>
      <c r="E1" s="147"/>
      <c r="F1" s="147"/>
      <c r="G1" s="147"/>
      <c r="H1" s="149"/>
    </row>
    <row r="2" spans="1:48" ht="12" customHeight="1" x14ac:dyDescent="0.2">
      <c r="A2" s="150"/>
      <c r="B2" s="7"/>
      <c r="C2" s="7"/>
      <c r="D2" s="7"/>
      <c r="E2" s="7"/>
      <c r="F2" s="7"/>
      <c r="H2" s="151"/>
    </row>
    <row r="3" spans="1:48" ht="12" customHeight="1" x14ac:dyDescent="0.2">
      <c r="A3" s="150"/>
      <c r="B3" s="330" t="s">
        <v>148</v>
      </c>
      <c r="C3" s="330"/>
      <c r="D3" s="330"/>
      <c r="E3" s="7"/>
      <c r="F3" s="7"/>
      <c r="H3" s="151"/>
    </row>
    <row r="4" spans="1:48" ht="12" customHeight="1" x14ac:dyDescent="0.2">
      <c r="A4" s="150"/>
      <c r="B4" s="330" t="str">
        <f>Stadhuis!B4</f>
        <v>Cateringdiensten gemeente 's-Hertogenbosch - Totaaloverzicht</v>
      </c>
      <c r="C4" s="330"/>
      <c r="D4" s="330"/>
      <c r="E4" s="7"/>
      <c r="F4" s="7"/>
      <c r="H4" s="151"/>
    </row>
    <row r="5" spans="1:48" ht="12" customHeight="1" x14ac:dyDescent="0.2">
      <c r="A5" s="150"/>
      <c r="B5" s="330" t="str">
        <f>Stadhuis!B5</f>
        <v>Datum 24-8-2026</v>
      </c>
      <c r="C5" s="330"/>
      <c r="D5" s="330"/>
      <c r="E5" s="7"/>
      <c r="F5" s="7"/>
      <c r="H5" s="151"/>
    </row>
    <row r="6" spans="1:48" ht="12" customHeight="1" x14ac:dyDescent="0.2">
      <c r="A6" s="152"/>
      <c r="B6" s="153"/>
      <c r="C6" s="153"/>
      <c r="D6" s="156"/>
      <c r="E6" s="155"/>
      <c r="F6" s="155"/>
      <c r="G6" s="155"/>
      <c r="H6" s="157"/>
    </row>
    <row r="7" spans="1:48" s="7" customFormat="1" ht="12" customHeight="1" x14ac:dyDescent="0.2">
      <c r="A7" s="231"/>
      <c r="B7" s="26"/>
      <c r="C7" s="26"/>
      <c r="D7" s="26"/>
      <c r="E7" s="26"/>
      <c r="F7" s="26"/>
      <c r="G7" s="26"/>
      <c r="H7" s="232"/>
    </row>
    <row r="8" spans="1:48" ht="39" customHeight="1" x14ac:dyDescent="0.2">
      <c r="A8" s="233"/>
      <c r="B8" s="234" t="s">
        <v>149</v>
      </c>
      <c r="C8" s="234" t="s">
        <v>119</v>
      </c>
      <c r="D8" s="235" t="s">
        <v>120</v>
      </c>
      <c r="E8" s="235" t="s">
        <v>121</v>
      </c>
      <c r="F8" s="236" t="s">
        <v>122</v>
      </c>
      <c r="G8" s="235" t="s">
        <v>150</v>
      </c>
      <c r="H8" s="237"/>
    </row>
    <row r="9" spans="1:48" ht="12" customHeight="1" x14ac:dyDescent="0.2">
      <c r="A9" s="233"/>
      <c r="B9" s="49"/>
      <c r="C9" s="49"/>
      <c r="D9" s="245"/>
      <c r="E9" s="247"/>
      <c r="F9" s="248"/>
      <c r="G9" s="247"/>
      <c r="H9" s="261"/>
    </row>
    <row r="10" spans="1:48" ht="12" customHeight="1" x14ac:dyDescent="0.2">
      <c r="A10" s="233"/>
      <c r="B10" s="361" t="s">
        <v>124</v>
      </c>
      <c r="C10" s="361"/>
      <c r="D10" s="361"/>
      <c r="E10" s="361"/>
      <c r="F10" s="361"/>
      <c r="G10" s="361"/>
      <c r="H10" s="261"/>
    </row>
    <row r="11" spans="1:48" ht="78" customHeight="1" x14ac:dyDescent="0.2">
      <c r="A11" s="233"/>
      <c r="B11" s="262" t="s">
        <v>151</v>
      </c>
      <c r="C11" s="250" t="s">
        <v>152</v>
      </c>
      <c r="D11" s="112"/>
      <c r="E11" s="263">
        <v>8.8000000000000007</v>
      </c>
      <c r="F11" s="264">
        <v>650</v>
      </c>
      <c r="G11" s="242">
        <f>D11*F11</f>
        <v>0</v>
      </c>
      <c r="H11" s="261"/>
    </row>
    <row r="12" spans="1:48" ht="78" customHeight="1" x14ac:dyDescent="0.2">
      <c r="A12" s="233"/>
      <c r="B12" s="249" t="s">
        <v>153</v>
      </c>
      <c r="C12" s="250" t="s">
        <v>154</v>
      </c>
      <c r="D12" s="112"/>
      <c r="E12" s="263">
        <v>11.98</v>
      </c>
      <c r="F12" s="264">
        <v>750</v>
      </c>
      <c r="G12" s="242">
        <f>D12*F12</f>
        <v>0</v>
      </c>
      <c r="H12" s="261"/>
    </row>
    <row r="13" spans="1:48" ht="51.75" customHeight="1" x14ac:dyDescent="0.2">
      <c r="A13" s="233"/>
      <c r="B13" s="249" t="s">
        <v>155</v>
      </c>
      <c r="C13" s="250" t="s">
        <v>156</v>
      </c>
      <c r="D13" s="112"/>
      <c r="E13" s="263">
        <v>11.98</v>
      </c>
      <c r="F13" s="264">
        <v>75</v>
      </c>
      <c r="G13" s="242">
        <f>D13*F13</f>
        <v>0</v>
      </c>
      <c r="H13" s="261"/>
    </row>
    <row r="14" spans="1:48" ht="12" customHeight="1" x14ac:dyDescent="0.2">
      <c r="A14" s="233"/>
      <c r="B14" s="251"/>
      <c r="C14" s="265"/>
      <c r="D14" s="266"/>
      <c r="E14" s="254"/>
      <c r="F14" s="255"/>
      <c r="G14" s="254"/>
      <c r="H14" s="261"/>
    </row>
    <row r="15" spans="1:48" ht="12" customHeight="1" x14ac:dyDescent="0.2">
      <c r="A15" s="233"/>
      <c r="B15" s="362" t="s">
        <v>157</v>
      </c>
      <c r="C15" s="362"/>
      <c r="D15" s="362"/>
      <c r="E15" s="362"/>
      <c r="F15" s="362"/>
      <c r="G15" s="362"/>
      <c r="H15" s="261"/>
    </row>
    <row r="16" spans="1:48" ht="39" customHeight="1" x14ac:dyDescent="0.2">
      <c r="A16" s="233"/>
      <c r="B16" s="249" t="s">
        <v>158</v>
      </c>
      <c r="C16" s="250" t="s">
        <v>159</v>
      </c>
      <c r="D16" s="112"/>
      <c r="E16" s="243">
        <v>2.62</v>
      </c>
      <c r="F16" s="244">
        <v>400</v>
      </c>
      <c r="G16" s="242">
        <f>D16*F16</f>
        <v>0</v>
      </c>
      <c r="H16" s="237"/>
      <c r="AV16" s="16"/>
    </row>
    <row r="17" spans="1:48" ht="39" customHeight="1" x14ac:dyDescent="0.2">
      <c r="A17" s="233"/>
      <c r="B17" s="249" t="s">
        <v>160</v>
      </c>
      <c r="C17" s="250" t="s">
        <v>161</v>
      </c>
      <c r="D17" s="112"/>
      <c r="E17" s="243">
        <v>3.25</v>
      </c>
      <c r="F17" s="244">
        <v>50</v>
      </c>
      <c r="G17" s="242">
        <f>D17*F17</f>
        <v>0</v>
      </c>
      <c r="H17" s="237"/>
      <c r="AV17" s="16"/>
    </row>
    <row r="18" spans="1:48" ht="39" customHeight="1" x14ac:dyDescent="0.2">
      <c r="A18" s="233"/>
      <c r="B18" s="249" t="s">
        <v>162</v>
      </c>
      <c r="C18" s="250" t="s">
        <v>163</v>
      </c>
      <c r="D18" s="112"/>
      <c r="E18" s="243">
        <v>1.76</v>
      </c>
      <c r="F18" s="244">
        <v>45</v>
      </c>
      <c r="G18" s="242">
        <f>D18*F18</f>
        <v>0</v>
      </c>
      <c r="H18" s="237"/>
      <c r="AV18" s="16"/>
    </row>
    <row r="19" spans="1:48" ht="12" customHeight="1" x14ac:dyDescent="0.2">
      <c r="A19" s="233"/>
      <c r="B19" s="251"/>
      <c r="C19" s="251"/>
      <c r="D19" s="252"/>
      <c r="E19" s="254"/>
      <c r="F19" s="255"/>
      <c r="G19" s="254"/>
      <c r="H19" s="261"/>
    </row>
    <row r="20" spans="1:48" ht="12" customHeight="1" x14ac:dyDescent="0.2">
      <c r="A20" s="233"/>
      <c r="B20" s="358" t="s">
        <v>144</v>
      </c>
      <c r="C20" s="358"/>
      <c r="D20" s="358"/>
      <c r="E20" s="358"/>
      <c r="F20" s="358"/>
      <c r="G20" s="358"/>
      <c r="H20" s="237"/>
    </row>
    <row r="21" spans="1:48" s="7" customFormat="1" ht="78" customHeight="1" x14ac:dyDescent="0.2">
      <c r="A21" s="233"/>
      <c r="B21" s="249" t="s">
        <v>164</v>
      </c>
      <c r="C21" s="250" t="s">
        <v>165</v>
      </c>
      <c r="D21" s="112"/>
      <c r="E21" s="240">
        <v>11.29</v>
      </c>
      <c r="F21" s="241">
        <v>10</v>
      </c>
      <c r="G21" s="242">
        <f>D21*F21</f>
        <v>0</v>
      </c>
      <c r="H21" s="237"/>
    </row>
    <row r="22" spans="1:48" s="7" customFormat="1" ht="39" customHeight="1" x14ac:dyDescent="0.2">
      <c r="A22" s="233"/>
      <c r="B22" s="249" t="s">
        <v>145</v>
      </c>
      <c r="C22" s="250" t="s">
        <v>146</v>
      </c>
      <c r="D22" s="112"/>
      <c r="E22" s="240">
        <v>14.86</v>
      </c>
      <c r="F22" s="241">
        <v>160</v>
      </c>
      <c r="G22" s="242">
        <f>D22*F22</f>
        <v>0</v>
      </c>
      <c r="H22" s="237"/>
    </row>
    <row r="23" spans="1:48" s="7" customFormat="1" ht="25.5" customHeight="1" x14ac:dyDescent="0.2">
      <c r="A23" s="233"/>
      <c r="B23" s="249" t="s">
        <v>166</v>
      </c>
      <c r="C23" s="250" t="s">
        <v>167</v>
      </c>
      <c r="D23" s="112"/>
      <c r="E23" s="240">
        <v>4.4000000000000004</v>
      </c>
      <c r="F23" s="241">
        <v>180</v>
      </c>
      <c r="G23" s="242">
        <f>D23*F23</f>
        <v>0</v>
      </c>
      <c r="H23" s="237"/>
    </row>
    <row r="24" spans="1:48" s="7" customFormat="1" ht="39" customHeight="1" x14ac:dyDescent="0.2">
      <c r="A24" s="233"/>
      <c r="B24" s="238" t="s">
        <v>168</v>
      </c>
      <c r="C24" s="250" t="s">
        <v>169</v>
      </c>
      <c r="D24" s="112"/>
      <c r="E24" s="243">
        <v>3.84</v>
      </c>
      <c r="F24" s="267">
        <v>20</v>
      </c>
      <c r="G24" s="242">
        <f>D24*F24</f>
        <v>0</v>
      </c>
      <c r="H24" s="237"/>
    </row>
    <row r="25" spans="1:48" s="7" customFormat="1" ht="39" customHeight="1" x14ac:dyDescent="0.2">
      <c r="A25" s="233"/>
      <c r="B25" s="249" t="s">
        <v>170</v>
      </c>
      <c r="C25" s="250" t="s">
        <v>171</v>
      </c>
      <c r="D25" s="112"/>
      <c r="E25" s="243">
        <v>4.04</v>
      </c>
      <c r="F25" s="244">
        <v>45</v>
      </c>
      <c r="G25" s="242">
        <f>D25*F25</f>
        <v>0</v>
      </c>
      <c r="H25" s="237"/>
    </row>
    <row r="26" spans="1:48" ht="12" customHeight="1" x14ac:dyDescent="0.2">
      <c r="A26" s="233"/>
      <c r="B26" s="49"/>
      <c r="C26" s="49"/>
      <c r="D26" s="245"/>
      <c r="E26" s="247"/>
      <c r="F26" s="248"/>
      <c r="G26" s="247"/>
      <c r="H26" s="261"/>
    </row>
    <row r="27" spans="1:48" s="7" customFormat="1" ht="15.75" customHeight="1" x14ac:dyDescent="0.2">
      <c r="A27" s="233"/>
      <c r="B27" s="360" t="s">
        <v>147</v>
      </c>
      <c r="C27" s="360"/>
      <c r="D27" s="360"/>
      <c r="E27" s="360"/>
      <c r="F27" s="360"/>
      <c r="G27" s="268">
        <f>SUM(G11:G25)</f>
        <v>0</v>
      </c>
      <c r="H27" s="261"/>
      <c r="I27" s="258"/>
    </row>
    <row r="28" spans="1:48" s="7" customFormat="1" ht="12" customHeight="1" x14ac:dyDescent="0.2">
      <c r="A28" s="259"/>
      <c r="B28" s="260"/>
      <c r="C28" s="260"/>
      <c r="D28" s="260"/>
      <c r="E28" s="260"/>
      <c r="F28" s="260"/>
      <c r="G28" s="260"/>
      <c r="H28" s="269"/>
    </row>
    <row r="29" spans="1:48" s="7" customFormat="1" ht="12" customHeight="1" x14ac:dyDescent="0.2"/>
    <row r="30" spans="1:48" s="7" customFormat="1" ht="12" customHeight="1" x14ac:dyDescent="0.2"/>
    <row r="31" spans="1:48" s="7" customFormat="1" ht="12" customHeight="1" x14ac:dyDescent="0.2"/>
    <row r="32" spans="1:48" s="7" customFormat="1" ht="12" customHeight="1" x14ac:dyDescent="0.2"/>
    <row r="33" s="7" customFormat="1" ht="12" customHeight="1" x14ac:dyDescent="0.2"/>
    <row r="34" s="7" customFormat="1" ht="12" customHeight="1" x14ac:dyDescent="0.2"/>
    <row r="35" s="7" customFormat="1" ht="12" customHeight="1" x14ac:dyDescent="0.2"/>
    <row r="36" s="7" customFormat="1" ht="12" customHeight="1" x14ac:dyDescent="0.2"/>
    <row r="37" s="7" customFormat="1" ht="12" customHeight="1" x14ac:dyDescent="0.2"/>
    <row r="38" s="7" customFormat="1" ht="12" customHeight="1" x14ac:dyDescent="0.2"/>
    <row r="39" s="7" customFormat="1" ht="12" customHeight="1" x14ac:dyDescent="0.2"/>
    <row r="40" s="7" customFormat="1" ht="12" customHeight="1" x14ac:dyDescent="0.2"/>
    <row r="41" s="7" customFormat="1" ht="12" customHeight="1" x14ac:dyDescent="0.2"/>
    <row r="42" s="7" customFormat="1" ht="12" customHeight="1" x14ac:dyDescent="0.2"/>
    <row r="43" s="7" customFormat="1" ht="12" customHeight="1" x14ac:dyDescent="0.2"/>
    <row r="44" s="7" customFormat="1" ht="12" customHeight="1" x14ac:dyDescent="0.2"/>
    <row r="45" s="7" customFormat="1" ht="12" customHeight="1" x14ac:dyDescent="0.2"/>
    <row r="46" s="7" customFormat="1" ht="12" customHeight="1" x14ac:dyDescent="0.2"/>
    <row r="47" s="7" customFormat="1" ht="12" customHeight="1" x14ac:dyDescent="0.2"/>
    <row r="48" s="7" customFormat="1" ht="12" customHeight="1" x14ac:dyDescent="0.2"/>
    <row r="49" s="7" customFormat="1" ht="12" customHeight="1" x14ac:dyDescent="0.2"/>
    <row r="50" s="7" customFormat="1" ht="12" customHeight="1" x14ac:dyDescent="0.2"/>
    <row r="51" s="7" customFormat="1" ht="12" customHeight="1" x14ac:dyDescent="0.2"/>
    <row r="52" s="7" customFormat="1" ht="12" customHeight="1" x14ac:dyDescent="0.2"/>
    <row r="53" s="7" customFormat="1" ht="12" customHeight="1" x14ac:dyDescent="0.2"/>
    <row r="54" s="7" customFormat="1" ht="12" customHeight="1" x14ac:dyDescent="0.2"/>
    <row r="55" s="7" customFormat="1" ht="12" customHeight="1" x14ac:dyDescent="0.2"/>
    <row r="56" s="7" customFormat="1" ht="12" customHeight="1" x14ac:dyDescent="0.2"/>
    <row r="57" s="7" customFormat="1" ht="12" customHeight="1" x14ac:dyDescent="0.2"/>
    <row r="58" s="7" customFormat="1" ht="12" customHeight="1" x14ac:dyDescent="0.2"/>
    <row r="59" s="7" customFormat="1" ht="12" customHeight="1" x14ac:dyDescent="0.2"/>
    <row r="60" s="7" customFormat="1" ht="12" customHeight="1" x14ac:dyDescent="0.2"/>
    <row r="61" s="7" customFormat="1" ht="12" customHeight="1" x14ac:dyDescent="0.2"/>
    <row r="62" s="7" customFormat="1" ht="12" customHeight="1" x14ac:dyDescent="0.2"/>
    <row r="63" s="7" customFormat="1" ht="12" customHeight="1" x14ac:dyDescent="0.2"/>
    <row r="64" s="7" customFormat="1" ht="12" customHeight="1" x14ac:dyDescent="0.2"/>
    <row r="65" s="7" customFormat="1" ht="12" customHeight="1" x14ac:dyDescent="0.2"/>
    <row r="66" s="7" customFormat="1" ht="12" customHeight="1" x14ac:dyDescent="0.2"/>
    <row r="67" s="7" customFormat="1" ht="12" customHeight="1" x14ac:dyDescent="0.2"/>
    <row r="68" s="7" customFormat="1" ht="12" customHeight="1" x14ac:dyDescent="0.2"/>
    <row r="69" s="7" customFormat="1" ht="12" customHeight="1" x14ac:dyDescent="0.2"/>
    <row r="70" s="7" customFormat="1" ht="12" customHeight="1" x14ac:dyDescent="0.2"/>
    <row r="71" s="7" customFormat="1" ht="12" customHeight="1" x14ac:dyDescent="0.2"/>
    <row r="72" s="7" customFormat="1" ht="12" customHeight="1" x14ac:dyDescent="0.2"/>
    <row r="73" s="7" customFormat="1" ht="12" customHeight="1" x14ac:dyDescent="0.2"/>
    <row r="74" s="7" customFormat="1" ht="12" customHeight="1" x14ac:dyDescent="0.2"/>
    <row r="75" s="7" customFormat="1" ht="12" customHeight="1" x14ac:dyDescent="0.2"/>
    <row r="76" s="7" customFormat="1" ht="12" customHeight="1" x14ac:dyDescent="0.2"/>
    <row r="77" s="7" customFormat="1" ht="12" customHeight="1" x14ac:dyDescent="0.2"/>
    <row r="78" s="7" customFormat="1" ht="12" customHeight="1" x14ac:dyDescent="0.2"/>
    <row r="79" s="7" customFormat="1" ht="12" customHeight="1" x14ac:dyDescent="0.2"/>
    <row r="80" s="7" customFormat="1" ht="12" customHeight="1" x14ac:dyDescent="0.2"/>
    <row r="81" s="7" customFormat="1" ht="12" customHeight="1" x14ac:dyDescent="0.2"/>
    <row r="82" s="7" customFormat="1" ht="12" customHeight="1" x14ac:dyDescent="0.2"/>
    <row r="83" s="7" customFormat="1" ht="12" customHeight="1" x14ac:dyDescent="0.2"/>
    <row r="84" s="7" customFormat="1" ht="12" customHeight="1" x14ac:dyDescent="0.2"/>
    <row r="85" s="7" customFormat="1" ht="12" customHeight="1" x14ac:dyDescent="0.2"/>
    <row r="86" s="7" customFormat="1" ht="12" customHeight="1" x14ac:dyDescent="0.2"/>
    <row r="87" s="7" customFormat="1" ht="12" customHeight="1" x14ac:dyDescent="0.2"/>
    <row r="88" s="7" customFormat="1" ht="12" customHeight="1" x14ac:dyDescent="0.2"/>
    <row r="89" s="7" customFormat="1" ht="12" customHeight="1" x14ac:dyDescent="0.2"/>
    <row r="90" s="7" customFormat="1" ht="12" customHeight="1" x14ac:dyDescent="0.2"/>
    <row r="91" s="7" customFormat="1" ht="12" customHeight="1" x14ac:dyDescent="0.2"/>
    <row r="92" s="7" customFormat="1" ht="12" customHeight="1" x14ac:dyDescent="0.2"/>
    <row r="93" s="7" customFormat="1" ht="12" customHeight="1" x14ac:dyDescent="0.2"/>
    <row r="94" s="7" customFormat="1" ht="12" customHeight="1" x14ac:dyDescent="0.2"/>
    <row r="95" s="7" customFormat="1" ht="12" customHeight="1" x14ac:dyDescent="0.2"/>
    <row r="96" s="7" customFormat="1" ht="12" customHeight="1" x14ac:dyDescent="0.2"/>
    <row r="97" s="7" customFormat="1" ht="12" customHeight="1" x14ac:dyDescent="0.2"/>
    <row r="98" s="7" customFormat="1" ht="12" customHeight="1" x14ac:dyDescent="0.2"/>
    <row r="99" s="7" customFormat="1" ht="12" customHeight="1" x14ac:dyDescent="0.2"/>
    <row r="100" s="7" customFormat="1" ht="12" customHeight="1" x14ac:dyDescent="0.2"/>
    <row r="101" s="7" customFormat="1" ht="12" customHeight="1" x14ac:dyDescent="0.2"/>
    <row r="102" s="7" customFormat="1" ht="12" customHeight="1" x14ac:dyDescent="0.2"/>
    <row r="103" s="7" customFormat="1" ht="12" customHeight="1" x14ac:dyDescent="0.2"/>
    <row r="104" s="7" customFormat="1" ht="12" customHeight="1" x14ac:dyDescent="0.2"/>
    <row r="105" s="7" customFormat="1" ht="12" customHeight="1" x14ac:dyDescent="0.2"/>
    <row r="106" s="7" customFormat="1" ht="12" customHeight="1" x14ac:dyDescent="0.2"/>
    <row r="107" s="7" customFormat="1" ht="12" customHeight="1" x14ac:dyDescent="0.2"/>
    <row r="108" s="7" customFormat="1" ht="12" customHeight="1" x14ac:dyDescent="0.2"/>
    <row r="109" s="7" customFormat="1" ht="12" customHeight="1" x14ac:dyDescent="0.2"/>
    <row r="110" s="7" customFormat="1" ht="12" customHeight="1" x14ac:dyDescent="0.2"/>
    <row r="111" s="7" customFormat="1" ht="12" customHeight="1" x14ac:dyDescent="0.2"/>
    <row r="112" s="7" customFormat="1" ht="12" customHeight="1" x14ac:dyDescent="0.2"/>
    <row r="113" s="7" customFormat="1" ht="12" customHeight="1" x14ac:dyDescent="0.2"/>
    <row r="114" s="7" customFormat="1" ht="12" customHeight="1" x14ac:dyDescent="0.2"/>
    <row r="115" s="7" customFormat="1" ht="12" customHeight="1" x14ac:dyDescent="0.2"/>
    <row r="116" s="7" customFormat="1" ht="12" customHeight="1" x14ac:dyDescent="0.2"/>
    <row r="117" s="7" customFormat="1" ht="12" customHeight="1" x14ac:dyDescent="0.2"/>
    <row r="118" s="7" customFormat="1" ht="12" customHeight="1" x14ac:dyDescent="0.2"/>
    <row r="119" s="7" customFormat="1" ht="12" customHeight="1" x14ac:dyDescent="0.2"/>
    <row r="120" s="7" customFormat="1" ht="12" customHeight="1" x14ac:dyDescent="0.2"/>
    <row r="121" s="7" customFormat="1" ht="12" customHeight="1" x14ac:dyDescent="0.2"/>
    <row r="122" s="7" customFormat="1" ht="12" customHeight="1" x14ac:dyDescent="0.2"/>
    <row r="123" s="7" customFormat="1" ht="12" customHeight="1" x14ac:dyDescent="0.2"/>
    <row r="124" s="7" customFormat="1" ht="12" customHeight="1" x14ac:dyDescent="0.2"/>
    <row r="125" s="7" customFormat="1" ht="12" customHeight="1" x14ac:dyDescent="0.2"/>
    <row r="126" s="7" customFormat="1" ht="12" customHeight="1" x14ac:dyDescent="0.2"/>
    <row r="127" s="7" customFormat="1" ht="12" customHeight="1" x14ac:dyDescent="0.2"/>
    <row r="128" s="7" customFormat="1" ht="12" customHeight="1" x14ac:dyDescent="0.2"/>
    <row r="129" s="7" customFormat="1" ht="12" customHeight="1" x14ac:dyDescent="0.2"/>
    <row r="130" s="7" customFormat="1" ht="12" customHeight="1" x14ac:dyDescent="0.2"/>
    <row r="131" s="7" customFormat="1" ht="12" customHeight="1" x14ac:dyDescent="0.2"/>
    <row r="132" s="7" customFormat="1" ht="12" customHeight="1" x14ac:dyDescent="0.2"/>
    <row r="133" s="7" customFormat="1" ht="12" customHeight="1" x14ac:dyDescent="0.2"/>
    <row r="134" s="7" customFormat="1" ht="12" customHeight="1" x14ac:dyDescent="0.2"/>
    <row r="135" s="7" customFormat="1" ht="12" customHeight="1" x14ac:dyDescent="0.2"/>
    <row r="136" s="7" customFormat="1" ht="12" customHeight="1" x14ac:dyDescent="0.2"/>
    <row r="137" s="7" customFormat="1" ht="12" customHeight="1" x14ac:dyDescent="0.2"/>
    <row r="138" s="7" customFormat="1" ht="12" customHeight="1" x14ac:dyDescent="0.2"/>
    <row r="139" s="7" customFormat="1" ht="12" customHeight="1" x14ac:dyDescent="0.2"/>
    <row r="140" s="7" customFormat="1" ht="12" customHeight="1" x14ac:dyDescent="0.2"/>
    <row r="141" s="7" customFormat="1" ht="12" customHeight="1" x14ac:dyDescent="0.2"/>
    <row r="142" s="7" customFormat="1" ht="12" customHeight="1" x14ac:dyDescent="0.2"/>
    <row r="143" s="7" customFormat="1" ht="12" customHeight="1" x14ac:dyDescent="0.2"/>
    <row r="144" s="7" customFormat="1" ht="12" customHeight="1" x14ac:dyDescent="0.2"/>
    <row r="145" s="7" customFormat="1" ht="12" customHeight="1" x14ac:dyDescent="0.2"/>
    <row r="146" s="7" customFormat="1" ht="12" customHeight="1" x14ac:dyDescent="0.2"/>
    <row r="147" s="7" customFormat="1" ht="12" customHeight="1" x14ac:dyDescent="0.2"/>
    <row r="148" s="7" customFormat="1" ht="12" customHeight="1" x14ac:dyDescent="0.2"/>
    <row r="149" s="7" customFormat="1" ht="12" customHeight="1" x14ac:dyDescent="0.2"/>
    <row r="150" s="7" customFormat="1" ht="12" customHeight="1" x14ac:dyDescent="0.2"/>
    <row r="151" s="7" customFormat="1" ht="12" customHeight="1" x14ac:dyDescent="0.2"/>
    <row r="152" s="7" customFormat="1" ht="12" customHeight="1" x14ac:dyDescent="0.2"/>
    <row r="153" s="7" customFormat="1" ht="12" customHeight="1" x14ac:dyDescent="0.2"/>
    <row r="154" s="7" customFormat="1" ht="12" customHeight="1" x14ac:dyDescent="0.2"/>
    <row r="155" s="7" customFormat="1" ht="12" customHeight="1" x14ac:dyDescent="0.2"/>
    <row r="156" s="7" customFormat="1" ht="12" customHeight="1" x14ac:dyDescent="0.2"/>
    <row r="157" s="7" customFormat="1" ht="12" customHeight="1" x14ac:dyDescent="0.2"/>
    <row r="158" s="7" customFormat="1" ht="12" customHeight="1" x14ac:dyDescent="0.2"/>
    <row r="159" s="7" customFormat="1" ht="12" customHeight="1" x14ac:dyDescent="0.2"/>
    <row r="160" s="7" customFormat="1" ht="12" customHeight="1" x14ac:dyDescent="0.2"/>
    <row r="161" s="7" customFormat="1" ht="12" customHeight="1" x14ac:dyDescent="0.2"/>
    <row r="162" s="7" customFormat="1" ht="12" customHeight="1" x14ac:dyDescent="0.2"/>
    <row r="163" s="7" customFormat="1" ht="12" customHeight="1" x14ac:dyDescent="0.2"/>
    <row r="164" s="7" customFormat="1" ht="12" customHeight="1" x14ac:dyDescent="0.2"/>
    <row r="165" s="7" customFormat="1" ht="12" customHeight="1" x14ac:dyDescent="0.2"/>
    <row r="166" s="7" customFormat="1" ht="12" customHeight="1" x14ac:dyDescent="0.2"/>
    <row r="167" s="7" customFormat="1" ht="12" customHeight="1" x14ac:dyDescent="0.2"/>
    <row r="168" s="7" customFormat="1" ht="12" customHeight="1" x14ac:dyDescent="0.2"/>
    <row r="169" s="7" customFormat="1" ht="12" customHeight="1" x14ac:dyDescent="0.2"/>
    <row r="170" s="7" customFormat="1" ht="12" customHeight="1" x14ac:dyDescent="0.2"/>
    <row r="171" s="7" customFormat="1" ht="12" customHeight="1" x14ac:dyDescent="0.2"/>
    <row r="172" s="7" customFormat="1" ht="12" customHeight="1" x14ac:dyDescent="0.2"/>
    <row r="173" s="7" customFormat="1" ht="12" customHeight="1" x14ac:dyDescent="0.2"/>
    <row r="174" s="7" customFormat="1" ht="12" customHeight="1" x14ac:dyDescent="0.2"/>
    <row r="175" s="7" customFormat="1" ht="12" customHeight="1" x14ac:dyDescent="0.2"/>
    <row r="176" s="7" customFormat="1" ht="12" customHeight="1" x14ac:dyDescent="0.2"/>
    <row r="177" s="7" customFormat="1" ht="12" customHeight="1" x14ac:dyDescent="0.2"/>
    <row r="178" s="7" customFormat="1" ht="12" customHeight="1" x14ac:dyDescent="0.2"/>
    <row r="179" s="7" customFormat="1" ht="12" customHeight="1" x14ac:dyDescent="0.2"/>
    <row r="180" s="7" customFormat="1" ht="12" customHeight="1" x14ac:dyDescent="0.2"/>
    <row r="181" s="7" customFormat="1" ht="12" customHeight="1" x14ac:dyDescent="0.2"/>
    <row r="182" s="7" customFormat="1" ht="12" customHeight="1" x14ac:dyDescent="0.2"/>
    <row r="183" s="7" customFormat="1" ht="12" customHeight="1" x14ac:dyDescent="0.2"/>
    <row r="184" s="7" customFormat="1" ht="12" customHeight="1" x14ac:dyDescent="0.2"/>
    <row r="185" s="7" customFormat="1" ht="12" customHeight="1" x14ac:dyDescent="0.2"/>
    <row r="186" s="7" customFormat="1" ht="12" customHeight="1" x14ac:dyDescent="0.2"/>
    <row r="187" s="7" customFormat="1" ht="12" customHeight="1" x14ac:dyDescent="0.2"/>
    <row r="188" s="7" customFormat="1" ht="12" customHeight="1" x14ac:dyDescent="0.2"/>
    <row r="189" s="7" customFormat="1" ht="12" customHeight="1" x14ac:dyDescent="0.2"/>
    <row r="190" s="7" customFormat="1" ht="12" customHeight="1" x14ac:dyDescent="0.2"/>
    <row r="191" s="7" customFormat="1" ht="12" customHeight="1" x14ac:dyDescent="0.2"/>
    <row r="192" s="7" customFormat="1" ht="12" customHeight="1" x14ac:dyDescent="0.2"/>
    <row r="193" s="7" customFormat="1" ht="12" customHeight="1" x14ac:dyDescent="0.2"/>
    <row r="194" s="7" customFormat="1" ht="12" customHeight="1" x14ac:dyDescent="0.2"/>
    <row r="195" s="7" customFormat="1" ht="12" customHeight="1" x14ac:dyDescent="0.2"/>
    <row r="196" s="7" customFormat="1" ht="12" customHeight="1" x14ac:dyDescent="0.2"/>
    <row r="197" s="7" customFormat="1" ht="12" customHeight="1" x14ac:dyDescent="0.2"/>
    <row r="198" s="7" customFormat="1" ht="12" customHeight="1" x14ac:dyDescent="0.2"/>
    <row r="199" s="7" customFormat="1" ht="12" customHeight="1" x14ac:dyDescent="0.2"/>
    <row r="200" s="7" customFormat="1" ht="12" customHeight="1" x14ac:dyDescent="0.2"/>
    <row r="201" s="7" customFormat="1" ht="12" customHeight="1" x14ac:dyDescent="0.2"/>
    <row r="202" s="7" customFormat="1" ht="12" customHeight="1" x14ac:dyDescent="0.2"/>
    <row r="203" s="7" customFormat="1" ht="12" customHeight="1" x14ac:dyDescent="0.2"/>
    <row r="204" s="7" customFormat="1" ht="12" customHeight="1" x14ac:dyDescent="0.2"/>
    <row r="205" s="7" customFormat="1" ht="12" customHeight="1" x14ac:dyDescent="0.2"/>
    <row r="206" s="7" customFormat="1" ht="12" customHeight="1" x14ac:dyDescent="0.2"/>
    <row r="207" s="7" customFormat="1" ht="12" customHeight="1" x14ac:dyDescent="0.2"/>
    <row r="208" s="7" customFormat="1" ht="12" customHeight="1" x14ac:dyDescent="0.2"/>
    <row r="209" s="7" customFormat="1" ht="12" customHeight="1" x14ac:dyDescent="0.2"/>
    <row r="210" s="7" customFormat="1" ht="12" customHeight="1" x14ac:dyDescent="0.2"/>
    <row r="211" s="7" customFormat="1" ht="12" customHeight="1" x14ac:dyDescent="0.2"/>
    <row r="212" s="7" customFormat="1" ht="12" customHeight="1" x14ac:dyDescent="0.2"/>
    <row r="213" s="7" customFormat="1" ht="12" customHeight="1" x14ac:dyDescent="0.2"/>
    <row r="214" s="7" customFormat="1" ht="12" customHeight="1" x14ac:dyDescent="0.2"/>
    <row r="215" s="7" customFormat="1" ht="12" customHeight="1" x14ac:dyDescent="0.2"/>
    <row r="216" s="7" customFormat="1" ht="12" customHeight="1" x14ac:dyDescent="0.2"/>
    <row r="217" s="7" customFormat="1" ht="12" customHeight="1" x14ac:dyDescent="0.2"/>
    <row r="218" s="7" customFormat="1" ht="12" customHeight="1" x14ac:dyDescent="0.2"/>
    <row r="219" s="7" customFormat="1" ht="12" customHeight="1" x14ac:dyDescent="0.2"/>
    <row r="220" s="7" customFormat="1" ht="12" customHeight="1" x14ac:dyDescent="0.2"/>
    <row r="221" s="7" customFormat="1" ht="12" customHeight="1" x14ac:dyDescent="0.2"/>
    <row r="222" s="7" customFormat="1" ht="12" customHeight="1" x14ac:dyDescent="0.2"/>
    <row r="223" s="7" customFormat="1" ht="12" customHeight="1" x14ac:dyDescent="0.2"/>
    <row r="224" s="7" customFormat="1" ht="12" customHeight="1" x14ac:dyDescent="0.2"/>
    <row r="225" s="7" customFormat="1" ht="12" customHeight="1" x14ac:dyDescent="0.2"/>
    <row r="226" s="7" customFormat="1" ht="12" customHeight="1" x14ac:dyDescent="0.2"/>
    <row r="227" s="7" customFormat="1" ht="12" customHeight="1" x14ac:dyDescent="0.2"/>
    <row r="228" s="7" customFormat="1" ht="12" customHeight="1" x14ac:dyDescent="0.2"/>
    <row r="229" s="7" customFormat="1" ht="12" customHeight="1" x14ac:dyDescent="0.2"/>
    <row r="230" s="7" customFormat="1" ht="12" customHeight="1" x14ac:dyDescent="0.2"/>
    <row r="231" s="7" customFormat="1" ht="12" customHeight="1" x14ac:dyDescent="0.2"/>
    <row r="232" s="7" customFormat="1" ht="12" customHeight="1" x14ac:dyDescent="0.2"/>
    <row r="233" s="7" customFormat="1" ht="12" customHeight="1" x14ac:dyDescent="0.2"/>
    <row r="234" s="7" customFormat="1" ht="12" customHeight="1" x14ac:dyDescent="0.2"/>
    <row r="235" s="7" customFormat="1" ht="12" customHeight="1" x14ac:dyDescent="0.2"/>
    <row r="236" s="7" customFormat="1" ht="12" customHeight="1" x14ac:dyDescent="0.2"/>
    <row r="237" s="7" customFormat="1" ht="12" customHeight="1" x14ac:dyDescent="0.2"/>
    <row r="238" s="7" customFormat="1" ht="12" customHeight="1" x14ac:dyDescent="0.2"/>
    <row r="239" s="7" customFormat="1" ht="12" customHeight="1" x14ac:dyDescent="0.2"/>
    <row r="240" s="7" customFormat="1" ht="12" customHeight="1" x14ac:dyDescent="0.2"/>
    <row r="241" s="7" customFormat="1" ht="12" customHeight="1" x14ac:dyDescent="0.2"/>
    <row r="242" s="7" customFormat="1" ht="12" customHeight="1" x14ac:dyDescent="0.2"/>
    <row r="243" s="7" customFormat="1" ht="12" customHeight="1" x14ac:dyDescent="0.2"/>
    <row r="244" s="7" customFormat="1" ht="12" customHeight="1" x14ac:dyDescent="0.2"/>
    <row r="245" s="7" customFormat="1" ht="12" customHeight="1" x14ac:dyDescent="0.2"/>
    <row r="246" s="7" customFormat="1" ht="12" customHeight="1" x14ac:dyDescent="0.2"/>
    <row r="247" s="7" customFormat="1" ht="12" customHeight="1" x14ac:dyDescent="0.2"/>
    <row r="248" s="7" customFormat="1" ht="12" customHeight="1" x14ac:dyDescent="0.2"/>
    <row r="249" s="7" customFormat="1" ht="12" customHeight="1" x14ac:dyDescent="0.2"/>
    <row r="250" s="7" customFormat="1" ht="12" customHeight="1" x14ac:dyDescent="0.2"/>
    <row r="251" s="7" customFormat="1" ht="12" customHeight="1" x14ac:dyDescent="0.2"/>
    <row r="252" s="7" customFormat="1" ht="12" customHeight="1" x14ac:dyDescent="0.2"/>
    <row r="253" s="7" customFormat="1" ht="12" customHeight="1" x14ac:dyDescent="0.2"/>
    <row r="254" s="7" customFormat="1" ht="12" customHeight="1" x14ac:dyDescent="0.2"/>
    <row r="255" s="7" customFormat="1" ht="12" customHeight="1" x14ac:dyDescent="0.2"/>
    <row r="256" s="7" customFormat="1" ht="12" customHeight="1" x14ac:dyDescent="0.2"/>
    <row r="257" s="7" customFormat="1" ht="12" customHeight="1" x14ac:dyDescent="0.2"/>
    <row r="258" s="7" customFormat="1" ht="12" customHeight="1" x14ac:dyDescent="0.2"/>
    <row r="259" s="7" customFormat="1" ht="12" customHeight="1" x14ac:dyDescent="0.2"/>
    <row r="260" s="7" customFormat="1" ht="12" customHeight="1" x14ac:dyDescent="0.2"/>
    <row r="261" s="7" customFormat="1" ht="12" customHeight="1" x14ac:dyDescent="0.2"/>
    <row r="262" s="7" customFormat="1" ht="12" customHeight="1" x14ac:dyDescent="0.2"/>
    <row r="263" s="7" customFormat="1" ht="12" customHeight="1" x14ac:dyDescent="0.2"/>
    <row r="264" s="7" customFormat="1" ht="12" customHeight="1" x14ac:dyDescent="0.2"/>
    <row r="265" s="7" customFormat="1" ht="12" customHeight="1" x14ac:dyDescent="0.2"/>
    <row r="266" s="7" customFormat="1" ht="12" customHeight="1" x14ac:dyDescent="0.2"/>
    <row r="267" s="7" customFormat="1" ht="12" customHeight="1" x14ac:dyDescent="0.2"/>
    <row r="268" s="7" customFormat="1" ht="12" customHeight="1" x14ac:dyDescent="0.2"/>
    <row r="269" s="7" customFormat="1" ht="12" customHeight="1" x14ac:dyDescent="0.2"/>
    <row r="270" s="7" customFormat="1" ht="12" customHeight="1" x14ac:dyDescent="0.2"/>
    <row r="271" s="7" customFormat="1" ht="12" customHeight="1" x14ac:dyDescent="0.2"/>
    <row r="272" s="7" customFormat="1" ht="12" customHeight="1" x14ac:dyDescent="0.2"/>
    <row r="273" s="7" customFormat="1" ht="12" customHeight="1" x14ac:dyDescent="0.2"/>
    <row r="274" s="7" customFormat="1" ht="12" customHeight="1" x14ac:dyDescent="0.2"/>
    <row r="275" s="7" customFormat="1" ht="12" customHeight="1" x14ac:dyDescent="0.2"/>
    <row r="276" s="7" customFormat="1" ht="12" customHeight="1" x14ac:dyDescent="0.2"/>
    <row r="277" s="7" customFormat="1" ht="12" customHeight="1" x14ac:dyDescent="0.2"/>
    <row r="278" s="7" customFormat="1" ht="12" customHeight="1" x14ac:dyDescent="0.2"/>
    <row r="279" s="7" customFormat="1" ht="12" customHeight="1" x14ac:dyDescent="0.2"/>
    <row r="280" s="7" customFormat="1" ht="12" customHeight="1" x14ac:dyDescent="0.2"/>
    <row r="281" s="7" customFormat="1" ht="12" customHeight="1" x14ac:dyDescent="0.2"/>
    <row r="282" s="7" customFormat="1" ht="12" customHeight="1" x14ac:dyDescent="0.2"/>
    <row r="283" s="7" customFormat="1" ht="12" customHeight="1" x14ac:dyDescent="0.2"/>
    <row r="284" s="7" customFormat="1" ht="12" customHeight="1" x14ac:dyDescent="0.2"/>
    <row r="285" s="7" customFormat="1" ht="12" customHeight="1" x14ac:dyDescent="0.2"/>
    <row r="286" s="7" customFormat="1" ht="12" customHeight="1" x14ac:dyDescent="0.2"/>
    <row r="287" s="7" customFormat="1" ht="12" customHeight="1" x14ac:dyDescent="0.2"/>
    <row r="288" s="7" customFormat="1" ht="12" customHeight="1" x14ac:dyDescent="0.2"/>
    <row r="289" s="7" customFormat="1" ht="12" customHeight="1" x14ac:dyDescent="0.2"/>
    <row r="290" s="7" customFormat="1" ht="12" customHeight="1" x14ac:dyDescent="0.2"/>
    <row r="291" s="7" customFormat="1" ht="12" customHeight="1" x14ac:dyDescent="0.2"/>
    <row r="292" s="7" customFormat="1" ht="12" customHeight="1" x14ac:dyDescent="0.2"/>
    <row r="293" s="7" customFormat="1" ht="12" customHeight="1" x14ac:dyDescent="0.2"/>
    <row r="294" s="7" customFormat="1" ht="12" customHeight="1" x14ac:dyDescent="0.2"/>
    <row r="295" s="7" customFormat="1" ht="12" customHeight="1" x14ac:dyDescent="0.2"/>
    <row r="296" s="7" customFormat="1" ht="12" customHeight="1" x14ac:dyDescent="0.2"/>
    <row r="297" s="7" customFormat="1" ht="12" customHeight="1" x14ac:dyDescent="0.2"/>
    <row r="298" s="7" customFormat="1" ht="12" customHeight="1" x14ac:dyDescent="0.2"/>
    <row r="299" s="7" customFormat="1" ht="12" customHeight="1" x14ac:dyDescent="0.2"/>
    <row r="300" s="7" customFormat="1" ht="12" customHeight="1" x14ac:dyDescent="0.2"/>
    <row r="301" s="7" customFormat="1" ht="12" customHeight="1" x14ac:dyDescent="0.2"/>
    <row r="302" s="7" customFormat="1" ht="12" customHeight="1" x14ac:dyDescent="0.2"/>
    <row r="303" s="7" customFormat="1" ht="12" customHeight="1" x14ac:dyDescent="0.2"/>
    <row r="304" s="7" customFormat="1" ht="12" customHeight="1" x14ac:dyDescent="0.2"/>
    <row r="305" s="7" customFormat="1" ht="12" customHeight="1" x14ac:dyDescent="0.2"/>
    <row r="306" s="7" customFormat="1" ht="12" customHeight="1" x14ac:dyDescent="0.2"/>
    <row r="307" s="7" customFormat="1" ht="12" customHeight="1" x14ac:dyDescent="0.2"/>
    <row r="308" s="7" customFormat="1" ht="12" customHeight="1" x14ac:dyDescent="0.2"/>
    <row r="309" s="7" customFormat="1" ht="12" customHeight="1" x14ac:dyDescent="0.2"/>
    <row r="310" s="7" customFormat="1" ht="12" customHeight="1" x14ac:dyDescent="0.2"/>
    <row r="311" s="7" customFormat="1" ht="12" customHeight="1" x14ac:dyDescent="0.2"/>
    <row r="312" s="7" customFormat="1" ht="12" customHeight="1" x14ac:dyDescent="0.2"/>
    <row r="313" s="7" customFormat="1" ht="12" customHeight="1" x14ac:dyDescent="0.2"/>
    <row r="314" s="7" customFormat="1" ht="12" customHeight="1" x14ac:dyDescent="0.2"/>
    <row r="315" s="7" customFormat="1" ht="12" customHeight="1" x14ac:dyDescent="0.2"/>
    <row r="316" s="7" customFormat="1" ht="12" customHeight="1" x14ac:dyDescent="0.2"/>
    <row r="317" s="7" customFormat="1" ht="12" customHeight="1" x14ac:dyDescent="0.2"/>
    <row r="318" s="7" customFormat="1" ht="12" customHeight="1" x14ac:dyDescent="0.2"/>
    <row r="319" s="7" customFormat="1" ht="12" customHeight="1" x14ac:dyDescent="0.2"/>
    <row r="320" s="7" customFormat="1" ht="12" customHeight="1" x14ac:dyDescent="0.2"/>
    <row r="321" s="7" customFormat="1" ht="12" customHeight="1" x14ac:dyDescent="0.2"/>
    <row r="322" s="7" customFormat="1" ht="12" customHeight="1" x14ac:dyDescent="0.2"/>
    <row r="323" s="7" customFormat="1" ht="12" customHeight="1" x14ac:dyDescent="0.2"/>
    <row r="324" s="7" customFormat="1" ht="12" customHeight="1" x14ac:dyDescent="0.2"/>
    <row r="325" s="7" customFormat="1" ht="12" customHeight="1" x14ac:dyDescent="0.2"/>
    <row r="326" s="7" customFormat="1" ht="12" customHeight="1" x14ac:dyDescent="0.2"/>
    <row r="327" s="7" customFormat="1" ht="12" customHeight="1" x14ac:dyDescent="0.2"/>
    <row r="328" s="7" customFormat="1" ht="12" customHeight="1" x14ac:dyDescent="0.2"/>
    <row r="329" s="7" customFormat="1" ht="12" customHeight="1" x14ac:dyDescent="0.2"/>
    <row r="330" s="7" customFormat="1" ht="12" customHeight="1" x14ac:dyDescent="0.2"/>
    <row r="331" s="7" customFormat="1" ht="12" customHeight="1" x14ac:dyDescent="0.2"/>
    <row r="332" s="7" customFormat="1" ht="12" customHeight="1" x14ac:dyDescent="0.2"/>
    <row r="333" s="7" customFormat="1" ht="12" customHeight="1" x14ac:dyDescent="0.2"/>
    <row r="334" s="7" customFormat="1" ht="12" customHeight="1" x14ac:dyDescent="0.2"/>
    <row r="335" s="7" customFormat="1" ht="12" customHeight="1" x14ac:dyDescent="0.2"/>
    <row r="336" s="7" customFormat="1" ht="12" customHeight="1" x14ac:dyDescent="0.2"/>
    <row r="337" s="7" customFormat="1" ht="12" customHeight="1" x14ac:dyDescent="0.2"/>
    <row r="338" s="7" customFormat="1" ht="12" customHeight="1" x14ac:dyDescent="0.2"/>
    <row r="339" s="7" customFormat="1" ht="12" customHeight="1" x14ac:dyDescent="0.2"/>
    <row r="340" s="7" customFormat="1" ht="12" customHeight="1" x14ac:dyDescent="0.2"/>
    <row r="341" s="7" customFormat="1" ht="12" customHeight="1" x14ac:dyDescent="0.2"/>
    <row r="342" s="7" customFormat="1" ht="12" customHeight="1" x14ac:dyDescent="0.2"/>
    <row r="343" s="7" customFormat="1" ht="12" customHeight="1" x14ac:dyDescent="0.2"/>
    <row r="344" s="7" customFormat="1" ht="12" customHeight="1" x14ac:dyDescent="0.2"/>
    <row r="345" s="7" customFormat="1" ht="12" customHeight="1" x14ac:dyDescent="0.2"/>
    <row r="346" s="7" customFormat="1" ht="12" customHeight="1" x14ac:dyDescent="0.2"/>
    <row r="347" s="7" customFormat="1" ht="12" customHeight="1" x14ac:dyDescent="0.2"/>
    <row r="348" s="7" customFormat="1" ht="12" customHeight="1" x14ac:dyDescent="0.2"/>
    <row r="349" s="7" customFormat="1" ht="12" customHeight="1" x14ac:dyDescent="0.2"/>
    <row r="350" s="7" customFormat="1" ht="12" customHeight="1" x14ac:dyDescent="0.2"/>
    <row r="351" s="7" customFormat="1" ht="12" customHeight="1" x14ac:dyDescent="0.2"/>
    <row r="352" s="7" customFormat="1" ht="12" customHeight="1" x14ac:dyDescent="0.2"/>
    <row r="353" s="7" customFormat="1" ht="12" customHeight="1" x14ac:dyDescent="0.2"/>
    <row r="354" s="7" customFormat="1" ht="12" customHeight="1" x14ac:dyDescent="0.2"/>
    <row r="355" s="7" customFormat="1" ht="12" customHeight="1" x14ac:dyDescent="0.2"/>
    <row r="356" s="7" customFormat="1" ht="12" customHeight="1" x14ac:dyDescent="0.2"/>
    <row r="357" s="7" customFormat="1" ht="12" customHeight="1" x14ac:dyDescent="0.2"/>
    <row r="358" s="7" customFormat="1" ht="12" customHeight="1" x14ac:dyDescent="0.2"/>
    <row r="359" s="7" customFormat="1" ht="12" customHeight="1" x14ac:dyDescent="0.2"/>
    <row r="360" s="7" customFormat="1" ht="12" customHeight="1" x14ac:dyDescent="0.2"/>
    <row r="361" s="7" customFormat="1" ht="12" customHeight="1" x14ac:dyDescent="0.2"/>
    <row r="362" s="7" customFormat="1" ht="12" customHeight="1" x14ac:dyDescent="0.2"/>
    <row r="363" s="7" customFormat="1" ht="12" customHeight="1" x14ac:dyDescent="0.2"/>
    <row r="364" s="7" customFormat="1" ht="12" customHeight="1" x14ac:dyDescent="0.2"/>
  </sheetData>
  <sheetProtection algorithmName="SHA-512" hashValue="5YZoHmDRmlMxynR4HfyU2DwNENf9GOB2iqRJd+EvodO2MFqv5kDgdX9v1NuUp8CiyCfx5RsHv2UMYu4V0Y729w==" saltValue="CV1/ZSRMpeA23ASC9d1T9w==" spinCount="100000" sheet="1" objects="1" scenarios="1"/>
  <mergeCells count="7">
    <mergeCell ref="B20:G20"/>
    <mergeCell ref="B27:F27"/>
    <mergeCell ref="B3:D3"/>
    <mergeCell ref="B4:D4"/>
    <mergeCell ref="B5:D5"/>
    <mergeCell ref="B10:G10"/>
    <mergeCell ref="B15:G15"/>
  </mergeCells>
  <conditionalFormatting sqref="B9:C9 E9:F9 B11:C14 E11:F14 B16:C19 E16:F19">
    <cfRule type="expression" dxfId="5" priority="5">
      <formula>LEN(TRIM(B9))&gt;0</formula>
    </cfRule>
  </conditionalFormatting>
  <conditionalFormatting sqref="B21:C26 E21:F26">
    <cfRule type="expression" dxfId="4" priority="4">
      <formula>LEN(TRIM(B21))&gt;0</formula>
    </cfRule>
  </conditionalFormatting>
  <conditionalFormatting sqref="D11:D13 D16:D18 D21:D25">
    <cfRule type="expression" dxfId="3" priority="3">
      <formula>D11=""</formula>
    </cfRule>
  </conditionalFormatting>
  <conditionalFormatting sqref="D11:D25">
    <cfRule type="expression" dxfId="2" priority="2">
      <formula>AND(D11&lt;&gt;"",E11&lt;&gt;"",D11&gt;E11)</formula>
    </cfRule>
  </conditionalFormatting>
  <dataValidations count="11">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11" xr:uid="{00000000-0002-0000-0600-000000000000}">
      <formula1>$E$11</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12" xr:uid="{00000000-0002-0000-0600-000001000000}">
      <formula1>$E$12</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13" xr:uid="{00000000-0002-0000-0600-000002000000}">
      <formula1>$E$13</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16" xr:uid="{00000000-0002-0000-0600-000003000000}">
      <formula1>$E$16</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17" xr:uid="{00000000-0002-0000-0600-000004000000}">
      <formula1>$E$17</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18" xr:uid="{00000000-0002-0000-0600-000005000000}">
      <formula1>$E$18</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21" xr:uid="{00000000-0002-0000-0600-000009000000}">
      <formula1>$E$21</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22" xr:uid="{00000000-0002-0000-0600-00000A000000}">
      <formula1>$E$22</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23" xr:uid="{00000000-0002-0000-0600-00000B000000}">
      <formula1>$E$23</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24" xr:uid="{00000000-0002-0000-0600-00000C000000}">
      <formula1>$E$24</formula1>
      <formula2>0</formula2>
    </dataValidation>
    <dataValidation type="decimal" operator="lessThanOrEqual" allowBlank="1" showInputMessage="1" showErrorMessage="1" errorTitle="Prijs boven maximum" error="De opgegeven prijs is hoger dan de maximumprijs in kolom E. Inschrijving met een hogere prijs is niet toegestaan." promptTitle="Maximumprijs" prompt="Vul een prijs in die niet hoger is dan de maximumprijs in kolom E." sqref="D25" xr:uid="{00000000-0002-0000-0600-00000D000000}">
      <formula1>$E$25</formula1>
      <formula2>0</formula2>
    </dataValidation>
  </dataValidations>
  <pageMargins left="0.7" right="0.7" top="0.75" bottom="0.75" header="0.511811023622047" footer="0.511811023622047"/>
  <pageSetup paperSize="9" orientation="portrait" horizontalDpi="300" verticalDpi="300"/>
  <ignoredErrors>
    <ignoredError sqref="G11:G13 G16:G18 G21:G25 B4:B5 G27"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390"/>
  <sheetViews>
    <sheetView zoomScale="85" zoomScaleNormal="85" workbookViewId="0">
      <selection activeCell="G14" sqref="G14"/>
    </sheetView>
  </sheetViews>
  <sheetFormatPr defaultColWidth="11" defaultRowHeight="15" x14ac:dyDescent="0.2"/>
  <cols>
    <col min="1" max="1" width="3.875" style="3" customWidth="1"/>
    <col min="2" max="2" width="65" style="3" customWidth="1"/>
    <col min="3" max="3" width="41.375" style="3" customWidth="1"/>
    <col min="4" max="4" width="13" style="3" customWidth="1"/>
    <col min="5" max="5" width="2.625" style="3" customWidth="1"/>
    <col min="6" max="6" width="26.625" style="3" customWidth="1"/>
    <col min="7" max="7" width="13.625" style="3" customWidth="1"/>
    <col min="8" max="8" width="19.625" style="3" customWidth="1"/>
    <col min="9" max="10" width="11" style="2"/>
    <col min="11" max="11" width="14" style="2" customWidth="1"/>
    <col min="12" max="54" width="11" style="2"/>
    <col min="55" max="16384" width="11" style="3"/>
  </cols>
  <sheetData>
    <row r="1" spans="1:12" ht="15.75" customHeight="1" x14ac:dyDescent="0.2">
      <c r="A1" s="146"/>
      <c r="B1" s="147"/>
      <c r="C1" s="147"/>
      <c r="D1" s="147"/>
      <c r="E1" s="148"/>
      <c r="F1" s="147"/>
      <c r="G1" s="147"/>
      <c r="H1" s="147"/>
      <c r="I1" s="148"/>
      <c r="J1" s="148"/>
      <c r="K1" s="148"/>
      <c r="L1" s="208"/>
    </row>
    <row r="2" spans="1:12" ht="15.75" customHeight="1" x14ac:dyDescent="0.2">
      <c r="A2" s="150"/>
      <c r="B2" s="7"/>
      <c r="C2" s="7"/>
      <c r="D2" s="7"/>
      <c r="E2" s="2"/>
      <c r="F2" s="7"/>
      <c r="G2" s="7"/>
      <c r="H2" s="7"/>
      <c r="L2" s="209"/>
    </row>
    <row r="3" spans="1:12" ht="15.75" customHeight="1" x14ac:dyDescent="0.2">
      <c r="A3" s="150"/>
      <c r="B3" s="9" t="s">
        <v>172</v>
      </c>
      <c r="C3" s="270"/>
      <c r="D3" s="270"/>
      <c r="E3" s="2"/>
      <c r="F3" s="7"/>
      <c r="G3" s="7"/>
      <c r="H3" s="7"/>
      <c r="L3" s="209"/>
    </row>
    <row r="4" spans="1:12" ht="15.75" customHeight="1" x14ac:dyDescent="0.2">
      <c r="A4" s="150"/>
      <c r="B4" s="9" t="str">
        <f>Stadskantoor!B4</f>
        <v>Cateringdiensten gemeente 's-Hertogenbosch - Totaaloverzicht</v>
      </c>
      <c r="C4" s="270"/>
      <c r="D4" s="270"/>
      <c r="E4" s="2"/>
      <c r="F4" s="7"/>
      <c r="G4" s="7"/>
      <c r="H4" s="7"/>
      <c r="L4" s="209"/>
    </row>
    <row r="5" spans="1:12" ht="15.75" customHeight="1" x14ac:dyDescent="0.2">
      <c r="A5" s="150"/>
      <c r="B5" s="9" t="str">
        <f>Stadskantoor!B5</f>
        <v>Datum 24-8-2026</v>
      </c>
      <c r="C5" s="270"/>
      <c r="D5" s="270"/>
      <c r="E5" s="2"/>
      <c r="F5" s="7"/>
      <c r="G5" s="7"/>
      <c r="H5" s="7"/>
      <c r="L5" s="209"/>
    </row>
    <row r="6" spans="1:12" ht="15.75" customHeight="1" x14ac:dyDescent="0.2">
      <c r="A6" s="152"/>
      <c r="B6" s="155"/>
      <c r="C6" s="153"/>
      <c r="D6" s="156"/>
      <c r="E6" s="154"/>
      <c r="F6" s="155"/>
      <c r="G6" s="155"/>
      <c r="H6" s="155"/>
      <c r="I6" s="154"/>
      <c r="J6" s="154"/>
      <c r="K6" s="154"/>
      <c r="L6" s="210"/>
    </row>
    <row r="7" spans="1:12" s="2" customFormat="1" ht="15.75" customHeight="1" x14ac:dyDescent="0.2">
      <c r="A7" s="211"/>
      <c r="B7" s="25"/>
      <c r="C7" s="25"/>
      <c r="D7" s="25"/>
      <c r="E7" s="25"/>
      <c r="F7" s="25"/>
      <c r="G7" s="25"/>
      <c r="H7" s="25"/>
      <c r="I7" s="25"/>
      <c r="J7" s="25"/>
      <c r="K7" s="25"/>
      <c r="L7" s="212"/>
    </row>
    <row r="8" spans="1:12" s="2" customFormat="1" ht="15.75" customHeight="1" x14ac:dyDescent="0.2">
      <c r="A8" s="213"/>
      <c r="B8" s="271" t="s">
        <v>173</v>
      </c>
      <c r="C8" s="367" t="s">
        <v>33</v>
      </c>
      <c r="D8" s="367"/>
      <c r="E8" s="367"/>
      <c r="F8" s="367"/>
      <c r="G8" s="367"/>
      <c r="H8" s="367"/>
      <c r="I8" s="367"/>
      <c r="J8" s="367"/>
      <c r="K8" s="367"/>
      <c r="L8" s="214"/>
    </row>
    <row r="9" spans="1:12" s="2" customFormat="1" ht="15.75" customHeight="1" x14ac:dyDescent="0.2">
      <c r="A9" s="213"/>
      <c r="B9" s="272" t="s">
        <v>173</v>
      </c>
      <c r="C9" s="272" t="s">
        <v>50</v>
      </c>
      <c r="D9" s="273" t="s">
        <v>51</v>
      </c>
      <c r="E9" s="368" t="s">
        <v>109</v>
      </c>
      <c r="F9" s="368"/>
      <c r="G9" s="274" t="s">
        <v>53</v>
      </c>
      <c r="H9" s="274" t="s">
        <v>54</v>
      </c>
      <c r="I9" s="368" t="s">
        <v>55</v>
      </c>
      <c r="J9" s="368"/>
      <c r="K9" s="275" t="s">
        <v>56</v>
      </c>
      <c r="L9" s="214"/>
    </row>
    <row r="10" spans="1:12" s="2" customFormat="1" ht="16.5" customHeight="1" x14ac:dyDescent="0.2">
      <c r="A10" s="213"/>
      <c r="B10" s="215" t="s">
        <v>174</v>
      </c>
      <c r="C10" s="281"/>
      <c r="D10" s="282"/>
      <c r="E10" s="365"/>
      <c r="F10" s="365"/>
      <c r="G10" s="283"/>
      <c r="H10" s="276">
        <v>255</v>
      </c>
      <c r="I10" s="366">
        <f>G10*H10</f>
        <v>0</v>
      </c>
      <c r="J10" s="366"/>
      <c r="K10" s="277">
        <f>I10*E10</f>
        <v>0</v>
      </c>
      <c r="L10" s="214"/>
    </row>
    <row r="11" spans="1:12" s="2" customFormat="1" ht="16.5" customHeight="1" x14ac:dyDescent="0.2">
      <c r="A11" s="213"/>
      <c r="B11" s="215" t="s">
        <v>175</v>
      </c>
      <c r="C11" s="281"/>
      <c r="D11" s="282"/>
      <c r="E11" s="365"/>
      <c r="F11" s="365"/>
      <c r="G11" s="283"/>
      <c r="H11" s="276">
        <v>255</v>
      </c>
      <c r="I11" s="366">
        <f>G11*H11</f>
        <v>0</v>
      </c>
      <c r="J11" s="366"/>
      <c r="K11" s="277">
        <f>I11*E11</f>
        <v>0</v>
      </c>
      <c r="L11" s="214"/>
    </row>
    <row r="12" spans="1:12" s="2" customFormat="1" ht="16.5" customHeight="1" x14ac:dyDescent="0.2">
      <c r="A12" s="213"/>
      <c r="B12" s="215" t="s">
        <v>176</v>
      </c>
      <c r="C12" s="281"/>
      <c r="D12" s="282"/>
      <c r="E12" s="365"/>
      <c r="F12" s="365"/>
      <c r="G12" s="283"/>
      <c r="H12" s="276">
        <v>255</v>
      </c>
      <c r="I12" s="366">
        <f>G12*H12</f>
        <v>0</v>
      </c>
      <c r="J12" s="366"/>
      <c r="K12" s="277">
        <f>I12*E12</f>
        <v>0</v>
      </c>
      <c r="L12" s="214"/>
    </row>
    <row r="13" spans="1:12" s="2" customFormat="1" ht="16.5" customHeight="1" x14ac:dyDescent="0.2">
      <c r="A13" s="213"/>
      <c r="B13" s="215" t="s">
        <v>177</v>
      </c>
      <c r="C13" s="281"/>
      <c r="D13" s="284"/>
      <c r="E13" s="365"/>
      <c r="F13" s="365"/>
      <c r="G13" s="283"/>
      <c r="H13" s="276">
        <v>255</v>
      </c>
      <c r="I13" s="366">
        <f>G13*H13</f>
        <v>0</v>
      </c>
      <c r="J13" s="366"/>
      <c r="K13" s="277">
        <f>I13*E13</f>
        <v>0</v>
      </c>
      <c r="L13" s="214"/>
    </row>
    <row r="14" spans="1:12" s="2" customFormat="1" ht="15.75" customHeight="1" x14ac:dyDescent="0.2">
      <c r="A14" s="213"/>
      <c r="B14" s="278"/>
      <c r="C14" s="278"/>
      <c r="D14" s="278"/>
      <c r="E14" s="363" t="s">
        <v>24</v>
      </c>
      <c r="F14" s="363"/>
      <c r="G14" s="88">
        <f>SUM(G10:G13)</f>
        <v>0</v>
      </c>
      <c r="H14" s="279"/>
      <c r="I14" s="364">
        <f>SUM(I10:I13)</f>
        <v>0</v>
      </c>
      <c r="J14" s="364"/>
      <c r="K14" s="280">
        <f>SUM(K10:K13)</f>
        <v>0</v>
      </c>
      <c r="L14" s="214"/>
    </row>
    <row r="15" spans="1:12" s="2" customFormat="1" ht="15.75" customHeight="1" x14ac:dyDescent="0.2">
      <c r="A15" s="226"/>
      <c r="B15" s="227"/>
      <c r="C15" s="227"/>
      <c r="D15" s="227"/>
      <c r="E15" s="227"/>
      <c r="F15" s="227"/>
      <c r="G15" s="227"/>
      <c r="H15" s="227"/>
      <c r="I15" s="227"/>
      <c r="J15" s="227"/>
      <c r="K15" s="227"/>
      <c r="L15" s="228"/>
    </row>
    <row r="16" spans="1:12" s="2" customFormat="1" ht="15.75" customHeight="1" x14ac:dyDescent="0.2"/>
    <row r="17" s="2" customFormat="1" ht="15.75" customHeight="1" x14ac:dyDescent="0.2"/>
    <row r="18" s="2" customFormat="1" ht="15.75" customHeight="1" x14ac:dyDescent="0.2"/>
    <row r="19" s="2" customFormat="1" ht="15.75" customHeight="1" x14ac:dyDescent="0.2"/>
    <row r="20" s="2" customFormat="1" ht="15.75" customHeight="1" x14ac:dyDescent="0.2"/>
    <row r="21" s="2" customFormat="1" ht="15.75" customHeight="1" x14ac:dyDescent="0.2"/>
    <row r="22" s="2" customFormat="1" ht="15.75" customHeight="1" x14ac:dyDescent="0.2"/>
    <row r="23" s="2" customFormat="1" ht="15.75" customHeight="1" x14ac:dyDescent="0.2"/>
    <row r="24" s="2" customFormat="1" ht="15.75" customHeight="1" x14ac:dyDescent="0.2"/>
    <row r="25" s="2" customFormat="1" ht="15.75" customHeight="1" x14ac:dyDescent="0.2"/>
    <row r="26" s="2" customFormat="1" ht="15.75" customHeight="1" x14ac:dyDescent="0.2"/>
    <row r="27" s="2" customFormat="1" ht="15.75" customHeight="1" x14ac:dyDescent="0.2"/>
    <row r="28" s="2" customFormat="1" ht="15.75" customHeight="1" x14ac:dyDescent="0.2"/>
    <row r="29" s="2" customFormat="1" ht="15.75" customHeight="1" x14ac:dyDescent="0.2"/>
    <row r="30" s="2" customFormat="1" ht="15.75" customHeight="1" x14ac:dyDescent="0.2"/>
    <row r="31" s="2" customFormat="1" ht="15.75" customHeight="1" x14ac:dyDescent="0.2"/>
    <row r="32" s="2" customFormat="1" ht="15.75" customHeight="1" x14ac:dyDescent="0.2"/>
    <row r="33" s="2" customFormat="1" ht="15.75" customHeight="1" x14ac:dyDescent="0.2"/>
    <row r="34" s="2" customFormat="1" ht="15.75" customHeight="1" x14ac:dyDescent="0.2"/>
    <row r="35" s="2" customFormat="1" ht="15.75" customHeight="1" x14ac:dyDescent="0.2"/>
    <row r="36" s="2" customFormat="1" ht="15.75" customHeight="1" x14ac:dyDescent="0.2"/>
    <row r="37" s="2" customFormat="1" ht="15.75" customHeight="1" x14ac:dyDescent="0.2"/>
    <row r="38" s="2" customFormat="1" ht="15.75" customHeight="1" x14ac:dyDescent="0.2"/>
    <row r="39" s="2" customFormat="1" ht="15.75" customHeight="1" x14ac:dyDescent="0.2"/>
    <row r="40" s="2" customFormat="1" ht="15.75" customHeight="1" x14ac:dyDescent="0.2"/>
    <row r="41" s="2" customFormat="1" ht="15.75" customHeight="1" x14ac:dyDescent="0.2"/>
    <row r="42" s="2" customFormat="1" ht="15.75" customHeight="1" x14ac:dyDescent="0.2"/>
    <row r="43" s="2" customFormat="1" ht="15.75" customHeight="1" x14ac:dyDescent="0.2"/>
    <row r="44" s="2" customFormat="1" ht="15.75" customHeight="1" x14ac:dyDescent="0.2"/>
    <row r="45" s="2" customFormat="1" ht="15.75" customHeight="1" x14ac:dyDescent="0.2"/>
    <row r="46" s="2" customFormat="1" ht="15.75" customHeight="1" x14ac:dyDescent="0.2"/>
    <row r="47" s="2" customFormat="1" ht="15.75" customHeight="1" x14ac:dyDescent="0.2"/>
    <row r="48" s="2" customFormat="1" ht="15.75" customHeight="1" x14ac:dyDescent="0.2"/>
    <row r="49" s="2" customFormat="1" ht="15.75" customHeight="1" x14ac:dyDescent="0.2"/>
    <row r="50" s="2" customFormat="1" ht="15.75" customHeight="1" x14ac:dyDescent="0.2"/>
    <row r="51" s="2" customFormat="1" ht="15.75" customHeight="1" x14ac:dyDescent="0.2"/>
    <row r="52" s="2" customFormat="1" ht="15.75" customHeight="1" x14ac:dyDescent="0.2"/>
    <row r="53" s="2" customFormat="1" ht="15.75" customHeight="1" x14ac:dyDescent="0.2"/>
    <row r="54" s="2" customFormat="1" ht="15.75" customHeight="1" x14ac:dyDescent="0.2"/>
    <row r="55" s="2" customFormat="1" ht="15.75" customHeight="1" x14ac:dyDescent="0.2"/>
    <row r="56" s="2" customFormat="1" ht="15.75" customHeight="1" x14ac:dyDescent="0.2"/>
    <row r="57" s="2" customFormat="1" ht="15.75" customHeight="1" x14ac:dyDescent="0.2"/>
    <row r="58" s="2" customFormat="1" ht="15.75" customHeight="1" x14ac:dyDescent="0.2"/>
    <row r="59" s="2" customFormat="1" ht="15.75" customHeight="1" x14ac:dyDescent="0.2"/>
    <row r="60" s="2" customFormat="1" ht="15.75" customHeight="1" x14ac:dyDescent="0.2"/>
    <row r="61" s="2" customFormat="1" ht="15.75" customHeight="1" x14ac:dyDescent="0.2"/>
    <row r="62" s="2" customFormat="1" ht="15.75" customHeight="1" x14ac:dyDescent="0.2"/>
    <row r="63" s="2" customFormat="1" ht="15.75" customHeight="1" x14ac:dyDescent="0.2"/>
    <row r="64" s="2" customFormat="1" ht="15.75" customHeight="1" x14ac:dyDescent="0.2"/>
    <row r="65" s="2" customFormat="1" ht="15.75" customHeight="1" x14ac:dyDescent="0.2"/>
    <row r="66" s="2" customFormat="1" ht="15.75" customHeight="1" x14ac:dyDescent="0.2"/>
    <row r="67" s="2" customFormat="1" ht="15.75" customHeight="1" x14ac:dyDescent="0.2"/>
    <row r="68" s="2" customFormat="1" ht="15.75" customHeight="1" x14ac:dyDescent="0.2"/>
    <row r="69" s="2" customFormat="1" ht="15.75" customHeight="1" x14ac:dyDescent="0.2"/>
    <row r="70" s="2" customFormat="1" ht="15.75" customHeight="1" x14ac:dyDescent="0.2"/>
    <row r="71" s="2" customFormat="1" ht="15.75" customHeight="1" x14ac:dyDescent="0.2"/>
    <row r="72" s="2" customFormat="1" ht="15.75" customHeight="1" x14ac:dyDescent="0.2"/>
    <row r="73" s="2" customFormat="1" ht="15.75" customHeight="1" x14ac:dyDescent="0.2"/>
    <row r="74" s="2" customFormat="1" ht="15.75" customHeight="1" x14ac:dyDescent="0.2"/>
    <row r="75" s="2" customFormat="1" ht="15.75" customHeight="1" x14ac:dyDescent="0.2"/>
    <row r="76" s="2" customFormat="1" ht="15.75" customHeight="1" x14ac:dyDescent="0.2"/>
    <row r="77" s="2" customFormat="1" ht="15.75" customHeight="1" x14ac:dyDescent="0.2"/>
    <row r="78" s="2" customFormat="1" ht="15.75" customHeight="1" x14ac:dyDescent="0.2"/>
    <row r="79" s="2" customFormat="1" ht="15.75" customHeight="1" x14ac:dyDescent="0.2"/>
    <row r="80" s="2" customFormat="1" ht="15.75" customHeight="1" x14ac:dyDescent="0.2"/>
    <row r="81" s="2" customFormat="1" ht="15.75" customHeight="1" x14ac:dyDescent="0.2"/>
    <row r="82" s="2" customFormat="1" ht="15.75" customHeight="1" x14ac:dyDescent="0.2"/>
    <row r="83" s="2" customFormat="1" ht="15.75" customHeight="1" x14ac:dyDescent="0.2"/>
    <row r="84" s="2" customFormat="1" ht="15.75" customHeight="1" x14ac:dyDescent="0.2"/>
    <row r="85" s="2" customFormat="1" ht="15.75" customHeight="1" x14ac:dyDescent="0.2"/>
    <row r="86" s="2" customFormat="1" ht="15.75" customHeight="1" x14ac:dyDescent="0.2"/>
    <row r="87" s="2" customFormat="1" ht="15.75" customHeight="1" x14ac:dyDescent="0.2"/>
    <row r="88" s="2" customFormat="1" ht="15.75" customHeight="1" x14ac:dyDescent="0.2"/>
    <row r="89" s="2" customFormat="1" ht="15.75" customHeight="1" x14ac:dyDescent="0.2"/>
    <row r="90" s="2" customFormat="1" ht="15.75" customHeight="1" x14ac:dyDescent="0.2"/>
    <row r="91" s="2" customFormat="1" ht="15.75" customHeight="1" x14ac:dyDescent="0.2"/>
    <row r="92" s="2" customFormat="1" ht="15.75" customHeight="1" x14ac:dyDescent="0.2"/>
    <row r="93" s="2" customFormat="1" ht="15.75" customHeight="1" x14ac:dyDescent="0.2"/>
    <row r="94" s="2" customFormat="1" ht="15.75" customHeight="1" x14ac:dyDescent="0.2"/>
    <row r="95" s="2" customFormat="1" ht="15.75" customHeight="1" x14ac:dyDescent="0.2"/>
    <row r="96" s="2" customFormat="1" ht="15.75" customHeight="1" x14ac:dyDescent="0.2"/>
    <row r="97" s="2" customFormat="1" ht="15.75" customHeight="1" x14ac:dyDescent="0.2"/>
    <row r="98" s="2" customFormat="1" ht="15.75" customHeight="1" x14ac:dyDescent="0.2"/>
    <row r="99" s="2" customFormat="1" ht="15.75" customHeight="1" x14ac:dyDescent="0.2"/>
    <row r="100" s="2" customFormat="1" ht="15.75" customHeight="1" x14ac:dyDescent="0.2"/>
    <row r="101" s="2" customFormat="1" ht="15.75" customHeight="1" x14ac:dyDescent="0.2"/>
    <row r="102" s="2" customFormat="1" ht="15.75" customHeight="1" x14ac:dyDescent="0.2"/>
    <row r="103" s="2" customFormat="1" ht="15.75" customHeight="1" x14ac:dyDescent="0.2"/>
    <row r="104" s="2" customFormat="1" ht="15.75" customHeight="1" x14ac:dyDescent="0.2"/>
    <row r="105" s="2" customFormat="1" ht="15.75" customHeight="1" x14ac:dyDescent="0.2"/>
    <row r="106" s="2" customFormat="1" ht="15.75" customHeight="1" x14ac:dyDescent="0.2"/>
    <row r="107" s="2" customFormat="1" ht="15.75" customHeight="1" x14ac:dyDescent="0.2"/>
    <row r="108" s="2" customFormat="1" ht="15.75" customHeight="1" x14ac:dyDescent="0.2"/>
    <row r="109" s="2" customFormat="1" ht="15.75" customHeight="1" x14ac:dyDescent="0.2"/>
    <row r="110" s="2" customFormat="1" ht="15.75" customHeight="1" x14ac:dyDescent="0.2"/>
    <row r="111" s="2" customFormat="1" ht="15.75" customHeight="1" x14ac:dyDescent="0.2"/>
    <row r="112" s="2" customFormat="1" ht="15.75" customHeight="1" x14ac:dyDescent="0.2"/>
    <row r="113" s="2" customFormat="1" ht="15.75" customHeight="1" x14ac:dyDescent="0.2"/>
    <row r="114" s="2" customFormat="1" ht="15.75" customHeight="1" x14ac:dyDescent="0.2"/>
    <row r="115" s="2" customFormat="1" ht="15.75" customHeight="1" x14ac:dyDescent="0.2"/>
    <row r="116" s="2" customFormat="1" ht="15.75" customHeight="1" x14ac:dyDescent="0.2"/>
    <row r="117" s="2" customFormat="1" ht="15.75" customHeight="1" x14ac:dyDescent="0.2"/>
    <row r="118" s="2" customFormat="1" ht="15.75" customHeight="1" x14ac:dyDescent="0.2"/>
    <row r="119" s="2" customFormat="1" ht="15.75" customHeight="1" x14ac:dyDescent="0.2"/>
    <row r="120" s="2" customFormat="1" ht="15.75" customHeight="1" x14ac:dyDescent="0.2"/>
    <row r="121" s="2" customFormat="1" ht="15.75" customHeight="1" x14ac:dyDescent="0.2"/>
    <row r="122" s="2" customFormat="1" ht="15.75" customHeight="1" x14ac:dyDescent="0.2"/>
    <row r="123" s="2" customFormat="1" ht="15.75" customHeight="1" x14ac:dyDescent="0.2"/>
    <row r="124" s="2" customFormat="1" ht="15.75" customHeight="1" x14ac:dyDescent="0.2"/>
    <row r="125" s="2" customFormat="1" ht="15.75" customHeight="1" x14ac:dyDescent="0.2"/>
    <row r="126" s="2" customFormat="1" ht="15.75" customHeight="1" x14ac:dyDescent="0.2"/>
    <row r="127" s="2" customFormat="1" ht="15.75" customHeight="1" x14ac:dyDescent="0.2"/>
    <row r="128" s="2" customFormat="1" ht="15.75" customHeight="1" x14ac:dyDescent="0.2"/>
    <row r="129" s="2" customFormat="1" ht="15.75" customHeight="1" x14ac:dyDescent="0.2"/>
    <row r="130" s="2" customFormat="1" ht="15.75" customHeight="1" x14ac:dyDescent="0.2"/>
    <row r="131" s="2" customFormat="1" ht="15.75" customHeight="1" x14ac:dyDescent="0.2"/>
    <row r="132" s="2" customFormat="1" ht="15.75" customHeight="1" x14ac:dyDescent="0.2"/>
    <row r="133" s="2" customFormat="1" ht="15.75" customHeight="1" x14ac:dyDescent="0.2"/>
    <row r="134" s="2" customFormat="1" ht="15.75" customHeight="1" x14ac:dyDescent="0.2"/>
    <row r="135" s="2" customFormat="1" ht="15.75" customHeight="1" x14ac:dyDescent="0.2"/>
    <row r="136" s="2" customFormat="1" ht="15.75" customHeight="1" x14ac:dyDescent="0.2"/>
    <row r="137" s="2" customFormat="1" ht="15.75" customHeight="1" x14ac:dyDescent="0.2"/>
    <row r="138" s="2" customFormat="1" ht="15.75" customHeight="1" x14ac:dyDescent="0.2"/>
    <row r="139" s="2" customFormat="1" ht="15.75" customHeight="1" x14ac:dyDescent="0.2"/>
    <row r="140" s="2" customFormat="1" ht="15.75" customHeight="1" x14ac:dyDescent="0.2"/>
    <row r="141" s="2" customFormat="1" ht="15.75" customHeight="1" x14ac:dyDescent="0.2"/>
    <row r="142" s="2" customFormat="1" ht="15.75" customHeight="1" x14ac:dyDescent="0.2"/>
    <row r="143" s="2" customFormat="1" ht="15.75" customHeight="1" x14ac:dyDescent="0.2"/>
    <row r="144" s="2" customFormat="1" ht="15.75" customHeight="1" x14ac:dyDescent="0.2"/>
    <row r="145" s="2" customFormat="1" ht="15.75" customHeight="1" x14ac:dyDescent="0.2"/>
    <row r="146" s="2" customFormat="1" ht="15.75" customHeight="1" x14ac:dyDescent="0.2"/>
    <row r="147" s="2" customFormat="1" ht="15.75" customHeight="1" x14ac:dyDescent="0.2"/>
    <row r="148" s="2" customFormat="1" ht="15.75" customHeight="1" x14ac:dyDescent="0.2"/>
    <row r="149" s="2" customFormat="1" ht="15.75" customHeight="1" x14ac:dyDescent="0.2"/>
    <row r="150" s="2" customFormat="1" ht="15.75" customHeight="1" x14ac:dyDescent="0.2"/>
    <row r="151" s="2" customFormat="1" ht="15.75" customHeight="1" x14ac:dyDescent="0.2"/>
    <row r="152" s="2" customFormat="1" ht="15.75" customHeight="1" x14ac:dyDescent="0.2"/>
    <row r="153" s="2" customFormat="1" ht="15.75" customHeight="1" x14ac:dyDescent="0.2"/>
    <row r="154" s="2" customFormat="1" ht="15.75" customHeight="1" x14ac:dyDescent="0.2"/>
    <row r="155" s="2" customFormat="1" ht="15.75" customHeight="1" x14ac:dyDescent="0.2"/>
    <row r="156" s="2" customFormat="1" ht="15.75" customHeight="1" x14ac:dyDescent="0.2"/>
    <row r="157" s="2" customFormat="1" ht="15.75" customHeight="1" x14ac:dyDescent="0.2"/>
    <row r="158" s="2" customFormat="1" ht="15.75" customHeight="1" x14ac:dyDescent="0.2"/>
    <row r="159" s="2" customFormat="1" ht="15.75" customHeight="1" x14ac:dyDescent="0.2"/>
    <row r="160" s="2" customFormat="1" ht="15.75" customHeight="1" x14ac:dyDescent="0.2"/>
    <row r="161" s="2" customFormat="1" ht="15.75" customHeight="1" x14ac:dyDescent="0.2"/>
    <row r="162" s="2" customFormat="1" ht="15.75" customHeight="1" x14ac:dyDescent="0.2"/>
    <row r="163" s="2" customFormat="1" ht="15.75" customHeight="1" x14ac:dyDescent="0.2"/>
    <row r="164" s="2" customFormat="1" ht="15.75" customHeight="1" x14ac:dyDescent="0.2"/>
    <row r="165" s="2" customFormat="1" ht="15.75" customHeight="1" x14ac:dyDescent="0.2"/>
    <row r="166" s="2" customFormat="1" ht="15.75" customHeight="1" x14ac:dyDescent="0.2"/>
    <row r="167" s="2" customFormat="1" ht="15.75" customHeight="1" x14ac:dyDescent="0.2"/>
    <row r="168" s="2" customFormat="1" ht="15.75" customHeight="1" x14ac:dyDescent="0.2"/>
    <row r="169" s="2" customFormat="1" ht="15.75" customHeight="1" x14ac:dyDescent="0.2"/>
    <row r="170" s="2" customFormat="1" ht="15.75" customHeight="1" x14ac:dyDescent="0.2"/>
    <row r="171" s="2" customFormat="1" ht="15.75" customHeight="1" x14ac:dyDescent="0.2"/>
    <row r="172" s="2" customFormat="1" ht="15.75" customHeight="1" x14ac:dyDescent="0.2"/>
    <row r="173" s="2" customFormat="1" ht="15.75" customHeight="1" x14ac:dyDescent="0.2"/>
    <row r="174" s="2" customFormat="1" ht="15.75" customHeight="1" x14ac:dyDescent="0.2"/>
    <row r="175" s="2" customFormat="1" ht="15.75" customHeight="1" x14ac:dyDescent="0.2"/>
    <row r="176" s="2" customFormat="1" ht="15.75" customHeight="1" x14ac:dyDescent="0.2"/>
    <row r="177" s="2" customFormat="1" ht="15.75" customHeight="1" x14ac:dyDescent="0.2"/>
    <row r="178" s="2" customFormat="1" ht="15.75" customHeight="1" x14ac:dyDescent="0.2"/>
    <row r="179" s="2" customFormat="1" ht="15.75" customHeight="1" x14ac:dyDescent="0.2"/>
    <row r="180" s="2" customFormat="1" ht="15.75" customHeight="1" x14ac:dyDescent="0.2"/>
    <row r="181" s="2" customFormat="1" ht="15.75" customHeight="1" x14ac:dyDescent="0.2"/>
    <row r="182" s="2" customFormat="1" ht="15.75" customHeight="1" x14ac:dyDescent="0.2"/>
    <row r="183" s="2" customFormat="1" ht="15.75" customHeight="1" x14ac:dyDescent="0.2"/>
    <row r="184" s="2" customFormat="1" ht="15.75" customHeight="1" x14ac:dyDescent="0.2"/>
    <row r="185" s="2" customFormat="1" ht="15.75" customHeight="1" x14ac:dyDescent="0.2"/>
    <row r="186" s="2" customFormat="1" ht="15.75" customHeight="1" x14ac:dyDescent="0.2"/>
    <row r="187" s="2" customFormat="1" ht="15.75" customHeight="1" x14ac:dyDescent="0.2"/>
    <row r="188" s="2" customFormat="1" ht="15.75" customHeight="1" x14ac:dyDescent="0.2"/>
    <row r="189" s="2" customFormat="1" ht="15.75" customHeight="1" x14ac:dyDescent="0.2"/>
    <row r="190" s="2" customFormat="1" ht="15.75" customHeight="1" x14ac:dyDescent="0.2"/>
    <row r="191" s="2" customFormat="1" ht="15.75" customHeight="1" x14ac:dyDescent="0.2"/>
    <row r="192" s="2" customFormat="1" ht="15.75" customHeight="1" x14ac:dyDescent="0.2"/>
    <row r="193" s="2" customFormat="1" ht="15.75" customHeight="1" x14ac:dyDescent="0.2"/>
    <row r="194" s="2" customFormat="1" ht="15.75" customHeight="1" x14ac:dyDescent="0.2"/>
    <row r="195" s="2" customFormat="1" ht="15.75" customHeight="1" x14ac:dyDescent="0.2"/>
    <row r="196" s="2" customFormat="1" ht="15.75" customHeight="1" x14ac:dyDescent="0.2"/>
    <row r="197" s="2" customFormat="1" ht="15.75" customHeight="1" x14ac:dyDescent="0.2"/>
    <row r="198" s="2" customFormat="1" ht="15.75" customHeight="1" x14ac:dyDescent="0.2"/>
    <row r="199" s="2" customFormat="1" ht="15.75" customHeight="1" x14ac:dyDescent="0.2"/>
    <row r="200" s="2" customFormat="1" ht="15.75" customHeight="1" x14ac:dyDescent="0.2"/>
    <row r="201" s="2" customFormat="1" ht="15.75" customHeight="1" x14ac:dyDescent="0.2"/>
    <row r="202" s="2" customFormat="1" ht="15.75" customHeight="1" x14ac:dyDescent="0.2"/>
    <row r="203" s="2" customFormat="1" ht="15.75" customHeight="1" x14ac:dyDescent="0.2"/>
    <row r="204" s="2" customFormat="1" ht="15.75" customHeight="1" x14ac:dyDescent="0.2"/>
    <row r="205" s="2" customFormat="1" ht="15.75" customHeight="1" x14ac:dyDescent="0.2"/>
    <row r="206" s="2" customFormat="1" ht="15.75" customHeight="1" x14ac:dyDescent="0.2"/>
    <row r="207" s="2" customFormat="1" ht="15.75" customHeight="1" x14ac:dyDescent="0.2"/>
    <row r="208" s="2" customFormat="1" ht="15.75" customHeight="1" x14ac:dyDescent="0.2"/>
    <row r="209" s="2" customFormat="1" ht="15.75" customHeight="1" x14ac:dyDescent="0.2"/>
    <row r="210" s="2" customFormat="1" ht="15.75" customHeight="1" x14ac:dyDescent="0.2"/>
    <row r="211" s="2" customFormat="1" ht="15.75" customHeight="1" x14ac:dyDescent="0.2"/>
    <row r="212" s="2" customFormat="1" ht="15.75" customHeight="1" x14ac:dyDescent="0.2"/>
    <row r="213" s="2" customFormat="1" ht="15.75" customHeight="1" x14ac:dyDescent="0.2"/>
    <row r="214" s="2" customFormat="1" ht="15.75" customHeight="1" x14ac:dyDescent="0.2"/>
    <row r="215" s="2" customFormat="1" ht="15.75" customHeight="1" x14ac:dyDescent="0.2"/>
    <row r="216" s="2" customFormat="1" ht="15.75" customHeight="1" x14ac:dyDescent="0.2"/>
    <row r="217" s="2" customFormat="1" ht="15.75" customHeight="1" x14ac:dyDescent="0.2"/>
    <row r="218" s="2" customFormat="1" ht="15.75" customHeight="1" x14ac:dyDescent="0.2"/>
    <row r="219" s="2" customFormat="1" ht="15.75" customHeight="1" x14ac:dyDescent="0.2"/>
    <row r="220" s="2" customFormat="1" ht="15.75" customHeight="1" x14ac:dyDescent="0.2"/>
    <row r="221" s="2" customFormat="1" ht="15.75" customHeight="1" x14ac:dyDescent="0.2"/>
    <row r="222" s="2" customFormat="1" ht="15.75" customHeight="1" x14ac:dyDescent="0.2"/>
    <row r="223" s="2" customFormat="1" ht="15.75" customHeight="1" x14ac:dyDescent="0.2"/>
    <row r="224" s="2" customFormat="1" ht="15.75" customHeight="1" x14ac:dyDescent="0.2"/>
    <row r="225" s="2" customFormat="1" ht="15.75" customHeight="1" x14ac:dyDescent="0.2"/>
    <row r="226" s="2" customFormat="1" ht="15.75" customHeight="1" x14ac:dyDescent="0.2"/>
    <row r="227" s="2" customFormat="1" ht="15.75" customHeight="1" x14ac:dyDescent="0.2"/>
    <row r="228" s="2" customFormat="1" ht="15.75" customHeight="1" x14ac:dyDescent="0.2"/>
    <row r="229" s="2" customFormat="1" ht="15.75" customHeight="1" x14ac:dyDescent="0.2"/>
    <row r="230" s="2" customFormat="1" ht="15.75" customHeight="1" x14ac:dyDescent="0.2"/>
    <row r="231" s="2" customFormat="1" ht="15.75" customHeight="1" x14ac:dyDescent="0.2"/>
    <row r="232" s="2" customFormat="1" ht="15.75" customHeight="1" x14ac:dyDescent="0.2"/>
    <row r="233" s="2" customFormat="1" ht="15.75" customHeight="1" x14ac:dyDescent="0.2"/>
    <row r="234" s="2" customFormat="1" ht="15.75" customHeight="1" x14ac:dyDescent="0.2"/>
    <row r="235" s="2" customFormat="1" ht="15.75" customHeight="1" x14ac:dyDescent="0.2"/>
    <row r="236" s="2" customFormat="1" ht="15.75" customHeight="1" x14ac:dyDescent="0.2"/>
    <row r="237" s="2" customFormat="1" ht="15.75" customHeight="1" x14ac:dyDescent="0.2"/>
    <row r="238" s="2" customFormat="1" ht="15.75" customHeight="1" x14ac:dyDescent="0.2"/>
    <row r="239" s="2" customFormat="1" ht="15.75" customHeight="1" x14ac:dyDescent="0.2"/>
    <row r="240" s="2" customFormat="1" ht="15.75" customHeight="1" x14ac:dyDescent="0.2"/>
    <row r="241" s="2" customFormat="1" ht="15.75" customHeight="1" x14ac:dyDescent="0.2"/>
    <row r="242" s="2" customFormat="1" ht="15.75" customHeight="1" x14ac:dyDescent="0.2"/>
    <row r="243" s="2" customFormat="1" ht="15.75" customHeight="1" x14ac:dyDescent="0.2"/>
    <row r="244" s="2" customFormat="1" ht="15.75" customHeight="1" x14ac:dyDescent="0.2"/>
    <row r="245" s="2" customFormat="1" ht="15.75" customHeight="1" x14ac:dyDescent="0.2"/>
    <row r="246" s="2" customFormat="1" ht="15.75" customHeight="1" x14ac:dyDescent="0.2"/>
    <row r="247" s="2" customFormat="1" ht="15.75" customHeight="1" x14ac:dyDescent="0.2"/>
    <row r="248" s="2" customFormat="1" ht="15.75" customHeight="1" x14ac:dyDescent="0.2"/>
    <row r="249" s="2" customFormat="1" ht="15.75" customHeight="1" x14ac:dyDescent="0.2"/>
    <row r="250" s="2" customFormat="1" ht="15.75" customHeight="1" x14ac:dyDescent="0.2"/>
    <row r="251" s="2" customFormat="1" ht="15.75" customHeight="1" x14ac:dyDescent="0.2"/>
    <row r="252" s="2" customFormat="1" ht="15.75" customHeight="1" x14ac:dyDescent="0.2"/>
    <row r="253" s="2" customFormat="1" ht="15.75" customHeight="1" x14ac:dyDescent="0.2"/>
    <row r="254" s="2" customFormat="1" ht="15.75" customHeight="1" x14ac:dyDescent="0.2"/>
    <row r="255" s="2" customFormat="1" ht="15.75" customHeight="1" x14ac:dyDescent="0.2"/>
    <row r="256" s="2" customFormat="1" ht="15.75" customHeight="1" x14ac:dyDescent="0.2"/>
    <row r="257" s="2" customFormat="1" ht="15.75" customHeight="1" x14ac:dyDescent="0.2"/>
    <row r="258" s="2" customFormat="1" ht="15.75" customHeight="1" x14ac:dyDescent="0.2"/>
    <row r="259" s="2" customFormat="1" ht="15.75" customHeight="1" x14ac:dyDescent="0.2"/>
    <row r="260" s="2" customFormat="1" ht="15.75" customHeight="1" x14ac:dyDescent="0.2"/>
    <row r="261" s="2" customFormat="1" ht="15.75" customHeight="1" x14ac:dyDescent="0.2"/>
    <row r="262" s="2" customFormat="1" ht="15.75" customHeight="1" x14ac:dyDescent="0.2"/>
    <row r="263" s="2" customFormat="1" ht="15.75" customHeight="1" x14ac:dyDescent="0.2"/>
    <row r="264" s="2" customFormat="1" ht="15.75" customHeight="1" x14ac:dyDescent="0.2"/>
    <row r="265" s="2" customFormat="1" ht="15.75" customHeight="1" x14ac:dyDescent="0.2"/>
    <row r="266" s="2" customFormat="1" ht="15.75" customHeight="1" x14ac:dyDescent="0.2"/>
    <row r="267" s="2" customFormat="1" ht="15.75" customHeight="1" x14ac:dyDescent="0.2"/>
    <row r="268" s="2" customFormat="1" ht="15.75" customHeight="1" x14ac:dyDescent="0.2"/>
    <row r="269" s="2" customFormat="1" ht="15.75" customHeight="1" x14ac:dyDescent="0.2"/>
    <row r="270" s="2" customFormat="1" ht="15.75" customHeight="1" x14ac:dyDescent="0.2"/>
    <row r="271" s="2" customFormat="1" ht="15.75" customHeight="1" x14ac:dyDescent="0.2"/>
    <row r="272" s="2" customFormat="1" ht="15.75" customHeight="1" x14ac:dyDescent="0.2"/>
    <row r="273" s="2" customFormat="1" ht="15.75" customHeight="1" x14ac:dyDescent="0.2"/>
    <row r="274" s="2" customFormat="1" ht="15.75" customHeight="1" x14ac:dyDescent="0.2"/>
    <row r="275" s="2" customFormat="1" ht="15.75" customHeight="1" x14ac:dyDescent="0.2"/>
    <row r="276" s="2" customFormat="1" ht="15.75" customHeight="1" x14ac:dyDescent="0.2"/>
    <row r="277" s="2" customFormat="1" ht="15.75" customHeight="1" x14ac:dyDescent="0.2"/>
    <row r="278" s="2" customFormat="1" ht="15.75" customHeight="1" x14ac:dyDescent="0.2"/>
    <row r="279" s="2" customFormat="1" ht="15.75" customHeight="1" x14ac:dyDescent="0.2"/>
    <row r="280" s="2" customFormat="1" ht="15.75" customHeight="1" x14ac:dyDescent="0.2"/>
    <row r="281" s="2" customFormat="1" ht="15.75" customHeight="1" x14ac:dyDescent="0.2"/>
    <row r="282" s="2" customFormat="1" ht="15.75" customHeight="1" x14ac:dyDescent="0.2"/>
    <row r="283" s="2" customFormat="1" ht="15.75" customHeight="1" x14ac:dyDescent="0.2"/>
    <row r="284" s="2" customFormat="1" ht="15.75" customHeight="1" x14ac:dyDescent="0.2"/>
    <row r="285" s="2" customFormat="1" ht="15.75" customHeight="1" x14ac:dyDescent="0.2"/>
    <row r="286" s="2" customFormat="1" ht="15.75" customHeight="1" x14ac:dyDescent="0.2"/>
    <row r="287" s="2" customFormat="1" ht="15.75" customHeight="1" x14ac:dyDescent="0.2"/>
    <row r="288" s="2" customFormat="1" ht="15.75" customHeight="1" x14ac:dyDescent="0.2"/>
    <row r="289" s="2" customFormat="1" ht="15.75" customHeight="1" x14ac:dyDescent="0.2"/>
    <row r="290" s="2" customFormat="1" ht="15.75" customHeight="1" x14ac:dyDescent="0.2"/>
    <row r="291" s="2" customFormat="1" ht="15.75" customHeight="1" x14ac:dyDescent="0.2"/>
    <row r="292" s="2" customFormat="1" ht="15.75" customHeight="1" x14ac:dyDescent="0.2"/>
    <row r="293" s="2" customFormat="1" ht="15.75" customHeight="1" x14ac:dyDescent="0.2"/>
    <row r="294" s="2" customFormat="1" ht="15.75" customHeight="1" x14ac:dyDescent="0.2"/>
    <row r="295" s="2" customFormat="1" ht="15.75" customHeight="1" x14ac:dyDescent="0.2"/>
    <row r="296" s="2" customFormat="1" ht="15.75" customHeight="1" x14ac:dyDescent="0.2"/>
    <row r="297" s="2" customFormat="1" ht="15.75" customHeight="1" x14ac:dyDescent="0.2"/>
    <row r="298" s="2" customFormat="1" ht="15.75" customHeight="1" x14ac:dyDescent="0.2"/>
    <row r="299" s="2" customFormat="1" ht="15.75" customHeight="1" x14ac:dyDescent="0.2"/>
    <row r="300" s="2" customFormat="1" ht="15.75" customHeight="1" x14ac:dyDescent="0.2"/>
    <row r="301" s="2" customFormat="1" ht="15.75" customHeight="1" x14ac:dyDescent="0.2"/>
    <row r="302" s="2" customFormat="1" ht="15.75" customHeight="1" x14ac:dyDescent="0.2"/>
    <row r="303" s="2" customFormat="1" ht="15.75" customHeight="1" x14ac:dyDescent="0.2"/>
    <row r="304" s="2" customFormat="1" ht="15.75" customHeight="1" x14ac:dyDescent="0.2"/>
    <row r="305" s="2" customFormat="1" ht="15.75" customHeight="1" x14ac:dyDescent="0.2"/>
    <row r="306" s="2" customFormat="1" ht="15.75" customHeight="1" x14ac:dyDescent="0.2"/>
    <row r="307" s="2" customFormat="1" ht="15.75" customHeight="1" x14ac:dyDescent="0.2"/>
    <row r="308" s="2" customFormat="1" ht="15.75" customHeight="1" x14ac:dyDescent="0.2"/>
    <row r="309" s="2" customFormat="1" ht="15.75" customHeight="1" x14ac:dyDescent="0.2"/>
    <row r="310" s="2" customFormat="1" ht="15.75" customHeight="1" x14ac:dyDescent="0.2"/>
    <row r="311" s="2" customFormat="1" ht="15.75" customHeight="1" x14ac:dyDescent="0.2"/>
    <row r="312" s="2" customFormat="1" ht="15.75" customHeight="1" x14ac:dyDescent="0.2"/>
    <row r="313" s="2" customFormat="1" ht="15.75" customHeight="1" x14ac:dyDescent="0.2"/>
    <row r="314" s="2" customFormat="1" ht="15.75" customHeight="1" x14ac:dyDescent="0.2"/>
    <row r="315" s="2" customFormat="1" ht="15.75" customHeight="1" x14ac:dyDescent="0.2"/>
    <row r="316" s="2" customFormat="1" ht="15.75" customHeight="1" x14ac:dyDescent="0.2"/>
    <row r="317" s="2" customFormat="1" ht="15.75" customHeight="1" x14ac:dyDescent="0.2"/>
    <row r="318" s="2" customFormat="1" ht="15.75" customHeight="1" x14ac:dyDescent="0.2"/>
    <row r="319" s="2" customFormat="1" ht="15.75" customHeight="1" x14ac:dyDescent="0.2"/>
    <row r="320" s="2" customFormat="1" ht="15.75" customHeight="1" x14ac:dyDescent="0.2"/>
    <row r="321" s="2" customFormat="1" ht="15.75" customHeight="1" x14ac:dyDescent="0.2"/>
    <row r="322" s="2" customFormat="1" ht="15.75" customHeight="1" x14ac:dyDescent="0.2"/>
    <row r="323" s="2" customFormat="1" ht="15.75" customHeight="1" x14ac:dyDescent="0.2"/>
    <row r="324" s="2" customFormat="1" ht="15.75" customHeight="1" x14ac:dyDescent="0.2"/>
    <row r="325" s="2" customFormat="1" ht="15.75" customHeight="1" x14ac:dyDescent="0.2"/>
    <row r="326" s="2" customFormat="1" ht="15.75" customHeight="1" x14ac:dyDescent="0.2"/>
    <row r="327" s="2" customFormat="1" ht="15.75" customHeight="1" x14ac:dyDescent="0.2"/>
    <row r="328" s="2" customFormat="1" ht="15.75" customHeight="1" x14ac:dyDescent="0.2"/>
    <row r="329" s="2" customFormat="1" ht="15.75" customHeight="1" x14ac:dyDescent="0.2"/>
    <row r="330" s="2" customFormat="1" ht="15.75" customHeight="1" x14ac:dyDescent="0.2"/>
    <row r="331" s="2" customFormat="1" ht="15.75" customHeight="1" x14ac:dyDescent="0.2"/>
    <row r="332" s="2" customFormat="1" ht="15.75" customHeight="1" x14ac:dyDescent="0.2"/>
    <row r="333" s="2" customFormat="1" ht="15.75" customHeight="1" x14ac:dyDescent="0.2"/>
    <row r="334" s="2" customFormat="1" ht="15.75" customHeight="1" x14ac:dyDescent="0.2"/>
    <row r="335" s="2" customFormat="1" ht="15.75" customHeight="1" x14ac:dyDescent="0.2"/>
    <row r="336" s="2" customFormat="1" ht="15.75" customHeight="1" x14ac:dyDescent="0.2"/>
    <row r="337" s="2" customFormat="1" ht="15.75" customHeight="1" x14ac:dyDescent="0.2"/>
    <row r="338" s="2" customFormat="1" ht="15.75" customHeight="1" x14ac:dyDescent="0.2"/>
    <row r="339" s="2" customFormat="1" ht="15.75" customHeight="1" x14ac:dyDescent="0.2"/>
    <row r="340" s="2" customFormat="1" ht="15.75" customHeight="1" x14ac:dyDescent="0.2"/>
    <row r="341" s="2" customFormat="1" ht="15.75" customHeight="1" x14ac:dyDescent="0.2"/>
    <row r="342" s="2" customFormat="1" ht="15.75" customHeight="1" x14ac:dyDescent="0.2"/>
    <row r="343" s="2" customFormat="1" ht="15.75" customHeight="1" x14ac:dyDescent="0.2"/>
    <row r="344" s="2" customFormat="1" ht="15.75" customHeight="1" x14ac:dyDescent="0.2"/>
    <row r="345" s="2" customFormat="1" ht="15.75" customHeight="1" x14ac:dyDescent="0.2"/>
    <row r="346" s="2" customFormat="1" ht="15.75" customHeight="1" x14ac:dyDescent="0.2"/>
    <row r="347" s="2" customFormat="1" ht="15.75" customHeight="1" x14ac:dyDescent="0.2"/>
    <row r="348" s="2" customFormat="1" ht="15.75" customHeight="1" x14ac:dyDescent="0.2"/>
    <row r="349" s="2" customFormat="1" ht="15.75" customHeight="1" x14ac:dyDescent="0.2"/>
    <row r="350" s="2" customFormat="1" ht="15.75" customHeight="1" x14ac:dyDescent="0.2"/>
    <row r="351" s="2" customFormat="1" ht="15.75" customHeight="1" x14ac:dyDescent="0.2"/>
    <row r="352" s="2" customFormat="1" ht="15.75" customHeight="1" x14ac:dyDescent="0.2"/>
    <row r="353" s="2" customFormat="1" ht="15.75" customHeight="1" x14ac:dyDescent="0.2"/>
    <row r="354" s="2" customFormat="1" ht="15.75" customHeight="1" x14ac:dyDescent="0.2"/>
    <row r="355" s="2" customFormat="1" ht="15.75" customHeight="1" x14ac:dyDescent="0.2"/>
    <row r="356" s="2" customFormat="1" ht="15.75" customHeight="1" x14ac:dyDescent="0.2"/>
    <row r="357" s="2" customFormat="1" ht="15.75" customHeight="1" x14ac:dyDescent="0.2"/>
    <row r="358" s="2" customFormat="1" ht="15.75" customHeight="1" x14ac:dyDescent="0.2"/>
    <row r="359" s="2" customFormat="1" ht="15.75" customHeight="1" x14ac:dyDescent="0.2"/>
    <row r="360" s="2" customFormat="1" ht="15.75" customHeight="1" x14ac:dyDescent="0.2"/>
    <row r="361" s="2" customFormat="1" ht="15.75" customHeight="1" x14ac:dyDescent="0.2"/>
    <row r="362" s="2" customFormat="1" ht="15.75" customHeight="1" x14ac:dyDescent="0.2"/>
    <row r="363" s="2" customFormat="1" ht="15.75" customHeight="1" x14ac:dyDescent="0.2"/>
    <row r="364" s="2" customFormat="1" ht="15.75" customHeight="1" x14ac:dyDescent="0.2"/>
    <row r="365" s="2" customFormat="1" ht="15.75" customHeight="1" x14ac:dyDescent="0.2"/>
    <row r="366" s="2" customFormat="1" ht="15.75" customHeight="1" x14ac:dyDescent="0.2"/>
    <row r="367" s="2" customFormat="1" ht="15.75" customHeight="1" x14ac:dyDescent="0.2"/>
    <row r="368" s="2" customFormat="1" ht="15.75" customHeight="1" x14ac:dyDescent="0.2"/>
    <row r="369" s="2" customFormat="1" ht="15.75" customHeight="1" x14ac:dyDescent="0.2"/>
    <row r="370" s="2" customFormat="1" ht="15.75" customHeight="1" x14ac:dyDescent="0.2"/>
    <row r="371" s="2" customFormat="1" ht="15.75" customHeight="1" x14ac:dyDescent="0.2"/>
    <row r="372" s="2" customFormat="1" ht="15.75" customHeight="1" x14ac:dyDescent="0.2"/>
    <row r="373" s="2" customFormat="1" ht="15.75" customHeight="1" x14ac:dyDescent="0.2"/>
    <row r="374" s="2" customFormat="1" ht="15.75" customHeight="1" x14ac:dyDescent="0.2"/>
    <row r="375" s="2" customFormat="1" ht="15.75" customHeight="1" x14ac:dyDescent="0.2"/>
    <row r="376" s="2" customFormat="1" ht="15.75" customHeight="1" x14ac:dyDescent="0.2"/>
    <row r="377" s="2" customFormat="1" ht="15.75" customHeight="1" x14ac:dyDescent="0.2"/>
    <row r="378" s="2" customFormat="1" ht="15.75" customHeight="1" x14ac:dyDescent="0.2"/>
    <row r="379" s="2" customFormat="1" ht="15.75" customHeight="1" x14ac:dyDescent="0.2"/>
    <row r="380" s="2" customFormat="1" ht="15.75" customHeight="1" x14ac:dyDescent="0.2"/>
    <row r="381" s="2" customFormat="1" ht="15.75" customHeight="1" x14ac:dyDescent="0.2"/>
    <row r="382" s="2" customFormat="1" ht="15.75" customHeight="1" x14ac:dyDescent="0.2"/>
    <row r="383" s="2" customFormat="1" ht="15.75" customHeight="1" x14ac:dyDescent="0.2"/>
    <row r="384" s="2" customFormat="1" ht="15.75" customHeight="1" x14ac:dyDescent="0.2"/>
    <row r="385" s="2" customFormat="1" ht="15.75" customHeight="1" x14ac:dyDescent="0.2"/>
    <row r="386" s="2" customFormat="1" ht="15.75" customHeight="1" x14ac:dyDescent="0.2"/>
    <row r="387" s="2" customFormat="1" ht="15.75" customHeight="1" x14ac:dyDescent="0.2"/>
    <row r="388" s="2" customFormat="1" ht="15.75" customHeight="1" x14ac:dyDescent="0.2"/>
    <row r="389" s="2" customFormat="1" ht="15.75" customHeight="1" x14ac:dyDescent="0.2"/>
    <row r="390" s="2" customFormat="1" ht="15.75" customHeight="1" x14ac:dyDescent="0.2"/>
  </sheetData>
  <sheetProtection algorithmName="SHA-512" hashValue="EwOsSFOi7DGsaEhLhYPzH66kPw+1Dy0uc8FIjAaYvHEXq0B5vX36U9VVTmPtNW6lcVWX93K4/CGM49J87YNPtw==" saltValue="gV5RgMtX/Q4xsEUSf+oKDA==" spinCount="100000" sheet="1" objects="1" scenarios="1"/>
  <mergeCells count="13">
    <mergeCell ref="C8:K8"/>
    <mergeCell ref="E9:F9"/>
    <mergeCell ref="I9:J9"/>
    <mergeCell ref="E10:F10"/>
    <mergeCell ref="I10:J10"/>
    <mergeCell ref="E14:F14"/>
    <mergeCell ref="I14:J14"/>
    <mergeCell ref="E11:F11"/>
    <mergeCell ref="I11:J11"/>
    <mergeCell ref="E12:F12"/>
    <mergeCell ref="I12:J12"/>
    <mergeCell ref="E13:F13"/>
    <mergeCell ref="I13:J13"/>
  </mergeCells>
  <conditionalFormatting sqref="C10:E13 G10:G13">
    <cfRule type="expression" dxfId="1" priority="2">
      <formula>C10=""</formula>
    </cfRule>
  </conditionalFormatting>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U395"/>
  <sheetViews>
    <sheetView zoomScaleNormal="150" workbookViewId="0">
      <selection activeCell="B10" sqref="B10"/>
    </sheetView>
  </sheetViews>
  <sheetFormatPr defaultColWidth="11" defaultRowHeight="15" x14ac:dyDescent="0.2"/>
  <cols>
    <col min="1" max="1" width="3.875" style="3" customWidth="1"/>
    <col min="2" max="2" width="57.375" style="3" bestFit="1" customWidth="1"/>
    <col min="3" max="3" width="39.375" style="3" customWidth="1"/>
    <col min="4" max="4" width="19.625" style="3" customWidth="1"/>
    <col min="5" max="47" width="11" style="2"/>
    <col min="48" max="16384" width="11" style="3"/>
  </cols>
  <sheetData>
    <row r="1" spans="1:5" ht="15.75" customHeight="1" x14ac:dyDescent="0.2">
      <c r="A1" s="146"/>
      <c r="B1" s="147"/>
      <c r="C1" s="147"/>
      <c r="D1" s="147"/>
      <c r="E1" s="208"/>
    </row>
    <row r="2" spans="1:5" ht="15.75" customHeight="1" x14ac:dyDescent="0.2">
      <c r="A2" s="150"/>
      <c r="B2" s="7"/>
      <c r="C2" s="7"/>
      <c r="D2" s="7"/>
      <c r="E2" s="209"/>
    </row>
    <row r="3" spans="1:5" ht="15.75" customHeight="1" x14ac:dyDescent="0.2">
      <c r="A3" s="150"/>
      <c r="B3" s="9" t="s">
        <v>178</v>
      </c>
      <c r="C3" s="270"/>
      <c r="D3" s="7"/>
      <c r="E3" s="209"/>
    </row>
    <row r="4" spans="1:5" ht="15.75" customHeight="1" x14ac:dyDescent="0.2">
      <c r="A4" s="150"/>
      <c r="B4" s="9" t="str">
        <f>Stadskantoor!B4</f>
        <v>Cateringdiensten gemeente 's-Hertogenbosch - Totaaloverzicht</v>
      </c>
      <c r="C4" s="270"/>
      <c r="D4" s="7"/>
      <c r="E4" s="209"/>
    </row>
    <row r="5" spans="1:5" ht="15.75" customHeight="1" x14ac:dyDescent="0.2">
      <c r="A5" s="150"/>
      <c r="B5" s="9" t="str">
        <f>Stadskantoor!B5</f>
        <v>Datum 24-8-2026</v>
      </c>
      <c r="C5" s="270"/>
      <c r="D5" s="7"/>
      <c r="E5" s="209"/>
    </row>
    <row r="6" spans="1:5" ht="15.75" customHeight="1" x14ac:dyDescent="0.2">
      <c r="A6" s="152"/>
      <c r="B6" s="155"/>
      <c r="C6" s="153"/>
      <c r="D6" s="155"/>
      <c r="E6" s="210"/>
    </row>
    <row r="7" spans="1:5" s="2" customFormat="1" ht="15.75" customHeight="1" x14ac:dyDescent="0.2">
      <c r="A7" s="211"/>
      <c r="B7" s="25"/>
      <c r="C7" s="25"/>
      <c r="D7" s="25"/>
      <c r="E7" s="212"/>
    </row>
    <row r="8" spans="1:5" s="2" customFormat="1" ht="15.75" customHeight="1" x14ac:dyDescent="0.2">
      <c r="A8" s="213"/>
      <c r="B8" s="271" t="s">
        <v>179</v>
      </c>
      <c r="C8" s="367"/>
      <c r="D8" s="367"/>
      <c r="E8" s="214"/>
    </row>
    <row r="9" spans="1:5" s="2" customFormat="1" ht="15.75" customHeight="1" x14ac:dyDescent="0.2">
      <c r="A9" s="213"/>
      <c r="B9" s="272" t="s">
        <v>180</v>
      </c>
      <c r="C9" s="285" t="s">
        <v>181</v>
      </c>
      <c r="D9" s="285" t="s">
        <v>182</v>
      </c>
      <c r="E9" s="214"/>
    </row>
    <row r="10" spans="1:5" s="2" customFormat="1" ht="16.5" customHeight="1" x14ac:dyDescent="0.2">
      <c r="A10" s="213"/>
      <c r="B10" s="288"/>
      <c r="C10" s="289"/>
      <c r="D10" s="290"/>
      <c r="E10" s="214"/>
    </row>
    <row r="11" spans="1:5" s="2" customFormat="1" ht="16.5" customHeight="1" x14ac:dyDescent="0.2">
      <c r="A11" s="213"/>
      <c r="B11" s="288"/>
      <c r="C11" s="289"/>
      <c r="D11" s="290"/>
      <c r="E11" s="214"/>
    </row>
    <row r="12" spans="1:5" s="2" customFormat="1" ht="16.5" customHeight="1" x14ac:dyDescent="0.2">
      <c r="A12" s="213"/>
      <c r="B12" s="288"/>
      <c r="C12" s="289"/>
      <c r="D12" s="290"/>
      <c r="E12" s="214"/>
    </row>
    <row r="13" spans="1:5" s="2" customFormat="1" ht="16.5" customHeight="1" x14ac:dyDescent="0.2">
      <c r="A13" s="213"/>
      <c r="B13" s="288"/>
      <c r="C13" s="289"/>
      <c r="D13" s="290"/>
      <c r="E13" s="214"/>
    </row>
    <row r="14" spans="1:5" s="2" customFormat="1" ht="16.5" customHeight="1" x14ac:dyDescent="0.2">
      <c r="A14" s="213"/>
      <c r="B14" s="288"/>
      <c r="C14" s="289"/>
      <c r="D14" s="290"/>
      <c r="E14" s="214"/>
    </row>
    <row r="15" spans="1:5" s="2" customFormat="1" ht="16.5" customHeight="1" x14ac:dyDescent="0.2">
      <c r="A15" s="213"/>
      <c r="B15" s="288"/>
      <c r="C15" s="289"/>
      <c r="D15" s="290"/>
      <c r="E15" s="214"/>
    </row>
    <row r="16" spans="1:5" s="2" customFormat="1" ht="16.5" customHeight="1" x14ac:dyDescent="0.2">
      <c r="A16" s="213"/>
      <c r="B16" s="288"/>
      <c r="C16" s="289"/>
      <c r="D16" s="290"/>
      <c r="E16" s="214"/>
    </row>
    <row r="17" spans="1:5" s="2" customFormat="1" ht="16.5" customHeight="1" x14ac:dyDescent="0.2">
      <c r="A17" s="213"/>
      <c r="B17" s="288"/>
      <c r="C17" s="289"/>
      <c r="D17" s="290"/>
      <c r="E17" s="214"/>
    </row>
    <row r="18" spans="1:5" s="2" customFormat="1" ht="16.5" customHeight="1" x14ac:dyDescent="0.2">
      <c r="A18" s="213"/>
      <c r="B18" s="288"/>
      <c r="C18" s="289"/>
      <c r="D18" s="290"/>
      <c r="E18" s="214"/>
    </row>
    <row r="19" spans="1:5" s="2" customFormat="1" ht="15.75" customHeight="1" x14ac:dyDescent="0.2">
      <c r="A19" s="213"/>
      <c r="B19" s="49"/>
      <c r="C19" s="286" t="s">
        <v>24</v>
      </c>
      <c r="D19" s="287">
        <f>SUM(D10:D18)</f>
        <v>0</v>
      </c>
      <c r="E19" s="214"/>
    </row>
    <row r="20" spans="1:5" s="2" customFormat="1" ht="15.75" customHeight="1" x14ac:dyDescent="0.2">
      <c r="A20" s="226"/>
      <c r="B20" s="227"/>
      <c r="C20" s="227"/>
      <c r="D20" s="227"/>
      <c r="E20" s="228"/>
    </row>
    <row r="21" spans="1:5" s="2" customFormat="1" ht="15.75" customHeight="1" x14ac:dyDescent="0.2"/>
    <row r="22" spans="1:5" s="2" customFormat="1" ht="15.75" customHeight="1" x14ac:dyDescent="0.2"/>
    <row r="23" spans="1:5" s="2" customFormat="1" ht="15.75" customHeight="1" x14ac:dyDescent="0.2"/>
    <row r="24" spans="1:5" s="2" customFormat="1" ht="15.75" customHeight="1" x14ac:dyDescent="0.2"/>
    <row r="25" spans="1:5" s="2" customFormat="1" ht="15.75" customHeight="1" x14ac:dyDescent="0.2"/>
    <row r="26" spans="1:5" s="2" customFormat="1" ht="15.75" customHeight="1" x14ac:dyDescent="0.2"/>
    <row r="27" spans="1:5" s="2" customFormat="1" ht="15.75" customHeight="1" x14ac:dyDescent="0.2"/>
    <row r="28" spans="1:5" s="2" customFormat="1" ht="15.75" customHeight="1" x14ac:dyDescent="0.2"/>
    <row r="29" spans="1:5" s="2" customFormat="1" ht="15.75" customHeight="1" x14ac:dyDescent="0.2"/>
    <row r="30" spans="1:5" s="2" customFormat="1" ht="15.75" customHeight="1" x14ac:dyDescent="0.2"/>
    <row r="31" spans="1:5" s="2" customFormat="1" ht="15.75" customHeight="1" x14ac:dyDescent="0.2"/>
    <row r="32" spans="1:5" s="2" customFormat="1" ht="15.75" customHeight="1" x14ac:dyDescent="0.2"/>
    <row r="33" s="2" customFormat="1" ht="15.75" customHeight="1" x14ac:dyDescent="0.2"/>
    <row r="34" s="2" customFormat="1" ht="15.75" customHeight="1" x14ac:dyDescent="0.2"/>
    <row r="35" s="2" customFormat="1" ht="15.75" customHeight="1" x14ac:dyDescent="0.2"/>
    <row r="36" s="2" customFormat="1" ht="15.75" customHeight="1" x14ac:dyDescent="0.2"/>
    <row r="37" s="2" customFormat="1" ht="15.75" customHeight="1" x14ac:dyDescent="0.2"/>
    <row r="38" s="2" customFormat="1" ht="15.75" customHeight="1" x14ac:dyDescent="0.2"/>
    <row r="39" s="2" customFormat="1" ht="15.75" customHeight="1" x14ac:dyDescent="0.2"/>
    <row r="40" s="2" customFormat="1" ht="15.75" customHeight="1" x14ac:dyDescent="0.2"/>
    <row r="41" s="2" customFormat="1" ht="15.75" customHeight="1" x14ac:dyDescent="0.2"/>
    <row r="42" s="2" customFormat="1" ht="15.75" customHeight="1" x14ac:dyDescent="0.2"/>
    <row r="43" s="2" customFormat="1" ht="15.75" customHeight="1" x14ac:dyDescent="0.2"/>
    <row r="44" s="2" customFormat="1" ht="15.75" customHeight="1" x14ac:dyDescent="0.2"/>
    <row r="45" s="2" customFormat="1" ht="15.75" customHeight="1" x14ac:dyDescent="0.2"/>
    <row r="46" s="2" customFormat="1" ht="15.75" customHeight="1" x14ac:dyDescent="0.2"/>
    <row r="47" s="2" customFormat="1" ht="15.75" customHeight="1" x14ac:dyDescent="0.2"/>
    <row r="48" s="2" customFormat="1" ht="15.75" customHeight="1" x14ac:dyDescent="0.2"/>
    <row r="49" s="2" customFormat="1" ht="15.75" customHeight="1" x14ac:dyDescent="0.2"/>
    <row r="50" s="2" customFormat="1" ht="15.75" customHeight="1" x14ac:dyDescent="0.2"/>
    <row r="51" s="2" customFormat="1" ht="15.75" customHeight="1" x14ac:dyDescent="0.2"/>
    <row r="52" s="2" customFormat="1" ht="15.75" customHeight="1" x14ac:dyDescent="0.2"/>
    <row r="53" s="2" customFormat="1" ht="15.75" customHeight="1" x14ac:dyDescent="0.2"/>
    <row r="54" s="2" customFormat="1" ht="15.75" customHeight="1" x14ac:dyDescent="0.2"/>
    <row r="55" s="2" customFormat="1" ht="15.75" customHeight="1" x14ac:dyDescent="0.2"/>
    <row r="56" s="2" customFormat="1" ht="15.75" customHeight="1" x14ac:dyDescent="0.2"/>
    <row r="57" s="2" customFormat="1" ht="15.75" customHeight="1" x14ac:dyDescent="0.2"/>
    <row r="58" s="2" customFormat="1" ht="15.75" customHeight="1" x14ac:dyDescent="0.2"/>
    <row r="59" s="2" customFormat="1" ht="15.75" customHeight="1" x14ac:dyDescent="0.2"/>
    <row r="60" s="2" customFormat="1" ht="15.75" customHeight="1" x14ac:dyDescent="0.2"/>
    <row r="61" s="2" customFormat="1" ht="15.75" customHeight="1" x14ac:dyDescent="0.2"/>
    <row r="62" s="2" customFormat="1" ht="15.75" customHeight="1" x14ac:dyDescent="0.2"/>
    <row r="63" s="2" customFormat="1" ht="15.75" customHeight="1" x14ac:dyDescent="0.2"/>
    <row r="64" s="2" customFormat="1" ht="15.75" customHeight="1" x14ac:dyDescent="0.2"/>
    <row r="65" s="2" customFormat="1" ht="15.75" customHeight="1" x14ac:dyDescent="0.2"/>
    <row r="66" s="2" customFormat="1" ht="15.75" customHeight="1" x14ac:dyDescent="0.2"/>
    <row r="67" s="2" customFormat="1" ht="15.75" customHeight="1" x14ac:dyDescent="0.2"/>
    <row r="68" s="2" customFormat="1" ht="15.75" customHeight="1" x14ac:dyDescent="0.2"/>
    <row r="69" s="2" customFormat="1" ht="15.75" customHeight="1" x14ac:dyDescent="0.2"/>
    <row r="70" s="2" customFormat="1" ht="15.75" customHeight="1" x14ac:dyDescent="0.2"/>
    <row r="71" s="2" customFormat="1" ht="15.75" customHeight="1" x14ac:dyDescent="0.2"/>
    <row r="72" s="2" customFormat="1" ht="15.75" customHeight="1" x14ac:dyDescent="0.2"/>
    <row r="73" s="2" customFormat="1" ht="15.75" customHeight="1" x14ac:dyDescent="0.2"/>
    <row r="74" s="2" customFormat="1" ht="15.75" customHeight="1" x14ac:dyDescent="0.2"/>
    <row r="75" s="2" customFormat="1" ht="15.75" customHeight="1" x14ac:dyDescent="0.2"/>
    <row r="76" s="2" customFormat="1" ht="15.75" customHeight="1" x14ac:dyDescent="0.2"/>
    <row r="77" s="2" customFormat="1" ht="15.75" customHeight="1" x14ac:dyDescent="0.2"/>
    <row r="78" s="2" customFormat="1" ht="15.75" customHeight="1" x14ac:dyDescent="0.2"/>
    <row r="79" s="2" customFormat="1" ht="15.75" customHeight="1" x14ac:dyDescent="0.2"/>
    <row r="80" s="2" customFormat="1" ht="15.75" customHeight="1" x14ac:dyDescent="0.2"/>
    <row r="81" s="2" customFormat="1" ht="15.75" customHeight="1" x14ac:dyDescent="0.2"/>
    <row r="82" s="2" customFormat="1" ht="15.75" customHeight="1" x14ac:dyDescent="0.2"/>
    <row r="83" s="2" customFormat="1" ht="15.75" customHeight="1" x14ac:dyDescent="0.2"/>
    <row r="84" s="2" customFormat="1" ht="15.75" customHeight="1" x14ac:dyDescent="0.2"/>
    <row r="85" s="2" customFormat="1" ht="15.75" customHeight="1" x14ac:dyDescent="0.2"/>
    <row r="86" s="2" customFormat="1" ht="15.75" customHeight="1" x14ac:dyDescent="0.2"/>
    <row r="87" s="2" customFormat="1" ht="15.75" customHeight="1" x14ac:dyDescent="0.2"/>
    <row r="88" s="2" customFormat="1" ht="15.75" customHeight="1" x14ac:dyDescent="0.2"/>
    <row r="89" s="2" customFormat="1" ht="15.75" customHeight="1" x14ac:dyDescent="0.2"/>
    <row r="90" s="2" customFormat="1" ht="15.75" customHeight="1" x14ac:dyDescent="0.2"/>
    <row r="91" s="2" customFormat="1" ht="15.75" customHeight="1" x14ac:dyDescent="0.2"/>
    <row r="92" s="2" customFormat="1" ht="15.75" customHeight="1" x14ac:dyDescent="0.2"/>
    <row r="93" s="2" customFormat="1" ht="15.75" customHeight="1" x14ac:dyDescent="0.2"/>
    <row r="94" s="2" customFormat="1" ht="15.75" customHeight="1" x14ac:dyDescent="0.2"/>
    <row r="95" s="2" customFormat="1" ht="15.75" customHeight="1" x14ac:dyDescent="0.2"/>
    <row r="96" s="2" customFormat="1" ht="15.75" customHeight="1" x14ac:dyDescent="0.2"/>
    <row r="97" s="2" customFormat="1" ht="15.75" customHeight="1" x14ac:dyDescent="0.2"/>
    <row r="98" s="2" customFormat="1" ht="15.75" customHeight="1" x14ac:dyDescent="0.2"/>
    <row r="99" s="2" customFormat="1" ht="15.75" customHeight="1" x14ac:dyDescent="0.2"/>
    <row r="100" s="2" customFormat="1" ht="15.75" customHeight="1" x14ac:dyDescent="0.2"/>
    <row r="101" s="2" customFormat="1" ht="15.75" customHeight="1" x14ac:dyDescent="0.2"/>
    <row r="102" s="2" customFormat="1" ht="15.75" customHeight="1" x14ac:dyDescent="0.2"/>
    <row r="103" s="2" customFormat="1" ht="15.75" customHeight="1" x14ac:dyDescent="0.2"/>
    <row r="104" s="2" customFormat="1" ht="15.75" customHeight="1" x14ac:dyDescent="0.2"/>
    <row r="105" s="2" customFormat="1" ht="15.75" customHeight="1" x14ac:dyDescent="0.2"/>
    <row r="106" s="2" customFormat="1" ht="15.75" customHeight="1" x14ac:dyDescent="0.2"/>
    <row r="107" s="2" customFormat="1" ht="15.75" customHeight="1" x14ac:dyDescent="0.2"/>
    <row r="108" s="2" customFormat="1" ht="15.75" customHeight="1" x14ac:dyDescent="0.2"/>
    <row r="109" s="2" customFormat="1" ht="15.75" customHeight="1" x14ac:dyDescent="0.2"/>
    <row r="110" s="2" customFormat="1" ht="15.75" customHeight="1" x14ac:dyDescent="0.2"/>
    <row r="111" s="2" customFormat="1" ht="15.75" customHeight="1" x14ac:dyDescent="0.2"/>
    <row r="112" s="2" customFormat="1" ht="15.75" customHeight="1" x14ac:dyDescent="0.2"/>
    <row r="113" s="2" customFormat="1" ht="15.75" customHeight="1" x14ac:dyDescent="0.2"/>
    <row r="114" s="2" customFormat="1" ht="15.75" customHeight="1" x14ac:dyDescent="0.2"/>
    <row r="115" s="2" customFormat="1" ht="15.75" customHeight="1" x14ac:dyDescent="0.2"/>
    <row r="116" s="2" customFormat="1" ht="15.75" customHeight="1" x14ac:dyDescent="0.2"/>
    <row r="117" s="2" customFormat="1" ht="15.75" customHeight="1" x14ac:dyDescent="0.2"/>
    <row r="118" s="2" customFormat="1" ht="15.75" customHeight="1" x14ac:dyDescent="0.2"/>
    <row r="119" s="2" customFormat="1" ht="15.75" customHeight="1" x14ac:dyDescent="0.2"/>
    <row r="120" s="2" customFormat="1" ht="15.75" customHeight="1" x14ac:dyDescent="0.2"/>
    <row r="121" s="2" customFormat="1" ht="15.75" customHeight="1" x14ac:dyDescent="0.2"/>
    <row r="122" s="2" customFormat="1" ht="15.75" customHeight="1" x14ac:dyDescent="0.2"/>
    <row r="123" s="2" customFormat="1" ht="15.75" customHeight="1" x14ac:dyDescent="0.2"/>
    <row r="124" s="2" customFormat="1" ht="15.75" customHeight="1" x14ac:dyDescent="0.2"/>
    <row r="125" s="2" customFormat="1" ht="15.75" customHeight="1" x14ac:dyDescent="0.2"/>
    <row r="126" s="2" customFormat="1" ht="15.75" customHeight="1" x14ac:dyDescent="0.2"/>
    <row r="127" s="2" customFormat="1" ht="15.75" customHeight="1" x14ac:dyDescent="0.2"/>
    <row r="128" s="2" customFormat="1" ht="15.75" customHeight="1" x14ac:dyDescent="0.2"/>
    <row r="129" s="2" customFormat="1" ht="15.75" customHeight="1" x14ac:dyDescent="0.2"/>
    <row r="130" s="2" customFormat="1" ht="15.75" customHeight="1" x14ac:dyDescent="0.2"/>
    <row r="131" s="2" customFormat="1" ht="15.75" customHeight="1" x14ac:dyDescent="0.2"/>
    <row r="132" s="2" customFormat="1" ht="15.75" customHeight="1" x14ac:dyDescent="0.2"/>
    <row r="133" s="2" customFormat="1" ht="15.75" customHeight="1" x14ac:dyDescent="0.2"/>
    <row r="134" s="2" customFormat="1" ht="15.75" customHeight="1" x14ac:dyDescent="0.2"/>
    <row r="135" s="2" customFormat="1" ht="15.75" customHeight="1" x14ac:dyDescent="0.2"/>
    <row r="136" s="2" customFormat="1" ht="15.75" customHeight="1" x14ac:dyDescent="0.2"/>
    <row r="137" s="2" customFormat="1" ht="15.75" customHeight="1" x14ac:dyDescent="0.2"/>
    <row r="138" s="2" customFormat="1" ht="15.75" customHeight="1" x14ac:dyDescent="0.2"/>
    <row r="139" s="2" customFormat="1" ht="15.75" customHeight="1" x14ac:dyDescent="0.2"/>
    <row r="140" s="2" customFormat="1" ht="15.75" customHeight="1" x14ac:dyDescent="0.2"/>
    <row r="141" s="2" customFormat="1" ht="15.75" customHeight="1" x14ac:dyDescent="0.2"/>
    <row r="142" s="2" customFormat="1" ht="15.75" customHeight="1" x14ac:dyDescent="0.2"/>
    <row r="143" s="2" customFormat="1" ht="15.75" customHeight="1" x14ac:dyDescent="0.2"/>
    <row r="144" s="2" customFormat="1" ht="15.75" customHeight="1" x14ac:dyDescent="0.2"/>
    <row r="145" s="2" customFormat="1" ht="15.75" customHeight="1" x14ac:dyDescent="0.2"/>
    <row r="146" s="2" customFormat="1" ht="15.75" customHeight="1" x14ac:dyDescent="0.2"/>
    <row r="147" s="2" customFormat="1" ht="15.75" customHeight="1" x14ac:dyDescent="0.2"/>
    <row r="148" s="2" customFormat="1" ht="15.75" customHeight="1" x14ac:dyDescent="0.2"/>
    <row r="149" s="2" customFormat="1" ht="15.75" customHeight="1" x14ac:dyDescent="0.2"/>
    <row r="150" s="2" customFormat="1" ht="15.75" customHeight="1" x14ac:dyDescent="0.2"/>
    <row r="151" s="2" customFormat="1" ht="15.75" customHeight="1" x14ac:dyDescent="0.2"/>
    <row r="152" s="2" customFormat="1" ht="15.75" customHeight="1" x14ac:dyDescent="0.2"/>
    <row r="153" s="2" customFormat="1" ht="15.75" customHeight="1" x14ac:dyDescent="0.2"/>
    <row r="154" s="2" customFormat="1" ht="15.75" customHeight="1" x14ac:dyDescent="0.2"/>
    <row r="155" s="2" customFormat="1" ht="15.75" customHeight="1" x14ac:dyDescent="0.2"/>
    <row r="156" s="2" customFormat="1" ht="15.75" customHeight="1" x14ac:dyDescent="0.2"/>
    <row r="157" s="2" customFormat="1" ht="15.75" customHeight="1" x14ac:dyDescent="0.2"/>
    <row r="158" s="2" customFormat="1" ht="15.75" customHeight="1" x14ac:dyDescent="0.2"/>
    <row r="159" s="2" customFormat="1" ht="15.75" customHeight="1" x14ac:dyDescent="0.2"/>
    <row r="160" s="2" customFormat="1" ht="15.75" customHeight="1" x14ac:dyDescent="0.2"/>
    <row r="161" s="2" customFormat="1" ht="15.75" customHeight="1" x14ac:dyDescent="0.2"/>
    <row r="162" s="2" customFormat="1" ht="15.75" customHeight="1" x14ac:dyDescent="0.2"/>
    <row r="163" s="2" customFormat="1" ht="15.75" customHeight="1" x14ac:dyDescent="0.2"/>
    <row r="164" s="2" customFormat="1" ht="15.75" customHeight="1" x14ac:dyDescent="0.2"/>
    <row r="165" s="2" customFormat="1" ht="15.75" customHeight="1" x14ac:dyDescent="0.2"/>
    <row r="166" s="2" customFormat="1" ht="15.75" customHeight="1" x14ac:dyDescent="0.2"/>
    <row r="167" s="2" customFormat="1" ht="15.75" customHeight="1" x14ac:dyDescent="0.2"/>
    <row r="168" s="2" customFormat="1" ht="15.75" customHeight="1" x14ac:dyDescent="0.2"/>
    <row r="169" s="2" customFormat="1" ht="15.75" customHeight="1" x14ac:dyDescent="0.2"/>
    <row r="170" s="2" customFormat="1" ht="15.75" customHeight="1" x14ac:dyDescent="0.2"/>
    <row r="171" s="2" customFormat="1" ht="15.75" customHeight="1" x14ac:dyDescent="0.2"/>
    <row r="172" s="2" customFormat="1" ht="15.75" customHeight="1" x14ac:dyDescent="0.2"/>
    <row r="173" s="2" customFormat="1" ht="15.75" customHeight="1" x14ac:dyDescent="0.2"/>
    <row r="174" s="2" customFormat="1" ht="15.75" customHeight="1" x14ac:dyDescent="0.2"/>
    <row r="175" s="2" customFormat="1" ht="15.75" customHeight="1" x14ac:dyDescent="0.2"/>
    <row r="176" s="2" customFormat="1" ht="15.75" customHeight="1" x14ac:dyDescent="0.2"/>
    <row r="177" s="2" customFormat="1" ht="15.75" customHeight="1" x14ac:dyDescent="0.2"/>
    <row r="178" s="2" customFormat="1" ht="15.75" customHeight="1" x14ac:dyDescent="0.2"/>
    <row r="179" s="2" customFormat="1" ht="15.75" customHeight="1" x14ac:dyDescent="0.2"/>
    <row r="180" s="2" customFormat="1" ht="15.75" customHeight="1" x14ac:dyDescent="0.2"/>
    <row r="181" s="2" customFormat="1" ht="15.75" customHeight="1" x14ac:dyDescent="0.2"/>
    <row r="182" s="2" customFormat="1" ht="15.75" customHeight="1" x14ac:dyDescent="0.2"/>
    <row r="183" s="2" customFormat="1" ht="15.75" customHeight="1" x14ac:dyDescent="0.2"/>
    <row r="184" s="2" customFormat="1" ht="15.75" customHeight="1" x14ac:dyDescent="0.2"/>
    <row r="185" s="2" customFormat="1" ht="15.75" customHeight="1" x14ac:dyDescent="0.2"/>
    <row r="186" s="2" customFormat="1" ht="15.75" customHeight="1" x14ac:dyDescent="0.2"/>
    <row r="187" s="2" customFormat="1" ht="15.75" customHeight="1" x14ac:dyDescent="0.2"/>
    <row r="188" s="2" customFormat="1" ht="15.75" customHeight="1" x14ac:dyDescent="0.2"/>
    <row r="189" s="2" customFormat="1" ht="15.75" customHeight="1" x14ac:dyDescent="0.2"/>
    <row r="190" s="2" customFormat="1" ht="15.75" customHeight="1" x14ac:dyDescent="0.2"/>
    <row r="191" s="2" customFormat="1" ht="15.75" customHeight="1" x14ac:dyDescent="0.2"/>
    <row r="192" s="2" customFormat="1" ht="15.75" customHeight="1" x14ac:dyDescent="0.2"/>
    <row r="193" s="2" customFormat="1" ht="15.75" customHeight="1" x14ac:dyDescent="0.2"/>
    <row r="194" s="2" customFormat="1" ht="15.75" customHeight="1" x14ac:dyDescent="0.2"/>
    <row r="195" s="2" customFormat="1" ht="15.75" customHeight="1" x14ac:dyDescent="0.2"/>
    <row r="196" s="2" customFormat="1" ht="15.75" customHeight="1" x14ac:dyDescent="0.2"/>
    <row r="197" s="2" customFormat="1" ht="15.75" customHeight="1" x14ac:dyDescent="0.2"/>
    <row r="198" s="2" customFormat="1" ht="15.75" customHeight="1" x14ac:dyDescent="0.2"/>
    <row r="199" s="2" customFormat="1" ht="15.75" customHeight="1" x14ac:dyDescent="0.2"/>
    <row r="200" s="2" customFormat="1" ht="15.75" customHeight="1" x14ac:dyDescent="0.2"/>
    <row r="201" s="2" customFormat="1" ht="15.75" customHeight="1" x14ac:dyDescent="0.2"/>
    <row r="202" s="2" customFormat="1" ht="15.75" customHeight="1" x14ac:dyDescent="0.2"/>
    <row r="203" s="2" customFormat="1" ht="15.75" customHeight="1" x14ac:dyDescent="0.2"/>
    <row r="204" s="2" customFormat="1" ht="15.75" customHeight="1" x14ac:dyDescent="0.2"/>
    <row r="205" s="2" customFormat="1" ht="15.75" customHeight="1" x14ac:dyDescent="0.2"/>
    <row r="206" s="2" customFormat="1" ht="15.75" customHeight="1" x14ac:dyDescent="0.2"/>
    <row r="207" s="2" customFormat="1" ht="15.75" customHeight="1" x14ac:dyDescent="0.2"/>
    <row r="208" s="2" customFormat="1" ht="15.75" customHeight="1" x14ac:dyDescent="0.2"/>
    <row r="209" s="2" customFormat="1" ht="15.75" customHeight="1" x14ac:dyDescent="0.2"/>
    <row r="210" s="2" customFormat="1" ht="15.75" customHeight="1" x14ac:dyDescent="0.2"/>
    <row r="211" s="2" customFormat="1" ht="15.75" customHeight="1" x14ac:dyDescent="0.2"/>
    <row r="212" s="2" customFormat="1" ht="15.75" customHeight="1" x14ac:dyDescent="0.2"/>
    <row r="213" s="2" customFormat="1" ht="15.75" customHeight="1" x14ac:dyDescent="0.2"/>
    <row r="214" s="2" customFormat="1" ht="15.75" customHeight="1" x14ac:dyDescent="0.2"/>
    <row r="215" s="2" customFormat="1" ht="15.75" customHeight="1" x14ac:dyDescent="0.2"/>
    <row r="216" s="2" customFormat="1" ht="15.75" customHeight="1" x14ac:dyDescent="0.2"/>
    <row r="217" s="2" customFormat="1" ht="15.75" customHeight="1" x14ac:dyDescent="0.2"/>
    <row r="218" s="2" customFormat="1" ht="15.75" customHeight="1" x14ac:dyDescent="0.2"/>
    <row r="219" s="2" customFormat="1" ht="15.75" customHeight="1" x14ac:dyDescent="0.2"/>
    <row r="220" s="2" customFormat="1" ht="15.75" customHeight="1" x14ac:dyDescent="0.2"/>
    <row r="221" s="2" customFormat="1" ht="15.75" customHeight="1" x14ac:dyDescent="0.2"/>
    <row r="222" s="2" customFormat="1" ht="15.75" customHeight="1" x14ac:dyDescent="0.2"/>
    <row r="223" s="2" customFormat="1" ht="15.75" customHeight="1" x14ac:dyDescent="0.2"/>
    <row r="224" s="2" customFormat="1" ht="15.75" customHeight="1" x14ac:dyDescent="0.2"/>
    <row r="225" s="2" customFormat="1" ht="15.75" customHeight="1" x14ac:dyDescent="0.2"/>
    <row r="226" s="2" customFormat="1" ht="15.75" customHeight="1" x14ac:dyDescent="0.2"/>
    <row r="227" s="2" customFormat="1" ht="15.75" customHeight="1" x14ac:dyDescent="0.2"/>
    <row r="228" s="2" customFormat="1" ht="15.75" customHeight="1" x14ac:dyDescent="0.2"/>
    <row r="229" s="2" customFormat="1" ht="15.75" customHeight="1" x14ac:dyDescent="0.2"/>
    <row r="230" s="2" customFormat="1" ht="15.75" customHeight="1" x14ac:dyDescent="0.2"/>
    <row r="231" s="2" customFormat="1" ht="15.75" customHeight="1" x14ac:dyDescent="0.2"/>
    <row r="232" s="2" customFormat="1" ht="15.75" customHeight="1" x14ac:dyDescent="0.2"/>
    <row r="233" s="2" customFormat="1" ht="15.75" customHeight="1" x14ac:dyDescent="0.2"/>
    <row r="234" s="2" customFormat="1" ht="15.75" customHeight="1" x14ac:dyDescent="0.2"/>
    <row r="235" s="2" customFormat="1" ht="15.75" customHeight="1" x14ac:dyDescent="0.2"/>
    <row r="236" s="2" customFormat="1" ht="15.75" customHeight="1" x14ac:dyDescent="0.2"/>
    <row r="237" s="2" customFormat="1" ht="15.75" customHeight="1" x14ac:dyDescent="0.2"/>
    <row r="238" s="2" customFormat="1" ht="15.75" customHeight="1" x14ac:dyDescent="0.2"/>
    <row r="239" s="2" customFormat="1" ht="15.75" customHeight="1" x14ac:dyDescent="0.2"/>
    <row r="240" s="2" customFormat="1" ht="15.75" customHeight="1" x14ac:dyDescent="0.2"/>
    <row r="241" s="2" customFormat="1" ht="15.75" customHeight="1" x14ac:dyDescent="0.2"/>
    <row r="242" s="2" customFormat="1" ht="15.75" customHeight="1" x14ac:dyDescent="0.2"/>
    <row r="243" s="2" customFormat="1" ht="15.75" customHeight="1" x14ac:dyDescent="0.2"/>
    <row r="244" s="2" customFormat="1" ht="15.75" customHeight="1" x14ac:dyDescent="0.2"/>
    <row r="245" s="2" customFormat="1" ht="15.75" customHeight="1" x14ac:dyDescent="0.2"/>
    <row r="246" s="2" customFormat="1" ht="15.75" customHeight="1" x14ac:dyDescent="0.2"/>
    <row r="247" s="2" customFormat="1" ht="15.75" customHeight="1" x14ac:dyDescent="0.2"/>
    <row r="248" s="2" customFormat="1" ht="15.75" customHeight="1" x14ac:dyDescent="0.2"/>
    <row r="249" s="2" customFormat="1" ht="15.75" customHeight="1" x14ac:dyDescent="0.2"/>
    <row r="250" s="2" customFormat="1" ht="15.75" customHeight="1" x14ac:dyDescent="0.2"/>
    <row r="251" s="2" customFormat="1" ht="15.75" customHeight="1" x14ac:dyDescent="0.2"/>
    <row r="252" s="2" customFormat="1" ht="15.75" customHeight="1" x14ac:dyDescent="0.2"/>
    <row r="253" s="2" customFormat="1" ht="15.75" customHeight="1" x14ac:dyDescent="0.2"/>
    <row r="254" s="2" customFormat="1" ht="15.75" customHeight="1" x14ac:dyDescent="0.2"/>
    <row r="255" s="2" customFormat="1" ht="15.75" customHeight="1" x14ac:dyDescent="0.2"/>
    <row r="256" s="2" customFormat="1" ht="15.75" customHeight="1" x14ac:dyDescent="0.2"/>
    <row r="257" s="2" customFormat="1" ht="15.75" customHeight="1" x14ac:dyDescent="0.2"/>
    <row r="258" s="2" customFormat="1" ht="15.75" customHeight="1" x14ac:dyDescent="0.2"/>
    <row r="259" s="2" customFormat="1" ht="15.75" customHeight="1" x14ac:dyDescent="0.2"/>
    <row r="260" s="2" customFormat="1" ht="15.75" customHeight="1" x14ac:dyDescent="0.2"/>
    <row r="261" s="2" customFormat="1" ht="15.75" customHeight="1" x14ac:dyDescent="0.2"/>
    <row r="262" s="2" customFormat="1" ht="15.75" customHeight="1" x14ac:dyDescent="0.2"/>
    <row r="263" s="2" customFormat="1" ht="15.75" customHeight="1" x14ac:dyDescent="0.2"/>
    <row r="264" s="2" customFormat="1" ht="15.75" customHeight="1" x14ac:dyDescent="0.2"/>
    <row r="265" s="2" customFormat="1" ht="15.75" customHeight="1" x14ac:dyDescent="0.2"/>
    <row r="266" s="2" customFormat="1" ht="15.75" customHeight="1" x14ac:dyDescent="0.2"/>
    <row r="267" s="2" customFormat="1" ht="15.75" customHeight="1" x14ac:dyDescent="0.2"/>
    <row r="268" s="2" customFormat="1" ht="15.75" customHeight="1" x14ac:dyDescent="0.2"/>
    <row r="269" s="2" customFormat="1" ht="15.75" customHeight="1" x14ac:dyDescent="0.2"/>
    <row r="270" s="2" customFormat="1" ht="15.75" customHeight="1" x14ac:dyDescent="0.2"/>
    <row r="271" s="2" customFormat="1" ht="15.75" customHeight="1" x14ac:dyDescent="0.2"/>
    <row r="272" s="2" customFormat="1" ht="15.75" customHeight="1" x14ac:dyDescent="0.2"/>
    <row r="273" s="2" customFormat="1" ht="15.75" customHeight="1" x14ac:dyDescent="0.2"/>
    <row r="274" s="2" customFormat="1" ht="15.75" customHeight="1" x14ac:dyDescent="0.2"/>
    <row r="275" s="2" customFormat="1" ht="15.75" customHeight="1" x14ac:dyDescent="0.2"/>
    <row r="276" s="2" customFormat="1" ht="15.75" customHeight="1" x14ac:dyDescent="0.2"/>
    <row r="277" s="2" customFormat="1" ht="15.75" customHeight="1" x14ac:dyDescent="0.2"/>
    <row r="278" s="2" customFormat="1" ht="15.75" customHeight="1" x14ac:dyDescent="0.2"/>
    <row r="279" s="2" customFormat="1" ht="15.75" customHeight="1" x14ac:dyDescent="0.2"/>
    <row r="280" s="2" customFormat="1" ht="15.75" customHeight="1" x14ac:dyDescent="0.2"/>
    <row r="281" s="2" customFormat="1" ht="15.75" customHeight="1" x14ac:dyDescent="0.2"/>
    <row r="282" s="2" customFormat="1" ht="15.75" customHeight="1" x14ac:dyDescent="0.2"/>
    <row r="283" s="2" customFormat="1" ht="15.75" customHeight="1" x14ac:dyDescent="0.2"/>
    <row r="284" s="2" customFormat="1" ht="15.75" customHeight="1" x14ac:dyDescent="0.2"/>
    <row r="285" s="2" customFormat="1" ht="15.75" customHeight="1" x14ac:dyDescent="0.2"/>
    <row r="286" s="2" customFormat="1" ht="15.75" customHeight="1" x14ac:dyDescent="0.2"/>
    <row r="287" s="2" customFormat="1" ht="15.75" customHeight="1" x14ac:dyDescent="0.2"/>
    <row r="288" s="2" customFormat="1" ht="15.75" customHeight="1" x14ac:dyDescent="0.2"/>
    <row r="289" s="2" customFormat="1" ht="15.75" customHeight="1" x14ac:dyDescent="0.2"/>
    <row r="290" s="2" customFormat="1" ht="15.75" customHeight="1" x14ac:dyDescent="0.2"/>
    <row r="291" s="2" customFormat="1" ht="15.75" customHeight="1" x14ac:dyDescent="0.2"/>
    <row r="292" s="2" customFormat="1" ht="15.75" customHeight="1" x14ac:dyDescent="0.2"/>
    <row r="293" s="2" customFormat="1" ht="15.75" customHeight="1" x14ac:dyDescent="0.2"/>
    <row r="294" s="2" customFormat="1" ht="15.75" customHeight="1" x14ac:dyDescent="0.2"/>
    <row r="295" s="2" customFormat="1" ht="15.75" customHeight="1" x14ac:dyDescent="0.2"/>
    <row r="296" s="2" customFormat="1" ht="15.75" customHeight="1" x14ac:dyDescent="0.2"/>
    <row r="297" s="2" customFormat="1" ht="15.75" customHeight="1" x14ac:dyDescent="0.2"/>
    <row r="298" s="2" customFormat="1" ht="15.75" customHeight="1" x14ac:dyDescent="0.2"/>
    <row r="299" s="2" customFormat="1" ht="15.75" customHeight="1" x14ac:dyDescent="0.2"/>
    <row r="300" s="2" customFormat="1" ht="15.75" customHeight="1" x14ac:dyDescent="0.2"/>
    <row r="301" s="2" customFormat="1" ht="15.75" customHeight="1" x14ac:dyDescent="0.2"/>
    <row r="302" s="2" customFormat="1" ht="15.75" customHeight="1" x14ac:dyDescent="0.2"/>
    <row r="303" s="2" customFormat="1" ht="15.75" customHeight="1" x14ac:dyDescent="0.2"/>
    <row r="304" s="2" customFormat="1" ht="15.75" customHeight="1" x14ac:dyDescent="0.2"/>
    <row r="305" s="2" customFormat="1" ht="15.75" customHeight="1" x14ac:dyDescent="0.2"/>
    <row r="306" s="2" customFormat="1" ht="15.75" customHeight="1" x14ac:dyDescent="0.2"/>
    <row r="307" s="2" customFormat="1" ht="15.75" customHeight="1" x14ac:dyDescent="0.2"/>
    <row r="308" s="2" customFormat="1" ht="15.75" customHeight="1" x14ac:dyDescent="0.2"/>
    <row r="309" s="2" customFormat="1" ht="15.75" customHeight="1" x14ac:dyDescent="0.2"/>
    <row r="310" s="2" customFormat="1" ht="15.75" customHeight="1" x14ac:dyDescent="0.2"/>
    <row r="311" s="2" customFormat="1" ht="15.75" customHeight="1" x14ac:dyDescent="0.2"/>
    <row r="312" s="2" customFormat="1" ht="15.75" customHeight="1" x14ac:dyDescent="0.2"/>
    <row r="313" s="2" customFormat="1" ht="15.75" customHeight="1" x14ac:dyDescent="0.2"/>
    <row r="314" s="2" customFormat="1" ht="15.75" customHeight="1" x14ac:dyDescent="0.2"/>
    <row r="315" s="2" customFormat="1" ht="15.75" customHeight="1" x14ac:dyDescent="0.2"/>
    <row r="316" s="2" customFormat="1" ht="15.75" customHeight="1" x14ac:dyDescent="0.2"/>
    <row r="317" s="2" customFormat="1" ht="15.75" customHeight="1" x14ac:dyDescent="0.2"/>
    <row r="318" s="2" customFormat="1" ht="15.75" customHeight="1" x14ac:dyDescent="0.2"/>
    <row r="319" s="2" customFormat="1" ht="15.75" customHeight="1" x14ac:dyDescent="0.2"/>
    <row r="320" s="2" customFormat="1" ht="15.75" customHeight="1" x14ac:dyDescent="0.2"/>
    <row r="321" s="2" customFormat="1" ht="15.75" customHeight="1" x14ac:dyDescent="0.2"/>
    <row r="322" s="2" customFormat="1" ht="15.75" customHeight="1" x14ac:dyDescent="0.2"/>
    <row r="323" s="2" customFormat="1" ht="15.75" customHeight="1" x14ac:dyDescent="0.2"/>
    <row r="324" s="2" customFormat="1" ht="15.75" customHeight="1" x14ac:dyDescent="0.2"/>
    <row r="325" s="2" customFormat="1" ht="15.75" customHeight="1" x14ac:dyDescent="0.2"/>
    <row r="326" s="2" customFormat="1" ht="15.75" customHeight="1" x14ac:dyDescent="0.2"/>
    <row r="327" s="2" customFormat="1" ht="15.75" customHeight="1" x14ac:dyDescent="0.2"/>
    <row r="328" s="2" customFormat="1" ht="15.75" customHeight="1" x14ac:dyDescent="0.2"/>
    <row r="329" s="2" customFormat="1" ht="15.75" customHeight="1" x14ac:dyDescent="0.2"/>
    <row r="330" s="2" customFormat="1" ht="15.75" customHeight="1" x14ac:dyDescent="0.2"/>
    <row r="331" s="2" customFormat="1" ht="15.75" customHeight="1" x14ac:dyDescent="0.2"/>
    <row r="332" s="2" customFormat="1" ht="15.75" customHeight="1" x14ac:dyDescent="0.2"/>
    <row r="333" s="2" customFormat="1" ht="15.75" customHeight="1" x14ac:dyDescent="0.2"/>
    <row r="334" s="2" customFormat="1" ht="15.75" customHeight="1" x14ac:dyDescent="0.2"/>
    <row r="335" s="2" customFormat="1" ht="15.75" customHeight="1" x14ac:dyDescent="0.2"/>
    <row r="336" s="2" customFormat="1" ht="15.75" customHeight="1" x14ac:dyDescent="0.2"/>
    <row r="337" s="2" customFormat="1" ht="15.75" customHeight="1" x14ac:dyDescent="0.2"/>
    <row r="338" s="2" customFormat="1" ht="15.75" customHeight="1" x14ac:dyDescent="0.2"/>
    <row r="339" s="2" customFormat="1" ht="15.75" customHeight="1" x14ac:dyDescent="0.2"/>
    <row r="340" s="2" customFormat="1" ht="15.75" customHeight="1" x14ac:dyDescent="0.2"/>
    <row r="341" s="2" customFormat="1" ht="15.75" customHeight="1" x14ac:dyDescent="0.2"/>
    <row r="342" s="2" customFormat="1" ht="15.75" customHeight="1" x14ac:dyDescent="0.2"/>
    <row r="343" s="2" customFormat="1" ht="15.75" customHeight="1" x14ac:dyDescent="0.2"/>
    <row r="344" s="2" customFormat="1" ht="15.75" customHeight="1" x14ac:dyDescent="0.2"/>
    <row r="345" s="2" customFormat="1" ht="15.75" customHeight="1" x14ac:dyDescent="0.2"/>
    <row r="346" s="2" customFormat="1" ht="15.75" customHeight="1" x14ac:dyDescent="0.2"/>
    <row r="347" s="2" customFormat="1" ht="15.75" customHeight="1" x14ac:dyDescent="0.2"/>
    <row r="348" s="2" customFormat="1" ht="15.75" customHeight="1" x14ac:dyDescent="0.2"/>
    <row r="349" s="2" customFormat="1" ht="15.75" customHeight="1" x14ac:dyDescent="0.2"/>
    <row r="350" s="2" customFormat="1" ht="15.75" customHeight="1" x14ac:dyDescent="0.2"/>
    <row r="351" s="2" customFormat="1" ht="15.75" customHeight="1" x14ac:dyDescent="0.2"/>
    <row r="352" s="2" customFormat="1" ht="15.75" customHeight="1" x14ac:dyDescent="0.2"/>
    <row r="353" s="2" customFormat="1" ht="15.75" customHeight="1" x14ac:dyDescent="0.2"/>
    <row r="354" s="2" customFormat="1" ht="15.75" customHeight="1" x14ac:dyDescent="0.2"/>
    <row r="355" s="2" customFormat="1" ht="15.75" customHeight="1" x14ac:dyDescent="0.2"/>
    <row r="356" s="2" customFormat="1" ht="15.75" customHeight="1" x14ac:dyDescent="0.2"/>
    <row r="357" s="2" customFormat="1" ht="15.75" customHeight="1" x14ac:dyDescent="0.2"/>
    <row r="358" s="2" customFormat="1" ht="15.75" customHeight="1" x14ac:dyDescent="0.2"/>
    <row r="359" s="2" customFormat="1" ht="15.75" customHeight="1" x14ac:dyDescent="0.2"/>
    <row r="360" s="2" customFormat="1" ht="15.75" customHeight="1" x14ac:dyDescent="0.2"/>
    <row r="361" s="2" customFormat="1" ht="15.75" customHeight="1" x14ac:dyDescent="0.2"/>
    <row r="362" s="2" customFormat="1" ht="15.75" customHeight="1" x14ac:dyDescent="0.2"/>
    <row r="363" s="2" customFormat="1" ht="15.75" customHeight="1" x14ac:dyDescent="0.2"/>
    <row r="364" s="2" customFormat="1" ht="15.75" customHeight="1" x14ac:dyDescent="0.2"/>
    <row r="365" s="2" customFormat="1" ht="15.75" customHeight="1" x14ac:dyDescent="0.2"/>
    <row r="366" s="2" customFormat="1" ht="15.75" customHeight="1" x14ac:dyDescent="0.2"/>
    <row r="367" s="2" customFormat="1" ht="15.75" customHeight="1" x14ac:dyDescent="0.2"/>
    <row r="368" s="2" customFormat="1" ht="15.75" customHeight="1" x14ac:dyDescent="0.2"/>
    <row r="369" s="2" customFormat="1" ht="15.75" customHeight="1" x14ac:dyDescent="0.2"/>
    <row r="370" s="2" customFormat="1" ht="15.75" customHeight="1" x14ac:dyDescent="0.2"/>
    <row r="371" s="2" customFormat="1" ht="15.75" customHeight="1" x14ac:dyDescent="0.2"/>
    <row r="372" s="2" customFormat="1" ht="15.75" customHeight="1" x14ac:dyDescent="0.2"/>
    <row r="373" s="2" customFormat="1" ht="15.75" customHeight="1" x14ac:dyDescent="0.2"/>
    <row r="374" s="2" customFormat="1" ht="15.75" customHeight="1" x14ac:dyDescent="0.2"/>
    <row r="375" s="2" customFormat="1" ht="15.75" customHeight="1" x14ac:dyDescent="0.2"/>
    <row r="376" s="2" customFormat="1" ht="15.75" customHeight="1" x14ac:dyDescent="0.2"/>
    <row r="377" s="2" customFormat="1" ht="15.75" customHeight="1" x14ac:dyDescent="0.2"/>
    <row r="378" s="2" customFormat="1" ht="15.75" customHeight="1" x14ac:dyDescent="0.2"/>
    <row r="379" s="2" customFormat="1" ht="15.75" customHeight="1" x14ac:dyDescent="0.2"/>
    <row r="380" s="2" customFormat="1" ht="15.75" customHeight="1" x14ac:dyDescent="0.2"/>
    <row r="381" s="2" customFormat="1" ht="15.75" customHeight="1" x14ac:dyDescent="0.2"/>
    <row r="382" s="2" customFormat="1" ht="15.75" customHeight="1" x14ac:dyDescent="0.2"/>
    <row r="383" s="2" customFormat="1" ht="15.75" customHeight="1" x14ac:dyDescent="0.2"/>
    <row r="384" s="2" customFormat="1" ht="15.75" customHeight="1" x14ac:dyDescent="0.2"/>
    <row r="385" s="2" customFormat="1" ht="15.75" customHeight="1" x14ac:dyDescent="0.2"/>
    <row r="386" s="2" customFormat="1" ht="15.75" customHeight="1" x14ac:dyDescent="0.2"/>
    <row r="387" s="2" customFormat="1" ht="15.75" customHeight="1" x14ac:dyDescent="0.2"/>
    <row r="388" s="2" customFormat="1" ht="15.75" customHeight="1" x14ac:dyDescent="0.2"/>
    <row r="389" s="2" customFormat="1" ht="15.75" customHeight="1" x14ac:dyDescent="0.2"/>
    <row r="390" s="2" customFormat="1" ht="15.75" customHeight="1" x14ac:dyDescent="0.2"/>
    <row r="391" s="2" customFormat="1" ht="15.75" customHeight="1" x14ac:dyDescent="0.2"/>
    <row r="392" s="2" customFormat="1" ht="15.75" customHeight="1" x14ac:dyDescent="0.2"/>
    <row r="393" s="2" customFormat="1" ht="15.75" customHeight="1" x14ac:dyDescent="0.2"/>
    <row r="394" s="2" customFormat="1" ht="15.75" customHeight="1" x14ac:dyDescent="0.2"/>
    <row r="395" s="2" customFormat="1" ht="15.75" customHeight="1" x14ac:dyDescent="0.2"/>
  </sheetData>
  <sheetProtection algorithmName="SHA-512" hashValue="AWKaatENw5YkZd8u88IlH070VEjP7ZMGs5hzy0vrRWJhD/30HHm4Gsh8JfTV3MnnAN51GChuaHyCiP5D2gNYEw==" saltValue="1w3lp99/PtTacPqFVkdIeA==" spinCount="100000" sheet="1" objects="1" scenarios="1"/>
  <mergeCells count="1">
    <mergeCell ref="C8:D8"/>
  </mergeCells>
  <conditionalFormatting sqref="B10:D18">
    <cfRule type="expression" dxfId="0" priority="2">
      <formula>B10=""</formula>
    </cfRule>
  </conditionalFormatting>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1db025f-64a4-4f96-b4a6-8ae6dd54a103">
      <Terms xmlns="http://schemas.microsoft.com/office/infopath/2007/PartnerControls"/>
    </lcf76f155ced4ddcb4097134ff3c332f>
    <TaxCatchAll xmlns="ee60655f-9f26-4f85-af89-7e1802229844">
      <Value>1</Value>
    </TaxCatchAll>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B53F57A34F152469E109A85C70DEBED" ma:contentTypeVersion="18" ma:contentTypeDescription="Een nieuw document maken." ma:contentTypeScope="" ma:versionID="b7be424eeb26c95b7d367c42d70686c1">
  <xsd:schema xmlns:xsd="http://www.w3.org/2001/XMLSchema" xmlns:xs="http://www.w3.org/2001/XMLSchema" xmlns:p="http://schemas.microsoft.com/office/2006/metadata/properties" xmlns:ns2="278c3c4d-f426-4f19-87e5-1f9242ca19bd" xmlns:ns3="ee60655f-9f26-4f85-af89-7e1802229844" xmlns:ns4="a1db025f-64a4-4f96-b4a6-8ae6dd54a103" targetNamespace="http://schemas.microsoft.com/office/2006/metadata/properties" ma:root="true" ma:fieldsID="ad7b7bff027ecf60c4522993d41f2309" ns2:_="" ns3:_="" ns4:_="">
    <xsd:import namespace="278c3c4d-f426-4f19-87e5-1f9242ca19bd"/>
    <xsd:import namespace="ee60655f-9f26-4f85-af89-7e1802229844"/>
    <xsd:import namespace="a1db025f-64a4-4f96-b4a6-8ae6dd54a103"/>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DateTaken" minOccurs="0"/>
                <xsd:element ref="ns4:lcf76f155ced4ddcb4097134ff3c332f" minOccurs="0"/>
                <xsd:element ref="ns4:MediaServiceLocation"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e60655f-9f26-4f85-af89-7e1802229844"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38a53cf-b10a-4771-9803-5000e995f471}" ma:internalName="TaxCatchAll" ma:showField="CatchAllData" ma:web="ee60655f-9f26-4f85-af89-7e180222984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1db025f-64a4-4f96-b4a6-8ae6dd54a103"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F16DBB-FFFA-4494-A8BD-CC52DA7ED050}">
  <ds:schemaRefs>
    <ds:schemaRef ds:uri="http://schemas.microsoft.com/office/2006/metadata/properties"/>
    <ds:schemaRef ds:uri="http://schemas.microsoft.com/office/infopath/2007/PartnerControls"/>
    <ds:schemaRef ds:uri="a1db025f-64a4-4f96-b4a6-8ae6dd54a103"/>
    <ds:schemaRef ds:uri="ee60655f-9f26-4f85-af89-7e1802229844"/>
    <ds:schemaRef ds:uri="278c3c4d-f426-4f19-87e5-1f9242ca19bd"/>
  </ds:schemaRefs>
</ds:datastoreItem>
</file>

<file path=customXml/itemProps2.xml><?xml version="1.0" encoding="utf-8"?>
<ds:datastoreItem xmlns:ds="http://schemas.openxmlformats.org/officeDocument/2006/customXml" ds:itemID="{A78FB7DA-BBB2-4CC8-B95B-6104417EBC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ee60655f-9f26-4f85-af89-7e1802229844"/>
    <ds:schemaRef ds:uri="a1db025f-64a4-4f96-b4a6-8ae6dd54a1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CF989A-4990-440A-AC6E-A2C8DFD9C2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3</vt:i4>
      </vt:variant>
    </vt:vector>
  </HeadingPairs>
  <TitlesOfParts>
    <vt:vector size="12" baseType="lpstr">
      <vt:lpstr>Totaaloverzicht</vt:lpstr>
      <vt:lpstr>Stadskantoor</vt:lpstr>
      <vt:lpstr>Afvalstoffendienst</vt:lpstr>
      <vt:lpstr>Stadhuis</vt:lpstr>
      <vt:lpstr>Weener XL</vt:lpstr>
      <vt:lpstr>Banqueting Stadhuis</vt:lpstr>
      <vt:lpstr>Banqueting overige locaties</vt:lpstr>
      <vt:lpstr>Warmedranken voorzieningen</vt:lpstr>
      <vt:lpstr>Opstartkosten</vt:lpstr>
      <vt:lpstr>Afvalstoffendienst!Afdrukbereik</vt:lpstr>
      <vt:lpstr>Stadhuis!Afdrukbereik</vt:lpstr>
      <vt:lpstr>Stadskantoor!Afdrukbereik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Rianne Zantingh</dc:creator>
  <cp:keywords/>
  <dc:description/>
  <cp:lastModifiedBy>Lineke François - Jonker</cp:lastModifiedBy>
  <cp:revision>0</cp:revision>
  <dcterms:created xsi:type="dcterms:W3CDTF">2024-12-03T14:03:39Z</dcterms:created>
  <dcterms:modified xsi:type="dcterms:W3CDTF">2026-08-24T11:22:46Z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0x0101006B53F57A34F152469E109A85C70DEBED</vt:lpwstr>
  </property>
  <property fmtid="{D5CDD505-2E9C-101B-9397-08002B2CF9AE}" pid="3" name="MediaServiceImageTags">
    <vt:lpwstr/>
  </property>
  <property fmtid="{D5CDD505-2E9C-101B-9397-08002B2CF9AE}" pid="4" name="gshDocumentSoort">
    <vt:lpwstr/>
  </property>
  <property fmtid="{D5CDD505-2E9C-101B-9397-08002B2CF9AE}" pid="5" name="gshDocumentstatus">
    <vt:lpwstr>1;#Concept|fac772ea-c83a-4d2d-8153-73dc814209cd</vt:lpwstr>
  </property>
  <property fmtid="{D5CDD505-2E9C-101B-9397-08002B2CF9AE}" pid="6" name="gshProjectfase">
    <vt:lpwstr/>
  </property>
</Properties>
</file>