
<file path=[Content_Types].xml><?xml version="1.0" encoding="utf-8"?>
<Types xmlns="http://schemas.openxmlformats.org/package/2006/content-type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929"/>
  <workbookPr/>
  <mc:AlternateContent xmlns:mc="http://schemas.openxmlformats.org/markup-compatibility/2006">
    <mc:Choice Requires="x15">
      <x15ac:absPath xmlns:x15ac="http://schemas.microsoft.com/office/spreadsheetml/2010/11/ac" url="https://gmdb.sharepoint.com/sites/p-14882/Gedeelde documenten/C. Aanbestedingsdocumenten/"/>
    </mc:Choice>
  </mc:AlternateContent>
  <xr:revisionPtr revIDLastSave="158" documentId="8_{35EE5A1E-645F-4A7B-A149-28CA667BA92F}" xr6:coauthVersionLast="47" xr6:coauthVersionMax="47" xr10:uidLastSave="{0C37CB2C-2C81-4F88-8AD1-4C7B8CFFCD95}"/>
  <bookViews>
    <workbookView xWindow="-28920" yWindow="-120" windowWidth="29040" windowHeight="15720" xr2:uid="{933AADE6-CB5E-654F-A8A5-E2D85E4911F9}"/>
  </bookViews>
  <sheets>
    <sheet name="Totaaloverzicht" sheetId="13" r:id="rId1"/>
    <sheet name="Stadskantoor" sheetId="7" r:id="rId2"/>
    <sheet name="Afvalstoffendienst" sheetId="15" r:id="rId3"/>
    <sheet name="Stadhuis" sheetId="12" r:id="rId4"/>
    <sheet name="Weener XL" sheetId="11" r:id="rId5"/>
    <sheet name="Banqueting Stadhuis" sheetId="18" r:id="rId6"/>
    <sheet name="Banqueting overige locaties" sheetId="16" r:id="rId7"/>
    <sheet name="Warmedranken voorzieningen" sheetId="14" r:id="rId8"/>
    <sheet name="Opstartkosten" sheetId="17" r:id="rId9"/>
  </sheets>
  <definedNames>
    <definedName name="_xlnm.Print_Area" localSheetId="2">Afvalstoffendienst!$A$1:$L$23</definedName>
    <definedName name="_xlnm.Print_Area" localSheetId="3">Stadhuis!$A$1:$G$6</definedName>
    <definedName name="_xlnm.Print_Area" localSheetId="1">Stadskantoor!$A$1:$L$21</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20" i="16" l="1"/>
  <c r="G19" i="16"/>
  <c r="G18" i="16"/>
  <c r="G17" i="16"/>
  <c r="G16" i="16"/>
  <c r="G30" i="16"/>
  <c r="G29" i="16"/>
  <c r="G28" i="16"/>
  <c r="G32" i="16"/>
  <c r="G31" i="16"/>
  <c r="I10" i="14" l="1"/>
  <c r="K10" i="14" s="1"/>
  <c r="G43" i="12"/>
  <c r="I43" i="12" s="1"/>
  <c r="J44" i="15"/>
  <c r="J45" i="15"/>
  <c r="J46" i="15"/>
  <c r="J47" i="15"/>
  <c r="J48" i="15"/>
  <c r="J49" i="15"/>
  <c r="J32" i="15"/>
  <c r="J33" i="15"/>
  <c r="J34" i="15"/>
  <c r="J35" i="15"/>
  <c r="J42" i="7"/>
  <c r="J43" i="7"/>
  <c r="J44" i="7"/>
  <c r="J45" i="7"/>
  <c r="J46" i="7"/>
  <c r="J47" i="7"/>
  <c r="J33" i="7"/>
  <c r="J29" i="7"/>
  <c r="J30" i="7"/>
  <c r="J31" i="7"/>
  <c r="J32" i="7"/>
  <c r="E26" i="12" l="1"/>
  <c r="D19" i="17"/>
  <c r="C16" i="13" s="1"/>
  <c r="B57" i="12"/>
  <c r="B56" i="12"/>
  <c r="F18" i="11"/>
  <c r="H17" i="11"/>
  <c r="J17" i="11" s="1"/>
  <c r="H16" i="11"/>
  <c r="E52" i="12"/>
  <c r="I44" i="12"/>
  <c r="I45" i="12"/>
  <c r="I46" i="12"/>
  <c r="G51" i="12"/>
  <c r="I51" i="12" s="1"/>
  <c r="G50" i="12"/>
  <c r="I50" i="12" s="1"/>
  <c r="G49" i="12"/>
  <c r="I49" i="12" s="1"/>
  <c r="G48" i="12"/>
  <c r="I48" i="12" s="1"/>
  <c r="G47" i="12"/>
  <c r="I47" i="12" s="1"/>
  <c r="G46" i="12"/>
  <c r="G45" i="12"/>
  <c r="G44" i="12"/>
  <c r="F37" i="12"/>
  <c r="I71" i="15"/>
  <c r="C71" i="15" s="1"/>
  <c r="C73" i="15" s="1"/>
  <c r="I61" i="15"/>
  <c r="C59" i="15" s="1"/>
  <c r="C61" i="15" s="1"/>
  <c r="F50" i="15"/>
  <c r="F36" i="15"/>
  <c r="G15" i="18"/>
  <c r="G11" i="18"/>
  <c r="G12" i="18"/>
  <c r="G13" i="18"/>
  <c r="G14" i="18"/>
  <c r="G28" i="18"/>
  <c r="G25" i="18"/>
  <c r="G24" i="18"/>
  <c r="G23" i="18"/>
  <c r="G22" i="18"/>
  <c r="G21" i="18"/>
  <c r="G20" i="18"/>
  <c r="G19" i="18"/>
  <c r="H33" i="7"/>
  <c r="H39" i="7"/>
  <c r="J39" i="7" s="1"/>
  <c r="H40" i="7"/>
  <c r="J40" i="7" s="1"/>
  <c r="H41" i="7"/>
  <c r="J41" i="7" s="1"/>
  <c r="J48" i="7" s="1"/>
  <c r="H42" i="7"/>
  <c r="H47" i="7"/>
  <c r="H46" i="7"/>
  <c r="H45" i="7"/>
  <c r="H44" i="7"/>
  <c r="H43" i="7"/>
  <c r="H25" i="7"/>
  <c r="J25" i="7" s="1"/>
  <c r="H26" i="7"/>
  <c r="J26" i="7" s="1"/>
  <c r="H27" i="7"/>
  <c r="J27" i="7" s="1"/>
  <c r="H28" i="7"/>
  <c r="J28" i="7" s="1"/>
  <c r="H32" i="7"/>
  <c r="H31" i="7"/>
  <c r="H30" i="7"/>
  <c r="H29" i="7"/>
  <c r="G11" i="16"/>
  <c r="G12" i="16"/>
  <c r="G13" i="16"/>
  <c r="G25" i="16"/>
  <c r="G24" i="16"/>
  <c r="G23" i="16"/>
  <c r="C34" i="12"/>
  <c r="E27" i="12"/>
  <c r="E35" i="12" s="1"/>
  <c r="E28" i="12"/>
  <c r="E36" i="12" s="1"/>
  <c r="E29" i="12"/>
  <c r="C37" i="12" s="1"/>
  <c r="E30" i="12"/>
  <c r="C38" i="12" s="1"/>
  <c r="F13" i="7"/>
  <c r="C13" i="7"/>
  <c r="C17" i="7" s="1"/>
  <c r="I59" i="7"/>
  <c r="C57" i="7" s="1"/>
  <c r="C59" i="7" s="1"/>
  <c r="I69" i="7"/>
  <c r="C69" i="7" s="1"/>
  <c r="C71" i="7" s="1"/>
  <c r="B19" i="12"/>
  <c r="B27" i="12" s="1"/>
  <c r="B35" i="12" s="1"/>
  <c r="B20" i="12"/>
  <c r="B21" i="12"/>
  <c r="B29" i="12" s="1"/>
  <c r="B37" i="12" s="1"/>
  <c r="B22" i="12"/>
  <c r="B30" i="12" s="1"/>
  <c r="B38" i="12" s="1"/>
  <c r="B18" i="12"/>
  <c r="B26" i="12" s="1"/>
  <c r="B34" i="12" s="1"/>
  <c r="C22" i="12"/>
  <c r="C19" i="12"/>
  <c r="C20" i="12"/>
  <c r="C21" i="12"/>
  <c r="C18" i="12"/>
  <c r="G14" i="14"/>
  <c r="H14" i="14"/>
  <c r="I13" i="14"/>
  <c r="K13" i="14" s="1"/>
  <c r="I12" i="14"/>
  <c r="I11" i="14"/>
  <c r="K11" i="14" s="1"/>
  <c r="J11" i="11"/>
  <c r="J10" i="11"/>
  <c r="B22" i="11"/>
  <c r="B21" i="11"/>
  <c r="H11" i="11"/>
  <c r="G10" i="11"/>
  <c r="H10" i="11"/>
  <c r="F12" i="11"/>
  <c r="F13" i="15"/>
  <c r="C12" i="15"/>
  <c r="H49" i="15"/>
  <c r="H48" i="15"/>
  <c r="H47" i="15"/>
  <c r="H46" i="15"/>
  <c r="H45" i="15"/>
  <c r="H44" i="15"/>
  <c r="H43" i="15"/>
  <c r="J43" i="15" s="1"/>
  <c r="H42" i="15"/>
  <c r="J42" i="15" s="1"/>
  <c r="H41" i="15"/>
  <c r="J41" i="15" s="1"/>
  <c r="H35" i="15"/>
  <c r="H34" i="15"/>
  <c r="H33" i="15"/>
  <c r="H32" i="15"/>
  <c r="H31" i="15"/>
  <c r="J31" i="15" s="1"/>
  <c r="H30" i="15"/>
  <c r="J30" i="15" s="1"/>
  <c r="H29" i="15"/>
  <c r="J29" i="15" s="1"/>
  <c r="H28" i="15"/>
  <c r="J28" i="15" s="1"/>
  <c r="H27" i="15"/>
  <c r="J27" i="15" s="1"/>
  <c r="B5" i="15"/>
  <c r="B5" i="12" s="1"/>
  <c r="B4" i="15"/>
  <c r="B4" i="12" s="1"/>
  <c r="H12" i="11"/>
  <c r="J12" i="11"/>
  <c r="C21" i="11" s="1"/>
  <c r="F48" i="7"/>
  <c r="F34" i="7"/>
  <c r="B5" i="7"/>
  <c r="B5" i="17" s="1"/>
  <c r="B4" i="7"/>
  <c r="B4" i="14" s="1"/>
  <c r="C11" i="7"/>
  <c r="I14" i="14" l="1"/>
  <c r="G34" i="16"/>
  <c r="J34" i="7"/>
  <c r="G30" i="18"/>
  <c r="C13" i="13" s="1"/>
  <c r="H36" i="15"/>
  <c r="J50" i="15"/>
  <c r="J36" i="15"/>
  <c r="H50" i="15"/>
  <c r="F16" i="15"/>
  <c r="F17" i="15" s="1"/>
  <c r="F14" i="15"/>
  <c r="C14" i="7"/>
  <c r="C15" i="7"/>
  <c r="H48" i="7"/>
  <c r="C16" i="7"/>
  <c r="C19" i="7" s="1"/>
  <c r="H34" i="7"/>
  <c r="C18" i="7"/>
  <c r="C73" i="7"/>
  <c r="J15" i="7" s="1"/>
  <c r="K12" i="14"/>
  <c r="K14" i="14" s="1"/>
  <c r="B5" i="14"/>
  <c r="I52" i="12"/>
  <c r="C57" i="12" s="1"/>
  <c r="B28" i="12"/>
  <c r="B36" i="12" s="1"/>
  <c r="H18" i="11"/>
  <c r="J16" i="11"/>
  <c r="J18" i="11" s="1"/>
  <c r="F36" i="12"/>
  <c r="G52" i="12"/>
  <c r="E34" i="12"/>
  <c r="F34" i="12"/>
  <c r="F35" i="12"/>
  <c r="F38" i="12"/>
  <c r="C35" i="12"/>
  <c r="D37" i="12"/>
  <c r="C36" i="12"/>
  <c r="E37" i="12"/>
  <c r="D36" i="12"/>
  <c r="D35" i="12"/>
  <c r="D38" i="12"/>
  <c r="D34" i="12"/>
  <c r="E38" i="12"/>
  <c r="C75" i="15"/>
  <c r="J16" i="15" s="1"/>
  <c r="B5" i="16"/>
  <c r="B5" i="18"/>
  <c r="B5" i="11"/>
  <c r="B4" i="18"/>
  <c r="B4" i="11"/>
  <c r="B4" i="16"/>
  <c r="B4" i="17"/>
  <c r="C15" i="13" l="1" a="1"/>
  <c r="C15" i="13" s="1"/>
  <c r="C22" i="11"/>
  <c r="C23" i="11" s="1"/>
  <c r="C12" i="13" s="1"/>
  <c r="G35" i="12"/>
  <c r="J15" i="15"/>
  <c r="C14" i="13"/>
  <c r="F19" i="15"/>
  <c r="J12" i="15" s="1"/>
  <c r="F10" i="7"/>
  <c r="C20" i="7"/>
  <c r="J14" i="7"/>
  <c r="G34" i="12"/>
  <c r="G37" i="12"/>
  <c r="G36" i="12"/>
  <c r="G38" i="12"/>
  <c r="K15" i="15" l="1"/>
  <c r="J14" i="15"/>
  <c r="J18" i="15" s="1"/>
  <c r="K18" i="15" s="1"/>
  <c r="J19" i="15"/>
  <c r="K16" i="15"/>
  <c r="F14" i="7"/>
  <c r="F16" i="7" s="1"/>
  <c r="G39" i="12"/>
  <c r="J21" i="15" l="1"/>
  <c r="F17" i="7"/>
  <c r="F20" i="7"/>
  <c r="C56" i="12"/>
  <c r="C58" i="12" s="1"/>
  <c r="C11" i="13" s="1"/>
  <c r="J11" i="7" l="1"/>
  <c r="J18" i="7" l="1"/>
  <c r="K15" i="7"/>
  <c r="J13" i="7"/>
  <c r="J17" i="7" s="1"/>
  <c r="K17" i="7" s="1"/>
  <c r="K14" i="7"/>
  <c r="J20" i="7" l="1"/>
  <c r="K20" i="7" s="1"/>
  <c r="C9" i="13" l="1"/>
  <c r="C10" i="13"/>
  <c r="C18" i="13" l="1"/>
  <c r="K21" i="15"/>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<sst xmlns="http://schemas.openxmlformats.org/spreadsheetml/2006/main" count="2341" uniqueCount="198">
  <si>
    <t>Locatie</t>
  </si>
  <si>
    <t>Stadskantoor</t>
  </si>
  <si>
    <t>Afvalstoffendienst</t>
  </si>
  <si>
    <t>UITGANGSPUNTEN</t>
  </si>
  <si>
    <t>Bezettingsgraad gebouw</t>
  </si>
  <si>
    <t>Exploitatieprognose restaurant</t>
  </si>
  <si>
    <t>Max. capaciteit (werkplekken)</t>
  </si>
  <si>
    <t>In %</t>
  </si>
  <si>
    <t>Totaal</t>
  </si>
  <si>
    <t>Omzet</t>
  </si>
  <si>
    <t>Max. bezetting per dag</t>
  </si>
  <si>
    <t>maandag (65%)</t>
  </si>
  <si>
    <t>dinsdag (80%)</t>
  </si>
  <si>
    <t>Personeelskosten</t>
  </si>
  <si>
    <t>woensdag (50%)</t>
  </si>
  <si>
    <t>Algemene kosten</t>
  </si>
  <si>
    <t>donderdag (70%)</t>
  </si>
  <si>
    <t>vrijdag (25%)</t>
  </si>
  <si>
    <t>Totale kosten</t>
  </si>
  <si>
    <t>Management fee</t>
  </si>
  <si>
    <t>Operationeel resultaat</t>
  </si>
  <si>
    <t>Gemiddelde gebouwbezetting</t>
  </si>
  <si>
    <t>Aantal werkdagen</t>
  </si>
  <si>
    <t>Effect van vakanties</t>
  </si>
  <si>
    <t>Netto exploitatiedagen</t>
  </si>
  <si>
    <t>Totale bezetting op jaarbasis</t>
  </si>
  <si>
    <t>Bezetting restaurant</t>
  </si>
  <si>
    <t>Gebruik restaurant per jaar</t>
  </si>
  <si>
    <t>Gebruik restaurant per dag</t>
  </si>
  <si>
    <t>Gemiddelde besteding</t>
  </si>
  <si>
    <t>Omzetprognose</t>
  </si>
  <si>
    <t>Max. capaciteit kantoor</t>
  </si>
  <si>
    <t>Gemiddelde gelijktijdige aanwezigheid</t>
  </si>
  <si>
    <t>Assistent manager</t>
  </si>
  <si>
    <t>Prijzenblad gemeente 's-Hertogenbosch - Weener XL</t>
  </si>
  <si>
    <t>Prijzenblad gemeente 's-Hertogenbosch - Stadhuis</t>
  </si>
  <si>
    <t>Prijzenblad gemeente 's-Hertogenbosch - Stadskantoor</t>
  </si>
  <si>
    <t>Gemiddeld</t>
  </si>
  <si>
    <t>Functie medewerker</t>
  </si>
  <si>
    <t>CAO-schaal</t>
  </si>
  <si>
    <t>Uurtarief</t>
  </si>
  <si>
    <t>Uren per dag</t>
  </si>
  <si>
    <t>Kosten per jaar</t>
  </si>
  <si>
    <t>Totaal personeelsinzet</t>
  </si>
  <si>
    <t>aantal dagen per jaar</t>
  </si>
  <si>
    <t>aantal uren per jaar</t>
  </si>
  <si>
    <t>Daguren (ma - vr : 08:00 uur - 18:00 uur)</t>
  </si>
  <si>
    <t>Avonduren (ma - vr : 18:00 uur - 06:00 uur)</t>
  </si>
  <si>
    <t>Tarief excl. BTW</t>
  </si>
  <si>
    <t>Zaterdag - ureninzet</t>
  </si>
  <si>
    <t>Zondag - ureninzet</t>
  </si>
  <si>
    <t>Overnamekosten jaarlijks</t>
  </si>
  <si>
    <t>Variabele algemene kosten</t>
  </si>
  <si>
    <t>Kosten</t>
  </si>
  <si>
    <t>Disposables</t>
  </si>
  <si>
    <t>Diverse hulpmaterialen</t>
  </si>
  <si>
    <t>Schoonmaakmiddelen</t>
  </si>
  <si>
    <t>Wasserijkosten</t>
  </si>
  <si>
    <t>Bankkosten / transactiekosten</t>
  </si>
  <si>
    <t>Overige variabele algemene kosten</t>
  </si>
  <si>
    <t>Totaal variabele algemene kosten</t>
  </si>
  <si>
    <t>Vaste algemene kosten</t>
  </si>
  <si>
    <t>Kantoormiddelen</t>
  </si>
  <si>
    <t>Verzekeringskosten</t>
  </si>
  <si>
    <t>Bacteriologisch / hygiëneonderzoek</t>
  </si>
  <si>
    <t>Presentatiemiddelen en signing</t>
  </si>
  <si>
    <t>Kledingkosten</t>
  </si>
  <si>
    <t>Kosten voor kassa en randapparatuur</t>
  </si>
  <si>
    <t>Onderhoud / reparatie eigen apparatuur</t>
  </si>
  <si>
    <t>Overige vaste algemene kosten</t>
  </si>
  <si>
    <t>Totaal vaste algemene kosten</t>
  </si>
  <si>
    <t>Totale algemene kosten</t>
  </si>
  <si>
    <t>Specificatie overige variabele algemene kosten</t>
  </si>
  <si>
    <t>Inkoop ingredienten</t>
  </si>
  <si>
    <t>UITWERKING KOSTENOPBOUW</t>
  </si>
  <si>
    <t>Specificatie overige vaste algemene kosten</t>
  </si>
  <si>
    <t>Prijzenblad gemeente 's-Hertogenbosch - Afvalstoffendienst</t>
  </si>
  <si>
    <t>Max. capaciteit buitendienst</t>
  </si>
  <si>
    <t>Cateringmanager</t>
  </si>
  <si>
    <t>Uren per week</t>
  </si>
  <si>
    <t>Totale personeelsinzet Weener XL</t>
  </si>
  <si>
    <t>Subotaal personeelskosten</t>
  </si>
  <si>
    <t>excl. BTW</t>
  </si>
  <si>
    <t>Uurtarief excl. BTW</t>
  </si>
  <si>
    <t>Overnamekosten excl. BTW</t>
  </si>
  <si>
    <t>Toelichting</t>
  </si>
  <si>
    <t>Overnamekosten (jaarlijks)</t>
  </si>
  <si>
    <t>Maximum prijzen excl. btw</t>
  </si>
  <si>
    <t>Aantallen</t>
  </si>
  <si>
    <t>Prijzenblad gemeente 's-Hertogenbosch - Banqueting</t>
  </si>
  <si>
    <t>Groot Tuighuis</t>
  </si>
  <si>
    <t>Depandance Wolvenhoek 2-4</t>
  </si>
  <si>
    <t>EXPLOTATIEPROGNOSE</t>
  </si>
  <si>
    <t>Prijzenblad gemeente 's-Hertogenbosch - Warmedranken voorzieningen</t>
  </si>
  <si>
    <t>Type dienstverlening</t>
  </si>
  <si>
    <t>Weener XL - personele inzet</t>
  </si>
  <si>
    <t>Stadhuis - personele inzet</t>
  </si>
  <si>
    <t>Afvalstoffendienst - exploitatie bedrijfsrestaurant</t>
  </si>
  <si>
    <t>Stadkantoor - exploitatie bedrijfsrestaurant</t>
  </si>
  <si>
    <t>Warmedranken voorzieningen - personele inzet</t>
  </si>
  <si>
    <t>Eenmalige kosten voor Gemeente 's Hertogenbosch</t>
  </si>
  <si>
    <t>Kostensoort</t>
  </si>
  <si>
    <t>Prijzenblad gemeente 's-Hertogenbosch - eenmalige kosten</t>
  </si>
  <si>
    <t>Kosten excl. BTW</t>
  </si>
  <si>
    <t>Personeelsinzet</t>
  </si>
  <si>
    <t>Personeelskosten - werkweek</t>
  </si>
  <si>
    <t>Personeelskosten - weekend</t>
  </si>
  <si>
    <t>Personeelskosten - gewogen</t>
  </si>
  <si>
    <t>Daguren (75%)</t>
  </si>
  <si>
    <t>Avonduren (20%)</t>
  </si>
  <si>
    <t>Zaterdaguren (3%)</t>
  </si>
  <si>
    <t>Zondaguren (2%)</t>
  </si>
  <si>
    <t>Totaal excl. BTW</t>
  </si>
  <si>
    <t>Prijs excl. BTW</t>
  </si>
  <si>
    <t>Lunch arrangement</t>
  </si>
  <si>
    <t>Lunchvariant A</t>
  </si>
  <si>
    <t>Lunchvariant C</t>
  </si>
  <si>
    <t>Lunchvariant B</t>
  </si>
  <si>
    <t>Lunchvariant D</t>
  </si>
  <si>
    <t>Lunch items</t>
  </si>
  <si>
    <t>Worstenbroodje</t>
  </si>
  <si>
    <t>Broodje kroket</t>
  </si>
  <si>
    <t>Verse jus (kan 1 liter)</t>
  </si>
  <si>
    <t>Borrel items</t>
  </si>
  <si>
    <t>Specials</t>
  </si>
  <si>
    <t>Bittergarnituur basis</t>
  </si>
  <si>
    <t>Bittergarnituur luxe</t>
  </si>
  <si>
    <t>Borrelarrangement (laag)</t>
  </si>
  <si>
    <t>Borrelarrangement (hoog)</t>
  </si>
  <si>
    <t>Frisdrank arrangement</t>
  </si>
  <si>
    <t>Overwerkmaaltijd - basis</t>
  </si>
  <si>
    <t>Mini eclairs</t>
  </si>
  <si>
    <t>Verkoopprijzen</t>
  </si>
  <si>
    <t>Gewogen Verkoopprijs excl. BTW</t>
  </si>
  <si>
    <t>Exploitatieoverzicht cateringdienstverlening Gemeente 's-Hertogenbosch</t>
  </si>
  <si>
    <t>Exploitatieresultaat excl. BTW</t>
  </si>
  <si>
    <t xml:space="preserve"> </t>
  </si>
  <si>
    <t>Vaste verrekenprijzen</t>
  </si>
  <si>
    <t>Gewogen vaste verrekenprijs excl. BTW</t>
  </si>
  <si>
    <t>Overnamekosten personeel (jaarlijks)</t>
  </si>
  <si>
    <t>Totale personeelsinzet Stadhuis</t>
  </si>
  <si>
    <t>Prijzenblad gemeente 's-Hertogenbosch - Banqueting Stadhuis</t>
  </si>
  <si>
    <t>Banqueting Stadhuis</t>
  </si>
  <si>
    <t>Banqueting overige locaties</t>
  </si>
  <si>
    <t>Opstartkosten</t>
  </si>
  <si>
    <t>Bedrijfsrestaurant</t>
  </si>
  <si>
    <t>OMZETPROGNOSE</t>
  </si>
  <si>
    <t>Gemiddeld gebruik restaurant p.d.</t>
  </si>
  <si>
    <t>Kosten per uur</t>
  </si>
  <si>
    <t>Bossche bol Jan de Groot</t>
  </si>
  <si>
    <t>Gebaksassortiment p.p.</t>
  </si>
  <si>
    <t>Omschrijving (p.p.)</t>
  </si>
  <si>
    <t>Standaard lunch</t>
  </si>
  <si>
    <t>Luxe lunch</t>
  </si>
  <si>
    <t>Counterlunch</t>
  </si>
  <si>
    <t>1 hard broodje (pistolet), 1 zacht broodje, belegd met kaas en/of vleeswaren, 1 krentenbol,	1 stuk fruit, melk en/of sap,vegetarische en veganistische varianten zijn inbegrepen tegen dezelfde prijs</t>
  </si>
  <si>
    <t>1 hard broodje, 1 zacht broodje met luxe beleg, 1 krentenbol, 1 stuk handfruit, 1 zoet product, melk en/of sap, vegetarische en veganistische varianten zijn inbegrepen tegen dezelfde prijs.</t>
  </si>
  <si>
    <t>Lunch die door de gast zelf wordt samengesteld in het lunchrestaurant met producten uit het aangeboden assortiment</t>
  </si>
  <si>
    <t>Bittergarnituur</t>
  </si>
  <si>
    <t>Luxe bittergarnituur</t>
  </si>
  <si>
    <t>Koude hapjes</t>
  </si>
  <si>
    <t>Assortiment warme hapjes, minimaal drie verschillende snacks waarvan ten minste één vegetarisch. Standaard hoeveelheid: 3 rondes van 2 hapjes per persoon</t>
  </si>
  <si>
    <t>Assortiment luxe warme hapjes. Standaard hoeveelheid: 3 rondes van 2 hapjes per persoon</t>
  </si>
  <si>
    <t>Assortiment koude hapjes. Standaard hoeveelheid: 3 rondes van 2 hapjes per persoon</t>
  </si>
  <si>
    <t>Ontbijt</t>
  </si>
  <si>
    <t>1 hard broodje, 1 zacht broodje, beleg bestaande uit kaas en/of zoet beleg, 1 stuk fruit, koffie en/of thee, vruchtensap, vegetarische en dieetvarianten zijn inbegrepen tegen dezelfde prijs.</t>
  </si>
  <si>
    <t>1 warme hoofdmaaltijd, 1 bijgerecht, Water en/of frisdrank, Samenstelling wordt door opdrachtnemer bepaald.</t>
  </si>
  <si>
    <t>Assortiment warme hapjes, Minimaal drie verschillende snacks waarvan ten minste één vegetarisch, Standaard hoeveelheid: 3 rondes van 2 hapjes per persoon</t>
  </si>
  <si>
    <t>Bittergarnituur koud</t>
  </si>
  <si>
    <t>Bier, wijn, frisdranken, Mineraalwater (plat en/of bruisend), koude en warme borrelhapjes, standaard hoeveelheid: 3 rondes van 2 hapjes per persoon</t>
  </si>
  <si>
    <t>Bier, wijn, Binnenlands gedestilleerd, frisdranken, Mineraalwater (plat en/of bruisend), koude en warme borrelhapjes, standaard hoeveelheid: 3 rondes van 2 hapjes per persoon</t>
  </si>
  <si>
    <t>Frisdranken, mineraalwater (plat en/of bruisend), koude en warme borrelhapjes, standaard hoeveelheid: 3 rondes van 2 hapjes per persoon</t>
  </si>
  <si>
    <t>Vers afgebakken Brabants worstenbroodje van bladerdeeg, gevuld met gekruid rundergehakt.</t>
  </si>
  <si>
    <t>Wit of bruin zacht bolletje belegd met rundvleeskroket, inclusief mosterd.</t>
  </si>
  <si>
    <t>Dagverse huisgemaakte soep, wisselend assortiment op basis van seizoen en aanbod.</t>
  </si>
  <si>
    <t>Soep van de dag (250ml)</t>
  </si>
  <si>
    <t>Verse jus (glas 200ml)</t>
  </si>
  <si>
    <t>Vers geperste sinaasappelsap geserveerd in kan van 1 liter.</t>
  </si>
  <si>
    <t>Vers geperste sinaasappelsap per glas van 200 ml</t>
  </si>
  <si>
    <t>Assortiment van luxe vers gebak, één stuk per persoon</t>
  </si>
  <si>
    <t>Originele Bossche bol van Jan de Groot, gevuld met slagroom en afgewerkt met pure chocolade.</t>
  </si>
  <si>
    <t>Assortiment van 10 mini eclairs gevuld met banketbakkersroom en voorzien van diverse toppings.</t>
  </si>
  <si>
    <t>Assortiment van gezouten snacks en luxe gemengde noten.</t>
  </si>
  <si>
    <t>Zoutjes en nootjes (p.p.)</t>
  </si>
  <si>
    <t>Lunchvariant E</t>
  </si>
  <si>
    <t>2 zachte bolletjes met hartig beleg, muesli, noten of rozijnenbrood, zuivelvariant met vers fruit, melk, karnemelk of fruitsap</t>
  </si>
  <si>
    <t>2 dikke desem boterhammen(wit/bruin) met hartig beleg en garnering, soep van de dag uit eigen keuken of muesli, noten of rozijnenbrood, zuivelvariant met vers fruit, melk, karnemelk of fruitsap</t>
  </si>
  <si>
    <t>Clubsandwich: 3 sneetjes op elkaar gestapeld bruin brood met tomaat, sla,komkommer, roomkaas, bacon. Geserveerd met ovenchips. Keuze uit: gerookte kip, beenham of gerookte zalm, zuivelvariant met vers fruit, melk, karnemelk of fruitsap</t>
  </si>
  <si>
    <t>Totaal vergaderservice en banqueting</t>
  </si>
  <si>
    <t>Datum 20-05-2026</t>
  </si>
  <si>
    <t>Bijlage 8 - Prijzenblad</t>
  </si>
  <si>
    <t>Cateringdiensten gemeente 's-Hertogenbosch - Totaaloverzicht</t>
  </si>
  <si>
    <t>Maaltijdsalade bestaande uit: Diverse slasoorten, komkomer, tomaat, augurkjes, pitten en zadenmix, ei,zongedroogde tomaatjes, coleslaw, pulled chicken, warme beenham, zalm of mozzarella met pesto, soep van de dag uit eigen keuken of muesli, noten of rozijnenbrood, zuivelvariant met vers fruit, melk, karnemelk of fruitsap</t>
  </si>
  <si>
    <t>Totale Inschrijfsom Gemeente 's-Hertogenbosch</t>
  </si>
  <si>
    <t>Algemene kosten per jaar</t>
  </si>
  <si>
    <t>2 dikke desem boterhammen met Luxe beleg en garnering, filet american, carpaccio, brie, mozzarella), soep van de dag uit eigen keuken of muesli, noten of rozijnenbrood, zuivelvariant met vers fruit, melk, karnemelk of fruitsap</t>
  </si>
  <si>
    <t>Inschrijver</t>
  </si>
  <si>
    <t>Gevestigd te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</si>
</sst>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64" formatCode="_(&quot;€&quot;\ * #,##0.00_);_(&quot;€&quot;\ * \(#,##0.00\);_(&quot;€&quot;\ * &quot;-&quot;??_);_(@_)"/>
    <numFmt numFmtId="165" formatCode="_(* #,##0.00_);_(* \(#,##0.00\);_(* &quot;-&quot;??_);_(@_)"/>
    <numFmt numFmtId="166" formatCode="&quot;€&quot;\ #,##0.00"/>
    <numFmt numFmtId="167" formatCode="&quot;€&quot;\ #,##0"/>
    <numFmt numFmtId="168" formatCode="_(* #,##0_);_(* \(#,##0\);_(* &quot;-&quot;??_);_(@_)"/>
    <numFmt numFmtId="169" formatCode="_ [$€-413]\ * #,##0.00_ ;_ [$€-413]\ * \-#,##0.00_ ;_ [$€-413]\ * &quot;-&quot;??_ ;_ @_ "/>
    <numFmt numFmtId="170" formatCode="[$€-413]\ #,##0.00"/>
  </numFmts>
  <fonts count="22" x14ac:knownFonts="1">
    <font>
      <sz val="12"/>
      <color theme="1"/>
      <name val="Aptos Narrow"/>
      <family val="2"/>
      <scheme val="minor"/>
    </font>
    <font>
      <sz val="12"/>
      <color theme="1"/>
      <name val="Aptos Narrow"/>
      <family val="2"/>
      <scheme val="minor"/>
    </font>
    <font>
      <sz val="8"/>
      <name val="Aptos Narrow"/>
      <family val="2"/>
      <scheme val="minor"/>
    </font>
    <font>
      <sz val="10"/>
      <color theme="1"/>
      <name val="Montserrat"/>
      <family val="34"/>
      <charset val="77"/>
    </font>
    <font>
      <sz val="12"/>
      <color theme="1"/>
      <name val="Montserrat"/>
      <family val="34"/>
      <charset val="77"/>
    </font>
    <font>
      <sz val="10"/>
      <color rgb="FF2055C6"/>
      <name val="Montserrat"/>
      <family val="34"/>
      <charset val="77"/>
    </font>
    <font>
      <b/>
      <sz val="12"/>
      <color theme="0"/>
      <name val="Montserrat"/>
      <family val="34"/>
      <charset val="77"/>
    </font>
    <font>
      <sz val="12"/>
      <color theme="0"/>
      <name val="Montserrat"/>
      <family val="34"/>
      <charset val="77"/>
    </font>
    <font>
      <b/>
      <sz val="12"/>
      <color rgb="FFE04091"/>
      <name val="Montserrat"/>
      <family val="34"/>
      <charset val="77"/>
    </font>
    <font>
      <sz val="12"/>
      <color rgb="FF00004D"/>
      <name val="Montserrat"/>
      <family val="34"/>
      <charset val="77"/>
    </font>
    <font>
      <b/>
      <sz val="12"/>
      <color rgb="FF00004D"/>
      <name val="Montserrat"/>
      <family val="34"/>
      <charset val="77"/>
    </font>
    <font>
      <b/>
      <sz val="10"/>
      <color theme="0"/>
      <name val="Montserrat"/>
      <family val="34"/>
      <charset val="77"/>
    </font>
    <font>
      <sz val="10"/>
      <color rgb="FF00004D"/>
      <name val="Montserrat"/>
      <family val="34"/>
      <charset val="77"/>
    </font>
    <font>
      <b/>
      <sz val="10"/>
      <color rgb="FFE04091"/>
      <name val="Montserrat"/>
      <family val="34"/>
      <charset val="77"/>
    </font>
    <font>
      <b/>
      <sz val="10"/>
      <color rgb="FF00004D"/>
      <name val="Montserrat"/>
      <family val="34"/>
      <charset val="77"/>
    </font>
    <font>
      <b/>
      <sz val="10"/>
      <color theme="1"/>
      <name val="Montserrat"/>
      <family val="34"/>
      <charset val="77"/>
    </font>
    <font>
      <b/>
      <sz val="10"/>
      <color rgb="FFFFFFFF"/>
      <name val="Montserrat"/>
      <family val="34"/>
      <charset val="77"/>
    </font>
    <font>
      <sz val="10"/>
      <color rgb="FFFF0000"/>
      <name val="Montserrat"/>
      <family val="34"/>
      <charset val="77"/>
    </font>
    <font>
      <sz val="10"/>
      <color rgb="FFE04091"/>
      <name val="Montserrat"/>
      <family val="34"/>
      <charset val="77"/>
    </font>
    <font>
      <sz val="10"/>
      <color theme="0"/>
      <name val="Montserrat"/>
      <family val="34"/>
      <charset val="77"/>
    </font>
    <font>
      <b/>
      <sz val="10"/>
      <color rgb="FFE04091"/>
      <name val="Montserrat"/>
    </font>
    <font>
      <b/>
      <sz val="24"/>
      <color rgb="FF2055C6"/>
      <name val="Montserrat"/>
    </font>
  </fonts>
  <fills count="11">
    <fill>
      <patternFill patternType="none"/>
    </fill>
    <fill>
      <patternFill patternType="gray125"/>
    </fill>
    <fill>
      <patternFill patternType="solid">
        <fgColor theme="0"/>
        <bgColor indexed="64"/>
      </patternFill>
    </fill>
    <fill>
      <patternFill patternType="solid">
        <fgColor rgb="FF2055C6"/>
        <bgColor indexed="64"/>
      </patternFill>
    </fill>
    <fill>
      <patternFill patternType="solid">
        <fgColor rgb="FFE04091"/>
        <bgColor indexed="64"/>
      </patternFill>
    </fill>
    <fill>
      <patternFill patternType="solid">
        <fgColor theme="0" tint="-4.9989318521683403E-2"/>
        <bgColor indexed="64"/>
      </patternFill>
    </fill>
    <fill>
      <patternFill patternType="solid">
        <fgColor theme="5" tint="0.79998168889431442"/>
        <bgColor indexed="64"/>
      </patternFill>
    </fill>
    <fill>
      <patternFill patternType="solid">
        <fgColor rgb="FF2055C6"/>
        <bgColor rgb="FF000000"/>
      </patternFill>
    </fill>
    <fill>
      <patternFill patternType="solid">
        <fgColor theme="2" tint="-9.9978637043366805E-2"/>
        <bgColor indexed="64"/>
      </patternFill>
    </fill>
    <fill>
      <patternFill patternType="solid">
        <fgColor rgb="FFFFFF00"/>
        <bgColor indexed="64"/>
      </patternFill>
    </fill>
    <fill>
      <patternFill patternType="solid">
        <fgColor theme="3"/>
        <bgColor indexed="64"/>
      </patternFill>
    </fill>
  </fills>
  <borders count="95">
    <border>
      <left/>
      <right/>
      <top/>
      <bottom/>
      <diagonal/>
    </border>
    <border>
      <left/>
      <right/>
      <top/>
      <bottom style="thin">
        <color rgb="FF2564EA"/>
      </bottom>
      <diagonal/>
    </border>
    <border>
      <left/>
      <right/>
      <top/>
      <bottom style="thin">
        <color rgb="FF2055C6"/>
      </bottom>
      <diagonal/>
    </border>
    <border>
      <left style="thin">
        <color rgb="FF2055C6"/>
      </left>
      <right style="thin">
        <color rgb="FF2055C6"/>
      </right>
      <top style="thin">
        <color rgb="FF2055C6"/>
      </top>
      <bottom/>
      <diagonal/>
    </border>
    <border>
      <left/>
      <right/>
      <top style="thin">
        <color rgb="FF2055C6"/>
      </top>
      <bottom/>
      <diagonal/>
    </border>
    <border>
      <left style="thin">
        <color rgb="FF2055C6"/>
      </left>
      <right style="thin">
        <color rgb="FF2055C6"/>
      </right>
      <top/>
      <bottom/>
      <diagonal/>
    </border>
    <border>
      <left style="thin">
        <color rgb="FF2055C6"/>
      </left>
      <right style="thin">
        <color rgb="FF2055C6"/>
      </right>
      <top/>
      <bottom style="thin">
        <color rgb="FF2055C6"/>
      </bottom>
      <diagonal/>
    </border>
    <border>
      <left style="thin">
        <color rgb="FF2055C6"/>
      </left>
      <right/>
      <top style="thin">
        <color rgb="FF2055C6"/>
      </top>
      <bottom style="thin">
        <color rgb="FF2055C6"/>
      </bottom>
      <diagonal/>
    </border>
    <border>
      <left style="thin">
        <color rgb="FF2055C6"/>
      </left>
      <right/>
      <top style="thin">
        <color rgb="FF2055C6"/>
      </top>
      <bottom/>
      <diagonal/>
    </border>
    <border>
      <left/>
      <right style="thin">
        <color rgb="FF2055C6"/>
      </right>
      <top/>
      <bottom style="thin">
        <color rgb="FF2055C6"/>
      </bottom>
      <diagonal/>
    </border>
    <border>
      <left/>
      <right style="thin">
        <color rgb="FF2055C6"/>
      </right>
      <top style="thin">
        <color rgb="FF2055C6"/>
      </top>
      <bottom/>
      <diagonal/>
    </border>
    <border>
      <left style="thin">
        <color rgb="FF2055C6"/>
      </left>
      <right/>
      <top/>
      <bottom/>
      <diagonal/>
    </border>
    <border>
      <left/>
      <right style="thin">
        <color rgb="FF2055C6"/>
      </right>
      <top/>
      <bottom/>
      <diagonal/>
    </border>
    <border>
      <left style="thin">
        <color rgb="FF2055C6"/>
      </left>
      <right/>
      <top/>
      <bottom style="thin">
        <color rgb="FF2055C6"/>
      </bottom>
      <diagonal/>
    </border>
    <border>
      <left style="thin">
        <color rgb="FF2055C6"/>
      </left>
      <right/>
      <top/>
      <bottom style="thin">
        <color rgb="FF2564EA"/>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right/>
      <top style="thin">
        <color indexed="64"/>
      </top>
      <bottom/>
      <diagonal/>
    </border>
    <border>
      <left style="medium">
        <color indexed="64"/>
      </left>
      <right/>
      <top style="thin">
        <color indexed="64"/>
      </top>
      <bottom/>
      <diagonal/>
    </border>
    <border>
      <left/>
      <right style="medium">
        <color indexed="64"/>
      </right>
      <top style="thin">
        <color indexed="64"/>
      </top>
      <bottom/>
      <diagonal/>
    </border>
    <border>
      <left style="thin">
        <color rgb="FF2564E9"/>
      </left>
      <right style="thin">
        <color rgb="FF2564E9"/>
      </right>
      <top style="thin">
        <color rgb="FF2564E9"/>
      </top>
      <bottom style="thin">
        <color rgb="FF2564E9"/>
      </bottom>
      <diagonal/>
    </border>
    <border>
      <left/>
      <right style="thin">
        <color rgb="FF2055C6"/>
      </right>
      <top style="thin">
        <color rgb="FF2564EA"/>
      </top>
      <bottom style="thin">
        <color rgb="FF2055C6"/>
      </bottom>
      <diagonal/>
    </border>
    <border>
      <left style="thin">
        <color rgb="FF2564E9"/>
      </left>
      <right style="thin">
        <color rgb="FF2564E9"/>
      </right>
      <top style="thin">
        <color rgb="FF2564E9"/>
      </top>
      <bottom/>
      <diagonal/>
    </border>
    <border>
      <left style="thin">
        <color rgb="FF2564E9"/>
      </left>
      <right style="thin">
        <color rgb="FF2564E9"/>
      </right>
      <top/>
      <bottom/>
      <diagonal/>
    </border>
    <border>
      <left style="thin">
        <color rgb="FF2564E9"/>
      </left>
      <right style="thin">
        <color rgb="FF2564E9"/>
      </right>
      <top/>
      <bottom style="thin">
        <color rgb="FF2564E9"/>
      </bottom>
      <diagonal/>
    </border>
    <border>
      <left style="thin">
        <color rgb="FF2564E9"/>
      </left>
      <right/>
      <top style="thin">
        <color rgb="FF2564E9"/>
      </top>
      <bottom style="thin">
        <color rgb="FF2055C6"/>
      </bottom>
      <diagonal/>
    </border>
    <border>
      <left/>
      <right style="thin">
        <color rgb="FF2564E9"/>
      </right>
      <top style="thin">
        <color rgb="FF2564E9"/>
      </top>
      <bottom style="thin">
        <color rgb="FF2055C6"/>
      </bottom>
      <diagonal/>
    </border>
    <border>
      <left style="thin">
        <color rgb="FF2055C6"/>
      </left>
      <right style="thin">
        <color rgb="FF2564E9"/>
      </right>
      <top style="thin">
        <color rgb="FF2055C6"/>
      </top>
      <bottom/>
      <diagonal/>
    </border>
    <border>
      <left/>
      <right/>
      <top style="thin">
        <color rgb="FF2564E9"/>
      </top>
      <bottom style="thin">
        <color rgb="FF2055C6"/>
      </bottom>
      <diagonal/>
    </border>
    <border>
      <left style="thin">
        <color theme="1"/>
      </left>
      <right style="thin">
        <color theme="1"/>
      </right>
      <top style="thin">
        <color theme="1"/>
      </top>
      <bottom style="thin">
        <color theme="1"/>
      </bottom>
      <diagonal/>
    </border>
    <border>
      <left style="thin">
        <color rgb="FF0066F2"/>
      </left>
      <right/>
      <top style="thin">
        <color rgb="FF2055C6"/>
      </top>
      <bottom/>
      <diagonal/>
    </border>
    <border>
      <left style="thin">
        <color rgb="FF0066F2"/>
      </left>
      <right/>
      <top/>
      <bottom/>
      <diagonal/>
    </border>
    <border>
      <left style="thin">
        <color rgb="FF0066F2"/>
      </left>
      <right/>
      <top/>
      <bottom style="thin">
        <color rgb="FF0066F2"/>
      </bottom>
      <diagonal/>
    </border>
    <border>
      <left style="thin">
        <color rgb="FF0066F2"/>
      </left>
      <right/>
      <top style="thin">
        <color rgb="FF0066F2"/>
      </top>
      <bottom style="thin">
        <color rgb="FF2055C6"/>
      </bottom>
      <diagonal/>
    </border>
    <border>
      <left style="thin">
        <color rgb="FF0066F2"/>
      </left>
      <right/>
      <top style="thin">
        <color rgb="FF2055C6"/>
      </top>
      <bottom style="thin">
        <color rgb="FF2055C6"/>
      </bottom>
      <diagonal/>
    </border>
    <border>
      <left style="thin">
        <color rgb="FF0066F2"/>
      </left>
      <right style="thin">
        <color rgb="FF2055C6"/>
      </right>
      <top style="thin">
        <color rgb="FF2055C6"/>
      </top>
      <bottom/>
      <diagonal/>
    </border>
    <border>
      <left/>
      <right style="thin">
        <color rgb="FF0066F2"/>
      </right>
      <top style="thin">
        <color rgb="FF0066F2"/>
      </top>
      <bottom/>
      <diagonal/>
    </border>
    <border>
      <left style="thin">
        <color rgb="FF2564E9"/>
      </left>
      <right style="thin">
        <color rgb="FF0066F2"/>
      </right>
      <top style="thin">
        <color rgb="FF2564E9"/>
      </top>
      <bottom style="thin">
        <color rgb="FF2055C6"/>
      </bottom>
      <diagonal/>
    </border>
    <border>
      <left style="thin">
        <color rgb="FF2564E9"/>
      </left>
      <right style="thin">
        <color rgb="FF0066F2"/>
      </right>
      <top style="thin">
        <color rgb="FF2055C6"/>
      </top>
      <bottom/>
      <diagonal/>
    </border>
    <border>
      <left style="thin">
        <color rgb="FF2564E9"/>
      </left>
      <right style="thin">
        <color rgb="FF0066F2"/>
      </right>
      <top/>
      <bottom style="thin">
        <color rgb="FF0066F2"/>
      </bottom>
      <diagonal/>
    </border>
    <border>
      <left style="thin">
        <color rgb="FF2564E9"/>
      </left>
      <right style="thin">
        <color rgb="FF0066F2"/>
      </right>
      <top/>
      <bottom/>
      <diagonal/>
    </border>
    <border>
      <left/>
      <right/>
      <top/>
      <bottom style="thin">
        <color indexed="64"/>
      </bottom>
      <diagonal/>
    </border>
    <border>
      <left style="thin">
        <color indexed="64"/>
      </left>
      <right style="thin">
        <color indexed="64"/>
      </right>
      <top style="thin">
        <color indexed="64"/>
      </top>
      <bottom style="thin">
        <color indexed="64"/>
      </bottom>
      <diagonal/>
    </border>
    <border>
      <left/>
      <right/>
      <top/>
      <bottom style="medium">
        <color auto="1"/>
      </bottom>
      <diagonal/>
    </border>
    <border>
      <left style="medium">
        <color indexed="64"/>
      </left>
      <right/>
      <top/>
      <bottom style="medium">
        <color auto="1"/>
      </bottom>
      <diagonal/>
    </border>
    <border>
      <left style="thin">
        <color rgb="FF2055C6"/>
      </left>
      <right style="thin">
        <color rgb="FF2055C6"/>
      </right>
      <top style="thin">
        <color rgb="FF2055C6"/>
      </top>
      <bottom style="thin">
        <color rgb="FF2055C6"/>
      </bottom>
      <diagonal/>
    </border>
    <border>
      <left/>
      <right style="thin">
        <color rgb="FF2055C6"/>
      </right>
      <top style="thin">
        <color rgb="FF2055C6"/>
      </top>
      <bottom style="thin">
        <color rgb="FF2055C6"/>
      </bottom>
      <diagonal/>
    </border>
    <border>
      <left/>
      <right/>
      <top style="thin">
        <color rgb="FF2055C6"/>
      </top>
      <bottom style="thin">
        <color rgb="FF2055C6"/>
      </bottom>
      <diagonal/>
    </border>
    <border>
      <left style="thin">
        <color rgb="FF2564E9"/>
      </left>
      <right/>
      <top style="thin">
        <color rgb="FF2564E9"/>
      </top>
      <bottom style="thin">
        <color rgb="FF2564E9"/>
      </bottom>
      <diagonal/>
    </border>
    <border>
      <left/>
      <right style="thin">
        <color rgb="FF2564E9"/>
      </right>
      <top style="thin">
        <color rgb="FF2564E9"/>
      </top>
      <bottom style="thin">
        <color rgb="FF2564E9"/>
      </bottom>
      <diagonal/>
    </border>
    <border>
      <left style="thin">
        <color rgb="FF2055C6"/>
      </left>
      <right style="thin">
        <color rgb="FF2055C6"/>
      </right>
      <top style="thin">
        <color rgb="FF2055C6"/>
      </top>
      <bottom style="thin">
        <color rgb="FF2564E9"/>
      </bottom>
      <diagonal/>
    </border>
    <border>
      <left/>
      <right style="thin">
        <color rgb="FF2055C6"/>
      </right>
      <top/>
      <bottom style="thin">
        <color rgb="FF2564E9"/>
      </bottom>
      <diagonal/>
    </border>
    <border>
      <left style="thin">
        <color rgb="FF2564E9"/>
      </left>
      <right/>
      <top/>
      <bottom style="thin">
        <color rgb="FF2564E9"/>
      </bottom>
      <diagonal/>
    </border>
    <border>
      <left/>
      <right style="thin">
        <color rgb="FF2564E9"/>
      </right>
      <top/>
      <bottom style="thin">
        <color rgb="FF2564E9"/>
      </bottom>
      <diagonal/>
    </border>
    <border>
      <left style="thin">
        <color rgb="FF0066F2"/>
      </left>
      <right/>
      <top/>
      <bottom style="thin">
        <color rgb="FF2564E9"/>
      </bottom>
      <diagonal/>
    </border>
    <border>
      <left/>
      <right style="thin">
        <color indexed="64"/>
      </right>
      <top/>
      <bottom style="thin">
        <color indexed="64"/>
      </bottom>
      <diagonal/>
    </border>
    <border>
      <left/>
      <right style="thin">
        <color indexed="64"/>
      </right>
      <top/>
      <bottom/>
      <diagonal/>
    </border>
    <border>
      <left/>
      <right style="medium">
        <color indexed="64"/>
      </right>
      <top/>
      <bottom style="medium">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style="thin">
        <color indexed="64"/>
      </left>
      <right/>
      <top/>
      <bottom style="thin">
        <color indexed="64"/>
      </bottom>
      <diagonal/>
    </border>
    <border>
      <left style="thin">
        <color rgb="FF2564E9"/>
      </left>
      <right/>
      <top/>
      <bottom style="thin">
        <color rgb="FF2055C6"/>
      </bottom>
      <diagonal/>
    </border>
    <border>
      <left style="thin">
        <color rgb="FF2564E9"/>
      </left>
      <right style="thin">
        <color rgb="FF2564E9"/>
      </right>
      <top style="thin">
        <color rgb="FF2564E9"/>
      </top>
      <bottom style="thin">
        <color rgb="FF2055C6"/>
      </bottom>
      <diagonal/>
    </border>
    <border>
      <left/>
      <right style="thin">
        <color rgb="FF2564E9"/>
      </right>
      <top/>
      <bottom style="thin">
        <color rgb="FF2055C6"/>
      </bottom>
      <diagonal/>
    </border>
    <border>
      <left style="thin">
        <color indexed="64"/>
      </left>
      <right style="thin">
        <color rgb="FF2055C6"/>
      </right>
      <top style="thin">
        <color rgb="FF2055C6"/>
      </top>
      <bottom style="thin">
        <color rgb="FF2055C6"/>
      </bottom>
      <diagonal/>
    </border>
    <border>
      <left style="thin">
        <color rgb="FF2055C6"/>
      </left>
      <right style="thin">
        <color rgb="FF2055C6"/>
      </right>
      <top style="thin">
        <color rgb="FF2055C6"/>
      </top>
      <bottom style="thin">
        <color indexed="64"/>
      </bottom>
      <diagonal/>
    </border>
    <border>
      <left style="thin">
        <color rgb="FF2055C6"/>
      </left>
      <right/>
      <top style="thin">
        <color rgb="FF2055C6"/>
      </top>
      <bottom style="thin">
        <color rgb="FF2564E9"/>
      </bottom>
      <diagonal/>
    </border>
    <border>
      <left/>
      <right/>
      <top style="thin">
        <color rgb="FF2055C6"/>
      </top>
      <bottom style="thin">
        <color rgb="FF2564E9"/>
      </bottom>
      <diagonal/>
    </border>
    <border>
      <left style="thin">
        <color rgb="FF0066F2"/>
      </left>
      <right style="thin">
        <color rgb="FF2055C6"/>
      </right>
      <top/>
      <bottom/>
      <diagonal/>
    </border>
    <border>
      <left style="thin">
        <color rgb="FF2564E9"/>
      </left>
      <right/>
      <top style="thin">
        <color rgb="FF2055C6"/>
      </top>
      <bottom/>
      <diagonal/>
    </border>
    <border>
      <left style="thin">
        <color rgb="FF2055C6"/>
      </left>
      <right/>
      <top style="thin">
        <color rgb="FF2564E9"/>
      </top>
      <bottom style="thin">
        <color rgb="FF2055C6"/>
      </bottom>
      <diagonal/>
    </border>
    <border>
      <left style="thin">
        <color rgb="FF2564E9"/>
      </left>
      <right/>
      <top style="thin">
        <color rgb="FF2055C6"/>
      </top>
      <bottom style="thin">
        <color rgb="FF2055C6"/>
      </bottom>
      <diagonal/>
    </border>
    <border>
      <left style="thin">
        <color rgb="FF0066F2"/>
      </left>
      <right style="thin">
        <color rgb="FF0066F2"/>
      </right>
      <top style="thin">
        <color rgb="FF2055C6"/>
      </top>
      <bottom style="thin">
        <color rgb="FF2055C6"/>
      </bottom>
      <diagonal/>
    </border>
    <border>
      <left style="thin">
        <color rgb="FF2055C6"/>
      </left>
      <right style="thin">
        <color rgb="FF2564E9"/>
      </right>
      <top style="thin">
        <color rgb="FF2055C6"/>
      </top>
      <bottom style="thin">
        <color rgb="FF2055C6"/>
      </bottom>
      <diagonal/>
    </border>
    <border>
      <left/>
      <right style="thin">
        <color rgb="FF2564E9"/>
      </right>
      <top style="thin">
        <color rgb="FF2055C6"/>
      </top>
      <bottom style="thin">
        <color rgb="FF2564E9"/>
      </bottom>
      <diagonal/>
    </border>
    <border>
      <left style="thin">
        <color rgb="FF2055C6"/>
      </left>
      <right style="thin">
        <color rgb="FF2564E9"/>
      </right>
      <top style="thin">
        <color rgb="FF2055C6"/>
      </top>
      <bottom style="thin">
        <color rgb="FF2564E9"/>
      </bottom>
      <diagonal/>
    </border>
    <border>
      <left style="thin">
        <color rgb="FF2564E9"/>
      </left>
      <right style="thin">
        <color rgb="FF2055C6"/>
      </right>
      <top style="thin">
        <color rgb="FF2055C6"/>
      </top>
      <bottom/>
      <diagonal/>
    </border>
    <border>
      <left style="thin">
        <color rgb="FF2564E9"/>
      </left>
      <right/>
      <top/>
      <bottom/>
      <diagonal/>
    </border>
    <border>
      <left/>
      <right style="thin">
        <color rgb="FF0066F2"/>
      </right>
      <top/>
      <bottom/>
      <diagonal/>
    </border>
    <border>
      <left/>
      <right style="thin">
        <color rgb="FF2564E9"/>
      </right>
      <top/>
      <bottom/>
      <diagonal/>
    </border>
    <border>
      <left style="thin">
        <color rgb="FF2055C6"/>
      </left>
      <right/>
      <top/>
      <bottom style="thin">
        <color rgb="FF2564E9"/>
      </bottom>
      <diagonal/>
    </border>
    <border>
      <left/>
      <right style="thin">
        <color rgb="FF2564E9"/>
      </right>
      <top style="thin">
        <color rgb="FF2055C6"/>
      </top>
      <bottom style="thin">
        <color rgb="FF2055C6"/>
      </bottom>
      <diagonal/>
    </border>
    <border>
      <left style="thin">
        <color rgb="FF0066F2"/>
      </left>
      <right/>
      <top style="thin">
        <color rgb="FF0066F2"/>
      </top>
      <bottom/>
      <diagonal/>
    </border>
    <border>
      <left/>
      <right/>
      <top style="thin">
        <color rgb="FF0066F2"/>
      </top>
      <bottom/>
      <diagonal/>
    </border>
    <border>
      <left/>
      <right/>
      <top/>
      <bottom style="thin">
        <color rgb="FF0066F2"/>
      </bottom>
      <diagonal/>
    </border>
    <border>
      <left/>
      <right style="thin">
        <color rgb="FF0066F2"/>
      </right>
      <top/>
      <bottom style="thin">
        <color rgb="FF0066F2"/>
      </bottom>
      <diagonal/>
    </border>
    <border>
      <left style="thin">
        <color rgb="FF2055C6"/>
      </left>
      <right/>
      <top/>
      <bottom style="thin">
        <color rgb="FF0066F2"/>
      </bottom>
      <diagonal/>
    </border>
    <border>
      <left style="thin">
        <color rgb="FF0066F2"/>
      </left>
      <right/>
      <top style="thin">
        <color rgb="FF0066F2"/>
      </top>
      <bottom style="thin">
        <color rgb="FF0066F2"/>
      </bottom>
      <diagonal/>
    </border>
    <border>
      <left/>
      <right/>
      <top style="thin">
        <color rgb="FF0066F2"/>
      </top>
      <bottom style="thin">
        <color rgb="FF0066F2"/>
      </bottom>
      <diagonal/>
    </border>
    <border>
      <left/>
      <right style="thin">
        <color rgb="FF0066F2"/>
      </right>
      <top style="thin">
        <color rgb="FF0066F2"/>
      </top>
      <bottom style="thin">
        <color rgb="FF0066F2"/>
      </bottom>
      <diagonal/>
    </border>
    <border>
      <left style="thin">
        <color rgb="FF2564E9"/>
      </left>
      <right style="thin">
        <color rgb="FF2564E9"/>
      </right>
      <top style="thin">
        <color rgb="FF2055C6"/>
      </top>
      <bottom style="thin">
        <color rgb="FF2055C6"/>
      </bottom>
      <diagonal/>
    </border>
  </borders>
  <cellStyleXfs count="4">
    <xf numFmtId="0" fontId="0" fillId="0" borderId="0"/>
    <xf numFmtId="9"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cellStyleXfs>
  <cellXfs count="439">
    <xf numFmtId="0" fontId="0" fillId="0" borderId="0" xfId="0"/>
    <xf numFmtId="0" fontId="3" fillId="2" borderId="15" xfId="0" applyFont="1" applyFill="1" applyBorder="1"/>
    <xf numFmtId="0" fontId="3" fillId="2" borderId="16" xfId="0" applyFont="1" applyFill="1" applyBorder="1"/>
    <xf numFmtId="0" fontId="4" fillId="2" borderId="0" xfId="0" applyFont="1" applyFill="1"/>
    <xf numFmtId="0" fontId="4" fillId="0" borderId="0" xfId="0" applyFont="1"/>
    <xf numFmtId="0" fontId="3" fillId="2" borderId="18" xfId="0" applyFont="1" applyFill="1" applyBorder="1"/>
    <xf numFmtId="0" fontId="3" fillId="2" borderId="0" xfId="0" applyFont="1" applyFill="1"/>
    <xf numFmtId="0" fontId="5" fillId="2" borderId="45" xfId="0" applyFont="1" applyFill="1" applyBorder="1" applyAlignment="1">
      <alignment horizontal="left"/>
    </xf>
    <xf numFmtId="0" fontId="3" fillId="2" borderId="0" xfId="0" applyFont="1" applyFill="1" applyAlignment="1">
      <alignment horizontal="left"/>
    </xf>
    <xf numFmtId="0" fontId="5" fillId="2" borderId="0" xfId="0" applyFont="1" applyFill="1" applyAlignment="1">
      <alignment horizontal="left" vertical="center"/>
    </xf>
    <xf numFmtId="0" fontId="5" fillId="2" borderId="45" xfId="0" applyFont="1" applyFill="1" applyBorder="1"/>
    <xf numFmtId="0" fontId="5" fillId="2" borderId="0" xfId="0" applyFont="1" applyFill="1" applyAlignment="1">
      <alignment horizontal="left"/>
    </xf>
    <xf numFmtId="22" fontId="5" fillId="2" borderId="0" xfId="0" applyNumberFormat="1" applyFont="1" applyFill="1" applyAlignment="1">
      <alignment horizontal="left" vertical="center"/>
    </xf>
    <xf numFmtId="0" fontId="6" fillId="3" borderId="0" xfId="0" applyFont="1" applyFill="1"/>
    <xf numFmtId="0" fontId="7" fillId="3" borderId="0" xfId="0" applyFont="1" applyFill="1"/>
    <xf numFmtId="0" fontId="8" fillId="2" borderId="48" xfId="0" applyFont="1" applyFill="1" applyBorder="1"/>
    <xf numFmtId="0" fontId="9" fillId="2" borderId="48" xfId="0" applyFont="1" applyFill="1" applyBorder="1"/>
    <xf numFmtId="0" fontId="4" fillId="2" borderId="48" xfId="0" applyFont="1" applyFill="1" applyBorder="1"/>
    <xf numFmtId="0" fontId="10" fillId="2" borderId="48" xfId="0" applyFont="1" applyFill="1" applyBorder="1"/>
    <xf numFmtId="0" fontId="4" fillId="2" borderId="16" xfId="0" applyFont="1" applyFill="1" applyBorder="1"/>
    <xf numFmtId="0" fontId="3" fillId="2" borderId="17" xfId="0" applyFont="1" applyFill="1" applyBorder="1"/>
    <xf numFmtId="0" fontId="3" fillId="2" borderId="19" xfId="0" applyFont="1" applyFill="1" applyBorder="1"/>
    <xf numFmtId="0" fontId="5" fillId="2" borderId="32" xfId="0" applyFont="1" applyFill="1" applyBorder="1" applyAlignment="1">
      <alignment horizontal="left"/>
    </xf>
    <xf numFmtId="0" fontId="3" fillId="5" borderId="21" xfId="0" applyFont="1" applyFill="1" applyBorder="1"/>
    <xf numFmtId="0" fontId="3" fillId="5" borderId="20" xfId="0" applyFont="1" applyFill="1" applyBorder="1" applyAlignment="1">
      <alignment horizontal="right"/>
    </xf>
    <xf numFmtId="22" fontId="3" fillId="5" borderId="20" xfId="0" applyNumberFormat="1" applyFont="1" applyFill="1" applyBorder="1" applyAlignment="1">
      <alignment horizontal="right"/>
    </xf>
    <xf numFmtId="0" fontId="4" fillId="5" borderId="20" xfId="0" applyFont="1" applyFill="1" applyBorder="1"/>
    <xf numFmtId="0" fontId="3" fillId="5" borderId="20" xfId="0" applyFont="1" applyFill="1" applyBorder="1"/>
    <xf numFmtId="0" fontId="3" fillId="5" borderId="22" xfId="0" applyFont="1" applyFill="1" applyBorder="1"/>
    <xf numFmtId="0" fontId="3" fillId="5" borderId="18" xfId="0" applyFont="1" applyFill="1" applyBorder="1"/>
    <xf numFmtId="0" fontId="4" fillId="5" borderId="0" xfId="0" applyFont="1" applyFill="1"/>
    <xf numFmtId="0" fontId="3" fillId="5" borderId="0" xfId="0" applyFont="1" applyFill="1"/>
    <xf numFmtId="0" fontId="3" fillId="5" borderId="19" xfId="0" applyFont="1" applyFill="1" applyBorder="1"/>
    <xf numFmtId="9" fontId="11" fillId="3" borderId="37" xfId="1" applyFont="1" applyFill="1" applyBorder="1" applyAlignment="1"/>
    <xf numFmtId="9" fontId="11" fillId="3" borderId="40" xfId="1" applyFont="1" applyFill="1" applyBorder="1" applyAlignment="1">
      <alignment horizontal="right" vertical="center"/>
    </xf>
    <xf numFmtId="0" fontId="11" fillId="3" borderId="13" xfId="0" applyFont="1" applyFill="1" applyBorder="1"/>
    <xf numFmtId="0" fontId="11" fillId="3" borderId="2" xfId="0" applyFont="1" applyFill="1" applyBorder="1"/>
    <xf numFmtId="0" fontId="11" fillId="3" borderId="9" xfId="0" applyFont="1" applyFill="1" applyBorder="1"/>
    <xf numFmtId="0" fontId="3" fillId="0" borderId="0" xfId="0" applyFont="1"/>
    <xf numFmtId="0" fontId="12" fillId="2" borderId="38" xfId="0" applyFont="1" applyFill="1" applyBorder="1"/>
    <xf numFmtId="168" fontId="12" fillId="2" borderId="41" xfId="0" applyNumberFormat="1" applyFont="1" applyFill="1" applyBorder="1" applyAlignment="1">
      <alignment vertical="center"/>
    </xf>
    <xf numFmtId="0" fontId="13" fillId="2" borderId="11" xfId="0" applyFont="1" applyFill="1" applyBorder="1"/>
    <xf numFmtId="9" fontId="13" fillId="2" borderId="0" xfId="0" applyNumberFormat="1" applyFont="1" applyFill="1" applyAlignment="1">
      <alignment horizontal="center"/>
    </xf>
    <xf numFmtId="0" fontId="13" fillId="2" borderId="12" xfId="0" applyFont="1" applyFill="1" applyBorder="1" applyAlignment="1">
      <alignment horizontal="center"/>
    </xf>
    <xf numFmtId="0" fontId="14" fillId="2" borderId="35" xfId="0" applyFont="1" applyFill="1" applyBorder="1"/>
    <xf numFmtId="168" fontId="14" fillId="2" borderId="42" xfId="2" applyNumberFormat="1" applyFont="1" applyFill="1" applyBorder="1" applyAlignment="1">
      <alignment horizontal="right" vertical="center"/>
    </xf>
    <xf numFmtId="0" fontId="3" fillId="2" borderId="11" xfId="0" applyFont="1" applyFill="1" applyBorder="1"/>
    <xf numFmtId="0" fontId="3" fillId="2" borderId="0" xfId="0" applyFont="1" applyFill="1" applyAlignment="1">
      <alignment horizontal="center"/>
    </xf>
    <xf numFmtId="0" fontId="3" fillId="2" borderId="12" xfId="0" applyFont="1" applyFill="1" applyBorder="1" applyAlignment="1">
      <alignment horizontal="center"/>
    </xf>
    <xf numFmtId="0" fontId="12" fillId="5" borderId="0" xfId="0" applyFont="1" applyFill="1"/>
    <xf numFmtId="168" fontId="12" fillId="5" borderId="0" xfId="2" applyNumberFormat="1" applyFont="1" applyFill="1" applyBorder="1" applyAlignment="1">
      <alignment horizontal="right" vertical="center"/>
    </xf>
    <xf numFmtId="0" fontId="14" fillId="2" borderId="13" xfId="0" applyFont="1" applyFill="1" applyBorder="1"/>
    <xf numFmtId="9" fontId="14" fillId="2" borderId="9" xfId="0" applyNumberFormat="1" applyFont="1" applyFill="1" applyBorder="1" applyAlignment="1">
      <alignment horizontal="center"/>
    </xf>
    <xf numFmtId="0" fontId="14" fillId="2" borderId="11" xfId="0" applyFont="1" applyFill="1" applyBorder="1"/>
    <xf numFmtId="0" fontId="11" fillId="3" borderId="7" xfId="0" applyFont="1" applyFill="1" applyBorder="1"/>
    <xf numFmtId="168" fontId="11" fillId="3" borderId="23" xfId="0" applyNumberFormat="1" applyFont="1" applyFill="1" applyBorder="1" applyAlignment="1">
      <alignment horizontal="right" vertical="center"/>
    </xf>
    <xf numFmtId="0" fontId="12" fillId="2" borderId="11" xfId="0" applyFont="1" applyFill="1" applyBorder="1"/>
    <xf numFmtId="0" fontId="12" fillId="2" borderId="12" xfId="0" applyFont="1" applyFill="1" applyBorder="1" applyAlignment="1">
      <alignment horizontal="center"/>
    </xf>
    <xf numFmtId="0" fontId="12" fillId="2" borderId="8" xfId="0" applyFont="1" applyFill="1" applyBorder="1"/>
    <xf numFmtId="168" fontId="12" fillId="2" borderId="25" xfId="0" applyNumberFormat="1" applyFont="1" applyFill="1" applyBorder="1" applyAlignment="1">
      <alignment horizontal="right" vertical="center"/>
    </xf>
    <xf numFmtId="9" fontId="12" fillId="2" borderId="12" xfId="0" applyNumberFormat="1" applyFont="1" applyFill="1" applyBorder="1" applyAlignment="1">
      <alignment horizontal="center"/>
    </xf>
    <xf numFmtId="168" fontId="12" fillId="2" borderId="26" xfId="0" applyNumberFormat="1" applyFont="1" applyFill="1" applyBorder="1" applyAlignment="1">
      <alignment horizontal="right" vertical="center"/>
    </xf>
    <xf numFmtId="168" fontId="12" fillId="2" borderId="26" xfId="2" applyNumberFormat="1" applyFont="1" applyFill="1" applyBorder="1" applyAlignment="1">
      <alignment horizontal="right" vertical="center"/>
    </xf>
    <xf numFmtId="0" fontId="12" fillId="2" borderId="14" xfId="0" applyFont="1" applyFill="1" applyBorder="1"/>
    <xf numFmtId="9" fontId="14" fillId="2" borderId="24" xfId="1" applyFont="1" applyFill="1" applyBorder="1" applyAlignment="1">
      <alignment horizontal="center"/>
    </xf>
    <xf numFmtId="168" fontId="14" fillId="2" borderId="26" xfId="2" applyNumberFormat="1" applyFont="1" applyFill="1" applyBorder="1" applyAlignment="1">
      <alignment horizontal="right" vertical="center"/>
    </xf>
    <xf numFmtId="0" fontId="12" fillId="2" borderId="13" xfId="0" applyFont="1" applyFill="1" applyBorder="1"/>
    <xf numFmtId="9" fontId="12" fillId="2" borderId="27" xfId="1" applyFont="1" applyFill="1" applyBorder="1" applyAlignment="1">
      <alignment horizontal="right" vertical="center"/>
    </xf>
    <xf numFmtId="9" fontId="13" fillId="2" borderId="12" xfId="1" applyFont="1" applyFill="1" applyBorder="1" applyAlignment="1">
      <alignment horizontal="center"/>
    </xf>
    <xf numFmtId="0" fontId="12" fillId="2" borderId="9" xfId="0" applyFont="1" applyFill="1" applyBorder="1" applyAlignment="1">
      <alignment horizontal="center"/>
    </xf>
    <xf numFmtId="0" fontId="12" fillId="2" borderId="0" xfId="0" applyFont="1" applyFill="1" applyAlignment="1">
      <alignment horizontal="center"/>
    </xf>
    <xf numFmtId="0" fontId="12" fillId="2" borderId="34" xfId="0" applyFont="1" applyFill="1" applyBorder="1"/>
    <xf numFmtId="0" fontId="13" fillId="5" borderId="0" xfId="0" applyFont="1" applyFill="1"/>
    <xf numFmtId="0" fontId="13" fillId="2" borderId="13" xfId="0" applyFont="1" applyFill="1" applyBorder="1"/>
    <xf numFmtId="9" fontId="12" fillId="5" borderId="0" xfId="1" applyFont="1" applyFill="1" applyBorder="1"/>
    <xf numFmtId="0" fontId="11" fillId="3" borderId="28" xfId="0" applyFont="1" applyFill="1" applyBorder="1" applyAlignment="1">
      <alignment horizontal="left"/>
    </xf>
    <xf numFmtId="0" fontId="11" fillId="3" borderId="31" xfId="0" applyFont="1" applyFill="1" applyBorder="1" applyAlignment="1">
      <alignment horizontal="left"/>
    </xf>
    <xf numFmtId="0" fontId="11" fillId="3" borderId="29" xfId="0" applyFont="1" applyFill="1" applyBorder="1" applyAlignment="1">
      <alignment horizontal="left"/>
    </xf>
    <xf numFmtId="9" fontId="13" fillId="2" borderId="48" xfId="0" applyNumberFormat="1" applyFont="1" applyFill="1" applyBorder="1" applyAlignment="1">
      <alignment horizontal="center"/>
    </xf>
    <xf numFmtId="0" fontId="13" fillId="2" borderId="48" xfId="0" applyFont="1" applyFill="1" applyBorder="1" applyAlignment="1">
      <alignment horizontal="center"/>
    </xf>
    <xf numFmtId="0" fontId="13" fillId="2" borderId="48" xfId="0" applyFont="1" applyFill="1" applyBorder="1"/>
    <xf numFmtId="0" fontId="12" fillId="2" borderId="4" xfId="0" applyFont="1" applyFill="1" applyBorder="1" applyAlignment="1">
      <alignment horizontal="center"/>
    </xf>
    <xf numFmtId="0" fontId="12" fillId="2" borderId="34" xfId="0" applyFont="1" applyFill="1" applyBorder="1" applyAlignment="1">
      <alignment horizontal="center"/>
    </xf>
    <xf numFmtId="0" fontId="14" fillId="2" borderId="66" xfId="0" applyFont="1" applyFill="1" applyBorder="1"/>
    <xf numFmtId="0" fontId="14" fillId="2" borderId="66" xfId="0" applyFont="1" applyFill="1" applyBorder="1" applyAlignment="1">
      <alignment horizontal="center"/>
    </xf>
    <xf numFmtId="2" fontId="14" fillId="2" borderId="66" xfId="2" applyNumberFormat="1" applyFont="1" applyFill="1" applyBorder="1" applyAlignment="1">
      <alignment horizontal="center"/>
    </xf>
    <xf numFmtId="0" fontId="14" fillId="2" borderId="23" xfId="0" applyFont="1" applyFill="1" applyBorder="1"/>
    <xf numFmtId="0" fontId="14" fillId="2" borderId="23" xfId="0" applyFont="1" applyFill="1" applyBorder="1" applyAlignment="1">
      <alignment horizontal="center"/>
    </xf>
    <xf numFmtId="2" fontId="14" fillId="2" borderId="23" xfId="2" applyNumberFormat="1" applyFont="1" applyFill="1" applyBorder="1" applyAlignment="1">
      <alignment horizontal="center"/>
    </xf>
    <xf numFmtId="0" fontId="11" fillId="7" borderId="48" xfId="0" applyFont="1" applyFill="1" applyBorder="1" applyAlignment="1">
      <alignment vertical="center"/>
    </xf>
    <xf numFmtId="0" fontId="13" fillId="0" borderId="48" xfId="0" applyFont="1" applyBorder="1"/>
    <xf numFmtId="164" fontId="13" fillId="0" borderId="48" xfId="3" applyFont="1" applyBorder="1" applyAlignment="1">
      <alignment horizontal="center"/>
    </xf>
    <xf numFmtId="166" fontId="12" fillId="2" borderId="43" xfId="0" applyNumberFormat="1" applyFont="1" applyFill="1" applyBorder="1" applyAlignment="1">
      <alignment horizontal="center"/>
    </xf>
    <xf numFmtId="0" fontId="14" fillId="0" borderId="7" xfId="0" applyFont="1" applyBorder="1"/>
    <xf numFmtId="166" fontId="14" fillId="0" borderId="68" xfId="0" applyNumberFormat="1" applyFont="1" applyBorder="1" applyAlignment="1">
      <alignment horizontal="center"/>
    </xf>
    <xf numFmtId="166" fontId="14" fillId="2" borderId="6" xfId="0" applyNumberFormat="1" applyFont="1" applyFill="1" applyBorder="1" applyAlignment="1">
      <alignment horizontal="center"/>
    </xf>
    <xf numFmtId="0" fontId="15" fillId="5" borderId="0" xfId="0" applyFont="1" applyFill="1"/>
    <xf numFmtId="169" fontId="15" fillId="5" borderId="0" xfId="0" applyNumberFormat="1" applyFont="1" applyFill="1" applyAlignment="1">
      <alignment horizontal="center"/>
    </xf>
    <xf numFmtId="166" fontId="12" fillId="2" borderId="5" xfId="0" applyNumberFormat="1" applyFont="1" applyFill="1" applyBorder="1" applyAlignment="1">
      <alignment horizontal="center"/>
    </xf>
    <xf numFmtId="166" fontId="12" fillId="2" borderId="6" xfId="0" applyNumberFormat="1" applyFont="1" applyFill="1" applyBorder="1" applyAlignment="1">
      <alignment horizontal="center"/>
    </xf>
    <xf numFmtId="0" fontId="14" fillId="2" borderId="48" xfId="0" applyFont="1" applyFill="1" applyBorder="1"/>
    <xf numFmtId="166" fontId="3" fillId="5" borderId="0" xfId="0" applyNumberFormat="1" applyFont="1" applyFill="1" applyAlignment="1">
      <alignment horizontal="center"/>
    </xf>
    <xf numFmtId="0" fontId="14" fillId="5" borderId="0" xfId="0" applyFont="1" applyFill="1"/>
    <xf numFmtId="166" fontId="15" fillId="5" borderId="0" xfId="0" applyNumberFormat="1" applyFont="1" applyFill="1" applyAlignment="1">
      <alignment horizontal="center"/>
    </xf>
    <xf numFmtId="0" fontId="3" fillId="5" borderId="47" xfId="0" applyFont="1" applyFill="1" applyBorder="1"/>
    <xf numFmtId="0" fontId="3" fillId="5" borderId="46" xfId="0" applyFont="1" applyFill="1" applyBorder="1"/>
    <xf numFmtId="0" fontId="4" fillId="5" borderId="46" xfId="0" applyFont="1" applyFill="1" applyBorder="1"/>
    <xf numFmtId="0" fontId="3" fillId="5" borderId="60" xfId="0" applyFont="1" applyFill="1" applyBorder="1"/>
    <xf numFmtId="0" fontId="12" fillId="2" borderId="72" xfId="0" applyFont="1" applyFill="1" applyBorder="1"/>
    <xf numFmtId="168" fontId="12" fillId="2" borderId="43" xfId="0" applyNumberFormat="1" applyFont="1" applyFill="1" applyBorder="1" applyAlignment="1">
      <alignment vertical="center"/>
    </xf>
    <xf numFmtId="166" fontId="14" fillId="2" borderId="48" xfId="0" applyNumberFormat="1" applyFont="1" applyFill="1" applyBorder="1" applyAlignment="1">
      <alignment horizontal="center"/>
    </xf>
    <xf numFmtId="0" fontId="3" fillId="2" borderId="61" xfId="0" applyFont="1" applyFill="1" applyBorder="1"/>
    <xf numFmtId="0" fontId="3" fillId="2" borderId="20" xfId="0" applyFont="1" applyFill="1" applyBorder="1"/>
    <xf numFmtId="0" fontId="4" fillId="2" borderId="20" xfId="0" applyFont="1" applyFill="1" applyBorder="1"/>
    <xf numFmtId="0" fontId="3" fillId="2" borderId="62" xfId="0" applyFont="1" applyFill="1" applyBorder="1"/>
    <xf numFmtId="0" fontId="3" fillId="2" borderId="63" xfId="0" applyFont="1" applyFill="1" applyBorder="1"/>
    <xf numFmtId="0" fontId="3" fillId="2" borderId="59" xfId="0" applyFont="1" applyFill="1" applyBorder="1"/>
    <xf numFmtId="0" fontId="3" fillId="2" borderId="64" xfId="0" applyFont="1" applyFill="1" applyBorder="1"/>
    <xf numFmtId="0" fontId="5" fillId="2" borderId="44" xfId="0" applyFont="1" applyFill="1" applyBorder="1" applyAlignment="1">
      <alignment horizontal="left"/>
    </xf>
    <xf numFmtId="0" fontId="4" fillId="2" borderId="44" xfId="0" applyFont="1" applyFill="1" applyBorder="1"/>
    <xf numFmtId="0" fontId="3" fillId="2" borderId="44" xfId="0" applyFont="1" applyFill="1" applyBorder="1"/>
    <xf numFmtId="22" fontId="5" fillId="2" borderId="44" xfId="0" applyNumberFormat="1" applyFont="1" applyFill="1" applyBorder="1" applyAlignment="1">
      <alignment horizontal="left" vertical="center"/>
    </xf>
    <xf numFmtId="0" fontId="3" fillId="2" borderId="58" xfId="0" applyFont="1" applyFill="1" applyBorder="1"/>
    <xf numFmtId="0" fontId="11" fillId="3" borderId="0" xfId="0" applyFont="1" applyFill="1"/>
    <xf numFmtId="0" fontId="11" fillId="3" borderId="2" xfId="0" applyFont="1" applyFill="1" applyBorder="1" applyAlignment="1">
      <alignment horizontal="center"/>
    </xf>
    <xf numFmtId="0" fontId="11" fillId="5" borderId="0" xfId="0" applyFont="1" applyFill="1"/>
    <xf numFmtId="0" fontId="13" fillId="2" borderId="7" xfId="0" applyFont="1" applyFill="1" applyBorder="1"/>
    <xf numFmtId="166" fontId="12" fillId="8" borderId="48" xfId="0" applyNumberFormat="1" applyFont="1" applyFill="1" applyBorder="1" applyAlignment="1" applyProtection="1">
      <alignment horizontal="center"/>
      <protection locked="0"/>
    </xf>
    <xf numFmtId="166" fontId="12" fillId="0" borderId="48" xfId="0" applyNumberFormat="1" applyFont="1" applyBorder="1" applyAlignment="1">
      <alignment horizontal="center"/>
    </xf>
    <xf numFmtId="0" fontId="14" fillId="5" borderId="0" xfId="0" applyFont="1" applyFill="1" applyAlignment="1">
      <alignment horizontal="center"/>
    </xf>
    <xf numFmtId="0" fontId="11" fillId="3" borderId="48" xfId="0" applyFont="1" applyFill="1" applyBorder="1"/>
    <xf numFmtId="0" fontId="11" fillId="3" borderId="7" xfId="0" applyFont="1" applyFill="1" applyBorder="1" applyAlignment="1">
      <alignment horizontal="center"/>
    </xf>
    <xf numFmtId="0" fontId="12" fillId="0" borderId="48" xfId="0" applyFont="1" applyBorder="1" applyAlignment="1">
      <alignment horizontal="left"/>
    </xf>
    <xf numFmtId="0" fontId="12" fillId="0" borderId="48" xfId="0" applyFont="1" applyBorder="1" applyAlignment="1">
      <alignment horizontal="center"/>
    </xf>
    <xf numFmtId="0" fontId="11" fillId="3" borderId="31" xfId="0" applyFont="1" applyFill="1" applyBorder="1"/>
    <xf numFmtId="0" fontId="11" fillId="3" borderId="29" xfId="0" applyFont="1" applyFill="1" applyBorder="1"/>
    <xf numFmtId="0" fontId="13" fillId="2" borderId="77" xfId="0" applyFont="1" applyFill="1" applyBorder="1" applyAlignment="1">
      <alignment horizontal="center"/>
    </xf>
    <xf numFmtId="0" fontId="12" fillId="2" borderId="48" xfId="0" applyFont="1" applyFill="1" applyBorder="1" applyAlignment="1">
      <alignment horizontal="left"/>
    </xf>
    <xf numFmtId="1" fontId="12" fillId="2" borderId="77" xfId="2" applyNumberFormat="1" applyFont="1" applyFill="1" applyBorder="1" applyAlignment="1">
      <alignment horizontal="center"/>
    </xf>
    <xf numFmtId="166" fontId="12" fillId="5" borderId="0" xfId="0" applyNumberFormat="1" applyFont="1" applyFill="1" applyAlignment="1">
      <alignment horizontal="center"/>
    </xf>
    <xf numFmtId="0" fontId="3" fillId="5" borderId="0" xfId="0" applyFont="1" applyFill="1" applyAlignment="1">
      <alignment horizontal="center"/>
    </xf>
    <xf numFmtId="166" fontId="12" fillId="2" borderId="48" xfId="0" applyNumberFormat="1" applyFont="1" applyFill="1" applyBorder="1" applyAlignment="1" applyProtection="1">
      <alignment horizontal="center"/>
      <protection locked="0"/>
    </xf>
    <xf numFmtId="0" fontId="12" fillId="2" borderId="48" xfId="0" applyFont="1" applyFill="1" applyBorder="1"/>
    <xf numFmtId="0" fontId="4" fillId="2" borderId="62" xfId="0" applyFont="1" applyFill="1" applyBorder="1"/>
    <xf numFmtId="0" fontId="4" fillId="2" borderId="59" xfId="0" applyFont="1" applyFill="1" applyBorder="1"/>
    <xf numFmtId="0" fontId="4" fillId="2" borderId="58" xfId="0" applyFont="1" applyFill="1" applyBorder="1"/>
    <xf numFmtId="0" fontId="4" fillId="5" borderId="61" xfId="0" applyFont="1" applyFill="1" applyBorder="1"/>
    <xf numFmtId="0" fontId="4" fillId="5" borderId="62" xfId="0" applyFont="1" applyFill="1" applyBorder="1"/>
    <xf numFmtId="0" fontId="4" fillId="5" borderId="63" xfId="0" applyFont="1" applyFill="1" applyBorder="1"/>
    <xf numFmtId="0" fontId="4" fillId="5" borderId="59" xfId="0" applyFont="1" applyFill="1" applyBorder="1"/>
    <xf numFmtId="1" fontId="12" fillId="2" borderId="48" xfId="2" applyNumberFormat="1" applyFont="1" applyFill="1" applyBorder="1" applyAlignment="1">
      <alignment horizontal="center"/>
    </xf>
    <xf numFmtId="0" fontId="12" fillId="2" borderId="50" xfId="0" applyFont="1" applyFill="1" applyBorder="1" applyAlignment="1">
      <alignment horizontal="center"/>
    </xf>
    <xf numFmtId="166" fontId="12" fillId="2" borderId="49" xfId="0" applyNumberFormat="1" applyFont="1" applyFill="1" applyBorder="1" applyAlignment="1">
      <alignment horizontal="center"/>
    </xf>
    <xf numFmtId="0" fontId="12" fillId="2" borderId="5" xfId="0" applyFont="1" applyFill="1" applyBorder="1"/>
    <xf numFmtId="1" fontId="12" fillId="2" borderId="5" xfId="2" applyNumberFormat="1" applyFont="1" applyFill="1" applyBorder="1" applyAlignment="1">
      <alignment horizontal="center"/>
    </xf>
    <xf numFmtId="0" fontId="11" fillId="3" borderId="30" xfId="0" applyFont="1" applyFill="1" applyBorder="1"/>
    <xf numFmtId="166" fontId="12" fillId="2" borderId="8" xfId="0" applyNumberFormat="1" applyFont="1" applyFill="1" applyBorder="1"/>
    <xf numFmtId="166" fontId="12" fillId="2" borderId="10" xfId="0" applyNumberFormat="1" applyFont="1" applyFill="1" applyBorder="1"/>
    <xf numFmtId="166" fontId="12" fillId="2" borderId="11" xfId="0" applyNumberFormat="1" applyFont="1" applyFill="1" applyBorder="1"/>
    <xf numFmtId="166" fontId="12" fillId="2" borderId="12" xfId="0" applyNumberFormat="1" applyFont="1" applyFill="1" applyBorder="1"/>
    <xf numFmtId="0" fontId="14" fillId="2" borderId="74" xfId="0" applyFont="1" applyFill="1" applyBorder="1"/>
    <xf numFmtId="166" fontId="14" fillId="2" borderId="7" xfId="0" applyNumberFormat="1" applyFont="1" applyFill="1" applyBorder="1"/>
    <xf numFmtId="166" fontId="14" fillId="2" borderId="49" xfId="0" applyNumberFormat="1" applyFont="1" applyFill="1" applyBorder="1"/>
    <xf numFmtId="0" fontId="4" fillId="5" borderId="64" xfId="0" applyFont="1" applyFill="1" applyBorder="1"/>
    <xf numFmtId="0" fontId="4" fillId="5" borderId="44" xfId="0" applyFont="1" applyFill="1" applyBorder="1"/>
    <xf numFmtId="0" fontId="4" fillId="5" borderId="58" xfId="0" applyFont="1" applyFill="1" applyBorder="1"/>
    <xf numFmtId="0" fontId="3" fillId="2" borderId="0" xfId="0" applyFont="1" applyFill="1" applyProtection="1">
      <protection locked="0"/>
    </xf>
    <xf numFmtId="0" fontId="3" fillId="0" borderId="0" xfId="0" applyFont="1" applyProtection="1">
      <protection locked="0"/>
    </xf>
    <xf numFmtId="0" fontId="5" fillId="2" borderId="0" xfId="0" applyFont="1" applyFill="1"/>
    <xf numFmtId="0" fontId="19" fillId="3" borderId="0" xfId="0" applyFont="1" applyFill="1"/>
    <xf numFmtId="0" fontId="18" fillId="2" borderId="7" xfId="0" applyFont="1" applyFill="1" applyBorder="1"/>
    <xf numFmtId="9" fontId="18" fillId="2" borderId="48" xfId="0" applyNumberFormat="1" applyFont="1" applyFill="1" applyBorder="1" applyAlignment="1">
      <alignment horizontal="center"/>
    </xf>
    <xf numFmtId="0" fontId="18" fillId="2" borderId="48" xfId="0" applyFont="1" applyFill="1" applyBorder="1"/>
    <xf numFmtId="0" fontId="18" fillId="2" borderId="77" xfId="0" applyFont="1" applyFill="1" applyBorder="1"/>
    <xf numFmtId="170" fontId="14" fillId="2" borderId="2" xfId="0" applyNumberFormat="1" applyFont="1" applyFill="1" applyBorder="1" applyAlignment="1">
      <alignment horizontal="center"/>
    </xf>
    <xf numFmtId="170" fontId="12" fillId="2" borderId="0" xfId="0" applyNumberFormat="1" applyFont="1" applyFill="1" applyAlignment="1">
      <alignment horizontal="center"/>
    </xf>
    <xf numFmtId="170" fontId="12" fillId="2" borderId="1" xfId="0" applyNumberFormat="1" applyFont="1" applyFill="1" applyBorder="1" applyAlignment="1">
      <alignment horizontal="center"/>
    </xf>
    <xf numFmtId="166" fontId="14" fillId="2" borderId="2" xfId="0" applyNumberFormat="1" applyFont="1" applyFill="1" applyBorder="1" applyAlignment="1">
      <alignment horizontal="center"/>
    </xf>
    <xf numFmtId="166" fontId="12" fillId="2" borderId="0" xfId="0" applyNumberFormat="1" applyFont="1" applyFill="1" applyAlignment="1">
      <alignment horizontal="center"/>
    </xf>
    <xf numFmtId="166" fontId="12" fillId="2" borderId="1" xfId="0" applyNumberFormat="1" applyFont="1" applyFill="1" applyBorder="1" applyAlignment="1">
      <alignment horizontal="center"/>
    </xf>
    <xf numFmtId="166" fontId="13" fillId="2" borderId="0" xfId="0" applyNumberFormat="1" applyFont="1" applyFill="1" applyAlignment="1">
      <alignment horizontal="center"/>
    </xf>
    <xf numFmtId="166" fontId="12" fillId="2" borderId="2" xfId="0" applyNumberFormat="1" applyFont="1" applyFill="1" applyBorder="1" applyAlignment="1">
      <alignment horizontal="center"/>
    </xf>
    <xf numFmtId="0" fontId="14" fillId="5" borderId="55" xfId="0" applyFont="1" applyFill="1" applyBorder="1"/>
    <xf numFmtId="0" fontId="14" fillId="2" borderId="71" xfId="0" applyFont="1" applyFill="1" applyBorder="1" applyAlignment="1">
      <alignment horizontal="center"/>
    </xf>
    <xf numFmtId="170" fontId="14" fillId="2" borderId="53" xfId="0" applyNumberFormat="1" applyFont="1" applyFill="1" applyBorder="1" applyAlignment="1">
      <alignment horizontal="center"/>
    </xf>
    <xf numFmtId="0" fontId="11" fillId="3" borderId="0" xfId="0" applyFont="1" applyFill="1" applyAlignment="1">
      <alignment horizontal="center"/>
    </xf>
    <xf numFmtId="166" fontId="3" fillId="8" borderId="5" xfId="0" applyNumberFormat="1" applyFont="1" applyFill="1" applyBorder="1" applyAlignment="1" applyProtection="1">
      <alignment horizontal="center"/>
      <protection locked="0"/>
    </xf>
    <xf numFmtId="166" fontId="3" fillId="8" borderId="6" xfId="0" applyNumberFormat="1" applyFont="1" applyFill="1" applyBorder="1" applyAlignment="1" applyProtection="1">
      <alignment horizontal="center"/>
      <protection locked="0"/>
    </xf>
    <xf numFmtId="0" fontId="4" fillId="5" borderId="0" xfId="0" applyFont="1" applyFill="1" applyAlignment="1">
      <alignment horizontal="center"/>
    </xf>
    <xf numFmtId="0" fontId="10" fillId="2" borderId="51" xfId="0" applyFont="1" applyFill="1" applyBorder="1"/>
    <xf numFmtId="2" fontId="14" fillId="2" borderId="51" xfId="2" applyNumberFormat="1" applyFont="1" applyFill="1" applyBorder="1" applyAlignment="1">
      <alignment horizontal="center"/>
    </xf>
    <xf numFmtId="0" fontId="12" fillId="2" borderId="48" xfId="0" applyFont="1" applyFill="1" applyBorder="1" applyAlignment="1">
      <alignment horizontal="center"/>
    </xf>
    <xf numFmtId="0" fontId="14" fillId="2" borderId="53" xfId="0" applyFont="1" applyFill="1" applyBorder="1" applyAlignment="1">
      <alignment horizontal="center"/>
    </xf>
    <xf numFmtId="0" fontId="11" fillId="3" borderId="80" xfId="0" applyFont="1" applyFill="1" applyBorder="1" applyAlignment="1">
      <alignment horizontal="center"/>
    </xf>
    <xf numFmtId="166" fontId="12" fillId="2" borderId="3" xfId="0" applyNumberFormat="1" applyFont="1" applyFill="1" applyBorder="1" applyAlignment="1">
      <alignment horizontal="center"/>
    </xf>
    <xf numFmtId="0" fontId="12" fillId="5" borderId="4" xfId="0" applyFont="1" applyFill="1" applyBorder="1"/>
    <xf numFmtId="170" fontId="14" fillId="0" borderId="2" xfId="0" applyNumberFormat="1" applyFont="1" applyBorder="1" applyAlignment="1">
      <alignment horizontal="center"/>
    </xf>
    <xf numFmtId="170" fontId="13" fillId="2" borderId="2" xfId="0" applyNumberFormat="1" applyFont="1" applyFill="1" applyBorder="1" applyAlignment="1">
      <alignment horizontal="center"/>
    </xf>
    <xf numFmtId="9" fontId="13" fillId="2" borderId="9" xfId="1" applyFont="1" applyFill="1" applyBorder="1" applyAlignment="1">
      <alignment horizontal="center"/>
    </xf>
    <xf numFmtId="0" fontId="11" fillId="3" borderId="35" xfId="0" applyFont="1" applyFill="1" applyBorder="1"/>
    <xf numFmtId="0" fontId="11" fillId="3" borderId="91" xfId="0" applyFont="1" applyFill="1" applyBorder="1" applyAlignment="1">
      <alignment horizontal="left"/>
    </xf>
    <xf numFmtId="169" fontId="12" fillId="8" borderId="48" xfId="0" applyNumberFormat="1" applyFont="1" applyFill="1" applyBorder="1" applyAlignment="1" applyProtection="1">
      <alignment horizontal="center" vertical="center"/>
      <protection locked="0"/>
    </xf>
    <xf numFmtId="166" fontId="12" fillId="2" borderId="77" xfId="0" applyNumberFormat="1" applyFont="1" applyFill="1" applyBorder="1" applyAlignment="1">
      <alignment horizontal="center"/>
    </xf>
    <xf numFmtId="166" fontId="14" fillId="2" borderId="79" xfId="0" applyNumberFormat="1" applyFont="1" applyFill="1" applyBorder="1" applyAlignment="1">
      <alignment horizontal="center"/>
    </xf>
    <xf numFmtId="0" fontId="18" fillId="2" borderId="94" xfId="0" applyFont="1" applyFill="1" applyBorder="1"/>
    <xf numFmtId="0" fontId="21" fillId="2" borderId="45" xfId="0" applyFont="1" applyFill="1" applyBorder="1" applyAlignment="1">
      <alignment horizontal="left"/>
    </xf>
    <xf numFmtId="0" fontId="8" fillId="2" borderId="7" xfId="0" applyFont="1" applyFill="1" applyBorder="1" applyAlignment="1">
      <alignment horizontal="center"/>
    </xf>
    <xf numFmtId="0" fontId="8" fillId="2" borderId="49" xfId="0" applyFont="1" applyFill="1" applyBorder="1" applyAlignment="1">
      <alignment horizontal="center"/>
    </xf>
    <xf numFmtId="166" fontId="9" fillId="2" borderId="7" xfId="0" applyNumberFormat="1" applyFont="1" applyFill="1" applyBorder="1" applyAlignment="1">
      <alignment horizontal="center"/>
    </xf>
    <xf numFmtId="166" fontId="9" fillId="2" borderId="49" xfId="0" applyNumberFormat="1" applyFont="1" applyFill="1" applyBorder="1" applyAlignment="1">
      <alignment horizontal="center"/>
    </xf>
    <xf numFmtId="166" fontId="4" fillId="2" borderId="7" xfId="0" applyNumberFormat="1" applyFont="1" applyFill="1" applyBorder="1" applyAlignment="1">
      <alignment horizontal="center"/>
    </xf>
    <xf numFmtId="166" fontId="4" fillId="2" borderId="49" xfId="0" applyNumberFormat="1" applyFont="1" applyFill="1" applyBorder="1" applyAlignment="1">
      <alignment horizontal="center"/>
    </xf>
    <xf numFmtId="166" fontId="10" fillId="2" borderId="7" xfId="0" applyNumberFormat="1" applyFont="1" applyFill="1" applyBorder="1" applyAlignment="1">
      <alignment horizontal="center"/>
    </xf>
    <xf numFmtId="166" fontId="10" fillId="2" borderId="49" xfId="0" applyNumberFormat="1" applyFont="1" applyFill="1" applyBorder="1" applyAlignment="1">
      <alignment horizontal="center"/>
    </xf>
    <xf numFmtId="0" fontId="3" fillId="8" borderId="5" xfId="0" applyFont="1" applyFill="1" applyBorder="1" applyAlignment="1" applyProtection="1">
      <alignment horizontal="left"/>
      <protection locked="0"/>
    </xf>
    <xf numFmtId="169" fontId="3" fillId="8" borderId="6" xfId="0" applyNumberFormat="1" applyFont="1" applyFill="1" applyBorder="1" applyAlignment="1" applyProtection="1">
      <alignment horizontal="left"/>
      <protection locked="0"/>
    </xf>
    <xf numFmtId="0" fontId="14" fillId="0" borderId="13" xfId="0" applyFont="1" applyBorder="1" applyAlignment="1">
      <alignment horizontal="left"/>
    </xf>
    <xf numFmtId="0" fontId="14" fillId="0" borderId="2" xfId="0" applyFont="1" applyBorder="1" applyAlignment="1">
      <alignment horizontal="left"/>
    </xf>
    <xf numFmtId="0" fontId="14" fillId="0" borderId="9" xfId="0" applyFont="1" applyBorder="1" applyAlignment="1">
      <alignment horizontal="left"/>
    </xf>
    <xf numFmtId="0" fontId="13" fillId="0" borderId="69" xfId="0" applyFont="1" applyBorder="1" applyAlignment="1">
      <alignment horizontal="left"/>
    </xf>
    <xf numFmtId="0" fontId="3" fillId="8" borderId="3" xfId="0" applyFont="1" applyFill="1" applyBorder="1" applyAlignment="1" applyProtection="1">
      <alignment horizontal="left"/>
      <protection locked="0"/>
    </xf>
    <xf numFmtId="0" fontId="13" fillId="0" borderId="7" xfId="0" applyFont="1" applyBorder="1"/>
    <xf numFmtId="0" fontId="13" fillId="0" borderId="50" xfId="0" applyFont="1" applyBorder="1"/>
    <xf numFmtId="0" fontId="13" fillId="0" borderId="49" xfId="0" applyFont="1" applyBorder="1"/>
    <xf numFmtId="0" fontId="10" fillId="2" borderId="51" xfId="0" applyFont="1" applyFill="1" applyBorder="1" applyAlignment="1">
      <alignment horizontal="center"/>
    </xf>
    <xf numFmtId="0" fontId="10" fillId="2" borderId="52" xfId="0" applyFont="1" applyFill="1" applyBorder="1" applyAlignment="1">
      <alignment horizontal="center"/>
    </xf>
    <xf numFmtId="2" fontId="14" fillId="2" borderId="51" xfId="0" applyNumberFormat="1" applyFont="1" applyFill="1" applyBorder="1" applyAlignment="1">
      <alignment horizontal="center"/>
    </xf>
    <xf numFmtId="2" fontId="14" fillId="2" borderId="52" xfId="0" applyNumberFormat="1" applyFont="1" applyFill="1" applyBorder="1" applyAlignment="1">
      <alignment horizontal="center"/>
    </xf>
    <xf numFmtId="166" fontId="14" fillId="2" borderId="55" xfId="0" applyNumberFormat="1" applyFont="1" applyFill="1" applyBorder="1" applyAlignment="1">
      <alignment horizontal="center"/>
    </xf>
    <xf numFmtId="166" fontId="14" fillId="2" borderId="56" xfId="0" applyNumberFormat="1" applyFont="1" applyFill="1" applyBorder="1" applyAlignment="1">
      <alignment horizontal="center"/>
    </xf>
    <xf numFmtId="2" fontId="12" fillId="2" borderId="11" xfId="0" applyNumberFormat="1" applyFont="1" applyFill="1" applyBorder="1" applyAlignment="1">
      <alignment horizontal="center"/>
    </xf>
    <xf numFmtId="2" fontId="12" fillId="2" borderId="12" xfId="0" applyNumberFormat="1" applyFont="1" applyFill="1" applyBorder="1" applyAlignment="1">
      <alignment horizontal="center"/>
    </xf>
    <xf numFmtId="166" fontId="12" fillId="2" borderId="11" xfId="0" applyNumberFormat="1" applyFont="1" applyFill="1" applyBorder="1" applyAlignment="1">
      <alignment horizontal="center"/>
    </xf>
    <xf numFmtId="166" fontId="12" fillId="2" borderId="12" xfId="0" applyNumberFormat="1" applyFont="1" applyFill="1" applyBorder="1" applyAlignment="1">
      <alignment horizontal="center"/>
    </xf>
    <xf numFmtId="2" fontId="12" fillId="2" borderId="84" xfId="0" applyNumberFormat="1" applyFont="1" applyFill="1" applyBorder="1" applyAlignment="1">
      <alignment horizontal="center"/>
    </xf>
    <xf numFmtId="2" fontId="12" fillId="2" borderId="54" xfId="0" applyNumberFormat="1" applyFont="1" applyFill="1" applyBorder="1" applyAlignment="1">
      <alignment horizontal="center"/>
    </xf>
    <xf numFmtId="166" fontId="12" fillId="2" borderId="13" xfId="0" applyNumberFormat="1" applyFont="1" applyFill="1" applyBorder="1" applyAlignment="1">
      <alignment horizontal="center"/>
    </xf>
    <xf numFmtId="166" fontId="12" fillId="2" borderId="9" xfId="0" applyNumberFormat="1" applyFont="1" applyFill="1" applyBorder="1" applyAlignment="1">
      <alignment horizontal="center"/>
    </xf>
    <xf numFmtId="0" fontId="11" fillId="3" borderId="28" xfId="0" applyFont="1" applyFill="1" applyBorder="1" applyAlignment="1">
      <alignment horizontal="left"/>
    </xf>
    <xf numFmtId="0" fontId="11" fillId="3" borderId="31" xfId="0" applyFont="1" applyFill="1" applyBorder="1" applyAlignment="1">
      <alignment horizontal="left"/>
    </xf>
    <xf numFmtId="0" fontId="11" fillId="3" borderId="29" xfId="0" applyFont="1" applyFill="1" applyBorder="1" applyAlignment="1">
      <alignment horizontal="left"/>
    </xf>
    <xf numFmtId="0" fontId="13" fillId="2" borderId="48" xfId="0" applyFont="1" applyFill="1" applyBorder="1" applyAlignment="1">
      <alignment horizontal="center"/>
    </xf>
    <xf numFmtId="0" fontId="13" fillId="2" borderId="7" xfId="0" applyFont="1" applyFill="1" applyBorder="1" applyAlignment="1">
      <alignment horizontal="center"/>
    </xf>
    <xf numFmtId="0" fontId="13" fillId="2" borderId="49" xfId="0" applyFont="1" applyFill="1" applyBorder="1" applyAlignment="1">
      <alignment horizontal="center"/>
    </xf>
    <xf numFmtId="0" fontId="13" fillId="2" borderId="3" xfId="0" applyFont="1" applyFill="1" applyBorder="1" applyAlignment="1">
      <alignment horizontal="center"/>
    </xf>
    <xf numFmtId="2" fontId="12" fillId="2" borderId="8" xfId="2" applyNumberFormat="1" applyFont="1" applyFill="1" applyBorder="1" applyAlignment="1">
      <alignment horizontal="center"/>
    </xf>
    <xf numFmtId="2" fontId="12" fillId="2" borderId="10" xfId="2" applyNumberFormat="1" applyFont="1" applyFill="1" applyBorder="1" applyAlignment="1">
      <alignment horizontal="center"/>
    </xf>
    <xf numFmtId="166" fontId="12" fillId="2" borderId="8" xfId="0" applyNumberFormat="1" applyFont="1" applyFill="1" applyBorder="1" applyAlignment="1">
      <alignment horizontal="center"/>
    </xf>
    <xf numFmtId="166" fontId="12" fillId="2" borderId="10" xfId="0" applyNumberFormat="1" applyFont="1" applyFill="1" applyBorder="1" applyAlignment="1">
      <alignment horizontal="center"/>
    </xf>
    <xf numFmtId="166" fontId="12" fillId="2" borderId="84" xfId="0" applyNumberFormat="1" applyFont="1" applyFill="1" applyBorder="1" applyAlignment="1">
      <alignment horizontal="center"/>
    </xf>
    <xf numFmtId="166" fontId="12" fillId="2" borderId="54" xfId="0" applyNumberFormat="1" applyFont="1" applyFill="1" applyBorder="1" applyAlignment="1">
      <alignment horizontal="center"/>
    </xf>
    <xf numFmtId="166" fontId="14" fillId="2" borderId="65" xfId="0" applyNumberFormat="1" applyFont="1" applyFill="1" applyBorder="1" applyAlignment="1">
      <alignment horizontal="center"/>
    </xf>
    <xf numFmtId="166" fontId="14" fillId="2" borderId="67" xfId="0" applyNumberFormat="1" applyFont="1" applyFill="1" applyBorder="1" applyAlignment="1">
      <alignment horizontal="center"/>
    </xf>
    <xf numFmtId="2" fontId="14" fillId="2" borderId="28" xfId="0" applyNumberFormat="1" applyFont="1" applyFill="1" applyBorder="1" applyAlignment="1">
      <alignment horizontal="center"/>
    </xf>
    <xf numFmtId="2" fontId="14" fillId="2" borderId="29" xfId="0" applyNumberFormat="1" applyFont="1" applyFill="1" applyBorder="1" applyAlignment="1">
      <alignment horizontal="center"/>
    </xf>
    <xf numFmtId="0" fontId="10" fillId="2" borderId="28" xfId="0" applyFont="1" applyFill="1" applyBorder="1" applyAlignment="1">
      <alignment horizontal="center"/>
    </xf>
    <xf numFmtId="0" fontId="10" fillId="2" borderId="29" xfId="0" applyFont="1" applyFill="1" applyBorder="1" applyAlignment="1">
      <alignment horizontal="center"/>
    </xf>
    <xf numFmtId="0" fontId="5" fillId="2" borderId="32" xfId="0" applyFont="1" applyFill="1" applyBorder="1" applyAlignment="1">
      <alignment horizontal="left"/>
    </xf>
    <xf numFmtId="0" fontId="11" fillId="4" borderId="36" xfId="0" applyFont="1" applyFill="1" applyBorder="1" applyAlignment="1">
      <alignment horizontal="center"/>
    </xf>
    <xf numFmtId="0" fontId="11" fillId="4" borderId="39" xfId="0" applyFont="1" applyFill="1" applyBorder="1" applyAlignment="1">
      <alignment horizontal="center"/>
    </xf>
    <xf numFmtId="0" fontId="11" fillId="4" borderId="7" xfId="0" applyFont="1" applyFill="1" applyBorder="1" applyAlignment="1">
      <alignment horizontal="center" vertical="center"/>
    </xf>
    <xf numFmtId="0" fontId="11" fillId="4" borderId="50" xfId="0" applyFont="1" applyFill="1" applyBorder="1" applyAlignment="1">
      <alignment horizontal="center" vertical="center"/>
    </xf>
    <xf numFmtId="0" fontId="11" fillId="4" borderId="49" xfId="0" applyFont="1" applyFill="1" applyBorder="1" applyAlignment="1">
      <alignment horizontal="center" vertical="center"/>
    </xf>
    <xf numFmtId="0" fontId="11" fillId="4" borderId="86" xfId="0" applyFont="1" applyFill="1" applyBorder="1" applyAlignment="1">
      <alignment horizontal="center"/>
    </xf>
    <xf numFmtId="0" fontId="11" fillId="4" borderId="87" xfId="0" applyFont="1" applyFill="1" applyBorder="1" applyAlignment="1">
      <alignment horizontal="center"/>
    </xf>
    <xf numFmtId="0" fontId="11" fillId="3" borderId="75" xfId="0" applyFont="1" applyFill="1" applyBorder="1" applyAlignment="1">
      <alignment horizontal="left"/>
    </xf>
    <xf numFmtId="0" fontId="11" fillId="3" borderId="50" xfId="0" applyFont="1" applyFill="1" applyBorder="1" applyAlignment="1">
      <alignment horizontal="left"/>
    </xf>
    <xf numFmtId="0" fontId="11" fillId="3" borderId="85" xfId="0" applyFont="1" applyFill="1" applyBorder="1" applyAlignment="1">
      <alignment horizontal="left"/>
    </xf>
    <xf numFmtId="0" fontId="11" fillId="4" borderId="7" xfId="0" applyFont="1" applyFill="1" applyBorder="1" applyAlignment="1">
      <alignment horizontal="center"/>
    </xf>
    <xf numFmtId="0" fontId="11" fillId="4" borderId="50" xfId="0" applyFont="1" applyFill="1" applyBorder="1" applyAlignment="1">
      <alignment horizontal="center"/>
    </xf>
    <xf numFmtId="0" fontId="11" fillId="4" borderId="49" xfId="0" applyFont="1" applyFill="1" applyBorder="1" applyAlignment="1">
      <alignment horizontal="center"/>
    </xf>
    <xf numFmtId="167" fontId="14" fillId="2" borderId="55" xfId="0" applyNumberFormat="1" applyFont="1" applyFill="1" applyBorder="1" applyAlignment="1">
      <alignment horizontal="center"/>
    </xf>
    <xf numFmtId="167" fontId="14" fillId="2" borderId="56" xfId="0" applyNumberFormat="1" applyFont="1" applyFill="1" applyBorder="1" applyAlignment="1">
      <alignment horizontal="center"/>
    </xf>
    <xf numFmtId="0" fontId="11" fillId="3" borderId="88" xfId="0" applyFont="1" applyFill="1" applyBorder="1" applyAlignment="1">
      <alignment horizontal="center"/>
    </xf>
    <xf numFmtId="0" fontId="11" fillId="3" borderId="89" xfId="0" applyFont="1" applyFill="1" applyBorder="1" applyAlignment="1">
      <alignment horizontal="center"/>
    </xf>
    <xf numFmtId="166" fontId="12" fillId="2" borderId="81" xfId="0" applyNumberFormat="1" applyFont="1" applyFill="1" applyBorder="1" applyAlignment="1">
      <alignment horizontal="center"/>
    </xf>
    <xf numFmtId="166" fontId="12" fillId="2" borderId="83" xfId="0" applyNumberFormat="1" applyFont="1" applyFill="1" applyBorder="1" applyAlignment="1">
      <alignment horizontal="center"/>
    </xf>
    <xf numFmtId="1" fontId="12" fillId="2" borderId="81" xfId="0" applyNumberFormat="1" applyFont="1" applyFill="1" applyBorder="1" applyAlignment="1">
      <alignment horizontal="center"/>
    </xf>
    <xf numFmtId="1" fontId="12" fillId="2" borderId="83" xfId="0" applyNumberFormat="1" applyFont="1" applyFill="1" applyBorder="1" applyAlignment="1">
      <alignment horizontal="center"/>
    </xf>
    <xf numFmtId="0" fontId="12" fillId="2" borderId="81" xfId="0" applyFont="1" applyFill="1" applyBorder="1" applyAlignment="1">
      <alignment horizontal="center"/>
    </xf>
    <xf numFmtId="0" fontId="12" fillId="2" borderId="83" xfId="0" applyFont="1" applyFill="1" applyBorder="1" applyAlignment="1">
      <alignment horizontal="center"/>
    </xf>
    <xf numFmtId="3" fontId="12" fillId="2" borderId="81" xfId="0" applyNumberFormat="1" applyFont="1" applyFill="1" applyBorder="1" applyAlignment="1">
      <alignment horizontal="center"/>
    </xf>
    <xf numFmtId="3" fontId="12" fillId="2" borderId="83" xfId="0" applyNumberFormat="1" applyFont="1" applyFill="1" applyBorder="1" applyAlignment="1">
      <alignment horizontal="center"/>
    </xf>
    <xf numFmtId="2" fontId="12" fillId="2" borderId="4" xfId="2" applyNumberFormat="1" applyFont="1" applyFill="1" applyBorder="1" applyAlignment="1">
      <alignment horizontal="center"/>
    </xf>
    <xf numFmtId="0" fontId="13" fillId="0" borderId="7" xfId="0" applyFont="1" applyBorder="1" applyAlignment="1">
      <alignment horizontal="left"/>
    </xf>
    <xf numFmtId="0" fontId="13" fillId="0" borderId="50" xfId="0" applyFont="1" applyBorder="1" applyAlignment="1">
      <alignment horizontal="left"/>
    </xf>
    <xf numFmtId="0" fontId="13" fillId="0" borderId="49" xfId="0" applyFont="1" applyBorder="1" applyAlignment="1">
      <alignment horizontal="left"/>
    </xf>
    <xf numFmtId="2" fontId="12" fillId="2" borderId="0" xfId="0" applyNumberFormat="1" applyFont="1" applyFill="1" applyAlignment="1">
      <alignment horizontal="center"/>
    </xf>
    <xf numFmtId="0" fontId="11" fillId="3" borderId="92" xfId="0" applyFont="1" applyFill="1" applyBorder="1" applyAlignment="1">
      <alignment horizontal="center"/>
    </xf>
    <xf numFmtId="0" fontId="11" fillId="3" borderId="93" xfId="0" applyFont="1" applyFill="1" applyBorder="1" applyAlignment="1">
      <alignment horizontal="center"/>
    </xf>
    <xf numFmtId="9" fontId="12" fillId="2" borderId="11" xfId="1" applyFont="1" applyFill="1" applyBorder="1" applyAlignment="1">
      <alignment horizontal="center"/>
    </xf>
    <xf numFmtId="9" fontId="12" fillId="2" borderId="82" xfId="1" applyFont="1" applyFill="1" applyBorder="1" applyAlignment="1">
      <alignment horizontal="center"/>
    </xf>
    <xf numFmtId="0" fontId="12" fillId="2" borderId="11" xfId="0" applyFont="1" applyFill="1" applyBorder="1" applyAlignment="1">
      <alignment horizontal="center"/>
    </xf>
    <xf numFmtId="0" fontId="12" fillId="2" borderId="82" xfId="0" applyFont="1" applyFill="1" applyBorder="1" applyAlignment="1">
      <alignment horizontal="center"/>
    </xf>
    <xf numFmtId="167" fontId="14" fillId="2" borderId="90" xfId="0" applyNumberFormat="1" applyFont="1" applyFill="1" applyBorder="1" applyAlignment="1">
      <alignment horizontal="center"/>
    </xf>
    <xf numFmtId="167" fontId="14" fillId="2" borderId="89" xfId="0" applyNumberFormat="1" applyFont="1" applyFill="1" applyBorder="1" applyAlignment="1">
      <alignment horizontal="center"/>
    </xf>
    <xf numFmtId="1" fontId="12" fillId="2" borderId="11" xfId="0" applyNumberFormat="1" applyFont="1" applyFill="1" applyBorder="1" applyAlignment="1">
      <alignment horizontal="center"/>
    </xf>
    <xf numFmtId="1" fontId="12" fillId="2" borderId="82" xfId="0" applyNumberFormat="1" applyFont="1" applyFill="1" applyBorder="1" applyAlignment="1">
      <alignment horizontal="center"/>
    </xf>
    <xf numFmtId="1" fontId="12" fillId="2" borderId="11" xfId="2" applyNumberFormat="1" applyFont="1" applyFill="1" applyBorder="1" applyAlignment="1">
      <alignment horizontal="center"/>
    </xf>
    <xf numFmtId="1" fontId="12" fillId="2" borderId="82" xfId="2" applyNumberFormat="1" applyFont="1" applyFill="1" applyBorder="1" applyAlignment="1">
      <alignment horizontal="center"/>
    </xf>
    <xf numFmtId="2" fontId="12" fillId="2" borderId="48" xfId="0" applyNumberFormat="1" applyFont="1" applyFill="1" applyBorder="1" applyAlignment="1">
      <alignment horizontal="center"/>
    </xf>
    <xf numFmtId="166" fontId="12" fillId="2" borderId="48" xfId="0" applyNumberFormat="1" applyFont="1" applyFill="1" applyBorder="1" applyAlignment="1">
      <alignment horizontal="center"/>
    </xf>
    <xf numFmtId="2" fontId="14" fillId="2" borderId="53" xfId="0" applyNumberFormat="1" applyFont="1" applyFill="1" applyBorder="1" applyAlignment="1">
      <alignment horizontal="center"/>
    </xf>
    <xf numFmtId="166" fontId="14" fillId="2" borderId="53" xfId="0" applyNumberFormat="1" applyFont="1" applyFill="1" applyBorder="1" applyAlignment="1">
      <alignment horizontal="center"/>
    </xf>
    <xf numFmtId="0" fontId="3" fillId="5" borderId="18" xfId="0" applyFont="1" applyFill="1" applyBorder="1" applyAlignment="1">
      <alignment horizontal="center"/>
    </xf>
    <xf numFmtId="0" fontId="3" fillId="5" borderId="0" xfId="0" applyFont="1" applyFill="1" applyAlignment="1">
      <alignment horizontal="center"/>
    </xf>
    <xf numFmtId="0" fontId="11" fillId="3" borderId="11" xfId="0" applyFont="1" applyFill="1" applyBorder="1" applyAlignment="1">
      <alignment horizontal="center"/>
    </xf>
    <xf numFmtId="0" fontId="11" fillId="3" borderId="0" xfId="0" applyFont="1" applyFill="1" applyAlignment="1">
      <alignment horizontal="center"/>
    </xf>
    <xf numFmtId="2" fontId="12" fillId="2" borderId="48" xfId="2" applyNumberFormat="1" applyFont="1" applyFill="1" applyBorder="1" applyAlignment="1">
      <alignment horizontal="center"/>
    </xf>
    <xf numFmtId="0" fontId="11" fillId="3" borderId="73" xfId="0" applyFont="1" applyFill="1" applyBorder="1" applyAlignment="1">
      <alignment horizontal="center"/>
    </xf>
    <xf numFmtId="0" fontId="11" fillId="3" borderId="10" xfId="0" applyFont="1" applyFill="1" applyBorder="1" applyAlignment="1">
      <alignment horizontal="center"/>
    </xf>
    <xf numFmtId="1" fontId="14" fillId="2" borderId="28" xfId="0" applyNumberFormat="1" applyFont="1" applyFill="1" applyBorder="1" applyAlignment="1">
      <alignment horizontal="center"/>
    </xf>
    <xf numFmtId="1" fontId="14" fillId="2" borderId="29" xfId="0" applyNumberFormat="1" applyFont="1" applyFill="1" applyBorder="1" applyAlignment="1">
      <alignment horizontal="center"/>
    </xf>
    <xf numFmtId="166" fontId="14" fillId="2" borderId="7" xfId="0" applyNumberFormat="1" applyFont="1" applyFill="1" applyBorder="1" applyAlignment="1">
      <alignment horizontal="center"/>
    </xf>
    <xf numFmtId="166" fontId="14" fillId="2" borderId="49" xfId="0" applyNumberFormat="1" applyFont="1" applyFill="1" applyBorder="1" applyAlignment="1">
      <alignment horizontal="center"/>
    </xf>
    <xf numFmtId="166" fontId="12" fillId="2" borderId="7" xfId="0" applyNumberFormat="1" applyFont="1" applyFill="1" applyBorder="1" applyAlignment="1">
      <alignment horizontal="center"/>
    </xf>
    <xf numFmtId="166" fontId="12" fillId="2" borderId="49" xfId="0" applyNumberFormat="1" applyFont="1" applyFill="1" applyBorder="1" applyAlignment="1">
      <alignment horizontal="center"/>
    </xf>
    <xf numFmtId="1" fontId="12" fillId="2" borderId="7" xfId="2" applyNumberFormat="1" applyFont="1" applyFill="1" applyBorder="1" applyAlignment="1">
      <alignment horizontal="center"/>
    </xf>
    <xf numFmtId="1" fontId="12" fillId="2" borderId="50" xfId="2" applyNumberFormat="1" applyFont="1" applyFill="1" applyBorder="1" applyAlignment="1">
      <alignment horizontal="center"/>
    </xf>
    <xf numFmtId="1" fontId="12" fillId="2" borderId="0" xfId="0" applyNumberFormat="1" applyFont="1" applyFill="1" applyAlignment="1">
      <alignment horizontal="center"/>
    </xf>
    <xf numFmtId="0" fontId="19" fillId="3" borderId="28" xfId="0" applyFont="1" applyFill="1" applyBorder="1" applyAlignment="1">
      <alignment horizontal="left"/>
    </xf>
    <xf numFmtId="0" fontId="19" fillId="3" borderId="31" xfId="0" applyFont="1" applyFill="1" applyBorder="1" applyAlignment="1">
      <alignment horizontal="left"/>
    </xf>
    <xf numFmtId="0" fontId="19" fillId="3" borderId="29" xfId="0" applyFont="1" applyFill="1" applyBorder="1" applyAlignment="1">
      <alignment horizontal="left"/>
    </xf>
    <xf numFmtId="0" fontId="18" fillId="2" borderId="48" xfId="0" applyFont="1" applyFill="1" applyBorder="1" applyAlignment="1">
      <alignment horizontal="center"/>
    </xf>
    <xf numFmtId="0" fontId="14" fillId="2" borderId="70" xfId="0" applyFont="1" applyFill="1" applyBorder="1" applyAlignment="1">
      <alignment horizontal="center"/>
    </xf>
    <xf numFmtId="0" fontId="14" fillId="2" borderId="78" xfId="0" applyFont="1" applyFill="1" applyBorder="1" applyAlignment="1">
      <alignment horizontal="center"/>
    </xf>
    <xf numFmtId="2" fontId="14" fillId="2" borderId="70" xfId="2" applyNumberFormat="1" applyFont="1" applyFill="1" applyBorder="1" applyAlignment="1">
      <alignment horizontal="center"/>
    </xf>
    <xf numFmtId="2" fontId="14" fillId="2" borderId="71" xfId="2" applyNumberFormat="1" applyFont="1" applyFill="1" applyBorder="1" applyAlignment="1">
      <alignment horizontal="center"/>
    </xf>
    <xf numFmtId="2" fontId="12" fillId="2" borderId="7" xfId="2" applyNumberFormat="1" applyFont="1" applyFill="1" applyBorder="1" applyAlignment="1">
      <alignment horizontal="center"/>
    </xf>
    <xf numFmtId="2" fontId="12" fillId="2" borderId="50" xfId="2" applyNumberFormat="1" applyFont="1" applyFill="1" applyBorder="1" applyAlignment="1">
      <alignment horizontal="center"/>
    </xf>
    <xf numFmtId="0" fontId="19" fillId="3" borderId="66" xfId="0" applyFont="1" applyFill="1" applyBorder="1" applyAlignment="1">
      <alignment horizontal="left"/>
    </xf>
    <xf numFmtId="22" fontId="5" fillId="8" borderId="45" xfId="0" applyNumberFormat="1" applyFont="1" applyFill="1" applyBorder="1" applyAlignment="1" applyProtection="1">
      <alignment horizontal="left" vertical="center"/>
      <protection locked="0"/>
    </xf>
    <xf numFmtId="9" fontId="12" fillId="8" borderId="81" xfId="1" applyFont="1" applyFill="1" applyBorder="1" applyAlignment="1" applyProtection="1">
      <alignment horizontal="center"/>
      <protection locked="0"/>
    </xf>
    <xf numFmtId="9" fontId="12" fillId="8" borderId="83" xfId="1" applyFont="1" applyFill="1" applyBorder="1" applyAlignment="1" applyProtection="1">
      <alignment horizontal="center"/>
      <protection locked="0"/>
    </xf>
    <xf numFmtId="166" fontId="12" fillId="8" borderId="81" xfId="0" applyNumberFormat="1" applyFont="1" applyFill="1" applyBorder="1" applyAlignment="1" applyProtection="1">
      <alignment horizontal="center"/>
      <protection locked="0"/>
    </xf>
    <xf numFmtId="166" fontId="12" fillId="8" borderId="83" xfId="0" applyNumberFormat="1" applyFont="1" applyFill="1" applyBorder="1" applyAlignment="1" applyProtection="1">
      <alignment horizontal="center"/>
      <protection locked="0"/>
    </xf>
    <xf numFmtId="9" fontId="12" fillId="8" borderId="12" xfId="0" applyNumberFormat="1" applyFont="1" applyFill="1" applyBorder="1" applyAlignment="1" applyProtection="1">
      <alignment horizontal="center"/>
      <protection locked="0"/>
    </xf>
    <xf numFmtId="9" fontId="12" fillId="8" borderId="49" xfId="0" applyNumberFormat="1" applyFont="1" applyFill="1" applyBorder="1" applyAlignment="1" applyProtection="1">
      <alignment horizontal="center"/>
      <protection locked="0"/>
    </xf>
    <xf numFmtId="0" fontId="12" fillId="8" borderId="33" xfId="0" applyFont="1" applyFill="1" applyBorder="1" applyAlignment="1" applyProtection="1">
      <alignment horizontal="center"/>
      <protection locked="0"/>
    </xf>
    <xf numFmtId="166" fontId="12" fillId="8" borderId="33" xfId="0" applyNumberFormat="1" applyFont="1" applyFill="1" applyBorder="1" applyAlignment="1" applyProtection="1">
      <alignment horizontal="center"/>
      <protection locked="0"/>
    </xf>
    <xf numFmtId="166" fontId="12" fillId="8" borderId="10" xfId="0" applyNumberFormat="1" applyFont="1" applyFill="1" applyBorder="1" applyAlignment="1" applyProtection="1">
      <alignment horizontal="center"/>
      <protection locked="0"/>
    </xf>
    <xf numFmtId="2" fontId="12" fillId="8" borderId="3" xfId="2" applyNumberFormat="1" applyFont="1" applyFill="1" applyBorder="1" applyAlignment="1" applyProtection="1">
      <alignment horizontal="center"/>
      <protection locked="0"/>
    </xf>
    <xf numFmtId="0" fontId="12" fillId="8" borderId="34" xfId="0" applyFont="1" applyFill="1" applyBorder="1" applyAlignment="1" applyProtection="1">
      <alignment horizontal="center"/>
      <protection locked="0"/>
    </xf>
    <xf numFmtId="166" fontId="12" fillId="8" borderId="34" xfId="0" applyNumberFormat="1" applyFont="1" applyFill="1" applyBorder="1" applyAlignment="1" applyProtection="1">
      <alignment horizontal="center"/>
      <protection locked="0"/>
    </xf>
    <xf numFmtId="166" fontId="12" fillId="8" borderId="12" xfId="0" applyNumberFormat="1" applyFont="1" applyFill="1" applyBorder="1" applyAlignment="1" applyProtection="1">
      <alignment horizontal="center"/>
      <protection locked="0"/>
    </xf>
    <xf numFmtId="2" fontId="12" fillId="8" borderId="5" xfId="2" applyNumberFormat="1" applyFont="1" applyFill="1" applyBorder="1" applyAlignment="1" applyProtection="1">
      <alignment horizontal="center"/>
      <protection locked="0"/>
    </xf>
    <xf numFmtId="166" fontId="12" fillId="8" borderId="57" xfId="0" applyNumberFormat="1" applyFont="1" applyFill="1" applyBorder="1" applyAlignment="1" applyProtection="1">
      <alignment horizontal="center"/>
      <protection locked="0"/>
    </xf>
    <xf numFmtId="166" fontId="12" fillId="8" borderId="54" xfId="0" applyNumberFormat="1" applyFont="1" applyFill="1" applyBorder="1" applyAlignment="1" applyProtection="1">
      <alignment horizontal="center"/>
      <protection locked="0"/>
    </xf>
    <xf numFmtId="166" fontId="12" fillId="8" borderId="43" xfId="0" applyNumberFormat="1" applyFont="1" applyFill="1" applyBorder="1" applyAlignment="1" applyProtection="1">
      <alignment horizontal="center"/>
      <protection locked="0"/>
    </xf>
    <xf numFmtId="166" fontId="12" fillId="8" borderId="43" xfId="1" applyNumberFormat="1" applyFont="1" applyFill="1" applyBorder="1" applyAlignment="1" applyProtection="1">
      <alignment horizontal="center"/>
      <protection locked="0"/>
    </xf>
    <xf numFmtId="9" fontId="12" fillId="8" borderId="11" xfId="1" applyFont="1" applyFill="1" applyBorder="1" applyAlignment="1" applyProtection="1">
      <alignment horizontal="center"/>
      <protection locked="0"/>
    </xf>
    <xf numFmtId="9" fontId="12" fillId="8" borderId="82" xfId="1" applyFont="1" applyFill="1" applyBorder="1" applyAlignment="1" applyProtection="1">
      <alignment horizontal="center"/>
      <protection locked="0"/>
    </xf>
    <xf numFmtId="166" fontId="12" fillId="8" borderId="11" xfId="0" applyNumberFormat="1" applyFont="1" applyFill="1" applyBorder="1" applyAlignment="1" applyProtection="1">
      <alignment horizontal="center"/>
      <protection locked="0"/>
    </xf>
    <xf numFmtId="166" fontId="12" fillId="8" borderId="82" xfId="0" applyNumberFormat="1" applyFont="1" applyFill="1" applyBorder="1" applyAlignment="1" applyProtection="1">
      <alignment horizontal="center"/>
      <protection locked="0"/>
    </xf>
    <xf numFmtId="0" fontId="12" fillId="8" borderId="33" xfId="0" applyFont="1" applyFill="1" applyBorder="1" applyAlignment="1" applyProtection="1">
      <alignment horizontal="left"/>
      <protection locked="0"/>
    </xf>
    <xf numFmtId="0" fontId="12" fillId="8" borderId="34" xfId="0" applyFont="1" applyFill="1" applyBorder="1" applyAlignment="1" applyProtection="1">
      <alignment horizontal="left"/>
      <protection locked="0"/>
    </xf>
    <xf numFmtId="0" fontId="12" fillId="8" borderId="48" xfId="0" applyFont="1" applyFill="1" applyBorder="1" applyAlignment="1" applyProtection="1">
      <alignment horizontal="left"/>
      <protection locked="0"/>
    </xf>
    <xf numFmtId="0" fontId="12" fillId="8" borderId="37" xfId="0" applyFont="1" applyFill="1" applyBorder="1" applyAlignment="1" applyProtection="1">
      <alignment horizontal="center"/>
      <protection locked="0"/>
    </xf>
    <xf numFmtId="0" fontId="12" fillId="8" borderId="48" xfId="0" applyFont="1" applyFill="1" applyBorder="1" applyAlignment="1" applyProtection="1">
      <alignment horizontal="center"/>
      <protection locked="0"/>
    </xf>
    <xf numFmtId="1" fontId="12" fillId="8" borderId="48" xfId="2" applyNumberFormat="1" applyFont="1" applyFill="1" applyBorder="1" applyAlignment="1" applyProtection="1">
      <alignment horizontal="center"/>
      <protection locked="0"/>
    </xf>
    <xf numFmtId="0" fontId="12" fillId="8" borderId="50" xfId="0" applyFont="1" applyFill="1" applyBorder="1" applyAlignment="1" applyProtection="1">
      <alignment horizontal="center"/>
      <protection locked="0"/>
    </xf>
    <xf numFmtId="166" fontId="12" fillId="8" borderId="33" xfId="0" applyNumberFormat="1" applyFont="1" applyFill="1" applyBorder="1" applyAlignment="1" applyProtection="1">
      <alignment horizontal="center"/>
      <protection locked="0"/>
    </xf>
    <xf numFmtId="2" fontId="12" fillId="8" borderId="8" xfId="2" applyNumberFormat="1" applyFont="1" applyFill="1" applyBorder="1" applyAlignment="1" applyProtection="1">
      <alignment horizontal="center"/>
      <protection locked="0"/>
    </xf>
    <xf numFmtId="166" fontId="12" fillId="8" borderId="34" xfId="0" applyNumberFormat="1" applyFont="1" applyFill="1" applyBorder="1" applyAlignment="1" applyProtection="1">
      <alignment horizontal="center"/>
      <protection locked="0"/>
    </xf>
    <xf numFmtId="2" fontId="12" fillId="8" borderId="11" xfId="2" applyNumberFormat="1" applyFont="1" applyFill="1" applyBorder="1" applyAlignment="1" applyProtection="1">
      <alignment horizontal="center"/>
      <protection locked="0"/>
    </xf>
    <xf numFmtId="166" fontId="12" fillId="8" borderId="57" xfId="0" applyNumberFormat="1" applyFont="1" applyFill="1" applyBorder="1" applyAlignment="1" applyProtection="1">
      <alignment horizontal="center"/>
      <protection locked="0"/>
    </xf>
    <xf numFmtId="166" fontId="12" fillId="8" borderId="37" xfId="0" applyNumberFormat="1" applyFont="1" applyFill="1" applyBorder="1" applyAlignment="1" applyProtection="1">
      <alignment horizontal="center"/>
      <protection locked="0"/>
    </xf>
    <xf numFmtId="166" fontId="12" fillId="8" borderId="49" xfId="0" applyNumberFormat="1" applyFont="1" applyFill="1" applyBorder="1" applyAlignment="1" applyProtection="1">
      <alignment horizontal="center"/>
      <protection locked="0"/>
    </xf>
    <xf numFmtId="0" fontId="3" fillId="2" borderId="61" xfId="0" applyFont="1" applyFill="1" applyBorder="1" applyProtection="1"/>
    <xf numFmtId="0" fontId="3" fillId="2" borderId="20" xfId="0" applyFont="1" applyFill="1" applyBorder="1" applyProtection="1"/>
    <xf numFmtId="0" fontId="3" fillId="2" borderId="62" xfId="0" applyFont="1" applyFill="1" applyBorder="1" applyProtection="1"/>
    <xf numFmtId="0" fontId="3" fillId="2" borderId="0" xfId="0" applyFont="1" applyFill="1" applyProtection="1"/>
    <xf numFmtId="0" fontId="3" fillId="2" borderId="63" xfId="0" applyFont="1" applyFill="1" applyBorder="1" applyProtection="1"/>
    <xf numFmtId="0" fontId="3" fillId="2" borderId="59" xfId="0" applyFont="1" applyFill="1" applyBorder="1" applyProtection="1"/>
    <xf numFmtId="0" fontId="5" fillId="2" borderId="45" xfId="0" applyFont="1" applyFill="1" applyBorder="1" applyAlignment="1" applyProtection="1">
      <alignment horizontal="left"/>
    </xf>
    <xf numFmtId="0" fontId="3" fillId="2" borderId="64" xfId="0" applyFont="1" applyFill="1" applyBorder="1" applyProtection="1"/>
    <xf numFmtId="0" fontId="5" fillId="2" borderId="44" xfId="0" applyFont="1" applyFill="1" applyBorder="1" applyAlignment="1" applyProtection="1">
      <alignment horizontal="left"/>
    </xf>
    <xf numFmtId="22" fontId="5" fillId="2" borderId="44" xfId="0" applyNumberFormat="1" applyFont="1" applyFill="1" applyBorder="1" applyAlignment="1" applyProtection="1">
      <alignment horizontal="left" vertical="center"/>
    </xf>
    <xf numFmtId="0" fontId="3" fillId="2" borderId="44" xfId="0" applyFont="1" applyFill="1" applyBorder="1" applyProtection="1"/>
    <xf numFmtId="0" fontId="3" fillId="2" borderId="58" xfId="0" applyFont="1" applyFill="1" applyBorder="1" applyProtection="1"/>
    <xf numFmtId="0" fontId="3" fillId="5" borderId="61" xfId="0" applyFont="1" applyFill="1" applyBorder="1" applyProtection="1"/>
    <xf numFmtId="0" fontId="3" fillId="5" borderId="20" xfId="0" applyFont="1" applyFill="1" applyBorder="1" applyProtection="1"/>
    <xf numFmtId="0" fontId="3" fillId="5" borderId="62" xfId="0" applyFont="1" applyFill="1" applyBorder="1" applyProtection="1"/>
    <xf numFmtId="0" fontId="3" fillId="5" borderId="63" xfId="0" applyFont="1" applyFill="1" applyBorder="1" applyProtection="1"/>
    <xf numFmtId="0" fontId="16" fillId="7" borderId="48" xfId="0" applyFont="1" applyFill="1" applyBorder="1" applyAlignment="1" applyProtection="1">
      <alignment vertical="center" wrapText="1"/>
    </xf>
    <xf numFmtId="0" fontId="16" fillId="7" borderId="48" xfId="0" applyFont="1" applyFill="1" applyBorder="1" applyAlignment="1" applyProtection="1">
      <alignment horizontal="center" vertical="center" wrapText="1"/>
    </xf>
    <xf numFmtId="0" fontId="16" fillId="7" borderId="48" xfId="0" applyFont="1" applyFill="1" applyBorder="1" applyAlignment="1" applyProtection="1">
      <alignment horizontal="center" vertical="center"/>
    </xf>
    <xf numFmtId="0" fontId="3" fillId="5" borderId="59" xfId="0" applyFont="1" applyFill="1" applyBorder="1" applyProtection="1"/>
    <xf numFmtId="0" fontId="13" fillId="5" borderId="0" xfId="0" applyFont="1" applyFill="1" applyAlignment="1" applyProtection="1">
      <alignment horizontal="left"/>
    </xf>
    <xf numFmtId="0" fontId="12" fillId="9" borderId="48" xfId="0" applyFont="1" applyFill="1" applyBorder="1" applyAlignment="1" applyProtection="1">
      <alignment vertical="center"/>
    </xf>
    <xf numFmtId="0" fontId="12" fillId="9" borderId="48" xfId="0" applyFont="1" applyFill="1" applyBorder="1" applyAlignment="1" applyProtection="1">
      <alignment vertical="center" wrapText="1"/>
    </xf>
    <xf numFmtId="166" fontId="12" fillId="6" borderId="48" xfId="0" applyNumberFormat="1" applyFont="1" applyFill="1" applyBorder="1" applyAlignment="1" applyProtection="1">
      <alignment horizontal="center" vertical="center"/>
    </xf>
    <xf numFmtId="3" fontId="12" fillId="6" borderId="48" xfId="0" applyNumberFormat="1" applyFont="1" applyFill="1" applyBorder="1" applyAlignment="1" applyProtection="1">
      <alignment horizontal="center" vertical="center"/>
    </xf>
    <xf numFmtId="166" fontId="12" fillId="0" borderId="48" xfId="0" applyNumberFormat="1" applyFont="1" applyBorder="1" applyAlignment="1" applyProtection="1">
      <alignment horizontal="center" vertical="center"/>
    </xf>
    <xf numFmtId="166" fontId="12" fillId="2" borderId="48" xfId="0" applyNumberFormat="1" applyFont="1" applyFill="1" applyBorder="1" applyAlignment="1" applyProtection="1">
      <alignment horizontal="center" vertical="center"/>
    </xf>
    <xf numFmtId="3" fontId="12" fillId="2" borderId="48" xfId="0" applyNumberFormat="1" applyFont="1" applyFill="1" applyBorder="1" applyAlignment="1" applyProtection="1">
      <alignment horizontal="center" vertical="center"/>
    </xf>
    <xf numFmtId="0" fontId="12" fillId="5" borderId="0" xfId="0" applyFont="1" applyFill="1" applyProtection="1"/>
    <xf numFmtId="169" fontId="12" fillId="5" borderId="0" xfId="0" applyNumberFormat="1" applyFont="1" applyFill="1" applyAlignment="1" applyProtection="1">
      <alignment horizontal="left" vertical="top"/>
    </xf>
    <xf numFmtId="9" fontId="12" fillId="5" borderId="0" xfId="1" applyFont="1" applyFill="1" applyBorder="1" applyAlignment="1" applyProtection="1">
      <alignment horizontal="center" vertical="top"/>
    </xf>
    <xf numFmtId="166" fontId="12" fillId="5" borderId="0" xfId="0" applyNumberFormat="1" applyFont="1" applyFill="1" applyAlignment="1" applyProtection="1">
      <alignment horizontal="center" vertical="top"/>
    </xf>
    <xf numFmtId="3" fontId="12" fillId="5" borderId="0" xfId="0" applyNumberFormat="1" applyFont="1" applyFill="1" applyAlignment="1" applyProtection="1">
      <alignment horizontal="center" vertical="top"/>
    </xf>
    <xf numFmtId="0" fontId="12" fillId="2" borderId="48" xfId="0" applyFont="1" applyFill="1" applyBorder="1" applyAlignment="1" applyProtection="1">
      <alignment vertical="center"/>
    </xf>
    <xf numFmtId="0" fontId="12" fillId="2" borderId="48" xfId="0" applyFont="1" applyFill="1" applyBorder="1" applyAlignment="1" applyProtection="1">
      <alignment vertical="center" wrapText="1"/>
    </xf>
    <xf numFmtId="0" fontId="12" fillId="5" borderId="0" xfId="0" applyFont="1" applyFill="1" applyAlignment="1" applyProtection="1">
      <alignment vertical="center"/>
    </xf>
    <xf numFmtId="169" fontId="12" fillId="5" borderId="0" xfId="0" applyNumberFormat="1" applyFont="1" applyFill="1" applyAlignment="1" applyProtection="1">
      <alignment horizontal="left" vertical="center"/>
    </xf>
    <xf numFmtId="9" fontId="12" fillId="5" borderId="0" xfId="1" applyFont="1" applyFill="1" applyBorder="1" applyAlignment="1" applyProtection="1">
      <alignment horizontal="center" vertical="center"/>
    </xf>
    <xf numFmtId="166" fontId="12" fillId="5" borderId="0" xfId="0" applyNumberFormat="1" applyFont="1" applyFill="1" applyAlignment="1" applyProtection="1">
      <alignment horizontal="center" vertical="center"/>
    </xf>
    <xf numFmtId="3" fontId="12" fillId="5" borderId="0" xfId="0" applyNumberFormat="1" applyFont="1" applyFill="1" applyAlignment="1" applyProtection="1">
      <alignment horizontal="center" vertical="center"/>
    </xf>
    <xf numFmtId="0" fontId="13" fillId="5" borderId="0" xfId="0" applyFont="1" applyFill="1" applyAlignment="1" applyProtection="1">
      <alignment horizontal="left" vertical="center"/>
    </xf>
    <xf numFmtId="0" fontId="17" fillId="5" borderId="0" xfId="0" applyFont="1" applyFill="1" applyProtection="1"/>
    <xf numFmtId="0" fontId="14" fillId="2" borderId="7" xfId="0" applyFont="1" applyFill="1" applyBorder="1" applyAlignment="1" applyProtection="1">
      <alignment horizontal="left"/>
    </xf>
    <xf numFmtId="0" fontId="14" fillId="2" borderId="50" xfId="0" applyFont="1" applyFill="1" applyBorder="1" applyAlignment="1" applyProtection="1">
      <alignment horizontal="left"/>
    </xf>
    <xf numFmtId="166" fontId="14" fillId="2" borderId="49" xfId="0" applyNumberFormat="1" applyFont="1" applyFill="1" applyBorder="1" applyAlignment="1" applyProtection="1">
      <alignment horizontal="center" vertical="center"/>
    </xf>
    <xf numFmtId="166" fontId="3" fillId="2" borderId="0" xfId="0" applyNumberFormat="1" applyFont="1" applyFill="1" applyProtection="1"/>
    <xf numFmtId="0" fontId="3" fillId="5" borderId="64" xfId="0" applyFont="1" applyFill="1" applyBorder="1" applyProtection="1"/>
    <xf numFmtId="0" fontId="3" fillId="5" borderId="44" xfId="0" applyFont="1" applyFill="1" applyBorder="1" applyProtection="1"/>
    <xf numFmtId="0" fontId="12" fillId="2" borderId="48" xfId="0" applyFont="1" applyFill="1" applyBorder="1" applyProtection="1"/>
    <xf numFmtId="0" fontId="3" fillId="0" borderId="0" xfId="0" applyFont="1" applyProtection="1"/>
    <xf numFmtId="0" fontId="5" fillId="2" borderId="32" xfId="0" applyFont="1" applyFill="1" applyBorder="1" applyAlignment="1" applyProtection="1">
      <alignment horizontal="left"/>
    </xf>
    <xf numFmtId="0" fontId="12" fillId="5" borderId="59" xfId="0" applyFont="1" applyFill="1" applyBorder="1" applyProtection="1"/>
    <xf numFmtId="0" fontId="18" fillId="5" borderId="0" xfId="0" applyFont="1" applyFill="1" applyAlignment="1" applyProtection="1">
      <alignment horizontal="left"/>
    </xf>
    <xf numFmtId="0" fontId="12" fillId="2" borderId="48" xfId="0" applyFont="1" applyFill="1" applyBorder="1" applyAlignment="1" applyProtection="1">
      <alignment horizontal="left" vertical="center"/>
    </xf>
    <xf numFmtId="166" fontId="12" fillId="9" borderId="48" xfId="0" applyNumberFormat="1" applyFont="1" applyFill="1" applyBorder="1" applyAlignment="1" applyProtection="1">
      <alignment horizontal="center" vertical="center"/>
    </xf>
    <xf numFmtId="3" fontId="12" fillId="9" borderId="48" xfId="0" applyNumberFormat="1" applyFont="1" applyFill="1" applyBorder="1" applyAlignment="1" applyProtection="1">
      <alignment horizontal="center" vertical="center"/>
    </xf>
    <xf numFmtId="0" fontId="12" fillId="5" borderId="0" xfId="0" applyFont="1" applyFill="1" applyAlignment="1" applyProtection="1">
      <alignment vertical="center" wrapText="1"/>
    </xf>
    <xf numFmtId="169" fontId="12" fillId="5" borderId="0" xfId="0" applyNumberFormat="1" applyFont="1" applyFill="1" applyAlignment="1" applyProtection="1">
      <alignment horizontal="center" vertical="center"/>
    </xf>
    <xf numFmtId="0" fontId="20" fillId="5" borderId="0" xfId="0" applyFont="1" applyFill="1" applyAlignment="1" applyProtection="1">
      <alignment horizontal="left" vertical="center"/>
    </xf>
    <xf numFmtId="3" fontId="12" fillId="10" borderId="48" xfId="0" applyNumberFormat="1" applyFont="1" applyFill="1" applyBorder="1" applyAlignment="1" applyProtection="1">
      <alignment horizontal="center" vertical="center"/>
    </xf>
    <xf numFmtId="0" fontId="14" fillId="2" borderId="7" xfId="0" applyFont="1" applyFill="1" applyBorder="1" applyAlignment="1" applyProtection="1">
      <alignment horizontal="left" vertical="center"/>
    </xf>
    <xf numFmtId="0" fontId="14" fillId="2" borderId="50" xfId="0" applyFont="1" applyFill="1" applyBorder="1" applyAlignment="1" applyProtection="1">
      <alignment horizontal="left" vertical="center"/>
    </xf>
    <xf numFmtId="0" fontId="14" fillId="2" borderId="49" xfId="0" applyFont="1" applyFill="1" applyBorder="1" applyAlignment="1" applyProtection="1">
      <alignment horizontal="left" vertical="center"/>
    </xf>
    <xf numFmtId="166" fontId="14" fillId="2" borderId="48" xfId="0" applyNumberFormat="1" applyFont="1" applyFill="1" applyBorder="1" applyAlignment="1" applyProtection="1">
      <alignment horizontal="center" vertical="center"/>
    </xf>
    <xf numFmtId="0" fontId="3" fillId="5" borderId="58" xfId="0" applyFont="1" applyFill="1" applyBorder="1" applyProtection="1"/>
    <xf numFmtId="0" fontId="12" fillId="8" borderId="48" xfId="0" applyFont="1" applyFill="1" applyBorder="1" applyProtection="1">
      <protection locked="0"/>
    </xf>
    <xf numFmtId="2" fontId="12" fillId="8" borderId="48" xfId="2" applyNumberFormat="1" applyFont="1" applyFill="1" applyBorder="1" applyAlignment="1" applyProtection="1">
      <alignment horizontal="center"/>
      <protection locked="0"/>
    </xf>
    <xf numFmtId="0" fontId="12" fillId="8" borderId="76" xfId="0" applyFont="1" applyFill="1" applyBorder="1" applyAlignment="1" applyProtection="1">
      <alignment horizontal="center"/>
      <protection locked="0"/>
    </xf>
    <xf numFmtId="0" fontId="12" fillId="8" borderId="75" xfId="0" applyFont="1" applyFill="1" applyBorder="1" applyProtection="1">
      <protection locked="0"/>
    </xf>
    <xf numFmtId="0" fontId="12" fillId="8" borderId="94" xfId="0" applyFont="1" applyFill="1" applyBorder="1" applyProtection="1">
      <protection locked="0"/>
    </xf>
    <xf numFmtId="166" fontId="12" fillId="8" borderId="94" xfId="0" applyNumberFormat="1" applyFont="1" applyFill="1" applyBorder="1" applyAlignment="1" applyProtection="1">
      <alignment horizontal="center"/>
      <protection locked="0"/>
    </xf>
  </cellXfs>
  <cellStyles count="4">
    <cellStyle name="Komma" xfId="2" builtinId="3"/>
    <cellStyle name="Procent" xfId="1" builtinId="5"/>
    <cellStyle name="Standaard" xfId="0" builtinId="0"/>
    <cellStyle name="Valuta" xfId="3" builtinId="4"/>
  </cellStyles>
  <dxfs count="7">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s>
  <tableStyles count="0" defaultTableStyle="TableStyleMedium2" defaultPivotStyle="PivotStyleLight16"/>
  <colors>
    <mruColors>
      <color rgb="FF00004D"/>
      <color rgb="FF2055C6"/>
      <color rgb="FFE04091"/>
      <color rgb="FF3FCA92"/>
      <color rgb="FFF3F3F3"/>
      <color rgb="FFDDB928"/>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eetMetadata" Target="metadata.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17" Type="http://schemas.openxmlformats.org/officeDocument/2006/relationships/customXml" Target="../customXml/item3.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3</xdr:col>
      <xdr:colOff>1427712</xdr:colOff>
      <xdr:row>0</xdr:row>
      <xdr:rowOff>0</xdr:rowOff>
    </xdr:from>
    <xdr:to>
      <xdr:col>3</xdr:col>
      <xdr:colOff>3757349</xdr:colOff>
      <xdr:row>2</xdr:row>
      <xdr:rowOff>171116</xdr:rowOff>
    </xdr:to>
    <xdr:pic>
      <xdr:nvPicPr>
        <xdr:cNvPr id="2" name="Afbeelding 1">
          <a:extLst>
            <a:ext uri="{FF2B5EF4-FFF2-40B4-BE49-F238E27FC236}">
              <a16:creationId xmlns:a16="http://schemas.microsoft.com/office/drawing/2014/main" id="{8FE32B08-5749-4DEC-9967-CDAD13E789F7}"/>
            </a:ext>
          </a:extLst>
        </xdr:cNvPr>
        <xdr:cNvPicPr>
          <a:picLocks noChangeAspect="1"/>
        </xdr:cNvPicPr>
      </xdr:nvPicPr>
      <xdr:blipFill>
        <a:blip xmlns:r="http://schemas.openxmlformats.org/officeDocument/2006/relationships" r:embed="rId1"/>
        <a:stretch>
          <a:fillRect/>
        </a:stretch>
      </xdr:blipFill>
      <xdr:spPr>
        <a:xfrm>
          <a:off x="7731530" y="0"/>
          <a:ext cx="2329637" cy="552116"/>
        </a:xfrm>
        <a:prstGeom prst="rect">
          <a:avLst/>
        </a:prstGeom>
      </xdr:spPr>
    </xdr:pic>
    <xdr:clientData/>
  </xdr:twoCellAnchor>
</xdr:wsDr>
</file>

<file path=xl/theme/theme1.xml><?xml version="1.0" encoding="utf-8"?>
<a:theme xmlns:a="http://schemas.openxmlformats.org/drawingml/2006/main" name="Kantoorthema">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F98D222-3C4B-5F4E-862E-BBE34ACAE13B}">
  <dimension ref="A1:BA262"/>
  <sheetViews>
    <sheetView tabSelected="1" zoomScale="110" zoomScaleNormal="110" workbookViewId="0"/>
  </sheetViews>
  <sheetFormatPr defaultColWidth="11" defaultRowHeight="15" x14ac:dyDescent="0.25"/>
  <cols>
    <col min="1" max="1" width="3.796875" style="3" customWidth="1"/>
    <col min="2" max="2" width="58.5" style="4" customWidth="1"/>
    <col min="3" max="3" width="20.5" style="4" customWidth="1"/>
    <col min="4" max="4" width="50.09765625" style="4" customWidth="1"/>
    <col min="5" max="5" width="34.796875" style="4" customWidth="1"/>
    <col min="6" max="6" width="22.796875" style="4" customWidth="1"/>
    <col min="7" max="7" width="23.796875" style="4" customWidth="1"/>
    <col min="8" max="8" width="30.69921875" style="4" customWidth="1"/>
    <col min="9" max="53" width="10.796875" style="3"/>
    <col min="54" max="16384" width="11" style="4"/>
  </cols>
  <sheetData>
    <row r="1" spans="1:53" x14ac:dyDescent="0.25">
      <c r="A1" s="1"/>
      <c r="B1" s="2"/>
      <c r="C1" s="2"/>
      <c r="D1" s="2"/>
      <c r="E1" s="2"/>
      <c r="F1" s="2"/>
      <c r="G1" s="2"/>
      <c r="H1" s="2"/>
    </row>
    <row r="2" spans="1:53" x14ac:dyDescent="0.25">
      <c r="A2" s="5"/>
      <c r="B2" s="6"/>
      <c r="C2" s="6"/>
      <c r="D2" s="6"/>
      <c r="E2" s="6"/>
      <c r="F2" s="6"/>
      <c r="G2" s="6"/>
      <c r="H2" s="6"/>
    </row>
    <row r="3" spans="1:53" ht="36" x14ac:dyDescent="0.8">
      <c r="A3" s="5"/>
      <c r="B3" s="205" t="s">
        <v>190</v>
      </c>
      <c r="C3" s="8"/>
      <c r="D3" s="9"/>
      <c r="E3" s="6"/>
      <c r="F3" s="6"/>
      <c r="G3" s="3"/>
      <c r="H3" s="3"/>
      <c r="AZ3" s="4"/>
      <c r="BA3" s="4"/>
    </row>
    <row r="4" spans="1:53" x14ac:dyDescent="0.25">
      <c r="A4" s="5"/>
      <c r="B4" s="7" t="s">
        <v>191</v>
      </c>
      <c r="C4" s="7" t="s">
        <v>196</v>
      </c>
      <c r="D4" s="331"/>
      <c r="E4" s="6"/>
      <c r="F4" s="6"/>
      <c r="G4" s="3"/>
      <c r="H4" s="3"/>
      <c r="AZ4" s="4"/>
      <c r="BA4" s="4"/>
    </row>
    <row r="5" spans="1:53" x14ac:dyDescent="0.25">
      <c r="A5" s="5"/>
      <c r="B5" s="10" t="s">
        <v>189</v>
      </c>
      <c r="C5" s="7" t="s">
        <v>197</v>
      </c>
      <c r="D5" s="331"/>
      <c r="E5" s="6"/>
      <c r="F5" s="6"/>
      <c r="G5" s="3"/>
      <c r="H5" s="3"/>
      <c r="AZ5" s="4"/>
      <c r="BA5" s="4"/>
    </row>
    <row r="6" spans="1:53" s="3" customFormat="1" x14ac:dyDescent="0.25"/>
    <row r="7" spans="1:53" s="3" customFormat="1" ht="15.6" x14ac:dyDescent="0.3">
      <c r="B7" s="13" t="s">
        <v>134</v>
      </c>
      <c r="C7" s="14"/>
      <c r="D7" s="14"/>
    </row>
    <row r="8" spans="1:53" s="3" customFormat="1" ht="15.6" x14ac:dyDescent="0.3">
      <c r="B8" s="15" t="s">
        <v>94</v>
      </c>
      <c r="C8" s="206" t="s">
        <v>135</v>
      </c>
      <c r="D8" s="207"/>
    </row>
    <row r="9" spans="1:53" s="3" customFormat="1" x14ac:dyDescent="0.25">
      <c r="B9" s="16" t="s">
        <v>98</v>
      </c>
      <c r="C9" s="208">
        <f>Stadskantoor!J20</f>
        <v>0</v>
      </c>
      <c r="D9" s="209"/>
    </row>
    <row r="10" spans="1:53" s="3" customFormat="1" x14ac:dyDescent="0.25">
      <c r="B10" s="16" t="s">
        <v>97</v>
      </c>
      <c r="C10" s="208">
        <f>Afvalstoffendienst!J21</f>
        <v>0</v>
      </c>
      <c r="D10" s="209"/>
    </row>
    <row r="11" spans="1:53" s="3" customFormat="1" x14ac:dyDescent="0.25">
      <c r="B11" s="16" t="s">
        <v>96</v>
      </c>
      <c r="C11" s="208">
        <f>Stadhuis!C58</f>
        <v>0</v>
      </c>
      <c r="D11" s="209"/>
    </row>
    <row r="12" spans="1:53" s="3" customFormat="1" x14ac:dyDescent="0.25">
      <c r="B12" s="16" t="s">
        <v>95</v>
      </c>
      <c r="C12" s="208">
        <f>'Weener XL'!C23</f>
        <v>0</v>
      </c>
      <c r="D12" s="209"/>
    </row>
    <row r="13" spans="1:53" s="3" customFormat="1" x14ac:dyDescent="0.25">
      <c r="B13" s="16" t="s">
        <v>142</v>
      </c>
      <c r="C13" s="208">
        <f>'Banqueting Stadhuis'!G30</f>
        <v>0</v>
      </c>
      <c r="D13" s="209"/>
    </row>
    <row r="14" spans="1:53" s="3" customFormat="1" x14ac:dyDescent="0.25">
      <c r="B14" s="16" t="s">
        <v>143</v>
      </c>
      <c r="C14" s="208">
        <f>'Banqueting overige locaties'!G34</f>
        <v>0</v>
      </c>
      <c r="D14" s="209"/>
    </row>
    <row r="15" spans="1:53" s="3" customFormat="1" x14ac:dyDescent="0.25">
      <c r="B15" s="16" t="s">
        <v>99</v>
      </c>
      <c r="C15" s="208" cm="1">
        <f t="array" ref="C15">'Warmedranken voorzieningen'!K14:K14</f>
        <v>0</v>
      </c>
      <c r="D15" s="209"/>
    </row>
    <row r="16" spans="1:53" s="3" customFormat="1" x14ac:dyDescent="0.25">
      <c r="B16" s="16" t="s">
        <v>100</v>
      </c>
      <c r="C16" s="208">
        <f>Opstartkosten!D19/8</f>
        <v>0</v>
      </c>
      <c r="D16" s="209"/>
    </row>
    <row r="17" spans="2:4" s="3" customFormat="1" x14ac:dyDescent="0.25">
      <c r="B17" s="17"/>
      <c r="C17" s="210"/>
      <c r="D17" s="211"/>
    </row>
    <row r="18" spans="2:4" s="3" customFormat="1" ht="15.6" x14ac:dyDescent="0.3">
      <c r="B18" s="18" t="s">
        <v>193</v>
      </c>
      <c r="C18" s="212">
        <f>SUM(C9:D16)</f>
        <v>0</v>
      </c>
      <c r="D18" s="213"/>
    </row>
    <row r="19" spans="2:4" s="3" customFormat="1" x14ac:dyDescent="0.25"/>
    <row r="20" spans="2:4" s="3" customFormat="1" x14ac:dyDescent="0.25"/>
    <row r="21" spans="2:4" s="3" customFormat="1" x14ac:dyDescent="0.25"/>
    <row r="22" spans="2:4" s="3" customFormat="1" x14ac:dyDescent="0.25"/>
    <row r="23" spans="2:4" s="3" customFormat="1" x14ac:dyDescent="0.25"/>
    <row r="24" spans="2:4" s="3" customFormat="1" x14ac:dyDescent="0.25"/>
    <row r="25" spans="2:4" s="3" customFormat="1" x14ac:dyDescent="0.25"/>
    <row r="26" spans="2:4" s="3" customFormat="1" x14ac:dyDescent="0.25"/>
    <row r="27" spans="2:4" s="3" customFormat="1" x14ac:dyDescent="0.25"/>
    <row r="28" spans="2:4" s="3" customFormat="1" x14ac:dyDescent="0.25"/>
    <row r="29" spans="2:4" s="3" customFormat="1" x14ac:dyDescent="0.25"/>
    <row r="30" spans="2:4" s="3" customFormat="1" x14ac:dyDescent="0.25"/>
    <row r="31" spans="2:4" s="3" customFormat="1" x14ac:dyDescent="0.25"/>
    <row r="32" spans="2:4" s="3" customFormat="1" x14ac:dyDescent="0.25"/>
    <row r="33" s="3" customFormat="1" x14ac:dyDescent="0.25"/>
    <row r="34" s="3" customFormat="1" x14ac:dyDescent="0.25"/>
    <row r="35" s="3" customFormat="1" x14ac:dyDescent="0.25"/>
    <row r="36" s="3" customFormat="1" x14ac:dyDescent="0.25"/>
    <row r="37" s="3" customFormat="1" x14ac:dyDescent="0.25"/>
    <row r="38" s="3" customFormat="1" x14ac:dyDescent="0.25"/>
    <row r="39" s="3" customFormat="1" x14ac:dyDescent="0.25"/>
    <row r="40" s="3" customFormat="1" x14ac:dyDescent="0.25"/>
    <row r="41" s="3" customFormat="1" x14ac:dyDescent="0.25"/>
    <row r="42" s="3" customFormat="1" x14ac:dyDescent="0.25"/>
    <row r="43" s="3" customFormat="1" x14ac:dyDescent="0.25"/>
    <row r="44" s="3" customFormat="1" x14ac:dyDescent="0.25"/>
    <row r="45" s="3" customFormat="1" x14ac:dyDescent="0.25"/>
    <row r="46" s="3" customFormat="1" x14ac:dyDescent="0.25"/>
    <row r="47" s="3" customFormat="1" x14ac:dyDescent="0.25"/>
    <row r="48" s="3" customFormat="1" x14ac:dyDescent="0.25"/>
    <row r="49" s="3" customFormat="1" x14ac:dyDescent="0.25"/>
    <row r="50" s="3" customFormat="1" x14ac:dyDescent="0.25"/>
    <row r="51" s="3" customFormat="1" x14ac:dyDescent="0.25"/>
    <row r="52" s="3" customFormat="1" x14ac:dyDescent="0.25"/>
    <row r="53" s="3" customFormat="1" x14ac:dyDescent="0.25"/>
    <row r="54" s="3" customFormat="1" x14ac:dyDescent="0.25"/>
    <row r="55" s="3" customFormat="1" x14ac:dyDescent="0.25"/>
    <row r="56" s="3" customFormat="1" x14ac:dyDescent="0.25"/>
    <row r="57" s="3" customFormat="1" x14ac:dyDescent="0.25"/>
    <row r="58" s="3" customFormat="1" x14ac:dyDescent="0.25"/>
    <row r="59" s="3" customFormat="1" x14ac:dyDescent="0.25"/>
    <row r="60" s="3" customFormat="1" x14ac:dyDescent="0.25"/>
    <row r="61" s="3" customFormat="1" x14ac:dyDescent="0.25"/>
    <row r="62" s="3" customFormat="1" x14ac:dyDescent="0.25"/>
    <row r="63" s="3" customFormat="1" x14ac:dyDescent="0.25"/>
    <row r="64" s="3" customFormat="1" x14ac:dyDescent="0.25"/>
    <row r="65" s="3" customFormat="1" x14ac:dyDescent="0.25"/>
    <row r="66" s="3" customFormat="1" x14ac:dyDescent="0.25"/>
    <row r="67" s="3" customFormat="1" x14ac:dyDescent="0.25"/>
    <row r="68" s="3" customFormat="1" x14ac:dyDescent="0.25"/>
    <row r="69" s="3" customFormat="1" x14ac:dyDescent="0.25"/>
    <row r="70" s="3" customFormat="1" x14ac:dyDescent="0.25"/>
    <row r="71" s="3" customFormat="1" x14ac:dyDescent="0.25"/>
    <row r="72" s="3" customFormat="1" x14ac:dyDescent="0.25"/>
    <row r="73" s="3" customFormat="1" x14ac:dyDescent="0.25"/>
    <row r="74" s="3" customFormat="1" x14ac:dyDescent="0.25"/>
    <row r="75" s="3" customFormat="1" x14ac:dyDescent="0.25"/>
    <row r="76" s="3" customFormat="1" x14ac:dyDescent="0.25"/>
    <row r="77" s="3" customFormat="1" x14ac:dyDescent="0.25"/>
    <row r="78" s="3" customFormat="1" x14ac:dyDescent="0.25"/>
    <row r="79" s="3" customFormat="1" x14ac:dyDescent="0.25"/>
    <row r="80" s="3" customFormat="1" x14ac:dyDescent="0.25"/>
    <row r="81" s="3" customFormat="1" x14ac:dyDescent="0.25"/>
    <row r="82" s="3" customFormat="1" x14ac:dyDescent="0.25"/>
    <row r="83" s="3" customFormat="1" x14ac:dyDescent="0.25"/>
    <row r="84" s="3" customFormat="1" x14ac:dyDescent="0.25"/>
    <row r="85" s="3" customFormat="1" x14ac:dyDescent="0.25"/>
    <row r="86" s="3" customFormat="1" x14ac:dyDescent="0.25"/>
    <row r="87" s="3" customFormat="1" x14ac:dyDescent="0.25"/>
    <row r="88" s="3" customFormat="1" x14ac:dyDescent="0.25"/>
    <row r="89" s="3" customFormat="1" x14ac:dyDescent="0.25"/>
    <row r="90" s="3" customFormat="1" x14ac:dyDescent="0.25"/>
    <row r="91" s="3" customFormat="1" x14ac:dyDescent="0.25"/>
    <row r="92" s="3" customFormat="1" x14ac:dyDescent="0.25"/>
    <row r="93" s="3" customFormat="1" x14ac:dyDescent="0.25"/>
    <row r="94" s="3" customFormat="1" x14ac:dyDescent="0.25"/>
    <row r="95" s="3" customFormat="1" x14ac:dyDescent="0.25"/>
    <row r="96" s="3" customFormat="1" x14ac:dyDescent="0.25"/>
    <row r="97" s="3" customFormat="1" x14ac:dyDescent="0.25"/>
    <row r="98" s="3" customFormat="1" x14ac:dyDescent="0.25"/>
    <row r="99" s="3" customFormat="1" x14ac:dyDescent="0.25"/>
    <row r="100" s="3" customFormat="1" x14ac:dyDescent="0.25"/>
    <row r="101" s="3" customFormat="1" x14ac:dyDescent="0.25"/>
    <row r="102" s="3" customFormat="1" x14ac:dyDescent="0.25"/>
    <row r="103" s="3" customFormat="1" x14ac:dyDescent="0.25"/>
    <row r="104" s="3" customFormat="1" x14ac:dyDescent="0.25"/>
    <row r="105" s="3" customFormat="1" x14ac:dyDescent="0.25"/>
    <row r="106" s="3" customFormat="1" x14ac:dyDescent="0.25"/>
    <row r="107" s="3" customFormat="1" x14ac:dyDescent="0.25"/>
    <row r="108" s="3" customFormat="1" x14ac:dyDescent="0.25"/>
    <row r="109" s="3" customFormat="1" x14ac:dyDescent="0.25"/>
    <row r="110" s="3" customFormat="1" x14ac:dyDescent="0.25"/>
    <row r="111" s="3" customFormat="1" x14ac:dyDescent="0.25"/>
    <row r="112" s="3" customFormat="1" x14ac:dyDescent="0.25"/>
    <row r="113" s="3" customFormat="1" x14ac:dyDescent="0.25"/>
    <row r="114" s="3" customFormat="1" x14ac:dyDescent="0.25"/>
    <row r="115" s="3" customFormat="1" x14ac:dyDescent="0.25"/>
    <row r="116" s="3" customFormat="1" x14ac:dyDescent="0.25"/>
    <row r="117" s="3" customFormat="1" x14ac:dyDescent="0.25"/>
    <row r="118" s="3" customFormat="1" x14ac:dyDescent="0.25"/>
    <row r="119" s="3" customFormat="1" x14ac:dyDescent="0.25"/>
    <row r="120" s="3" customFormat="1" x14ac:dyDescent="0.25"/>
    <row r="121" s="3" customFormat="1" x14ac:dyDescent="0.25"/>
    <row r="122" s="3" customFormat="1" x14ac:dyDescent="0.25"/>
    <row r="123" s="3" customFormat="1" x14ac:dyDescent="0.25"/>
    <row r="124" s="3" customFormat="1" x14ac:dyDescent="0.25"/>
    <row r="125" s="3" customFormat="1" x14ac:dyDescent="0.25"/>
    <row r="126" s="3" customFormat="1" x14ac:dyDescent="0.25"/>
    <row r="127" s="3" customFormat="1" x14ac:dyDescent="0.25"/>
    <row r="128" s="3" customFormat="1" x14ac:dyDescent="0.25"/>
    <row r="129" s="3" customFormat="1" x14ac:dyDescent="0.25"/>
    <row r="130" s="3" customFormat="1" x14ac:dyDescent="0.25"/>
    <row r="131" s="3" customFormat="1" x14ac:dyDescent="0.25"/>
    <row r="132" s="3" customFormat="1" x14ac:dyDescent="0.25"/>
    <row r="133" s="3" customFormat="1" x14ac:dyDescent="0.25"/>
    <row r="134" s="3" customFormat="1" x14ac:dyDescent="0.25"/>
    <row r="135" s="3" customFormat="1" x14ac:dyDescent="0.25"/>
    <row r="136" s="3" customFormat="1" x14ac:dyDescent="0.25"/>
    <row r="137" s="3" customFormat="1" x14ac:dyDescent="0.25"/>
    <row r="138" s="3" customFormat="1" x14ac:dyDescent="0.25"/>
    <row r="139" s="3" customFormat="1" x14ac:dyDescent="0.25"/>
    <row r="140" s="3" customFormat="1" x14ac:dyDescent="0.25"/>
    <row r="141" s="3" customFormat="1" x14ac:dyDescent="0.25"/>
    <row r="142" s="3" customFormat="1" x14ac:dyDescent="0.25"/>
    <row r="143" s="3" customFormat="1" x14ac:dyDescent="0.25"/>
    <row r="144" s="3" customFormat="1" x14ac:dyDescent="0.25"/>
    <row r="145" s="3" customFormat="1" x14ac:dyDescent="0.25"/>
    <row r="146" s="3" customFormat="1" x14ac:dyDescent="0.25"/>
    <row r="147" s="3" customFormat="1" x14ac:dyDescent="0.25"/>
    <row r="148" s="3" customFormat="1" x14ac:dyDescent="0.25"/>
    <row r="149" s="3" customFormat="1" x14ac:dyDescent="0.25"/>
    <row r="150" s="3" customFormat="1" x14ac:dyDescent="0.25"/>
    <row r="151" s="3" customFormat="1" x14ac:dyDescent="0.25"/>
    <row r="152" s="3" customFormat="1" x14ac:dyDescent="0.25"/>
    <row r="153" s="3" customFormat="1" x14ac:dyDescent="0.25"/>
    <row r="154" s="3" customFormat="1" x14ac:dyDescent="0.25"/>
    <row r="155" s="3" customFormat="1" x14ac:dyDescent="0.25"/>
    <row r="156" s="3" customFormat="1" x14ac:dyDescent="0.25"/>
    <row r="157" s="3" customFormat="1" x14ac:dyDescent="0.25"/>
    <row r="158" s="3" customFormat="1" x14ac:dyDescent="0.25"/>
    <row r="159" s="3" customFormat="1" x14ac:dyDescent="0.25"/>
    <row r="160" s="3" customFormat="1" x14ac:dyDescent="0.25"/>
    <row r="161" s="3" customFormat="1" x14ac:dyDescent="0.25"/>
    <row r="162" s="3" customFormat="1" x14ac:dyDescent="0.25"/>
    <row r="163" s="3" customFormat="1" x14ac:dyDescent="0.25"/>
    <row r="164" s="3" customFormat="1" x14ac:dyDescent="0.25"/>
    <row r="165" s="3" customFormat="1" x14ac:dyDescent="0.25"/>
    <row r="166" s="3" customFormat="1" x14ac:dyDescent="0.25"/>
    <row r="167" s="3" customFormat="1" x14ac:dyDescent="0.25"/>
    <row r="168" s="3" customFormat="1" x14ac:dyDescent="0.25"/>
    <row r="169" s="3" customFormat="1" x14ac:dyDescent="0.25"/>
    <row r="170" s="3" customFormat="1" x14ac:dyDescent="0.25"/>
    <row r="171" s="3" customFormat="1" x14ac:dyDescent="0.25"/>
    <row r="172" s="3" customFormat="1" x14ac:dyDescent="0.25"/>
    <row r="173" s="3" customFormat="1" x14ac:dyDescent="0.25"/>
    <row r="174" s="3" customFormat="1" x14ac:dyDescent="0.25"/>
    <row r="175" s="3" customFormat="1" x14ac:dyDescent="0.25"/>
    <row r="176" s="3" customFormat="1" x14ac:dyDescent="0.25"/>
    <row r="177" s="3" customFormat="1" x14ac:dyDescent="0.25"/>
    <row r="178" s="3" customFormat="1" x14ac:dyDescent="0.25"/>
    <row r="179" s="3" customFormat="1" x14ac:dyDescent="0.25"/>
    <row r="180" s="3" customFormat="1" x14ac:dyDescent="0.25"/>
    <row r="181" s="3" customFormat="1" x14ac:dyDescent="0.25"/>
    <row r="182" s="3" customFormat="1" x14ac:dyDescent="0.25"/>
    <row r="183" s="3" customFormat="1" x14ac:dyDescent="0.25"/>
    <row r="184" s="3" customFormat="1" x14ac:dyDescent="0.25"/>
    <row r="185" s="3" customFormat="1" x14ac:dyDescent="0.25"/>
    <row r="186" s="3" customFormat="1" x14ac:dyDescent="0.25"/>
    <row r="187" s="3" customFormat="1" x14ac:dyDescent="0.25"/>
    <row r="188" s="3" customFormat="1" x14ac:dyDescent="0.25"/>
    <row r="189" s="3" customFormat="1" x14ac:dyDescent="0.25"/>
    <row r="190" s="3" customFormat="1" x14ac:dyDescent="0.25"/>
    <row r="191" s="3" customFormat="1" x14ac:dyDescent="0.25"/>
    <row r="192" s="3" customFormat="1" x14ac:dyDescent="0.25"/>
    <row r="193" s="3" customFormat="1" x14ac:dyDescent="0.25"/>
    <row r="194" s="3" customFormat="1" x14ac:dyDescent="0.25"/>
    <row r="195" s="3" customFormat="1" x14ac:dyDescent="0.25"/>
    <row r="196" s="3" customFormat="1" x14ac:dyDescent="0.25"/>
    <row r="197" s="3" customFormat="1" x14ac:dyDescent="0.25"/>
    <row r="198" s="3" customFormat="1" x14ac:dyDescent="0.25"/>
    <row r="199" s="3" customFormat="1" x14ac:dyDescent="0.25"/>
    <row r="200" s="3" customFormat="1" x14ac:dyDescent="0.25"/>
    <row r="201" s="3" customFormat="1" x14ac:dyDescent="0.25"/>
    <row r="202" s="3" customFormat="1" x14ac:dyDescent="0.25"/>
    <row r="203" s="3" customFormat="1" x14ac:dyDescent="0.25"/>
    <row r="204" s="3" customFormat="1" x14ac:dyDescent="0.25"/>
    <row r="205" s="3" customFormat="1" x14ac:dyDescent="0.25"/>
    <row r="206" s="3" customFormat="1" x14ac:dyDescent="0.25"/>
    <row r="207" s="3" customFormat="1" x14ac:dyDescent="0.25"/>
    <row r="208" s="3" customFormat="1" x14ac:dyDescent="0.25"/>
    <row r="209" s="3" customFormat="1" x14ac:dyDescent="0.25"/>
    <row r="210" s="3" customFormat="1" x14ac:dyDescent="0.25"/>
    <row r="211" s="3" customFormat="1" x14ac:dyDescent="0.25"/>
    <row r="212" s="3" customFormat="1" x14ac:dyDescent="0.25"/>
    <row r="213" s="3" customFormat="1" x14ac:dyDescent="0.25"/>
    <row r="214" s="3" customFormat="1" x14ac:dyDescent="0.25"/>
    <row r="215" s="3" customFormat="1" x14ac:dyDescent="0.25"/>
    <row r="216" s="3" customFormat="1" x14ac:dyDescent="0.25"/>
    <row r="217" s="3" customFormat="1" x14ac:dyDescent="0.25"/>
    <row r="218" s="3" customFormat="1" x14ac:dyDescent="0.25"/>
    <row r="219" s="3" customFormat="1" x14ac:dyDescent="0.25"/>
    <row r="220" s="3" customFormat="1" x14ac:dyDescent="0.25"/>
    <row r="221" s="3" customFormat="1" x14ac:dyDescent="0.25"/>
    <row r="222" s="3" customFormat="1" x14ac:dyDescent="0.25"/>
    <row r="223" s="3" customFormat="1" x14ac:dyDescent="0.25"/>
    <row r="224" s="3" customFormat="1" x14ac:dyDescent="0.25"/>
    <row r="225" s="3" customFormat="1" x14ac:dyDescent="0.25"/>
    <row r="226" s="3" customFormat="1" x14ac:dyDescent="0.25"/>
    <row r="227" s="3" customFormat="1" x14ac:dyDescent="0.25"/>
    <row r="228" s="3" customFormat="1" x14ac:dyDescent="0.25"/>
    <row r="229" s="3" customFormat="1" x14ac:dyDescent="0.25"/>
    <row r="230" s="3" customFormat="1" x14ac:dyDescent="0.25"/>
    <row r="231" s="3" customFormat="1" x14ac:dyDescent="0.25"/>
    <row r="232" s="3" customFormat="1" x14ac:dyDescent="0.25"/>
    <row r="233" s="3" customFormat="1" x14ac:dyDescent="0.25"/>
    <row r="234" s="3" customFormat="1" x14ac:dyDescent="0.25"/>
    <row r="235" s="3" customFormat="1" x14ac:dyDescent="0.25"/>
    <row r="236" s="3" customFormat="1" x14ac:dyDescent="0.25"/>
    <row r="237" s="3" customFormat="1" x14ac:dyDescent="0.25"/>
    <row r="238" s="3" customFormat="1" x14ac:dyDescent="0.25"/>
    <row r="239" s="3" customFormat="1" x14ac:dyDescent="0.25"/>
    <row r="240" s="3" customFormat="1" x14ac:dyDescent="0.25"/>
    <row r="241" s="3" customFormat="1" x14ac:dyDescent="0.25"/>
    <row r="242" s="3" customFormat="1" x14ac:dyDescent="0.25"/>
    <row r="243" s="3" customFormat="1" x14ac:dyDescent="0.25"/>
    <row r="244" s="3" customFormat="1" x14ac:dyDescent="0.25"/>
    <row r="245" s="3" customFormat="1" x14ac:dyDescent="0.25"/>
    <row r="246" s="3" customFormat="1" x14ac:dyDescent="0.25"/>
    <row r="247" s="3" customFormat="1" x14ac:dyDescent="0.25"/>
    <row r="248" s="3" customFormat="1" x14ac:dyDescent="0.25"/>
    <row r="249" s="3" customFormat="1" x14ac:dyDescent="0.25"/>
    <row r="250" s="3" customFormat="1" x14ac:dyDescent="0.25"/>
    <row r="251" s="3" customFormat="1" x14ac:dyDescent="0.25"/>
    <row r="252" s="3" customFormat="1" x14ac:dyDescent="0.25"/>
    <row r="253" s="3" customFormat="1" x14ac:dyDescent="0.25"/>
    <row r="254" s="3" customFormat="1" x14ac:dyDescent="0.25"/>
    <row r="255" s="3" customFormat="1" x14ac:dyDescent="0.25"/>
    <row r="256" s="3" customFormat="1" x14ac:dyDescent="0.25"/>
    <row r="257" s="3" customFormat="1" x14ac:dyDescent="0.25"/>
    <row r="258" s="3" customFormat="1" x14ac:dyDescent="0.25"/>
    <row r="259" s="3" customFormat="1" x14ac:dyDescent="0.25"/>
    <row r="260" s="3" customFormat="1" x14ac:dyDescent="0.25"/>
    <row r="261" s="3" customFormat="1" x14ac:dyDescent="0.25"/>
    <row r="262" s="3" customFormat="1" x14ac:dyDescent="0.25"/>
  </sheetData>
  <sheetProtection algorithmName="SHA-512" hashValue="9LmMQGoJxvxmPlDUP1mGEZn+WAmFuLyGgzPVVvGfpF/5gA/QhlSkhlS31VzwdxscCCaHs//cqBpCxDvqTLEfNw==" saltValue="y045Ev1ClEaO0bTGuA3gcA==" spinCount="100000" sheet="1" objects="1" scenarios="1"/>
  <mergeCells count="11">
    <mergeCell ref="C13:D13"/>
    <mergeCell ref="C15:D15"/>
    <mergeCell ref="C16:D16"/>
    <mergeCell ref="C17:D17"/>
    <mergeCell ref="C18:D18"/>
    <mergeCell ref="C14:D14"/>
    <mergeCell ref="C8:D8"/>
    <mergeCell ref="C9:D9"/>
    <mergeCell ref="C10:D10"/>
    <mergeCell ref="C11:D11"/>
    <mergeCell ref="C12:D12"/>
  </mergeCells>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E10E7E1-DB80-814C-B58B-9D0E54760984}">
  <sheetPr>
    <pageSetUpPr fitToPage="1"/>
  </sheetPr>
  <dimension ref="A1:AQ158"/>
  <sheetViews>
    <sheetView zoomScaleNormal="100" zoomScaleSheetLayoutView="100" workbookViewId="0"/>
  </sheetViews>
  <sheetFormatPr defaultColWidth="10.796875" defaultRowHeight="15" x14ac:dyDescent="0.25"/>
  <cols>
    <col min="1" max="1" width="3.796875" style="6" customWidth="1"/>
    <col min="2" max="2" width="39.796875" style="38" bestFit="1" customWidth="1"/>
    <col min="3" max="3" width="17.5" style="38" customWidth="1"/>
    <col min="4" max="4" width="2.69921875" style="3" customWidth="1"/>
    <col min="5" max="5" width="31" style="38" customWidth="1"/>
    <col min="6" max="6" width="12.796875" style="38" customWidth="1"/>
    <col min="7" max="7" width="19.796875" style="38" bestFit="1" customWidth="1"/>
    <col min="8" max="8" width="3.19921875" style="6" customWidth="1"/>
    <col min="9" max="9" width="28.296875" style="38" bestFit="1" customWidth="1"/>
    <col min="10" max="10" width="21.5" style="38" customWidth="1"/>
    <col min="11" max="11" width="17" style="38" bestFit="1" customWidth="1"/>
    <col min="12" max="12" width="4.296875" style="6" customWidth="1"/>
    <col min="13" max="43" width="10.796875" style="6"/>
    <col min="44" max="16384" width="10.796875" style="38"/>
  </cols>
  <sheetData>
    <row r="1" spans="1:12" s="6" customFormat="1" x14ac:dyDescent="0.25">
      <c r="A1" s="1"/>
      <c r="B1" s="2"/>
      <c r="C1" s="2"/>
      <c r="D1" s="19"/>
      <c r="E1" s="2"/>
      <c r="F1" s="2"/>
      <c r="G1" s="2"/>
      <c r="H1" s="2"/>
      <c r="I1" s="2"/>
      <c r="J1" s="2"/>
      <c r="K1" s="2"/>
      <c r="L1" s="20"/>
    </row>
    <row r="2" spans="1:12" s="6" customFormat="1" x14ac:dyDescent="0.25">
      <c r="A2" s="5"/>
      <c r="D2" s="3"/>
      <c r="L2" s="21"/>
    </row>
    <row r="3" spans="1:12" s="6" customFormat="1" x14ac:dyDescent="0.25">
      <c r="A3" s="5"/>
      <c r="B3" s="257" t="s">
        <v>36</v>
      </c>
      <c r="C3" s="257"/>
      <c r="D3" s="3"/>
      <c r="F3" s="9"/>
      <c r="L3" s="21"/>
    </row>
    <row r="4" spans="1:12" s="6" customFormat="1" x14ac:dyDescent="0.25">
      <c r="A4" s="5"/>
      <c r="B4" s="257" t="str">
        <f>Totaaloverzicht!B4</f>
        <v>Cateringdiensten gemeente 's-Hertogenbosch - Totaaloverzicht</v>
      </c>
      <c r="C4" s="257"/>
      <c r="D4" s="3"/>
      <c r="F4" s="12"/>
      <c r="L4" s="21"/>
    </row>
    <row r="5" spans="1:12" s="6" customFormat="1" x14ac:dyDescent="0.25">
      <c r="A5" s="5"/>
      <c r="B5" s="257" t="str">
        <f>Totaaloverzicht!B5</f>
        <v>Datum 20-05-2026</v>
      </c>
      <c r="C5" s="257"/>
      <c r="D5" s="3"/>
      <c r="F5" s="12"/>
      <c r="L5" s="21"/>
    </row>
    <row r="6" spans="1:12" s="6" customFormat="1" x14ac:dyDescent="0.25">
      <c r="A6" s="5"/>
      <c r="B6" s="11"/>
      <c r="C6" s="12"/>
      <c r="D6" s="3"/>
      <c r="F6" s="12"/>
      <c r="L6" s="21"/>
    </row>
    <row r="7" spans="1:12" s="6" customFormat="1" x14ac:dyDescent="0.25">
      <c r="A7" s="23"/>
      <c r="B7" s="24"/>
      <c r="C7" s="25"/>
      <c r="D7" s="26"/>
      <c r="E7" s="27"/>
      <c r="F7" s="27"/>
      <c r="G7" s="27"/>
      <c r="H7" s="27"/>
      <c r="I7" s="27"/>
      <c r="J7" s="27"/>
      <c r="K7" s="27"/>
      <c r="L7" s="28"/>
    </row>
    <row r="8" spans="1:12" s="6" customFormat="1" x14ac:dyDescent="0.25">
      <c r="A8" s="29"/>
      <c r="B8" s="258" t="s">
        <v>3</v>
      </c>
      <c r="C8" s="259"/>
      <c r="D8" s="30"/>
      <c r="E8" s="263" t="s">
        <v>146</v>
      </c>
      <c r="F8" s="264"/>
      <c r="G8" s="259"/>
      <c r="H8" s="31"/>
      <c r="I8" s="260" t="s">
        <v>92</v>
      </c>
      <c r="J8" s="261"/>
      <c r="K8" s="262"/>
      <c r="L8" s="32"/>
    </row>
    <row r="9" spans="1:12" x14ac:dyDescent="0.25">
      <c r="A9" s="29"/>
      <c r="B9" s="33" t="s">
        <v>4</v>
      </c>
      <c r="C9" s="34"/>
      <c r="D9" s="30"/>
      <c r="E9" s="199" t="s">
        <v>145</v>
      </c>
      <c r="F9" s="273"/>
      <c r="G9" s="274"/>
      <c r="H9" s="31"/>
      <c r="I9" s="35" t="s">
        <v>5</v>
      </c>
      <c r="J9" s="36"/>
      <c r="K9" s="37"/>
      <c r="L9" s="32"/>
    </row>
    <row r="10" spans="1:12" x14ac:dyDescent="0.25">
      <c r="A10" s="29"/>
      <c r="B10" s="39" t="s">
        <v>6</v>
      </c>
      <c r="C10" s="40">
        <v>850</v>
      </c>
      <c r="D10" s="30"/>
      <c r="E10" s="71" t="s">
        <v>21</v>
      </c>
      <c r="F10" s="277">
        <f>C19</f>
        <v>484.5</v>
      </c>
      <c r="G10" s="278"/>
      <c r="H10" s="31"/>
      <c r="I10" s="41"/>
      <c r="J10" s="42"/>
      <c r="K10" s="43"/>
      <c r="L10" s="32"/>
    </row>
    <row r="11" spans="1:12" x14ac:dyDescent="0.25">
      <c r="A11" s="29"/>
      <c r="B11" s="44" t="s">
        <v>8</v>
      </c>
      <c r="C11" s="45">
        <f>C10</f>
        <v>850</v>
      </c>
      <c r="D11" s="30"/>
      <c r="E11" s="71" t="s">
        <v>22</v>
      </c>
      <c r="F11" s="279">
        <v>255</v>
      </c>
      <c r="G11" s="280"/>
      <c r="H11" s="31"/>
      <c r="I11" s="51" t="s">
        <v>9</v>
      </c>
      <c r="J11" s="174">
        <f>F20</f>
        <v>0</v>
      </c>
      <c r="K11" s="52">
        <v>1</v>
      </c>
      <c r="L11" s="32"/>
    </row>
    <row r="12" spans="1:12" x14ac:dyDescent="0.25">
      <c r="A12" s="29"/>
      <c r="B12" s="49"/>
      <c r="C12" s="50"/>
      <c r="D12" s="30"/>
      <c r="E12" s="71" t="s">
        <v>23</v>
      </c>
      <c r="F12" s="332"/>
      <c r="G12" s="333"/>
      <c r="H12" s="31"/>
      <c r="I12" s="56"/>
      <c r="J12" s="175"/>
      <c r="K12" s="57"/>
      <c r="L12" s="32"/>
    </row>
    <row r="13" spans="1:12" x14ac:dyDescent="0.25">
      <c r="A13" s="29"/>
      <c r="B13" s="54" t="s">
        <v>10</v>
      </c>
      <c r="C13" s="55">
        <f>C10</f>
        <v>850</v>
      </c>
      <c r="D13" s="30"/>
      <c r="E13" s="71" t="s">
        <v>24</v>
      </c>
      <c r="F13" s="277">
        <f>F11*(100%-F12)</f>
        <v>255</v>
      </c>
      <c r="G13" s="278"/>
      <c r="H13" s="31"/>
      <c r="I13" s="56" t="s">
        <v>73</v>
      </c>
      <c r="J13" s="175">
        <f>J11*K13</f>
        <v>0</v>
      </c>
      <c r="K13" s="336"/>
      <c r="L13" s="32"/>
    </row>
    <row r="14" spans="1:12" x14ac:dyDescent="0.25">
      <c r="A14" s="29"/>
      <c r="B14" s="58" t="s">
        <v>11</v>
      </c>
      <c r="C14" s="59">
        <f>C13*65%</f>
        <v>552.5</v>
      </c>
      <c r="D14" s="30"/>
      <c r="E14" s="71" t="s">
        <v>25</v>
      </c>
      <c r="F14" s="281">
        <f>F13*F10</f>
        <v>123547.5</v>
      </c>
      <c r="G14" s="282"/>
      <c r="H14" s="31"/>
      <c r="I14" s="56" t="s">
        <v>13</v>
      </c>
      <c r="J14" s="175">
        <f>J34+J48</f>
        <v>0</v>
      </c>
      <c r="K14" s="60" t="e">
        <f>J14/J11</f>
        <v>#DIV/0!</v>
      </c>
      <c r="L14" s="32"/>
    </row>
    <row r="15" spans="1:12" x14ac:dyDescent="0.25">
      <c r="A15" s="29"/>
      <c r="B15" s="56" t="s">
        <v>12</v>
      </c>
      <c r="C15" s="61">
        <f>C13*80%</f>
        <v>680</v>
      </c>
      <c r="D15" s="30"/>
      <c r="E15" s="71" t="s">
        <v>26</v>
      </c>
      <c r="F15" s="332"/>
      <c r="G15" s="333"/>
      <c r="H15" s="31"/>
      <c r="I15" s="56" t="s">
        <v>15</v>
      </c>
      <c r="J15" s="175">
        <f>C73</f>
        <v>0</v>
      </c>
      <c r="K15" s="60" t="e">
        <f>J15/J11</f>
        <v>#DIV/0!</v>
      </c>
      <c r="L15" s="32"/>
    </row>
    <row r="16" spans="1:12" x14ac:dyDescent="0.25">
      <c r="A16" s="29"/>
      <c r="B16" s="56" t="s">
        <v>14</v>
      </c>
      <c r="C16" s="62">
        <f>C13*50%</f>
        <v>425</v>
      </c>
      <c r="D16" s="30"/>
      <c r="E16" s="71" t="s">
        <v>27</v>
      </c>
      <c r="F16" s="281">
        <f>F14*F15</f>
        <v>0</v>
      </c>
      <c r="G16" s="282"/>
      <c r="H16" s="31"/>
      <c r="I16" s="63"/>
      <c r="J16" s="176"/>
      <c r="K16" s="60"/>
      <c r="L16" s="32"/>
    </row>
    <row r="17" spans="1:12" x14ac:dyDescent="0.25">
      <c r="A17" s="29"/>
      <c r="B17" s="56" t="s">
        <v>16</v>
      </c>
      <c r="C17" s="62">
        <f>C13*70%</f>
        <v>595</v>
      </c>
      <c r="D17" s="30"/>
      <c r="E17" s="71" t="s">
        <v>147</v>
      </c>
      <c r="F17" s="277">
        <f>F16/F11</f>
        <v>0</v>
      </c>
      <c r="G17" s="278"/>
      <c r="H17" s="31"/>
      <c r="I17" s="51" t="s">
        <v>18</v>
      </c>
      <c r="J17" s="174">
        <f>SUM(J13:J15)</f>
        <v>0</v>
      </c>
      <c r="K17" s="64" t="e">
        <f>J17/J11</f>
        <v>#DIV/0!</v>
      </c>
      <c r="L17" s="32"/>
    </row>
    <row r="18" spans="1:12" x14ac:dyDescent="0.25">
      <c r="A18" s="29"/>
      <c r="B18" s="56" t="s">
        <v>17</v>
      </c>
      <c r="C18" s="62">
        <f>C13*20%</f>
        <v>170</v>
      </c>
      <c r="D18" s="30"/>
      <c r="E18" s="71" t="s">
        <v>29</v>
      </c>
      <c r="F18" s="334"/>
      <c r="G18" s="335"/>
      <c r="H18" s="31"/>
      <c r="I18" s="51" t="s">
        <v>19</v>
      </c>
      <c r="J18" s="196">
        <f>K18*J11</f>
        <v>0</v>
      </c>
      <c r="K18" s="337"/>
      <c r="L18" s="32"/>
    </row>
    <row r="19" spans="1:12" x14ac:dyDescent="0.25">
      <c r="A19" s="29"/>
      <c r="B19" s="53" t="s">
        <v>37</v>
      </c>
      <c r="C19" s="65">
        <f>AVERAGE(C14:C18)</f>
        <v>484.5</v>
      </c>
      <c r="D19" s="30"/>
      <c r="E19" s="71"/>
      <c r="F19" s="275"/>
      <c r="G19" s="276"/>
      <c r="H19" s="31"/>
      <c r="I19" s="56"/>
      <c r="J19" s="175"/>
      <c r="K19" s="57"/>
      <c r="L19" s="32"/>
    </row>
    <row r="20" spans="1:12" x14ac:dyDescent="0.25">
      <c r="A20" s="29"/>
      <c r="B20" s="66" t="s">
        <v>7</v>
      </c>
      <c r="C20" s="67">
        <f>C19/C13</f>
        <v>0.56999999999999995</v>
      </c>
      <c r="D20" s="30"/>
      <c r="E20" s="44" t="s">
        <v>30</v>
      </c>
      <c r="F20" s="271">
        <f>F18*F16</f>
        <v>0</v>
      </c>
      <c r="G20" s="272"/>
      <c r="H20" s="31"/>
      <c r="I20" s="73" t="s">
        <v>20</v>
      </c>
      <c r="J20" s="197">
        <f>J11-J17-J18</f>
        <v>0</v>
      </c>
      <c r="K20" s="198" t="e">
        <f>J20/J11</f>
        <v>#DIV/0!</v>
      </c>
      <c r="L20" s="32"/>
    </row>
    <row r="21" spans="1:12" x14ac:dyDescent="0.25">
      <c r="A21" s="29"/>
      <c r="B21" s="49"/>
      <c r="C21" s="74"/>
      <c r="D21" s="30"/>
      <c r="E21" s="31"/>
      <c r="F21" s="31"/>
      <c r="G21" s="31"/>
      <c r="H21" s="31"/>
      <c r="I21" s="31"/>
      <c r="J21" s="31"/>
      <c r="K21" s="31"/>
      <c r="L21" s="32"/>
    </row>
    <row r="22" spans="1:12" s="6" customFormat="1" ht="16.05" customHeight="1" x14ac:dyDescent="0.25">
      <c r="A22" s="29"/>
      <c r="B22" s="268" t="s">
        <v>74</v>
      </c>
      <c r="C22" s="269"/>
      <c r="D22" s="269"/>
      <c r="E22" s="269"/>
      <c r="F22" s="269"/>
      <c r="G22" s="269"/>
      <c r="H22" s="269"/>
      <c r="I22" s="269"/>
      <c r="J22" s="269"/>
      <c r="K22" s="270"/>
      <c r="L22" s="32"/>
    </row>
    <row r="23" spans="1:12" s="6" customFormat="1" ht="13.2" x14ac:dyDescent="0.25">
      <c r="A23" s="29"/>
      <c r="B23" s="265" t="s">
        <v>13</v>
      </c>
      <c r="C23" s="266"/>
      <c r="D23" s="266"/>
      <c r="E23" s="266"/>
      <c r="F23" s="266"/>
      <c r="G23" s="266"/>
      <c r="H23" s="266"/>
      <c r="I23" s="266"/>
      <c r="J23" s="266"/>
      <c r="K23" s="267"/>
      <c r="L23" s="32"/>
    </row>
    <row r="24" spans="1:12" s="6" customFormat="1" ht="13.2" x14ac:dyDescent="0.25">
      <c r="A24" s="29"/>
      <c r="B24" s="41" t="s">
        <v>38</v>
      </c>
      <c r="C24" s="78" t="s">
        <v>39</v>
      </c>
      <c r="D24" s="241" t="s">
        <v>40</v>
      </c>
      <c r="E24" s="241"/>
      <c r="F24" s="80" t="s">
        <v>41</v>
      </c>
      <c r="G24" s="80" t="s">
        <v>44</v>
      </c>
      <c r="H24" s="242" t="s">
        <v>45</v>
      </c>
      <c r="I24" s="243"/>
      <c r="J24" s="244" t="s">
        <v>42</v>
      </c>
      <c r="K24" s="244"/>
      <c r="L24" s="32"/>
    </row>
    <row r="25" spans="1:12" s="6" customFormat="1" ht="13.2" x14ac:dyDescent="0.25">
      <c r="A25" s="29"/>
      <c r="B25" s="338"/>
      <c r="C25" s="338"/>
      <c r="D25" s="339"/>
      <c r="E25" s="340"/>
      <c r="F25" s="341"/>
      <c r="G25" s="81">
        <v>255</v>
      </c>
      <c r="H25" s="245">
        <f>F25*G25</f>
        <v>0</v>
      </c>
      <c r="I25" s="246"/>
      <c r="J25" s="247">
        <f>D25*H25</f>
        <v>0</v>
      </c>
      <c r="K25" s="248"/>
      <c r="L25" s="32"/>
    </row>
    <row r="26" spans="1:12" s="6" customFormat="1" ht="13.2" x14ac:dyDescent="0.25">
      <c r="A26" s="29"/>
      <c r="B26" s="342"/>
      <c r="C26" s="342"/>
      <c r="D26" s="343"/>
      <c r="E26" s="344"/>
      <c r="F26" s="345"/>
      <c r="G26" s="82">
        <v>255</v>
      </c>
      <c r="H26" s="230">
        <f>F26*G26</f>
        <v>0</v>
      </c>
      <c r="I26" s="231"/>
      <c r="J26" s="232">
        <f>D26*H26</f>
        <v>0</v>
      </c>
      <c r="K26" s="233"/>
      <c r="L26" s="32"/>
    </row>
    <row r="27" spans="1:12" s="6" customFormat="1" ht="13.2" x14ac:dyDescent="0.25">
      <c r="A27" s="29"/>
      <c r="B27" s="342"/>
      <c r="C27" s="342"/>
      <c r="D27" s="343"/>
      <c r="E27" s="344"/>
      <c r="F27" s="345"/>
      <c r="G27" s="82">
        <v>255</v>
      </c>
      <c r="H27" s="230">
        <f t="shared" ref="H27:H32" si="0">F27*G27</f>
        <v>0</v>
      </c>
      <c r="I27" s="231"/>
      <c r="J27" s="232">
        <f t="shared" ref="J27:J32" si="1">D27*H27</f>
        <v>0</v>
      </c>
      <c r="K27" s="233"/>
      <c r="L27" s="32"/>
    </row>
    <row r="28" spans="1:12" s="6" customFormat="1" ht="13.2" x14ac:dyDescent="0.25">
      <c r="A28" s="29"/>
      <c r="B28" s="342"/>
      <c r="C28" s="342"/>
      <c r="D28" s="343"/>
      <c r="E28" s="344"/>
      <c r="F28" s="345"/>
      <c r="G28" s="82">
        <v>255</v>
      </c>
      <c r="H28" s="230">
        <f t="shared" si="0"/>
        <v>0</v>
      </c>
      <c r="I28" s="231"/>
      <c r="J28" s="232">
        <f t="shared" si="1"/>
        <v>0</v>
      </c>
      <c r="K28" s="233"/>
      <c r="L28" s="32"/>
    </row>
    <row r="29" spans="1:12" s="6" customFormat="1" ht="13.2" x14ac:dyDescent="0.25">
      <c r="A29" s="29"/>
      <c r="B29" s="342"/>
      <c r="C29" s="342"/>
      <c r="D29" s="343"/>
      <c r="E29" s="344"/>
      <c r="F29" s="345"/>
      <c r="G29" s="82">
        <v>255</v>
      </c>
      <c r="H29" s="230">
        <f t="shared" si="0"/>
        <v>0</v>
      </c>
      <c r="I29" s="231"/>
      <c r="J29" s="232">
        <f t="shared" si="1"/>
        <v>0</v>
      </c>
      <c r="K29" s="233"/>
      <c r="L29" s="32"/>
    </row>
    <row r="30" spans="1:12" s="6" customFormat="1" ht="13.2" x14ac:dyDescent="0.25">
      <c r="A30" s="29"/>
      <c r="B30" s="342"/>
      <c r="C30" s="342"/>
      <c r="D30" s="343"/>
      <c r="E30" s="344"/>
      <c r="F30" s="345"/>
      <c r="G30" s="82">
        <v>255</v>
      </c>
      <c r="H30" s="230">
        <f t="shared" si="0"/>
        <v>0</v>
      </c>
      <c r="I30" s="231"/>
      <c r="J30" s="232">
        <f t="shared" si="1"/>
        <v>0</v>
      </c>
      <c r="K30" s="233"/>
      <c r="L30" s="32"/>
    </row>
    <row r="31" spans="1:12" s="6" customFormat="1" ht="13.2" x14ac:dyDescent="0.25">
      <c r="A31" s="29"/>
      <c r="B31" s="342"/>
      <c r="C31" s="342"/>
      <c r="D31" s="343"/>
      <c r="E31" s="344"/>
      <c r="F31" s="345"/>
      <c r="G31" s="82">
        <v>255</v>
      </c>
      <c r="H31" s="230">
        <f t="shared" si="0"/>
        <v>0</v>
      </c>
      <c r="I31" s="231"/>
      <c r="J31" s="232">
        <f t="shared" si="1"/>
        <v>0</v>
      </c>
      <c r="K31" s="233"/>
      <c r="L31" s="32"/>
    </row>
    <row r="32" spans="1:12" s="6" customFormat="1" ht="13.2" x14ac:dyDescent="0.25">
      <c r="A32" s="29"/>
      <c r="B32" s="342"/>
      <c r="C32" s="342"/>
      <c r="D32" s="343"/>
      <c r="E32" s="344"/>
      <c r="F32" s="345"/>
      <c r="G32" s="82">
        <v>255</v>
      </c>
      <c r="H32" s="230">
        <f t="shared" si="0"/>
        <v>0</v>
      </c>
      <c r="I32" s="231"/>
      <c r="J32" s="232">
        <f t="shared" si="1"/>
        <v>0</v>
      </c>
      <c r="K32" s="233"/>
      <c r="L32" s="32"/>
    </row>
    <row r="33" spans="1:12" s="6" customFormat="1" ht="13.2" x14ac:dyDescent="0.25">
      <c r="A33" s="29"/>
      <c r="B33" s="342"/>
      <c r="C33" s="342"/>
      <c r="D33" s="346"/>
      <c r="E33" s="347"/>
      <c r="F33" s="345"/>
      <c r="G33" s="70">
        <v>255</v>
      </c>
      <c r="H33" s="234">
        <f>F33*G33</f>
        <v>0</v>
      </c>
      <c r="I33" s="235"/>
      <c r="J33" s="249">
        <f>D33*H33</f>
        <v>0</v>
      </c>
      <c r="K33" s="250"/>
      <c r="L33" s="32"/>
    </row>
    <row r="34" spans="1:12" s="6" customFormat="1" ht="15.6" x14ac:dyDescent="0.3">
      <c r="A34" s="29"/>
      <c r="B34" s="83" t="s">
        <v>43</v>
      </c>
      <c r="C34" s="84"/>
      <c r="D34" s="255"/>
      <c r="E34" s="256"/>
      <c r="F34" s="85">
        <f>SUM(F25:F33)</f>
        <v>0</v>
      </c>
      <c r="G34" s="84"/>
      <c r="H34" s="253">
        <f>SUM(H25:I33)</f>
        <v>0</v>
      </c>
      <c r="I34" s="254"/>
      <c r="J34" s="251">
        <f>SUM(J25:K33)</f>
        <v>0</v>
      </c>
      <c r="K34" s="252"/>
      <c r="L34" s="32"/>
    </row>
    <row r="35" spans="1:12" s="6" customFormat="1" x14ac:dyDescent="0.25">
      <c r="A35" s="29"/>
      <c r="B35" s="31"/>
      <c r="C35" s="31"/>
      <c r="D35" s="30"/>
      <c r="E35" s="31"/>
      <c r="F35" s="31"/>
      <c r="G35" s="31"/>
      <c r="H35" s="31"/>
      <c r="I35" s="31"/>
      <c r="J35" s="31"/>
      <c r="K35" s="31"/>
      <c r="L35" s="32"/>
    </row>
    <row r="36" spans="1:12" s="6" customFormat="1" x14ac:dyDescent="0.25">
      <c r="A36" s="29"/>
      <c r="B36" s="31"/>
      <c r="C36" s="31"/>
      <c r="D36" s="30"/>
      <c r="E36" s="31"/>
      <c r="F36" s="31"/>
      <c r="G36" s="31"/>
      <c r="H36" s="31"/>
      <c r="I36" s="31"/>
      <c r="J36" s="31"/>
      <c r="K36" s="31"/>
      <c r="L36" s="32"/>
    </row>
    <row r="37" spans="1:12" s="6" customFormat="1" ht="13.2" x14ac:dyDescent="0.25">
      <c r="A37" s="29"/>
      <c r="B37" s="238" t="s">
        <v>51</v>
      </c>
      <c r="C37" s="239"/>
      <c r="D37" s="239"/>
      <c r="E37" s="239"/>
      <c r="F37" s="239"/>
      <c r="G37" s="239"/>
      <c r="H37" s="239"/>
      <c r="I37" s="239"/>
      <c r="J37" s="239"/>
      <c r="K37" s="240"/>
      <c r="L37" s="32"/>
    </row>
    <row r="38" spans="1:12" s="6" customFormat="1" ht="13.2" x14ac:dyDescent="0.25">
      <c r="A38" s="29"/>
      <c r="B38" s="41" t="s">
        <v>38</v>
      </c>
      <c r="C38" s="78" t="s">
        <v>39</v>
      </c>
      <c r="D38" s="241" t="s">
        <v>148</v>
      </c>
      <c r="E38" s="241"/>
      <c r="F38" s="80" t="s">
        <v>41</v>
      </c>
      <c r="G38" s="80" t="s">
        <v>44</v>
      </c>
      <c r="H38" s="242" t="s">
        <v>45</v>
      </c>
      <c r="I38" s="243"/>
      <c r="J38" s="244" t="s">
        <v>42</v>
      </c>
      <c r="K38" s="244"/>
      <c r="L38" s="32"/>
    </row>
    <row r="39" spans="1:12" s="6" customFormat="1" ht="13.2" x14ac:dyDescent="0.25">
      <c r="A39" s="29"/>
      <c r="B39" s="338"/>
      <c r="C39" s="338"/>
      <c r="D39" s="339"/>
      <c r="E39" s="340"/>
      <c r="F39" s="341"/>
      <c r="G39" s="81">
        <v>255</v>
      </c>
      <c r="H39" s="245">
        <f>F39*G39</f>
        <v>0</v>
      </c>
      <c r="I39" s="246"/>
      <c r="J39" s="247">
        <f>H39*D39</f>
        <v>0</v>
      </c>
      <c r="K39" s="248"/>
      <c r="L39" s="32"/>
    </row>
    <row r="40" spans="1:12" s="6" customFormat="1" ht="13.2" x14ac:dyDescent="0.25">
      <c r="A40" s="29"/>
      <c r="B40" s="342"/>
      <c r="C40" s="342"/>
      <c r="D40" s="343"/>
      <c r="E40" s="344"/>
      <c r="F40" s="345"/>
      <c r="G40" s="82">
        <v>255</v>
      </c>
      <c r="H40" s="230">
        <f>F40*G40</f>
        <v>0</v>
      </c>
      <c r="I40" s="231"/>
      <c r="J40" s="232">
        <f>D40*H40</f>
        <v>0</v>
      </c>
      <c r="K40" s="233"/>
      <c r="L40" s="32"/>
    </row>
    <row r="41" spans="1:12" s="6" customFormat="1" ht="13.2" x14ac:dyDescent="0.25">
      <c r="A41" s="29"/>
      <c r="B41" s="342"/>
      <c r="C41" s="342"/>
      <c r="D41" s="343"/>
      <c r="E41" s="344"/>
      <c r="F41" s="345"/>
      <c r="G41" s="82">
        <v>255</v>
      </c>
      <c r="H41" s="230">
        <f t="shared" ref="H41:H47" si="2">F41*G41</f>
        <v>0</v>
      </c>
      <c r="I41" s="231"/>
      <c r="J41" s="232">
        <f t="shared" ref="J41:J47" si="3">D41*H41</f>
        <v>0</v>
      </c>
      <c r="K41" s="233"/>
      <c r="L41" s="32"/>
    </row>
    <row r="42" spans="1:12" s="6" customFormat="1" ht="13.2" x14ac:dyDescent="0.25">
      <c r="A42" s="29"/>
      <c r="B42" s="342"/>
      <c r="C42" s="342"/>
      <c r="D42" s="343"/>
      <c r="E42" s="344"/>
      <c r="F42" s="345"/>
      <c r="G42" s="82">
        <v>255</v>
      </c>
      <c r="H42" s="230">
        <f t="shared" si="2"/>
        <v>0</v>
      </c>
      <c r="I42" s="231"/>
      <c r="J42" s="232">
        <f t="shared" si="3"/>
        <v>0</v>
      </c>
      <c r="K42" s="233"/>
      <c r="L42" s="32"/>
    </row>
    <row r="43" spans="1:12" s="6" customFormat="1" ht="13.2" x14ac:dyDescent="0.25">
      <c r="A43" s="29"/>
      <c r="B43" s="342"/>
      <c r="C43" s="342"/>
      <c r="D43" s="343"/>
      <c r="E43" s="344"/>
      <c r="F43" s="345"/>
      <c r="G43" s="82">
        <v>255</v>
      </c>
      <c r="H43" s="230">
        <f t="shared" si="2"/>
        <v>0</v>
      </c>
      <c r="I43" s="231"/>
      <c r="J43" s="232">
        <f t="shared" si="3"/>
        <v>0</v>
      </c>
      <c r="K43" s="233"/>
      <c r="L43" s="32"/>
    </row>
    <row r="44" spans="1:12" s="6" customFormat="1" ht="13.2" x14ac:dyDescent="0.25">
      <c r="A44" s="29"/>
      <c r="B44" s="342"/>
      <c r="C44" s="342"/>
      <c r="D44" s="343"/>
      <c r="E44" s="344"/>
      <c r="F44" s="345"/>
      <c r="G44" s="82">
        <v>255</v>
      </c>
      <c r="H44" s="230">
        <f t="shared" si="2"/>
        <v>0</v>
      </c>
      <c r="I44" s="231"/>
      <c r="J44" s="232">
        <f t="shared" si="3"/>
        <v>0</v>
      </c>
      <c r="K44" s="233"/>
      <c r="L44" s="32"/>
    </row>
    <row r="45" spans="1:12" s="6" customFormat="1" ht="13.2" x14ac:dyDescent="0.25">
      <c r="A45" s="29"/>
      <c r="B45" s="342"/>
      <c r="C45" s="342"/>
      <c r="D45" s="343"/>
      <c r="E45" s="344"/>
      <c r="F45" s="345"/>
      <c r="G45" s="82">
        <v>255</v>
      </c>
      <c r="H45" s="230">
        <f t="shared" si="2"/>
        <v>0</v>
      </c>
      <c r="I45" s="231"/>
      <c r="J45" s="232">
        <f t="shared" si="3"/>
        <v>0</v>
      </c>
      <c r="K45" s="233"/>
      <c r="L45" s="32"/>
    </row>
    <row r="46" spans="1:12" s="6" customFormat="1" ht="13.2" x14ac:dyDescent="0.25">
      <c r="A46" s="29"/>
      <c r="B46" s="342"/>
      <c r="C46" s="342"/>
      <c r="D46" s="343"/>
      <c r="E46" s="344"/>
      <c r="F46" s="345"/>
      <c r="G46" s="82">
        <v>255</v>
      </c>
      <c r="H46" s="230">
        <f t="shared" si="2"/>
        <v>0</v>
      </c>
      <c r="I46" s="231"/>
      <c r="J46" s="232">
        <f t="shared" si="3"/>
        <v>0</v>
      </c>
      <c r="K46" s="233"/>
      <c r="L46" s="32"/>
    </row>
    <row r="47" spans="1:12" s="6" customFormat="1" ht="13.2" x14ac:dyDescent="0.25">
      <c r="A47" s="29"/>
      <c r="B47" s="342"/>
      <c r="C47" s="342"/>
      <c r="D47" s="346"/>
      <c r="E47" s="347"/>
      <c r="F47" s="345"/>
      <c r="G47" s="70">
        <v>255</v>
      </c>
      <c r="H47" s="234">
        <f t="shared" si="2"/>
        <v>0</v>
      </c>
      <c r="I47" s="235"/>
      <c r="J47" s="236">
        <f t="shared" si="3"/>
        <v>0</v>
      </c>
      <c r="K47" s="237"/>
      <c r="L47" s="32"/>
    </row>
    <row r="48" spans="1:12" s="6" customFormat="1" ht="15.6" x14ac:dyDescent="0.3">
      <c r="A48" s="29"/>
      <c r="B48" s="86" t="s">
        <v>43</v>
      </c>
      <c r="C48" s="87"/>
      <c r="D48" s="224"/>
      <c r="E48" s="225"/>
      <c r="F48" s="88">
        <f>SUM(F39:F47)</f>
        <v>0</v>
      </c>
      <c r="G48" s="87"/>
      <c r="H48" s="226">
        <f>SUM(H39:I47)</f>
        <v>0</v>
      </c>
      <c r="I48" s="227"/>
      <c r="J48" s="228">
        <f>SUM(J39:K47)</f>
        <v>0</v>
      </c>
      <c r="K48" s="229"/>
      <c r="L48" s="32"/>
    </row>
    <row r="49" spans="1:12" s="6" customFormat="1" x14ac:dyDescent="0.25">
      <c r="A49" s="29"/>
      <c r="B49" s="31"/>
      <c r="C49" s="31"/>
      <c r="D49" s="30"/>
      <c r="E49" s="31"/>
      <c r="F49" s="31"/>
      <c r="G49" s="31"/>
      <c r="H49" s="31"/>
      <c r="I49" s="31"/>
      <c r="J49" s="31"/>
      <c r="K49" s="31"/>
      <c r="L49" s="32"/>
    </row>
    <row r="50" spans="1:12" s="6" customFormat="1" ht="13.2" x14ac:dyDescent="0.25">
      <c r="A50" s="29"/>
      <c r="B50" s="89" t="s">
        <v>194</v>
      </c>
      <c r="C50" s="89"/>
      <c r="D50" s="89"/>
      <c r="E50" s="89"/>
      <c r="F50" s="89"/>
      <c r="G50" s="89"/>
      <c r="H50" s="89"/>
      <c r="I50" s="89"/>
      <c r="J50" s="31"/>
      <c r="K50" s="31"/>
      <c r="L50" s="32"/>
    </row>
    <row r="51" spans="1:12" s="6" customFormat="1" ht="13.2" x14ac:dyDescent="0.25">
      <c r="A51" s="29"/>
      <c r="B51" s="90" t="s">
        <v>52</v>
      </c>
      <c r="C51" s="91" t="s">
        <v>53</v>
      </c>
      <c r="D51" s="31"/>
      <c r="E51" s="221" t="s">
        <v>72</v>
      </c>
      <c r="F51" s="222"/>
      <c r="G51" s="222"/>
      <c r="H51" s="223"/>
      <c r="I51" s="79" t="s">
        <v>53</v>
      </c>
      <c r="J51" s="31"/>
      <c r="K51" s="31"/>
      <c r="L51" s="32"/>
    </row>
    <row r="52" spans="1:12" s="6" customFormat="1" ht="13.2" x14ac:dyDescent="0.25">
      <c r="A52" s="29"/>
      <c r="B52" s="71" t="s">
        <v>54</v>
      </c>
      <c r="C52" s="348"/>
      <c r="D52" s="31"/>
      <c r="E52" s="220"/>
      <c r="F52" s="220"/>
      <c r="G52" s="220"/>
      <c r="H52" s="220"/>
      <c r="I52" s="186"/>
      <c r="J52" s="31"/>
      <c r="K52" s="31"/>
      <c r="L52" s="32"/>
    </row>
    <row r="53" spans="1:12" s="6" customFormat="1" ht="13.2" x14ac:dyDescent="0.25">
      <c r="A53" s="29"/>
      <c r="B53" s="71" t="s">
        <v>55</v>
      </c>
      <c r="C53" s="349"/>
      <c r="D53" s="31"/>
      <c r="E53" s="214"/>
      <c r="F53" s="214"/>
      <c r="G53" s="214"/>
      <c r="H53" s="214"/>
      <c r="I53" s="186"/>
      <c r="J53" s="31"/>
      <c r="K53" s="31"/>
      <c r="L53" s="32"/>
    </row>
    <row r="54" spans="1:12" s="6" customFormat="1" ht="13.2" x14ac:dyDescent="0.25">
      <c r="A54" s="29"/>
      <c r="B54" s="71" t="s">
        <v>56</v>
      </c>
      <c r="C54" s="348"/>
      <c r="D54" s="31"/>
      <c r="E54" s="214"/>
      <c r="F54" s="214"/>
      <c r="G54" s="214"/>
      <c r="H54" s="214"/>
      <c r="I54" s="186"/>
      <c r="J54" s="31"/>
      <c r="K54" s="31"/>
      <c r="L54" s="32"/>
    </row>
    <row r="55" spans="1:12" s="6" customFormat="1" ht="13.2" x14ac:dyDescent="0.25">
      <c r="A55" s="29"/>
      <c r="B55" s="71" t="s">
        <v>57</v>
      </c>
      <c r="C55" s="348"/>
      <c r="D55" s="31"/>
      <c r="E55" s="214"/>
      <c r="F55" s="214"/>
      <c r="G55" s="214"/>
      <c r="H55" s="214"/>
      <c r="I55" s="186"/>
      <c r="J55" s="31"/>
      <c r="K55" s="31"/>
      <c r="L55" s="32"/>
    </row>
    <row r="56" spans="1:12" s="6" customFormat="1" ht="13.2" x14ac:dyDescent="0.25">
      <c r="A56" s="29"/>
      <c r="B56" s="71" t="s">
        <v>58</v>
      </c>
      <c r="C56" s="349"/>
      <c r="D56" s="31"/>
      <c r="E56" s="214"/>
      <c r="F56" s="214"/>
      <c r="G56" s="214"/>
      <c r="H56" s="214"/>
      <c r="I56" s="186"/>
      <c r="J56" s="31"/>
      <c r="K56" s="31"/>
      <c r="L56" s="32"/>
    </row>
    <row r="57" spans="1:12" s="6" customFormat="1" ht="13.2" x14ac:dyDescent="0.25">
      <c r="A57" s="29"/>
      <c r="B57" s="71" t="s">
        <v>59</v>
      </c>
      <c r="C57" s="92">
        <f>I59</f>
        <v>0</v>
      </c>
      <c r="D57" s="31"/>
      <c r="E57" s="214"/>
      <c r="F57" s="214"/>
      <c r="G57" s="214"/>
      <c r="H57" s="214"/>
      <c r="I57" s="186"/>
      <c r="J57" s="31"/>
      <c r="K57" s="31"/>
      <c r="L57" s="32"/>
    </row>
    <row r="58" spans="1:12" s="6" customFormat="1" ht="13.2" x14ac:dyDescent="0.25">
      <c r="A58" s="29"/>
      <c r="B58" s="71"/>
      <c r="C58" s="92"/>
      <c r="D58" s="31"/>
      <c r="E58" s="215"/>
      <c r="F58" s="215"/>
      <c r="G58" s="215"/>
      <c r="H58" s="215"/>
      <c r="I58" s="187"/>
      <c r="J58" s="31"/>
      <c r="K58" s="31"/>
      <c r="L58" s="32"/>
    </row>
    <row r="59" spans="1:12" s="6" customFormat="1" ht="13.2" x14ac:dyDescent="0.25">
      <c r="A59" s="29"/>
      <c r="B59" s="93" t="s">
        <v>60</v>
      </c>
      <c r="C59" s="94">
        <f>SUM(C52:C57)</f>
        <v>0</v>
      </c>
      <c r="D59" s="31"/>
      <c r="E59" s="216" t="s">
        <v>8</v>
      </c>
      <c r="F59" s="217"/>
      <c r="G59" s="217"/>
      <c r="H59" s="218"/>
      <c r="I59" s="95">
        <f>SUM(I52:I58)</f>
        <v>0</v>
      </c>
      <c r="J59" s="31"/>
      <c r="K59" s="31"/>
      <c r="L59" s="32"/>
    </row>
    <row r="60" spans="1:12" s="6" customFormat="1" ht="13.2" x14ac:dyDescent="0.25">
      <c r="A60" s="5"/>
      <c r="B60" s="96"/>
      <c r="C60" s="97"/>
      <c r="D60" s="31"/>
      <c r="E60" s="31"/>
      <c r="F60" s="31"/>
      <c r="G60" s="31"/>
      <c r="H60" s="31"/>
      <c r="I60" s="31"/>
      <c r="J60" s="31"/>
      <c r="K60" s="31"/>
      <c r="L60" s="32"/>
    </row>
    <row r="61" spans="1:12" s="6" customFormat="1" ht="13.2" x14ac:dyDescent="0.25">
      <c r="A61" s="29"/>
      <c r="B61" s="90" t="s">
        <v>61</v>
      </c>
      <c r="C61" s="91" t="s">
        <v>53</v>
      </c>
      <c r="D61" s="31"/>
      <c r="E61" s="219" t="s">
        <v>75</v>
      </c>
      <c r="F61" s="219"/>
      <c r="G61" s="219"/>
      <c r="H61" s="219"/>
      <c r="I61" s="79" t="s">
        <v>53</v>
      </c>
      <c r="J61" s="31"/>
      <c r="K61" s="31"/>
      <c r="L61" s="32"/>
    </row>
    <row r="62" spans="1:12" s="6" customFormat="1" ht="13.2" x14ac:dyDescent="0.25">
      <c r="A62" s="29"/>
      <c r="B62" s="71" t="s">
        <v>62</v>
      </c>
      <c r="C62" s="348"/>
      <c r="D62" s="31"/>
      <c r="E62" s="220"/>
      <c r="F62" s="220"/>
      <c r="G62" s="220"/>
      <c r="H62" s="220"/>
      <c r="I62" s="186"/>
      <c r="J62" s="31"/>
      <c r="K62" s="31"/>
      <c r="L62" s="32"/>
    </row>
    <row r="63" spans="1:12" s="6" customFormat="1" ht="13.2" x14ac:dyDescent="0.25">
      <c r="A63" s="29"/>
      <c r="B63" s="71" t="s">
        <v>63</v>
      </c>
      <c r="C63" s="349"/>
      <c r="D63" s="31"/>
      <c r="E63" s="214"/>
      <c r="F63" s="214"/>
      <c r="G63" s="214"/>
      <c r="H63" s="214"/>
      <c r="I63" s="186"/>
      <c r="J63" s="31"/>
      <c r="K63" s="31"/>
      <c r="L63" s="32"/>
    </row>
    <row r="64" spans="1:12" s="6" customFormat="1" ht="13.2" x14ac:dyDescent="0.25">
      <c r="A64" s="29"/>
      <c r="B64" s="71" t="s">
        <v>64</v>
      </c>
      <c r="C64" s="348"/>
      <c r="D64" s="31"/>
      <c r="E64" s="214"/>
      <c r="F64" s="214"/>
      <c r="G64" s="214"/>
      <c r="H64" s="214"/>
      <c r="I64" s="186"/>
      <c r="J64" s="31"/>
      <c r="K64" s="31"/>
      <c r="L64" s="32"/>
    </row>
    <row r="65" spans="1:12" s="6" customFormat="1" ht="13.2" x14ac:dyDescent="0.25">
      <c r="A65" s="29"/>
      <c r="B65" s="71" t="s">
        <v>65</v>
      </c>
      <c r="C65" s="348"/>
      <c r="D65" s="31"/>
      <c r="E65" s="214"/>
      <c r="F65" s="214"/>
      <c r="G65" s="214"/>
      <c r="H65" s="214"/>
      <c r="I65" s="186"/>
      <c r="J65" s="31"/>
      <c r="K65" s="31"/>
      <c r="L65" s="32"/>
    </row>
    <row r="66" spans="1:12" s="6" customFormat="1" ht="13.2" x14ac:dyDescent="0.25">
      <c r="A66" s="29"/>
      <c r="B66" s="71" t="s">
        <v>66</v>
      </c>
      <c r="C66" s="349"/>
      <c r="D66" s="31"/>
      <c r="E66" s="214"/>
      <c r="F66" s="214"/>
      <c r="G66" s="214"/>
      <c r="H66" s="214"/>
      <c r="I66" s="186"/>
      <c r="J66" s="31"/>
      <c r="K66" s="31"/>
      <c r="L66" s="32"/>
    </row>
    <row r="67" spans="1:12" s="6" customFormat="1" ht="13.2" x14ac:dyDescent="0.25">
      <c r="A67" s="29"/>
      <c r="B67" s="71" t="s">
        <v>67</v>
      </c>
      <c r="C67" s="348"/>
      <c r="D67" s="31"/>
      <c r="E67" s="214"/>
      <c r="F67" s="214"/>
      <c r="G67" s="214"/>
      <c r="H67" s="214"/>
      <c r="I67" s="186"/>
      <c r="J67" s="31"/>
      <c r="K67" s="31"/>
      <c r="L67" s="32"/>
    </row>
    <row r="68" spans="1:12" s="6" customFormat="1" ht="13.2" x14ac:dyDescent="0.25">
      <c r="A68" s="29"/>
      <c r="B68" s="71" t="s">
        <v>68</v>
      </c>
      <c r="C68" s="348"/>
      <c r="D68" s="31"/>
      <c r="E68" s="215"/>
      <c r="F68" s="215"/>
      <c r="G68" s="215"/>
      <c r="H68" s="215"/>
      <c r="I68" s="187"/>
      <c r="J68" s="31"/>
      <c r="K68" s="31"/>
      <c r="L68" s="32"/>
    </row>
    <row r="69" spans="1:12" s="6" customFormat="1" ht="13.2" x14ac:dyDescent="0.25">
      <c r="A69" s="29"/>
      <c r="B69" s="56" t="s">
        <v>69</v>
      </c>
      <c r="C69" s="98">
        <f>I69</f>
        <v>0</v>
      </c>
      <c r="D69" s="31"/>
      <c r="E69" s="216" t="s">
        <v>8</v>
      </c>
      <c r="F69" s="217"/>
      <c r="G69" s="217"/>
      <c r="H69" s="218"/>
      <c r="I69" s="95">
        <f>SUM(I62:I68)</f>
        <v>0</v>
      </c>
      <c r="J69" s="31"/>
      <c r="K69" s="31"/>
      <c r="L69" s="32"/>
    </row>
    <row r="70" spans="1:12" s="6" customFormat="1" ht="13.2" x14ac:dyDescent="0.25">
      <c r="A70" s="29"/>
      <c r="B70" s="66"/>
      <c r="C70" s="99"/>
      <c r="D70" s="31"/>
      <c r="E70" s="31"/>
      <c r="F70" s="31"/>
      <c r="G70" s="31"/>
      <c r="H70" s="31"/>
      <c r="I70" s="31"/>
      <c r="J70" s="31"/>
      <c r="K70" s="31"/>
      <c r="L70" s="32"/>
    </row>
    <row r="71" spans="1:12" s="6" customFormat="1" ht="13.2" x14ac:dyDescent="0.25">
      <c r="A71" s="29"/>
      <c r="B71" s="100" t="s">
        <v>70</v>
      </c>
      <c r="C71" s="110">
        <f>SUM(C62:C69)</f>
        <v>0</v>
      </c>
      <c r="D71" s="31"/>
      <c r="E71" s="31"/>
      <c r="F71" s="31"/>
      <c r="G71" s="31"/>
      <c r="H71" s="31"/>
      <c r="I71" s="31"/>
      <c r="J71" s="31"/>
      <c r="K71" s="31"/>
      <c r="L71" s="32"/>
    </row>
    <row r="72" spans="1:12" s="6" customFormat="1" ht="13.2" x14ac:dyDescent="0.25">
      <c r="A72" s="29"/>
      <c r="B72" s="31"/>
      <c r="C72" s="101"/>
      <c r="D72" s="31"/>
      <c r="E72" s="31"/>
      <c r="F72" s="31"/>
      <c r="G72" s="31"/>
      <c r="H72" s="31"/>
      <c r="I72" s="31"/>
      <c r="J72" s="31"/>
      <c r="K72" s="31"/>
      <c r="L72" s="32"/>
    </row>
    <row r="73" spans="1:12" s="6" customFormat="1" ht="13.2" x14ac:dyDescent="0.25">
      <c r="A73" s="29"/>
      <c r="B73" s="100" t="s">
        <v>71</v>
      </c>
      <c r="C73" s="110">
        <f>C59+C71</f>
        <v>0</v>
      </c>
      <c r="D73" s="31"/>
      <c r="E73" s="31"/>
      <c r="F73" s="31"/>
      <c r="G73" s="31"/>
      <c r="H73" s="31"/>
      <c r="I73" s="31"/>
      <c r="J73" s="31"/>
      <c r="K73" s="31"/>
      <c r="L73" s="32"/>
    </row>
    <row r="74" spans="1:12" s="6" customFormat="1" ht="13.2" x14ac:dyDescent="0.25">
      <c r="A74" s="29"/>
      <c r="B74" s="102"/>
      <c r="C74" s="103"/>
      <c r="D74" s="31"/>
      <c r="E74" s="31"/>
      <c r="F74" s="31"/>
      <c r="G74" s="31"/>
      <c r="H74" s="31"/>
      <c r="I74" s="31"/>
      <c r="J74" s="31"/>
      <c r="K74" s="31"/>
      <c r="L74" s="32"/>
    </row>
    <row r="75" spans="1:12" s="6" customFormat="1" ht="15.6" thickBot="1" x14ac:dyDescent="0.3">
      <c r="A75" s="104"/>
      <c r="B75" s="105"/>
      <c r="C75" s="105"/>
      <c r="D75" s="106"/>
      <c r="E75" s="105"/>
      <c r="F75" s="105"/>
      <c r="G75" s="105"/>
      <c r="H75" s="105"/>
      <c r="I75" s="105"/>
      <c r="J75" s="105"/>
      <c r="K75" s="105"/>
      <c r="L75" s="107"/>
    </row>
    <row r="76" spans="1:12" s="6" customFormat="1" x14ac:dyDescent="0.25">
      <c r="D76" s="3"/>
    </row>
    <row r="77" spans="1:12" s="6" customFormat="1" x14ac:dyDescent="0.25">
      <c r="D77" s="3"/>
    </row>
    <row r="78" spans="1:12" s="6" customFormat="1" x14ac:dyDescent="0.25">
      <c r="D78" s="3"/>
    </row>
    <row r="79" spans="1:12" s="6" customFormat="1" x14ac:dyDescent="0.25">
      <c r="D79" s="3"/>
    </row>
    <row r="80" spans="1:12" s="6" customFormat="1" x14ac:dyDescent="0.25">
      <c r="D80" s="3"/>
    </row>
    <row r="81" spans="4:4" s="6" customFormat="1" x14ac:dyDescent="0.25">
      <c r="D81" s="3"/>
    </row>
    <row r="82" spans="4:4" s="6" customFormat="1" x14ac:dyDescent="0.25">
      <c r="D82" s="3"/>
    </row>
    <row r="83" spans="4:4" s="6" customFormat="1" x14ac:dyDescent="0.25">
      <c r="D83" s="3"/>
    </row>
    <row r="84" spans="4:4" s="6" customFormat="1" x14ac:dyDescent="0.25">
      <c r="D84" s="3"/>
    </row>
    <row r="85" spans="4:4" s="6" customFormat="1" x14ac:dyDescent="0.25">
      <c r="D85" s="3"/>
    </row>
    <row r="86" spans="4:4" s="6" customFormat="1" x14ac:dyDescent="0.25">
      <c r="D86" s="3"/>
    </row>
    <row r="87" spans="4:4" s="6" customFormat="1" x14ac:dyDescent="0.25">
      <c r="D87" s="3"/>
    </row>
    <row r="88" spans="4:4" s="6" customFormat="1" x14ac:dyDescent="0.25">
      <c r="D88" s="3"/>
    </row>
    <row r="89" spans="4:4" s="6" customFormat="1" x14ac:dyDescent="0.25">
      <c r="D89" s="3"/>
    </row>
    <row r="90" spans="4:4" s="6" customFormat="1" x14ac:dyDescent="0.25">
      <c r="D90" s="3"/>
    </row>
    <row r="91" spans="4:4" s="6" customFormat="1" x14ac:dyDescent="0.25">
      <c r="D91" s="3"/>
    </row>
    <row r="92" spans="4:4" s="6" customFormat="1" x14ac:dyDescent="0.25">
      <c r="D92" s="3"/>
    </row>
    <row r="93" spans="4:4" s="6" customFormat="1" x14ac:dyDescent="0.25">
      <c r="D93" s="3"/>
    </row>
    <row r="94" spans="4:4" s="6" customFormat="1" x14ac:dyDescent="0.25">
      <c r="D94" s="3"/>
    </row>
    <row r="95" spans="4:4" s="6" customFormat="1" x14ac:dyDescent="0.25">
      <c r="D95" s="3"/>
    </row>
    <row r="96" spans="4:4" s="6" customFormat="1" x14ac:dyDescent="0.25">
      <c r="D96" s="3"/>
    </row>
    <row r="97" spans="4:4" s="6" customFormat="1" x14ac:dyDescent="0.25">
      <c r="D97" s="3"/>
    </row>
    <row r="98" spans="4:4" s="6" customFormat="1" x14ac:dyDescent="0.25">
      <c r="D98" s="3"/>
    </row>
    <row r="99" spans="4:4" s="6" customFormat="1" x14ac:dyDescent="0.25">
      <c r="D99" s="3"/>
    </row>
    <row r="100" spans="4:4" s="6" customFormat="1" x14ac:dyDescent="0.25">
      <c r="D100" s="3"/>
    </row>
    <row r="101" spans="4:4" s="6" customFormat="1" x14ac:dyDescent="0.25">
      <c r="D101" s="3"/>
    </row>
    <row r="102" spans="4:4" s="6" customFormat="1" x14ac:dyDescent="0.25">
      <c r="D102" s="3"/>
    </row>
    <row r="103" spans="4:4" s="6" customFormat="1" x14ac:dyDescent="0.25">
      <c r="D103" s="3"/>
    </row>
    <row r="104" spans="4:4" s="6" customFormat="1" x14ac:dyDescent="0.25">
      <c r="D104" s="3"/>
    </row>
    <row r="105" spans="4:4" s="6" customFormat="1" x14ac:dyDescent="0.25">
      <c r="D105" s="3"/>
    </row>
    <row r="106" spans="4:4" s="6" customFormat="1" x14ac:dyDescent="0.25">
      <c r="D106" s="3"/>
    </row>
    <row r="107" spans="4:4" s="6" customFormat="1" x14ac:dyDescent="0.25">
      <c r="D107" s="3"/>
    </row>
    <row r="108" spans="4:4" s="6" customFormat="1" x14ac:dyDescent="0.25">
      <c r="D108" s="3"/>
    </row>
    <row r="109" spans="4:4" s="6" customFormat="1" x14ac:dyDescent="0.25">
      <c r="D109" s="3"/>
    </row>
    <row r="110" spans="4:4" s="6" customFormat="1" x14ac:dyDescent="0.25">
      <c r="D110" s="3"/>
    </row>
    <row r="111" spans="4:4" s="6" customFormat="1" x14ac:dyDescent="0.25">
      <c r="D111" s="3"/>
    </row>
    <row r="112" spans="4:4" s="6" customFormat="1" x14ac:dyDescent="0.25">
      <c r="D112" s="3"/>
    </row>
    <row r="113" spans="4:4" s="6" customFormat="1" x14ac:dyDescent="0.25">
      <c r="D113" s="3"/>
    </row>
    <row r="114" spans="4:4" s="6" customFormat="1" x14ac:dyDescent="0.25">
      <c r="D114" s="3"/>
    </row>
    <row r="115" spans="4:4" s="6" customFormat="1" x14ac:dyDescent="0.25">
      <c r="D115" s="3"/>
    </row>
    <row r="116" spans="4:4" s="6" customFormat="1" x14ac:dyDescent="0.25">
      <c r="D116" s="3"/>
    </row>
    <row r="117" spans="4:4" s="6" customFormat="1" x14ac:dyDescent="0.25">
      <c r="D117" s="3"/>
    </row>
    <row r="118" spans="4:4" s="6" customFormat="1" x14ac:dyDescent="0.25">
      <c r="D118" s="3"/>
    </row>
    <row r="119" spans="4:4" s="6" customFormat="1" x14ac:dyDescent="0.25">
      <c r="D119" s="3"/>
    </row>
    <row r="120" spans="4:4" s="6" customFormat="1" x14ac:dyDescent="0.25">
      <c r="D120" s="3"/>
    </row>
    <row r="121" spans="4:4" s="6" customFormat="1" x14ac:dyDescent="0.25">
      <c r="D121" s="3"/>
    </row>
    <row r="122" spans="4:4" s="6" customFormat="1" x14ac:dyDescent="0.25">
      <c r="D122" s="3"/>
    </row>
    <row r="123" spans="4:4" s="6" customFormat="1" x14ac:dyDescent="0.25">
      <c r="D123" s="3"/>
    </row>
    <row r="124" spans="4:4" s="6" customFormat="1" x14ac:dyDescent="0.25">
      <c r="D124" s="3"/>
    </row>
    <row r="125" spans="4:4" s="6" customFormat="1" x14ac:dyDescent="0.25">
      <c r="D125" s="3"/>
    </row>
    <row r="126" spans="4:4" s="6" customFormat="1" x14ac:dyDescent="0.25">
      <c r="D126" s="3"/>
    </row>
    <row r="127" spans="4:4" s="6" customFormat="1" x14ac:dyDescent="0.25">
      <c r="D127" s="3"/>
    </row>
    <row r="128" spans="4:4" s="6" customFormat="1" x14ac:dyDescent="0.25">
      <c r="D128" s="3"/>
    </row>
    <row r="129" spans="4:4" s="6" customFormat="1" x14ac:dyDescent="0.25">
      <c r="D129" s="3"/>
    </row>
    <row r="130" spans="4:4" s="6" customFormat="1" x14ac:dyDescent="0.25">
      <c r="D130" s="3"/>
    </row>
    <row r="131" spans="4:4" s="6" customFormat="1" x14ac:dyDescent="0.25">
      <c r="D131" s="3"/>
    </row>
    <row r="132" spans="4:4" s="6" customFormat="1" x14ac:dyDescent="0.25">
      <c r="D132" s="3"/>
    </row>
    <row r="133" spans="4:4" s="6" customFormat="1" x14ac:dyDescent="0.25">
      <c r="D133" s="3"/>
    </row>
    <row r="134" spans="4:4" s="6" customFormat="1" x14ac:dyDescent="0.25">
      <c r="D134" s="3"/>
    </row>
    <row r="135" spans="4:4" s="6" customFormat="1" x14ac:dyDescent="0.25">
      <c r="D135" s="3"/>
    </row>
    <row r="136" spans="4:4" s="6" customFormat="1" x14ac:dyDescent="0.25">
      <c r="D136" s="3"/>
    </row>
    <row r="137" spans="4:4" s="6" customFormat="1" x14ac:dyDescent="0.25">
      <c r="D137" s="3"/>
    </row>
    <row r="138" spans="4:4" s="6" customFormat="1" x14ac:dyDescent="0.25">
      <c r="D138" s="3"/>
    </row>
    <row r="139" spans="4:4" s="6" customFormat="1" x14ac:dyDescent="0.25">
      <c r="D139" s="3"/>
    </row>
    <row r="140" spans="4:4" s="6" customFormat="1" x14ac:dyDescent="0.25">
      <c r="D140" s="3"/>
    </row>
    <row r="141" spans="4:4" s="6" customFormat="1" x14ac:dyDescent="0.25">
      <c r="D141" s="3"/>
    </row>
    <row r="142" spans="4:4" s="6" customFormat="1" x14ac:dyDescent="0.25">
      <c r="D142" s="3"/>
    </row>
    <row r="143" spans="4:4" s="6" customFormat="1" x14ac:dyDescent="0.25">
      <c r="D143" s="3"/>
    </row>
    <row r="144" spans="4:4" s="6" customFormat="1" x14ac:dyDescent="0.25">
      <c r="D144" s="3"/>
    </row>
    <row r="145" spans="4:4" s="6" customFormat="1" x14ac:dyDescent="0.25">
      <c r="D145" s="3"/>
    </row>
    <row r="146" spans="4:4" s="6" customFormat="1" x14ac:dyDescent="0.25">
      <c r="D146" s="3"/>
    </row>
    <row r="147" spans="4:4" s="6" customFormat="1" x14ac:dyDescent="0.25">
      <c r="D147" s="3"/>
    </row>
    <row r="148" spans="4:4" s="6" customFormat="1" x14ac:dyDescent="0.25">
      <c r="D148" s="3"/>
    </row>
    <row r="149" spans="4:4" s="6" customFormat="1" x14ac:dyDescent="0.25">
      <c r="D149" s="3"/>
    </row>
    <row r="150" spans="4:4" s="6" customFormat="1" x14ac:dyDescent="0.25">
      <c r="D150" s="3"/>
    </row>
    <row r="151" spans="4:4" s="6" customFormat="1" x14ac:dyDescent="0.25">
      <c r="D151" s="3"/>
    </row>
    <row r="152" spans="4:4" s="6" customFormat="1" x14ac:dyDescent="0.25">
      <c r="D152" s="3"/>
    </row>
    <row r="153" spans="4:4" s="6" customFormat="1" x14ac:dyDescent="0.25">
      <c r="D153" s="3"/>
    </row>
    <row r="154" spans="4:4" s="6" customFormat="1" x14ac:dyDescent="0.25">
      <c r="D154" s="3"/>
    </row>
    <row r="155" spans="4:4" s="6" customFormat="1" x14ac:dyDescent="0.25">
      <c r="D155" s="3"/>
    </row>
    <row r="156" spans="4:4" s="6" customFormat="1" x14ac:dyDescent="0.25">
      <c r="D156" s="3"/>
    </row>
    <row r="157" spans="4:4" s="6" customFormat="1" x14ac:dyDescent="0.25">
      <c r="D157" s="3"/>
    </row>
    <row r="158" spans="4:4" s="6" customFormat="1" x14ac:dyDescent="0.25">
      <c r="D158" s="3"/>
    </row>
  </sheetData>
  <sheetProtection algorithmName="SHA-512" hashValue="QWPECq4bi3oVT2efoaJ23+19c5bWAAshgowF+CUIgHTRI1HF/prafryXI9hAeBdr79ZJeO2i79PH2T0KNSnJjg==" saltValue="DB/SbbA1wEeXFrQgEXgScw==" spinCount="100000" sheet="1" objects="1" scenarios="1"/>
  <mergeCells count="105">
    <mergeCell ref="D24:E24"/>
    <mergeCell ref="H24:I24"/>
    <mergeCell ref="J24:K24"/>
    <mergeCell ref="B3:C3"/>
    <mergeCell ref="B4:C4"/>
    <mergeCell ref="B5:C5"/>
    <mergeCell ref="B8:C8"/>
    <mergeCell ref="I8:K8"/>
    <mergeCell ref="E8:G8"/>
    <mergeCell ref="B23:K23"/>
    <mergeCell ref="B22:K22"/>
    <mergeCell ref="F20:G20"/>
    <mergeCell ref="F9:G9"/>
    <mergeCell ref="F19:G19"/>
    <mergeCell ref="F18:G18"/>
    <mergeCell ref="F17:G17"/>
    <mergeCell ref="F10:G10"/>
    <mergeCell ref="F11:G11"/>
    <mergeCell ref="F12:G12"/>
    <mergeCell ref="F13:G13"/>
    <mergeCell ref="F14:G14"/>
    <mergeCell ref="F15:G15"/>
    <mergeCell ref="F16:G16"/>
    <mergeCell ref="J29:K29"/>
    <mergeCell ref="D25:E25"/>
    <mergeCell ref="D26:E26"/>
    <mergeCell ref="D27:E27"/>
    <mergeCell ref="D28:E28"/>
    <mergeCell ref="D29:E29"/>
    <mergeCell ref="J25:K25"/>
    <mergeCell ref="J26:K26"/>
    <mergeCell ref="J27:K27"/>
    <mergeCell ref="J28:K28"/>
    <mergeCell ref="H25:I25"/>
    <mergeCell ref="H26:I26"/>
    <mergeCell ref="H27:I27"/>
    <mergeCell ref="H28:I28"/>
    <mergeCell ref="H29:I29"/>
    <mergeCell ref="J30:K30"/>
    <mergeCell ref="J31:K31"/>
    <mergeCell ref="J32:K32"/>
    <mergeCell ref="J33:K33"/>
    <mergeCell ref="J34:K34"/>
    <mergeCell ref="H34:I34"/>
    <mergeCell ref="D34:E34"/>
    <mergeCell ref="H30:I30"/>
    <mergeCell ref="H31:I31"/>
    <mergeCell ref="H32:I32"/>
    <mergeCell ref="H33:I33"/>
    <mergeCell ref="D30:E30"/>
    <mergeCell ref="D31:E31"/>
    <mergeCell ref="D32:E32"/>
    <mergeCell ref="D33:E33"/>
    <mergeCell ref="D41:E41"/>
    <mergeCell ref="H41:I41"/>
    <mergeCell ref="J41:K41"/>
    <mergeCell ref="B37:K37"/>
    <mergeCell ref="D38:E38"/>
    <mergeCell ref="H38:I38"/>
    <mergeCell ref="J38:K38"/>
    <mergeCell ref="D39:E39"/>
    <mergeCell ref="H39:I39"/>
    <mergeCell ref="J39:K39"/>
    <mergeCell ref="D40:E40"/>
    <mergeCell ref="H40:I40"/>
    <mergeCell ref="J40:K40"/>
    <mergeCell ref="D44:E44"/>
    <mergeCell ref="H44:I44"/>
    <mergeCell ref="J44:K44"/>
    <mergeCell ref="D45:E45"/>
    <mergeCell ref="H45:I45"/>
    <mergeCell ref="J45:K45"/>
    <mergeCell ref="D42:E42"/>
    <mergeCell ref="H42:I42"/>
    <mergeCell ref="J42:K42"/>
    <mergeCell ref="D43:E43"/>
    <mergeCell ref="H43:I43"/>
    <mergeCell ref="J43:K43"/>
    <mergeCell ref="D48:E48"/>
    <mergeCell ref="H48:I48"/>
    <mergeCell ref="J48:K48"/>
    <mergeCell ref="D46:E46"/>
    <mergeCell ref="H46:I46"/>
    <mergeCell ref="J46:K46"/>
    <mergeCell ref="D47:E47"/>
    <mergeCell ref="H47:I47"/>
    <mergeCell ref="J47:K47"/>
    <mergeCell ref="E52:H52"/>
    <mergeCell ref="E53:H53"/>
    <mergeCell ref="E54:H54"/>
    <mergeCell ref="E55:H55"/>
    <mergeCell ref="E56:H56"/>
    <mergeCell ref="E51:H51"/>
    <mergeCell ref="E58:H58"/>
    <mergeCell ref="E59:H59"/>
    <mergeCell ref="E57:H57"/>
    <mergeCell ref="E65:H65"/>
    <mergeCell ref="E66:H66"/>
    <mergeCell ref="E67:H67"/>
    <mergeCell ref="E68:H68"/>
    <mergeCell ref="E69:H69"/>
    <mergeCell ref="E61:H61"/>
    <mergeCell ref="E62:H62"/>
    <mergeCell ref="E63:H63"/>
    <mergeCell ref="E64:H64"/>
  </mergeCells>
  <pageMargins left="0.7" right="0.7" top="0.75" bottom="0.75" header="0.3" footer="0.3"/>
  <pageSetup paperSize="9" scale="55" orientation="landscape" horizontalDpi="0" verticalDpi="0"/>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1F57B49-97B7-D848-B7B9-00AC2F911881}">
  <sheetPr>
    <pageSetUpPr fitToPage="1"/>
  </sheetPr>
  <dimension ref="A1:AQ160"/>
  <sheetViews>
    <sheetView zoomScale="85" zoomScaleNormal="85" zoomScaleSheetLayoutView="100" workbookViewId="0"/>
  </sheetViews>
  <sheetFormatPr defaultColWidth="10.796875" defaultRowHeight="15" x14ac:dyDescent="0.25"/>
  <cols>
    <col min="1" max="1" width="3.796875" style="6" customWidth="1"/>
    <col min="2" max="2" width="39.796875" style="38" bestFit="1" customWidth="1"/>
    <col min="3" max="3" width="17.5" style="38" customWidth="1"/>
    <col min="4" max="4" width="2.69921875" style="3" customWidth="1"/>
    <col min="5" max="5" width="35.69921875" style="38" bestFit="1" customWidth="1"/>
    <col min="6" max="6" width="12.796875" style="38" customWidth="1"/>
    <col min="7" max="7" width="20" style="38" bestFit="1" customWidth="1"/>
    <col min="8" max="8" width="3.19921875" style="6" customWidth="1"/>
    <col min="9" max="9" width="28.296875" style="38" bestFit="1" customWidth="1"/>
    <col min="10" max="10" width="21.5" style="38" customWidth="1"/>
    <col min="11" max="11" width="17" style="38" bestFit="1" customWidth="1"/>
    <col min="12" max="12" width="4.296875" style="6" customWidth="1"/>
    <col min="13" max="43" width="10.796875" style="6"/>
    <col min="44" max="16384" width="10.796875" style="38"/>
  </cols>
  <sheetData>
    <row r="1" spans="1:12" s="6" customFormat="1" x14ac:dyDescent="0.25">
      <c r="A1" s="1"/>
      <c r="B1" s="2"/>
      <c r="C1" s="2"/>
      <c r="D1" s="19"/>
      <c r="E1" s="2"/>
      <c r="F1" s="2"/>
      <c r="G1" s="2"/>
      <c r="H1" s="2"/>
      <c r="I1" s="2"/>
      <c r="J1" s="2"/>
      <c r="K1" s="2"/>
      <c r="L1" s="20"/>
    </row>
    <row r="2" spans="1:12" s="6" customFormat="1" x14ac:dyDescent="0.25">
      <c r="A2" s="5"/>
      <c r="D2" s="3"/>
      <c r="L2" s="21"/>
    </row>
    <row r="3" spans="1:12" s="6" customFormat="1" x14ac:dyDescent="0.25">
      <c r="A3" s="5"/>
      <c r="B3" s="257" t="s">
        <v>76</v>
      </c>
      <c r="C3" s="257"/>
      <c r="D3" s="3"/>
      <c r="F3" s="9"/>
      <c r="L3" s="21"/>
    </row>
    <row r="4" spans="1:12" s="6" customFormat="1" x14ac:dyDescent="0.25">
      <c r="A4" s="5"/>
      <c r="B4" s="257" t="str">
        <f>Totaaloverzicht!B4</f>
        <v>Cateringdiensten gemeente 's-Hertogenbosch - Totaaloverzicht</v>
      </c>
      <c r="C4" s="257"/>
      <c r="D4" s="3"/>
      <c r="F4" s="12"/>
      <c r="L4" s="21"/>
    </row>
    <row r="5" spans="1:12" s="6" customFormat="1" x14ac:dyDescent="0.25">
      <c r="A5" s="5"/>
      <c r="B5" s="257" t="str">
        <f>Totaaloverzicht!B5</f>
        <v>Datum 20-05-2026</v>
      </c>
      <c r="C5" s="257"/>
      <c r="D5" s="3"/>
      <c r="F5" s="12"/>
      <c r="L5" s="21"/>
    </row>
    <row r="6" spans="1:12" s="6" customFormat="1" x14ac:dyDescent="0.25">
      <c r="A6" s="5"/>
      <c r="B6" s="11"/>
      <c r="C6" s="12"/>
      <c r="D6" s="3"/>
      <c r="F6" s="12"/>
      <c r="L6" s="21"/>
    </row>
    <row r="7" spans="1:12" s="6" customFormat="1" x14ac:dyDescent="0.25">
      <c r="A7" s="23"/>
      <c r="B7" s="24"/>
      <c r="C7" s="25"/>
      <c r="D7" s="26"/>
      <c r="E7" s="27"/>
      <c r="F7" s="27"/>
      <c r="G7" s="27"/>
      <c r="H7" s="27"/>
      <c r="I7" s="27"/>
      <c r="J7" s="27"/>
      <c r="K7" s="27"/>
      <c r="L7" s="28"/>
    </row>
    <row r="8" spans="1:12" s="6" customFormat="1" x14ac:dyDescent="0.25">
      <c r="A8" s="29"/>
      <c r="B8" s="258" t="s">
        <v>3</v>
      </c>
      <c r="C8" s="259"/>
      <c r="D8" s="30"/>
      <c r="E8" s="263" t="s">
        <v>146</v>
      </c>
      <c r="F8" s="264"/>
      <c r="G8" s="259"/>
      <c r="H8" s="31"/>
      <c r="I8" s="260" t="s">
        <v>92</v>
      </c>
      <c r="J8" s="261"/>
      <c r="K8" s="262"/>
      <c r="L8" s="32"/>
    </row>
    <row r="9" spans="1:12" s="6" customFormat="1" x14ac:dyDescent="0.25">
      <c r="A9" s="29"/>
      <c r="B9" s="33" t="s">
        <v>4</v>
      </c>
      <c r="C9" s="34"/>
      <c r="D9" s="30"/>
      <c r="E9" s="200" t="s">
        <v>145</v>
      </c>
      <c r="F9" s="288"/>
      <c r="G9" s="289"/>
      <c r="H9" s="31"/>
      <c r="I9" s="35" t="s">
        <v>5</v>
      </c>
      <c r="J9" s="36"/>
      <c r="K9" s="37"/>
      <c r="L9" s="32"/>
    </row>
    <row r="10" spans="1:12" s="6" customFormat="1" x14ac:dyDescent="0.25">
      <c r="A10" s="29"/>
      <c r="B10" s="39" t="s">
        <v>31</v>
      </c>
      <c r="C10" s="40">
        <v>35</v>
      </c>
      <c r="D10" s="30"/>
      <c r="E10" s="71" t="s">
        <v>32</v>
      </c>
      <c r="F10" s="290">
        <v>0.8</v>
      </c>
      <c r="G10" s="291"/>
      <c r="H10" s="31"/>
      <c r="I10" s="41"/>
      <c r="J10" s="42"/>
      <c r="K10" s="43"/>
      <c r="L10" s="32"/>
    </row>
    <row r="11" spans="1:12" s="6" customFormat="1" x14ac:dyDescent="0.25">
      <c r="A11" s="29"/>
      <c r="B11" s="108" t="s">
        <v>77</v>
      </c>
      <c r="C11" s="109">
        <v>150</v>
      </c>
      <c r="D11" s="30"/>
      <c r="E11" s="71" t="s">
        <v>22</v>
      </c>
      <c r="F11" s="292">
        <v>255</v>
      </c>
      <c r="G11" s="293"/>
      <c r="H11" s="31"/>
      <c r="I11" s="46"/>
      <c r="J11" s="47"/>
      <c r="K11" s="48"/>
      <c r="L11" s="32"/>
    </row>
    <row r="12" spans="1:12" s="6" customFormat="1" x14ac:dyDescent="0.25">
      <c r="A12" s="29"/>
      <c r="B12" s="44" t="s">
        <v>8</v>
      </c>
      <c r="C12" s="45">
        <f>C10+C11</f>
        <v>185</v>
      </c>
      <c r="D12" s="30"/>
      <c r="E12" s="71" t="s">
        <v>23</v>
      </c>
      <c r="F12" s="350"/>
      <c r="G12" s="351"/>
      <c r="H12" s="31"/>
      <c r="I12" s="51" t="s">
        <v>9</v>
      </c>
      <c r="J12" s="177">
        <f>F19</f>
        <v>0</v>
      </c>
      <c r="K12" s="52">
        <v>1</v>
      </c>
      <c r="L12" s="32"/>
    </row>
    <row r="13" spans="1:12" s="6" customFormat="1" x14ac:dyDescent="0.25">
      <c r="A13" s="29"/>
      <c r="B13" s="49"/>
      <c r="C13" s="50"/>
      <c r="D13" s="30"/>
      <c r="E13" s="71" t="s">
        <v>24</v>
      </c>
      <c r="F13" s="296">
        <f>F11*(100%-F12)</f>
        <v>255</v>
      </c>
      <c r="G13" s="297"/>
      <c r="H13" s="31"/>
      <c r="I13" s="56"/>
      <c r="J13" s="178"/>
      <c r="K13" s="57"/>
      <c r="L13" s="32"/>
    </row>
    <row r="14" spans="1:12" s="6" customFormat="1" x14ac:dyDescent="0.25">
      <c r="A14" s="29"/>
      <c r="B14" s="49"/>
      <c r="C14" s="50"/>
      <c r="D14" s="30"/>
      <c r="E14" s="71" t="s">
        <v>25</v>
      </c>
      <c r="F14" s="298">
        <f>C12*F10*F13</f>
        <v>37740</v>
      </c>
      <c r="G14" s="299"/>
      <c r="H14" s="31"/>
      <c r="I14" s="56" t="s">
        <v>73</v>
      </c>
      <c r="J14" s="178">
        <f>J12*K14</f>
        <v>0</v>
      </c>
      <c r="K14" s="336"/>
      <c r="L14" s="32"/>
    </row>
    <row r="15" spans="1:12" s="6" customFormat="1" x14ac:dyDescent="0.25">
      <c r="A15" s="29"/>
      <c r="B15" s="49"/>
      <c r="C15" s="50"/>
      <c r="D15" s="30"/>
      <c r="E15" s="71" t="s">
        <v>26</v>
      </c>
      <c r="F15" s="350"/>
      <c r="G15" s="351"/>
      <c r="H15" s="31"/>
      <c r="I15" s="56" t="s">
        <v>13</v>
      </c>
      <c r="J15" s="178">
        <f>J36+J50</f>
        <v>0</v>
      </c>
      <c r="K15" s="60" t="e">
        <f>J15/J12</f>
        <v>#DIV/0!</v>
      </c>
      <c r="L15" s="32"/>
    </row>
    <row r="16" spans="1:12" s="6" customFormat="1" x14ac:dyDescent="0.25">
      <c r="A16" s="29"/>
      <c r="B16" s="49"/>
      <c r="C16" s="50"/>
      <c r="D16" s="30"/>
      <c r="E16" s="71" t="s">
        <v>27</v>
      </c>
      <c r="F16" s="296">
        <f>C12*F10*F13*F15</f>
        <v>0</v>
      </c>
      <c r="G16" s="297"/>
      <c r="H16" s="31"/>
      <c r="I16" s="56" t="s">
        <v>15</v>
      </c>
      <c r="J16" s="178">
        <f>C75</f>
        <v>0</v>
      </c>
      <c r="K16" s="60" t="e">
        <f>J16/J12</f>
        <v>#DIV/0!</v>
      </c>
      <c r="L16" s="32"/>
    </row>
    <row r="17" spans="1:12" s="6" customFormat="1" x14ac:dyDescent="0.25">
      <c r="A17" s="29"/>
      <c r="B17" s="49"/>
      <c r="C17" s="50"/>
      <c r="D17" s="30"/>
      <c r="E17" s="71" t="s">
        <v>28</v>
      </c>
      <c r="F17" s="277">
        <f>F16/F11</f>
        <v>0</v>
      </c>
      <c r="G17" s="297"/>
      <c r="H17" s="31"/>
      <c r="I17" s="63"/>
      <c r="J17" s="179"/>
      <c r="K17" s="60"/>
      <c r="L17" s="32"/>
    </row>
    <row r="18" spans="1:12" s="6" customFormat="1" x14ac:dyDescent="0.25">
      <c r="A18" s="29"/>
      <c r="B18" s="49"/>
      <c r="C18" s="50"/>
      <c r="D18" s="30"/>
      <c r="E18" s="71" t="s">
        <v>29</v>
      </c>
      <c r="F18" s="352"/>
      <c r="G18" s="353"/>
      <c r="H18" s="31"/>
      <c r="I18" s="51" t="s">
        <v>18</v>
      </c>
      <c r="J18" s="177">
        <f>SUM(J14:J16)</f>
        <v>0</v>
      </c>
      <c r="K18" s="64" t="e">
        <f>J18/J12</f>
        <v>#DIV/0!</v>
      </c>
      <c r="L18" s="32"/>
    </row>
    <row r="19" spans="1:12" s="6" customFormat="1" x14ac:dyDescent="0.25">
      <c r="A19" s="29"/>
      <c r="B19" s="49"/>
      <c r="C19" s="50"/>
      <c r="D19" s="30"/>
      <c r="E19" s="44" t="s">
        <v>30</v>
      </c>
      <c r="F19" s="294">
        <f>F18*F16</f>
        <v>0</v>
      </c>
      <c r="G19" s="295"/>
      <c r="H19" s="31"/>
      <c r="I19" s="51" t="s">
        <v>19</v>
      </c>
      <c r="J19" s="177">
        <f>K19*J12</f>
        <v>0</v>
      </c>
      <c r="K19" s="337"/>
      <c r="L19" s="32"/>
    </row>
    <row r="20" spans="1:12" s="6" customFormat="1" x14ac:dyDescent="0.25">
      <c r="A20" s="29"/>
      <c r="B20" s="49"/>
      <c r="C20" s="50"/>
      <c r="D20" s="30"/>
      <c r="E20" s="31"/>
      <c r="F20" s="31"/>
      <c r="G20" s="31"/>
      <c r="H20" s="31"/>
      <c r="I20" s="56"/>
      <c r="J20" s="178"/>
      <c r="K20" s="57"/>
      <c r="L20" s="32"/>
    </row>
    <row r="21" spans="1:12" s="6" customFormat="1" x14ac:dyDescent="0.25">
      <c r="A21" s="29"/>
      <c r="B21" s="49"/>
      <c r="C21" s="50"/>
      <c r="D21" s="30"/>
      <c r="E21" s="31"/>
      <c r="F21" s="31"/>
      <c r="G21" s="31"/>
      <c r="H21" s="31"/>
      <c r="I21" s="41" t="s">
        <v>20</v>
      </c>
      <c r="J21" s="180">
        <f>J12-J18-J19</f>
        <v>0</v>
      </c>
      <c r="K21" s="68" t="e">
        <f>J21/J12</f>
        <v>#DIV/0!</v>
      </c>
      <c r="L21" s="32"/>
    </row>
    <row r="22" spans="1:12" s="6" customFormat="1" x14ac:dyDescent="0.25">
      <c r="A22" s="29"/>
      <c r="B22" s="49"/>
      <c r="C22" s="50"/>
      <c r="D22" s="30"/>
      <c r="E22" s="31"/>
      <c r="F22" s="31"/>
      <c r="G22" s="31"/>
      <c r="H22" s="31"/>
      <c r="I22" s="66"/>
      <c r="J22" s="181"/>
      <c r="K22" s="69"/>
      <c r="L22" s="32"/>
    </row>
    <row r="23" spans="1:12" s="6" customFormat="1" x14ac:dyDescent="0.25">
      <c r="A23" s="29"/>
      <c r="B23" s="49"/>
      <c r="C23" s="74"/>
      <c r="D23" s="30"/>
      <c r="E23" s="31"/>
      <c r="F23" s="31"/>
      <c r="G23" s="31"/>
      <c r="H23" s="31"/>
      <c r="I23" s="31"/>
      <c r="J23" s="31"/>
      <c r="K23" s="31"/>
      <c r="L23" s="32"/>
    </row>
    <row r="24" spans="1:12" s="6" customFormat="1" ht="16.05" customHeight="1" x14ac:dyDescent="0.25">
      <c r="A24" s="29"/>
      <c r="B24" s="268" t="s">
        <v>74</v>
      </c>
      <c r="C24" s="269"/>
      <c r="D24" s="269"/>
      <c r="E24" s="269"/>
      <c r="F24" s="269"/>
      <c r="G24" s="269"/>
      <c r="H24" s="269"/>
      <c r="I24" s="269"/>
      <c r="J24" s="269"/>
      <c r="K24" s="270"/>
      <c r="L24" s="32"/>
    </row>
    <row r="25" spans="1:12" s="6" customFormat="1" ht="13.2" x14ac:dyDescent="0.25">
      <c r="A25" s="29"/>
      <c r="B25" s="75" t="s">
        <v>13</v>
      </c>
      <c r="C25" s="76"/>
      <c r="D25" s="76"/>
      <c r="E25" s="76"/>
      <c r="F25" s="76"/>
      <c r="G25" s="76"/>
      <c r="H25" s="76"/>
      <c r="I25" s="76"/>
      <c r="J25" s="76"/>
      <c r="K25" s="77"/>
      <c r="L25" s="32"/>
    </row>
    <row r="26" spans="1:12" s="6" customFormat="1" ht="13.2" x14ac:dyDescent="0.25">
      <c r="A26" s="29"/>
      <c r="B26" s="41" t="s">
        <v>38</v>
      </c>
      <c r="C26" s="78" t="s">
        <v>39</v>
      </c>
      <c r="D26" s="241" t="s">
        <v>40</v>
      </c>
      <c r="E26" s="241"/>
      <c r="F26" s="80" t="s">
        <v>41</v>
      </c>
      <c r="G26" s="80" t="s">
        <v>44</v>
      </c>
      <c r="H26" s="241" t="s">
        <v>45</v>
      </c>
      <c r="I26" s="241"/>
      <c r="J26" s="244" t="s">
        <v>42</v>
      </c>
      <c r="K26" s="244"/>
      <c r="L26" s="32"/>
    </row>
    <row r="27" spans="1:12" s="6" customFormat="1" ht="13.2" x14ac:dyDescent="0.25">
      <c r="A27" s="29"/>
      <c r="B27" s="354"/>
      <c r="C27" s="338"/>
      <c r="D27" s="339"/>
      <c r="E27" s="340"/>
      <c r="F27" s="341"/>
      <c r="G27" s="81">
        <v>255</v>
      </c>
      <c r="H27" s="245">
        <f>F27*G27</f>
        <v>0</v>
      </c>
      <c r="I27" s="283"/>
      <c r="J27" s="247">
        <f>D27*H27</f>
        <v>0</v>
      </c>
      <c r="K27" s="248"/>
      <c r="L27" s="32"/>
    </row>
    <row r="28" spans="1:12" s="6" customFormat="1" ht="13.2" x14ac:dyDescent="0.25">
      <c r="A28" s="29"/>
      <c r="B28" s="355"/>
      <c r="C28" s="342"/>
      <c r="D28" s="343"/>
      <c r="E28" s="344"/>
      <c r="F28" s="345"/>
      <c r="G28" s="82">
        <v>255</v>
      </c>
      <c r="H28" s="230">
        <f>F28*G28</f>
        <v>0</v>
      </c>
      <c r="I28" s="287"/>
      <c r="J28" s="232">
        <f>H28*D28</f>
        <v>0</v>
      </c>
      <c r="K28" s="233"/>
      <c r="L28" s="32"/>
    </row>
    <row r="29" spans="1:12" s="6" customFormat="1" ht="13.2" x14ac:dyDescent="0.25">
      <c r="A29" s="29"/>
      <c r="B29" s="355"/>
      <c r="C29" s="342"/>
      <c r="D29" s="343"/>
      <c r="E29" s="344"/>
      <c r="F29" s="345"/>
      <c r="G29" s="82">
        <v>255</v>
      </c>
      <c r="H29" s="230">
        <f t="shared" ref="H29:H35" si="0">F29*G29</f>
        <v>0</v>
      </c>
      <c r="I29" s="287"/>
      <c r="J29" s="232">
        <f t="shared" ref="J29:J35" si="1">H29*D29</f>
        <v>0</v>
      </c>
      <c r="K29" s="233"/>
      <c r="L29" s="32"/>
    </row>
    <row r="30" spans="1:12" s="6" customFormat="1" ht="13.2" x14ac:dyDescent="0.25">
      <c r="A30" s="29"/>
      <c r="B30" s="355"/>
      <c r="C30" s="342"/>
      <c r="D30" s="343"/>
      <c r="E30" s="344"/>
      <c r="F30" s="345"/>
      <c r="G30" s="82">
        <v>255</v>
      </c>
      <c r="H30" s="230">
        <f t="shared" si="0"/>
        <v>0</v>
      </c>
      <c r="I30" s="287"/>
      <c r="J30" s="232">
        <f t="shared" si="1"/>
        <v>0</v>
      </c>
      <c r="K30" s="233"/>
      <c r="L30" s="32"/>
    </row>
    <row r="31" spans="1:12" s="6" customFormat="1" ht="13.2" x14ac:dyDescent="0.25">
      <c r="A31" s="29"/>
      <c r="B31" s="355"/>
      <c r="C31" s="342"/>
      <c r="D31" s="343"/>
      <c r="E31" s="344"/>
      <c r="F31" s="345"/>
      <c r="G31" s="82">
        <v>255</v>
      </c>
      <c r="H31" s="230">
        <f t="shared" si="0"/>
        <v>0</v>
      </c>
      <c r="I31" s="287"/>
      <c r="J31" s="232">
        <f t="shared" si="1"/>
        <v>0</v>
      </c>
      <c r="K31" s="233"/>
      <c r="L31" s="32"/>
    </row>
    <row r="32" spans="1:12" s="6" customFormat="1" ht="13.2" x14ac:dyDescent="0.25">
      <c r="A32" s="29"/>
      <c r="B32" s="355"/>
      <c r="C32" s="342"/>
      <c r="D32" s="343"/>
      <c r="E32" s="344"/>
      <c r="F32" s="345"/>
      <c r="G32" s="82">
        <v>255</v>
      </c>
      <c r="H32" s="230">
        <f t="shared" si="0"/>
        <v>0</v>
      </c>
      <c r="I32" s="287"/>
      <c r="J32" s="232">
        <f t="shared" si="1"/>
        <v>0</v>
      </c>
      <c r="K32" s="233"/>
      <c r="L32" s="32"/>
    </row>
    <row r="33" spans="1:12" s="6" customFormat="1" ht="13.2" x14ac:dyDescent="0.25">
      <c r="A33" s="29"/>
      <c r="B33" s="355"/>
      <c r="C33" s="342"/>
      <c r="D33" s="343"/>
      <c r="E33" s="344"/>
      <c r="F33" s="345"/>
      <c r="G33" s="82">
        <v>255</v>
      </c>
      <c r="H33" s="230">
        <f t="shared" si="0"/>
        <v>0</v>
      </c>
      <c r="I33" s="287"/>
      <c r="J33" s="232">
        <f t="shared" si="1"/>
        <v>0</v>
      </c>
      <c r="K33" s="233"/>
      <c r="L33" s="32"/>
    </row>
    <row r="34" spans="1:12" s="6" customFormat="1" ht="13.2" x14ac:dyDescent="0.25">
      <c r="A34" s="29"/>
      <c r="B34" s="355"/>
      <c r="C34" s="342"/>
      <c r="D34" s="343"/>
      <c r="E34" s="344"/>
      <c r="F34" s="345"/>
      <c r="G34" s="82">
        <v>255</v>
      </c>
      <c r="H34" s="230">
        <f t="shared" si="0"/>
        <v>0</v>
      </c>
      <c r="I34" s="287"/>
      <c r="J34" s="232">
        <f t="shared" si="1"/>
        <v>0</v>
      </c>
      <c r="K34" s="233"/>
      <c r="L34" s="32"/>
    </row>
    <row r="35" spans="1:12" s="6" customFormat="1" ht="13.2" x14ac:dyDescent="0.25">
      <c r="A35" s="29"/>
      <c r="B35" s="355"/>
      <c r="C35" s="342"/>
      <c r="D35" s="346"/>
      <c r="E35" s="347"/>
      <c r="F35" s="345"/>
      <c r="G35" s="70">
        <v>255</v>
      </c>
      <c r="H35" s="230">
        <f t="shared" si="0"/>
        <v>0</v>
      </c>
      <c r="I35" s="287"/>
      <c r="J35" s="236">
        <f t="shared" si="1"/>
        <v>0</v>
      </c>
      <c r="K35" s="237"/>
      <c r="L35" s="32"/>
    </row>
    <row r="36" spans="1:12" s="6" customFormat="1" ht="15.6" x14ac:dyDescent="0.3">
      <c r="A36" s="29"/>
      <c r="B36" s="83" t="s">
        <v>43</v>
      </c>
      <c r="C36" s="84"/>
      <c r="D36" s="255"/>
      <c r="E36" s="256"/>
      <c r="F36" s="85">
        <f>SUM(F27:F35)</f>
        <v>0</v>
      </c>
      <c r="G36" s="84"/>
      <c r="H36" s="253">
        <f>SUM(H27:I35)</f>
        <v>0</v>
      </c>
      <c r="I36" s="254"/>
      <c r="J36" s="251">
        <f>SUM(J27:K35)</f>
        <v>0</v>
      </c>
      <c r="K36" s="252"/>
      <c r="L36" s="32"/>
    </row>
    <row r="37" spans="1:12" s="6" customFormat="1" x14ac:dyDescent="0.25">
      <c r="A37" s="29"/>
      <c r="B37" s="31"/>
      <c r="C37" s="31"/>
      <c r="D37" s="30"/>
      <c r="E37" s="31"/>
      <c r="F37" s="31"/>
      <c r="G37" s="31"/>
      <c r="H37" s="31"/>
      <c r="I37" s="31"/>
      <c r="J37" s="31"/>
      <c r="K37" s="31"/>
      <c r="L37" s="32"/>
    </row>
    <row r="38" spans="1:12" s="6" customFormat="1" x14ac:dyDescent="0.25">
      <c r="A38" s="29"/>
      <c r="B38" s="31"/>
      <c r="C38" s="31"/>
      <c r="D38" s="30"/>
      <c r="E38" s="31"/>
      <c r="F38" s="31"/>
      <c r="G38" s="31"/>
      <c r="H38" s="31"/>
      <c r="I38" s="31"/>
      <c r="J38" s="31"/>
      <c r="K38" s="31"/>
      <c r="L38" s="32"/>
    </row>
    <row r="39" spans="1:12" s="6" customFormat="1" ht="13.2" x14ac:dyDescent="0.25">
      <c r="A39" s="29"/>
      <c r="B39" s="75" t="s">
        <v>51</v>
      </c>
      <c r="C39" s="76"/>
      <c r="D39" s="76"/>
      <c r="E39" s="76"/>
      <c r="F39" s="76"/>
      <c r="G39" s="76"/>
      <c r="H39" s="76"/>
      <c r="I39" s="76"/>
      <c r="J39" s="76"/>
      <c r="K39" s="77"/>
      <c r="L39" s="32"/>
    </row>
    <row r="40" spans="1:12" s="6" customFormat="1" ht="13.2" x14ac:dyDescent="0.25">
      <c r="A40" s="29"/>
      <c r="B40" s="41" t="s">
        <v>38</v>
      </c>
      <c r="C40" s="78" t="s">
        <v>39</v>
      </c>
      <c r="D40" s="241" t="s">
        <v>148</v>
      </c>
      <c r="E40" s="241"/>
      <c r="F40" s="80" t="s">
        <v>41</v>
      </c>
      <c r="G40" s="80" t="s">
        <v>44</v>
      </c>
      <c r="H40" s="241" t="s">
        <v>45</v>
      </c>
      <c r="I40" s="241"/>
      <c r="J40" s="244" t="s">
        <v>42</v>
      </c>
      <c r="K40" s="244"/>
      <c r="L40" s="32"/>
    </row>
    <row r="41" spans="1:12" s="6" customFormat="1" ht="13.2" x14ac:dyDescent="0.25">
      <c r="A41" s="29"/>
      <c r="B41" s="354"/>
      <c r="C41" s="338"/>
      <c r="D41" s="339"/>
      <c r="E41" s="340"/>
      <c r="F41" s="341"/>
      <c r="G41" s="81">
        <v>255</v>
      </c>
      <c r="H41" s="245">
        <f>F41*G41</f>
        <v>0</v>
      </c>
      <c r="I41" s="283"/>
      <c r="J41" s="247">
        <f>H41*D41</f>
        <v>0</v>
      </c>
      <c r="K41" s="248"/>
      <c r="L41" s="32"/>
    </row>
    <row r="42" spans="1:12" s="6" customFormat="1" ht="13.2" x14ac:dyDescent="0.25">
      <c r="A42" s="29"/>
      <c r="B42" s="355"/>
      <c r="C42" s="342"/>
      <c r="D42" s="343"/>
      <c r="E42" s="344"/>
      <c r="F42" s="345"/>
      <c r="G42" s="82">
        <v>255</v>
      </c>
      <c r="H42" s="230">
        <f>F42*G42</f>
        <v>0</v>
      </c>
      <c r="I42" s="287"/>
      <c r="J42" s="232">
        <f>D42*H42</f>
        <v>0</v>
      </c>
      <c r="K42" s="233"/>
      <c r="L42" s="32"/>
    </row>
    <row r="43" spans="1:12" s="6" customFormat="1" ht="13.2" x14ac:dyDescent="0.25">
      <c r="A43" s="29"/>
      <c r="B43" s="355"/>
      <c r="C43" s="342"/>
      <c r="D43" s="343"/>
      <c r="E43" s="344"/>
      <c r="F43" s="345"/>
      <c r="G43" s="82">
        <v>255</v>
      </c>
      <c r="H43" s="230">
        <f t="shared" ref="H43:H49" si="2">F43*G43</f>
        <v>0</v>
      </c>
      <c r="I43" s="287"/>
      <c r="J43" s="232">
        <f t="shared" ref="J43:J49" si="3">D43*H43</f>
        <v>0</v>
      </c>
      <c r="K43" s="233"/>
      <c r="L43" s="32"/>
    </row>
    <row r="44" spans="1:12" s="6" customFormat="1" ht="13.2" x14ac:dyDescent="0.25">
      <c r="A44" s="29"/>
      <c r="B44" s="355"/>
      <c r="C44" s="342"/>
      <c r="D44" s="343"/>
      <c r="E44" s="344"/>
      <c r="F44" s="345"/>
      <c r="G44" s="82">
        <v>255</v>
      </c>
      <c r="H44" s="230">
        <f t="shared" si="2"/>
        <v>0</v>
      </c>
      <c r="I44" s="287"/>
      <c r="J44" s="232">
        <f t="shared" si="3"/>
        <v>0</v>
      </c>
      <c r="K44" s="233"/>
      <c r="L44" s="32"/>
    </row>
    <row r="45" spans="1:12" s="6" customFormat="1" ht="13.2" x14ac:dyDescent="0.25">
      <c r="A45" s="29"/>
      <c r="B45" s="355"/>
      <c r="C45" s="342"/>
      <c r="D45" s="343"/>
      <c r="E45" s="344"/>
      <c r="F45" s="345"/>
      <c r="G45" s="82">
        <v>255</v>
      </c>
      <c r="H45" s="230">
        <f t="shared" si="2"/>
        <v>0</v>
      </c>
      <c r="I45" s="287"/>
      <c r="J45" s="232">
        <f t="shared" si="3"/>
        <v>0</v>
      </c>
      <c r="K45" s="233"/>
      <c r="L45" s="32"/>
    </row>
    <row r="46" spans="1:12" s="6" customFormat="1" ht="13.2" x14ac:dyDescent="0.25">
      <c r="A46" s="29"/>
      <c r="B46" s="355"/>
      <c r="C46" s="342"/>
      <c r="D46" s="343"/>
      <c r="E46" s="344"/>
      <c r="F46" s="345"/>
      <c r="G46" s="82">
        <v>255</v>
      </c>
      <c r="H46" s="230">
        <f t="shared" si="2"/>
        <v>0</v>
      </c>
      <c r="I46" s="287"/>
      <c r="J46" s="232">
        <f t="shared" si="3"/>
        <v>0</v>
      </c>
      <c r="K46" s="233"/>
      <c r="L46" s="32"/>
    </row>
    <row r="47" spans="1:12" s="6" customFormat="1" ht="13.2" x14ac:dyDescent="0.25">
      <c r="A47" s="29"/>
      <c r="B47" s="355"/>
      <c r="C47" s="342"/>
      <c r="D47" s="343"/>
      <c r="E47" s="344"/>
      <c r="F47" s="345"/>
      <c r="G47" s="82">
        <v>255</v>
      </c>
      <c r="H47" s="230">
        <f t="shared" si="2"/>
        <v>0</v>
      </c>
      <c r="I47" s="287"/>
      <c r="J47" s="232">
        <f t="shared" si="3"/>
        <v>0</v>
      </c>
      <c r="K47" s="233"/>
      <c r="L47" s="32"/>
    </row>
    <row r="48" spans="1:12" s="6" customFormat="1" ht="13.2" x14ac:dyDescent="0.25">
      <c r="A48" s="29"/>
      <c r="B48" s="355"/>
      <c r="C48" s="342"/>
      <c r="D48" s="343"/>
      <c r="E48" s="344"/>
      <c r="F48" s="345"/>
      <c r="G48" s="82">
        <v>255</v>
      </c>
      <c r="H48" s="230">
        <f t="shared" si="2"/>
        <v>0</v>
      </c>
      <c r="I48" s="287"/>
      <c r="J48" s="232">
        <f t="shared" si="3"/>
        <v>0</v>
      </c>
      <c r="K48" s="233"/>
      <c r="L48" s="32"/>
    </row>
    <row r="49" spans="1:12" s="6" customFormat="1" ht="13.2" x14ac:dyDescent="0.25">
      <c r="A49" s="29"/>
      <c r="B49" s="355"/>
      <c r="C49" s="342"/>
      <c r="D49" s="346"/>
      <c r="E49" s="347"/>
      <c r="F49" s="345"/>
      <c r="G49" s="70">
        <v>255</v>
      </c>
      <c r="H49" s="230">
        <f t="shared" si="2"/>
        <v>0</v>
      </c>
      <c r="I49" s="287"/>
      <c r="J49" s="236">
        <f t="shared" si="3"/>
        <v>0</v>
      </c>
      <c r="K49" s="237"/>
      <c r="L49" s="32"/>
    </row>
    <row r="50" spans="1:12" s="6" customFormat="1" ht="15.6" x14ac:dyDescent="0.3">
      <c r="A50" s="29"/>
      <c r="B50" s="86" t="s">
        <v>43</v>
      </c>
      <c r="C50" s="87"/>
      <c r="D50" s="224"/>
      <c r="E50" s="225"/>
      <c r="F50" s="88">
        <f>SUM(F41:F49)</f>
        <v>0</v>
      </c>
      <c r="G50" s="87"/>
      <c r="H50" s="226">
        <f>SUM(H41:I49)</f>
        <v>0</v>
      </c>
      <c r="I50" s="227"/>
      <c r="J50" s="228">
        <f>SUM(J41:K49)</f>
        <v>0</v>
      </c>
      <c r="K50" s="229"/>
      <c r="L50" s="32"/>
    </row>
    <row r="51" spans="1:12" s="6" customFormat="1" x14ac:dyDescent="0.25">
      <c r="A51" s="29"/>
      <c r="B51" s="31"/>
      <c r="C51" s="31"/>
      <c r="D51" s="30"/>
      <c r="E51" s="31"/>
      <c r="F51" s="31"/>
      <c r="G51" s="31"/>
      <c r="H51" s="31"/>
      <c r="I51" s="31"/>
      <c r="J51" s="31"/>
      <c r="K51" s="31"/>
      <c r="L51" s="32"/>
    </row>
    <row r="52" spans="1:12" s="6" customFormat="1" ht="13.2" x14ac:dyDescent="0.25">
      <c r="A52" s="29"/>
      <c r="B52" s="89" t="s">
        <v>194</v>
      </c>
      <c r="C52" s="89"/>
      <c r="D52" s="89"/>
      <c r="E52" s="89"/>
      <c r="F52" s="89"/>
      <c r="G52" s="89"/>
      <c r="H52" s="89"/>
      <c r="I52" s="89"/>
      <c r="J52" s="31"/>
      <c r="K52" s="31"/>
      <c r="L52" s="32"/>
    </row>
    <row r="53" spans="1:12" s="6" customFormat="1" ht="13.2" x14ac:dyDescent="0.25">
      <c r="A53" s="29"/>
      <c r="B53" s="90" t="s">
        <v>52</v>
      </c>
      <c r="C53" s="91" t="s">
        <v>53</v>
      </c>
      <c r="D53" s="31"/>
      <c r="E53" s="284" t="s">
        <v>72</v>
      </c>
      <c r="F53" s="285"/>
      <c r="G53" s="285"/>
      <c r="H53" s="286"/>
      <c r="I53" s="79" t="s">
        <v>53</v>
      </c>
      <c r="J53" s="31"/>
      <c r="K53" s="31"/>
      <c r="L53" s="32"/>
    </row>
    <row r="54" spans="1:12" s="6" customFormat="1" ht="13.2" x14ac:dyDescent="0.25">
      <c r="A54" s="29"/>
      <c r="B54" s="71" t="s">
        <v>54</v>
      </c>
      <c r="C54" s="348"/>
      <c r="D54" s="31"/>
      <c r="E54" s="220"/>
      <c r="F54" s="220"/>
      <c r="G54" s="220"/>
      <c r="H54" s="220"/>
      <c r="I54" s="186"/>
      <c r="J54" s="31"/>
      <c r="K54" s="31"/>
      <c r="L54" s="32"/>
    </row>
    <row r="55" spans="1:12" s="6" customFormat="1" ht="13.2" x14ac:dyDescent="0.25">
      <c r="A55" s="29"/>
      <c r="B55" s="71" t="s">
        <v>55</v>
      </c>
      <c r="C55" s="349"/>
      <c r="D55" s="31"/>
      <c r="E55" s="214"/>
      <c r="F55" s="214"/>
      <c r="G55" s="214"/>
      <c r="H55" s="214"/>
      <c r="I55" s="186"/>
      <c r="J55" s="31"/>
      <c r="K55" s="31"/>
      <c r="L55" s="32"/>
    </row>
    <row r="56" spans="1:12" s="6" customFormat="1" ht="13.2" x14ac:dyDescent="0.25">
      <c r="A56" s="29"/>
      <c r="B56" s="71" t="s">
        <v>56</v>
      </c>
      <c r="C56" s="348"/>
      <c r="D56" s="31"/>
      <c r="E56" s="214"/>
      <c r="F56" s="214"/>
      <c r="G56" s="214"/>
      <c r="H56" s="214"/>
      <c r="I56" s="186"/>
      <c r="J56" s="31"/>
      <c r="K56" s="31"/>
      <c r="L56" s="32"/>
    </row>
    <row r="57" spans="1:12" s="6" customFormat="1" ht="13.2" x14ac:dyDescent="0.25">
      <c r="A57" s="29"/>
      <c r="B57" s="71" t="s">
        <v>57</v>
      </c>
      <c r="C57" s="348"/>
      <c r="D57" s="31"/>
      <c r="E57" s="214"/>
      <c r="F57" s="214"/>
      <c r="G57" s="214"/>
      <c r="H57" s="214"/>
      <c r="I57" s="186"/>
      <c r="J57" s="31"/>
      <c r="K57" s="31"/>
      <c r="L57" s="32"/>
    </row>
    <row r="58" spans="1:12" s="6" customFormat="1" ht="13.2" x14ac:dyDescent="0.25">
      <c r="A58" s="29"/>
      <c r="B58" s="71" t="s">
        <v>58</v>
      </c>
      <c r="C58" s="349"/>
      <c r="D58" s="31"/>
      <c r="E58" s="214"/>
      <c r="F58" s="214"/>
      <c r="G58" s="214"/>
      <c r="H58" s="214"/>
      <c r="I58" s="186"/>
      <c r="J58" s="31"/>
      <c r="K58" s="31"/>
      <c r="L58" s="32"/>
    </row>
    <row r="59" spans="1:12" s="6" customFormat="1" ht="13.2" x14ac:dyDescent="0.25">
      <c r="A59" s="29"/>
      <c r="B59" s="71" t="s">
        <v>59</v>
      </c>
      <c r="C59" s="92">
        <f>I61</f>
        <v>0</v>
      </c>
      <c r="D59" s="31"/>
      <c r="E59" s="214"/>
      <c r="F59" s="214"/>
      <c r="G59" s="214"/>
      <c r="H59" s="214"/>
      <c r="I59" s="186"/>
      <c r="J59" s="31"/>
      <c r="K59" s="31"/>
      <c r="L59" s="32"/>
    </row>
    <row r="60" spans="1:12" s="6" customFormat="1" ht="13.2" x14ac:dyDescent="0.25">
      <c r="A60" s="29"/>
      <c r="B60" s="71"/>
      <c r="C60" s="92"/>
      <c r="D60" s="31"/>
      <c r="E60" s="215"/>
      <c r="F60" s="215"/>
      <c r="G60" s="215"/>
      <c r="H60" s="215"/>
      <c r="I60" s="187"/>
      <c r="J60" s="31"/>
      <c r="K60" s="31"/>
      <c r="L60" s="32"/>
    </row>
    <row r="61" spans="1:12" s="6" customFormat="1" ht="13.2" x14ac:dyDescent="0.25">
      <c r="A61" s="29"/>
      <c r="B61" s="93" t="s">
        <v>60</v>
      </c>
      <c r="C61" s="94">
        <f>SUM(C54:C59)</f>
        <v>0</v>
      </c>
      <c r="D61" s="31"/>
      <c r="E61" s="216" t="s">
        <v>8</v>
      </c>
      <c r="F61" s="217"/>
      <c r="G61" s="217"/>
      <c r="H61" s="218"/>
      <c r="I61" s="95">
        <f>SUM(I54:I60)</f>
        <v>0</v>
      </c>
      <c r="J61" s="31"/>
      <c r="K61" s="31"/>
      <c r="L61" s="32"/>
    </row>
    <row r="62" spans="1:12" s="6" customFormat="1" ht="13.2" x14ac:dyDescent="0.25">
      <c r="A62" s="5"/>
      <c r="B62" s="96"/>
      <c r="C62" s="97"/>
      <c r="D62" s="31"/>
      <c r="E62" s="31"/>
      <c r="F62" s="31"/>
      <c r="G62" s="31"/>
      <c r="H62" s="31"/>
      <c r="I62" s="31"/>
      <c r="J62" s="31"/>
      <c r="K62" s="31"/>
      <c r="L62" s="32"/>
    </row>
    <row r="63" spans="1:12" s="6" customFormat="1" ht="13.2" x14ac:dyDescent="0.25">
      <c r="A63" s="29"/>
      <c r="B63" s="90" t="s">
        <v>61</v>
      </c>
      <c r="C63" s="91" t="s">
        <v>53</v>
      </c>
      <c r="D63" s="31"/>
      <c r="E63" s="219" t="s">
        <v>75</v>
      </c>
      <c r="F63" s="219"/>
      <c r="G63" s="219"/>
      <c r="H63" s="219"/>
      <c r="I63" s="79" t="s">
        <v>53</v>
      </c>
      <c r="J63" s="31"/>
      <c r="K63" s="31"/>
      <c r="L63" s="32"/>
    </row>
    <row r="64" spans="1:12" s="6" customFormat="1" ht="13.2" x14ac:dyDescent="0.25">
      <c r="A64" s="29"/>
      <c r="B64" s="71" t="s">
        <v>62</v>
      </c>
      <c r="C64" s="348"/>
      <c r="D64" s="31"/>
      <c r="E64" s="220"/>
      <c r="F64" s="220"/>
      <c r="G64" s="220"/>
      <c r="H64" s="220"/>
      <c r="I64" s="186"/>
      <c r="J64" s="31"/>
      <c r="K64" s="31"/>
      <c r="L64" s="32"/>
    </row>
    <row r="65" spans="1:12" s="6" customFormat="1" ht="13.2" x14ac:dyDescent="0.25">
      <c r="A65" s="29"/>
      <c r="B65" s="71" t="s">
        <v>63</v>
      </c>
      <c r="C65" s="349"/>
      <c r="D65" s="31"/>
      <c r="E65" s="214"/>
      <c r="F65" s="214"/>
      <c r="G65" s="214"/>
      <c r="H65" s="214"/>
      <c r="I65" s="186"/>
      <c r="J65" s="31"/>
      <c r="K65" s="31"/>
      <c r="L65" s="32"/>
    </row>
    <row r="66" spans="1:12" s="6" customFormat="1" ht="13.2" x14ac:dyDescent="0.25">
      <c r="A66" s="29"/>
      <c r="B66" s="71" t="s">
        <v>64</v>
      </c>
      <c r="C66" s="348"/>
      <c r="D66" s="31"/>
      <c r="E66" s="214"/>
      <c r="F66" s="214"/>
      <c r="G66" s="214"/>
      <c r="H66" s="214"/>
      <c r="I66" s="186"/>
      <c r="J66" s="31"/>
      <c r="K66" s="31"/>
      <c r="L66" s="32"/>
    </row>
    <row r="67" spans="1:12" s="6" customFormat="1" ht="13.2" x14ac:dyDescent="0.25">
      <c r="A67" s="29"/>
      <c r="B67" s="71" t="s">
        <v>65</v>
      </c>
      <c r="C67" s="348"/>
      <c r="D67" s="31"/>
      <c r="E67" s="214"/>
      <c r="F67" s="214"/>
      <c r="G67" s="214"/>
      <c r="H67" s="214"/>
      <c r="I67" s="186"/>
      <c r="J67" s="31"/>
      <c r="K67" s="31"/>
      <c r="L67" s="32"/>
    </row>
    <row r="68" spans="1:12" s="6" customFormat="1" ht="13.2" x14ac:dyDescent="0.25">
      <c r="A68" s="29"/>
      <c r="B68" s="71" t="s">
        <v>66</v>
      </c>
      <c r="C68" s="349"/>
      <c r="D68" s="31"/>
      <c r="E68" s="214"/>
      <c r="F68" s="214"/>
      <c r="G68" s="214"/>
      <c r="H68" s="214"/>
      <c r="I68" s="186"/>
      <c r="J68" s="31"/>
      <c r="K68" s="31"/>
      <c r="L68" s="32"/>
    </row>
    <row r="69" spans="1:12" s="6" customFormat="1" ht="13.2" x14ac:dyDescent="0.25">
      <c r="A69" s="29"/>
      <c r="B69" s="71" t="s">
        <v>67</v>
      </c>
      <c r="C69" s="348"/>
      <c r="D69" s="31"/>
      <c r="E69" s="214"/>
      <c r="F69" s="214"/>
      <c r="G69" s="214"/>
      <c r="H69" s="214"/>
      <c r="I69" s="186"/>
      <c r="J69" s="31"/>
      <c r="K69" s="31"/>
      <c r="L69" s="32"/>
    </row>
    <row r="70" spans="1:12" s="6" customFormat="1" ht="13.2" x14ac:dyDescent="0.25">
      <c r="A70" s="29"/>
      <c r="B70" s="71" t="s">
        <v>68</v>
      </c>
      <c r="C70" s="348"/>
      <c r="D70" s="31"/>
      <c r="E70" s="215"/>
      <c r="F70" s="215"/>
      <c r="G70" s="215"/>
      <c r="H70" s="215"/>
      <c r="I70" s="187"/>
      <c r="J70" s="31"/>
      <c r="K70" s="31"/>
      <c r="L70" s="32"/>
    </row>
    <row r="71" spans="1:12" s="6" customFormat="1" ht="13.2" x14ac:dyDescent="0.25">
      <c r="A71" s="29"/>
      <c r="B71" s="56" t="s">
        <v>69</v>
      </c>
      <c r="C71" s="98">
        <f>I71</f>
        <v>0</v>
      </c>
      <c r="D71" s="31"/>
      <c r="E71" s="216" t="s">
        <v>8</v>
      </c>
      <c r="F71" s="217"/>
      <c r="G71" s="217"/>
      <c r="H71" s="218"/>
      <c r="I71" s="95">
        <f>SUM(I64:I70)</f>
        <v>0</v>
      </c>
      <c r="J71" s="31"/>
      <c r="K71" s="31"/>
      <c r="L71" s="32"/>
    </row>
    <row r="72" spans="1:12" s="6" customFormat="1" ht="13.2" x14ac:dyDescent="0.25">
      <c r="A72" s="29"/>
      <c r="B72" s="66"/>
      <c r="C72" s="99"/>
      <c r="D72" s="31"/>
      <c r="E72" s="31"/>
      <c r="F72" s="31"/>
      <c r="G72" s="31"/>
      <c r="H72" s="31"/>
      <c r="I72" s="31"/>
      <c r="J72" s="31"/>
      <c r="K72" s="31"/>
      <c r="L72" s="32"/>
    </row>
    <row r="73" spans="1:12" s="6" customFormat="1" ht="13.2" x14ac:dyDescent="0.25">
      <c r="A73" s="29"/>
      <c r="B73" s="100" t="s">
        <v>70</v>
      </c>
      <c r="C73" s="110">
        <f>SUM(C64:C71)</f>
        <v>0</v>
      </c>
      <c r="D73" s="31"/>
      <c r="E73" s="31"/>
      <c r="F73" s="31"/>
      <c r="G73" s="31"/>
      <c r="H73" s="31"/>
      <c r="I73" s="31"/>
      <c r="J73" s="31"/>
      <c r="K73" s="31"/>
      <c r="L73" s="32"/>
    </row>
    <row r="74" spans="1:12" s="6" customFormat="1" ht="13.2" x14ac:dyDescent="0.25">
      <c r="A74" s="29"/>
      <c r="B74" s="31"/>
      <c r="C74" s="101"/>
      <c r="D74" s="31"/>
      <c r="E74" s="31"/>
      <c r="F74" s="31"/>
      <c r="G74" s="31"/>
      <c r="H74" s="31"/>
      <c r="I74" s="31"/>
      <c r="J74" s="31"/>
      <c r="K74" s="31"/>
      <c r="L74" s="32"/>
    </row>
    <row r="75" spans="1:12" s="6" customFormat="1" ht="13.2" x14ac:dyDescent="0.25">
      <c r="A75" s="29"/>
      <c r="B75" s="100" t="s">
        <v>71</v>
      </c>
      <c r="C75" s="110">
        <f>C61+C73</f>
        <v>0</v>
      </c>
      <c r="D75" s="31"/>
      <c r="E75" s="31"/>
      <c r="F75" s="31"/>
      <c r="G75" s="31"/>
      <c r="H75" s="31"/>
      <c r="I75" s="31"/>
      <c r="J75" s="31"/>
      <c r="K75" s="31"/>
      <c r="L75" s="32"/>
    </row>
    <row r="76" spans="1:12" s="6" customFormat="1" ht="13.2" x14ac:dyDescent="0.25">
      <c r="A76" s="29"/>
      <c r="B76" s="102"/>
      <c r="C76" s="103"/>
      <c r="D76" s="31"/>
      <c r="E76" s="31"/>
      <c r="F76" s="31"/>
      <c r="G76" s="31"/>
      <c r="H76" s="31"/>
      <c r="I76" s="31"/>
      <c r="J76" s="31"/>
      <c r="K76" s="31"/>
      <c r="L76" s="32"/>
    </row>
    <row r="77" spans="1:12" s="6" customFormat="1" ht="15.6" thickBot="1" x14ac:dyDescent="0.3">
      <c r="A77" s="104"/>
      <c r="B77" s="105"/>
      <c r="C77" s="105"/>
      <c r="D77" s="106"/>
      <c r="E77" s="105"/>
      <c r="F77" s="105"/>
      <c r="G77" s="105"/>
      <c r="H77" s="105"/>
      <c r="I77" s="105"/>
      <c r="J77" s="105"/>
      <c r="K77" s="105"/>
      <c r="L77" s="107"/>
    </row>
    <row r="78" spans="1:12" s="6" customFormat="1" x14ac:dyDescent="0.25">
      <c r="D78" s="3"/>
    </row>
    <row r="79" spans="1:12" s="6" customFormat="1" x14ac:dyDescent="0.25">
      <c r="D79" s="3"/>
    </row>
    <row r="80" spans="1:12" s="6" customFormat="1" x14ac:dyDescent="0.25">
      <c r="D80" s="3"/>
    </row>
    <row r="81" spans="4:4" s="6" customFormat="1" x14ac:dyDescent="0.25">
      <c r="D81" s="3"/>
    </row>
    <row r="82" spans="4:4" s="6" customFormat="1" x14ac:dyDescent="0.25">
      <c r="D82" s="3"/>
    </row>
    <row r="83" spans="4:4" s="6" customFormat="1" x14ac:dyDescent="0.25">
      <c r="D83" s="3"/>
    </row>
    <row r="84" spans="4:4" s="6" customFormat="1" x14ac:dyDescent="0.25">
      <c r="D84" s="3"/>
    </row>
    <row r="85" spans="4:4" s="6" customFormat="1" x14ac:dyDescent="0.25">
      <c r="D85" s="3"/>
    </row>
    <row r="86" spans="4:4" s="6" customFormat="1" x14ac:dyDescent="0.25">
      <c r="D86" s="3"/>
    </row>
    <row r="87" spans="4:4" s="6" customFormat="1" x14ac:dyDescent="0.25">
      <c r="D87" s="3"/>
    </row>
    <row r="88" spans="4:4" s="6" customFormat="1" x14ac:dyDescent="0.25">
      <c r="D88" s="3"/>
    </row>
    <row r="89" spans="4:4" s="6" customFormat="1" x14ac:dyDescent="0.25">
      <c r="D89" s="3"/>
    </row>
    <row r="90" spans="4:4" s="6" customFormat="1" x14ac:dyDescent="0.25">
      <c r="D90" s="3"/>
    </row>
    <row r="91" spans="4:4" s="6" customFormat="1" x14ac:dyDescent="0.25">
      <c r="D91" s="3"/>
    </row>
    <row r="92" spans="4:4" s="6" customFormat="1" x14ac:dyDescent="0.25">
      <c r="D92" s="3"/>
    </row>
    <row r="93" spans="4:4" s="6" customFormat="1" x14ac:dyDescent="0.25">
      <c r="D93" s="3"/>
    </row>
    <row r="94" spans="4:4" s="6" customFormat="1" x14ac:dyDescent="0.25">
      <c r="D94" s="3"/>
    </row>
    <row r="95" spans="4:4" s="6" customFormat="1" x14ac:dyDescent="0.25">
      <c r="D95" s="3"/>
    </row>
    <row r="96" spans="4:4" s="6" customFormat="1" x14ac:dyDescent="0.25">
      <c r="D96" s="3"/>
    </row>
    <row r="97" spans="4:4" s="6" customFormat="1" x14ac:dyDescent="0.25">
      <c r="D97" s="3"/>
    </row>
    <row r="98" spans="4:4" s="6" customFormat="1" x14ac:dyDescent="0.25">
      <c r="D98" s="3"/>
    </row>
    <row r="99" spans="4:4" s="6" customFormat="1" x14ac:dyDescent="0.25">
      <c r="D99" s="3"/>
    </row>
    <row r="100" spans="4:4" s="6" customFormat="1" x14ac:dyDescent="0.25">
      <c r="D100" s="3"/>
    </row>
    <row r="101" spans="4:4" s="6" customFormat="1" x14ac:dyDescent="0.25">
      <c r="D101" s="3"/>
    </row>
    <row r="102" spans="4:4" s="6" customFormat="1" x14ac:dyDescent="0.25">
      <c r="D102" s="3"/>
    </row>
    <row r="103" spans="4:4" s="6" customFormat="1" x14ac:dyDescent="0.25">
      <c r="D103" s="3"/>
    </row>
    <row r="104" spans="4:4" s="6" customFormat="1" x14ac:dyDescent="0.25">
      <c r="D104" s="3"/>
    </row>
    <row r="105" spans="4:4" s="6" customFormat="1" x14ac:dyDescent="0.25">
      <c r="D105" s="3"/>
    </row>
    <row r="106" spans="4:4" s="6" customFormat="1" x14ac:dyDescent="0.25">
      <c r="D106" s="3"/>
    </row>
    <row r="107" spans="4:4" s="6" customFormat="1" x14ac:dyDescent="0.25">
      <c r="D107" s="3"/>
    </row>
    <row r="108" spans="4:4" s="6" customFormat="1" x14ac:dyDescent="0.25">
      <c r="D108" s="3"/>
    </row>
    <row r="109" spans="4:4" s="6" customFormat="1" x14ac:dyDescent="0.25">
      <c r="D109" s="3"/>
    </row>
    <row r="110" spans="4:4" s="6" customFormat="1" x14ac:dyDescent="0.25">
      <c r="D110" s="3"/>
    </row>
    <row r="111" spans="4:4" s="6" customFormat="1" x14ac:dyDescent="0.25">
      <c r="D111" s="3"/>
    </row>
    <row r="112" spans="4:4" s="6" customFormat="1" x14ac:dyDescent="0.25">
      <c r="D112" s="3"/>
    </row>
    <row r="113" spans="4:4" s="6" customFormat="1" x14ac:dyDescent="0.25">
      <c r="D113" s="3"/>
    </row>
    <row r="114" spans="4:4" s="6" customFormat="1" x14ac:dyDescent="0.25">
      <c r="D114" s="3"/>
    </row>
    <row r="115" spans="4:4" s="6" customFormat="1" x14ac:dyDescent="0.25">
      <c r="D115" s="3"/>
    </row>
    <row r="116" spans="4:4" s="6" customFormat="1" x14ac:dyDescent="0.25">
      <c r="D116" s="3"/>
    </row>
    <row r="117" spans="4:4" s="6" customFormat="1" x14ac:dyDescent="0.25">
      <c r="D117" s="3"/>
    </row>
    <row r="118" spans="4:4" s="6" customFormat="1" x14ac:dyDescent="0.25">
      <c r="D118" s="3"/>
    </row>
    <row r="119" spans="4:4" s="6" customFormat="1" x14ac:dyDescent="0.25">
      <c r="D119" s="3"/>
    </row>
    <row r="120" spans="4:4" s="6" customFormat="1" x14ac:dyDescent="0.25">
      <c r="D120" s="3"/>
    </row>
    <row r="121" spans="4:4" s="6" customFormat="1" x14ac:dyDescent="0.25">
      <c r="D121" s="3"/>
    </row>
    <row r="122" spans="4:4" s="6" customFormat="1" x14ac:dyDescent="0.25">
      <c r="D122" s="3"/>
    </row>
    <row r="123" spans="4:4" s="6" customFormat="1" x14ac:dyDescent="0.25">
      <c r="D123" s="3"/>
    </row>
    <row r="124" spans="4:4" s="6" customFormat="1" x14ac:dyDescent="0.25">
      <c r="D124" s="3"/>
    </row>
    <row r="125" spans="4:4" s="6" customFormat="1" x14ac:dyDescent="0.25">
      <c r="D125" s="3"/>
    </row>
    <row r="126" spans="4:4" s="6" customFormat="1" x14ac:dyDescent="0.25">
      <c r="D126" s="3"/>
    </row>
    <row r="127" spans="4:4" s="6" customFormat="1" x14ac:dyDescent="0.25">
      <c r="D127" s="3"/>
    </row>
    <row r="128" spans="4:4" s="6" customFormat="1" x14ac:dyDescent="0.25">
      <c r="D128" s="3"/>
    </row>
    <row r="129" spans="4:4" s="6" customFormat="1" x14ac:dyDescent="0.25">
      <c r="D129" s="3"/>
    </row>
    <row r="130" spans="4:4" s="6" customFormat="1" x14ac:dyDescent="0.25">
      <c r="D130" s="3"/>
    </row>
    <row r="131" spans="4:4" s="6" customFormat="1" x14ac:dyDescent="0.25">
      <c r="D131" s="3"/>
    </row>
    <row r="132" spans="4:4" s="6" customFormat="1" x14ac:dyDescent="0.25">
      <c r="D132" s="3"/>
    </row>
    <row r="133" spans="4:4" s="6" customFormat="1" x14ac:dyDescent="0.25">
      <c r="D133" s="3"/>
    </row>
    <row r="134" spans="4:4" s="6" customFormat="1" x14ac:dyDescent="0.25">
      <c r="D134" s="3"/>
    </row>
    <row r="135" spans="4:4" s="6" customFormat="1" x14ac:dyDescent="0.25">
      <c r="D135" s="3"/>
    </row>
    <row r="136" spans="4:4" s="6" customFormat="1" x14ac:dyDescent="0.25">
      <c r="D136" s="3"/>
    </row>
    <row r="137" spans="4:4" s="6" customFormat="1" x14ac:dyDescent="0.25">
      <c r="D137" s="3"/>
    </row>
    <row r="138" spans="4:4" s="6" customFormat="1" x14ac:dyDescent="0.25">
      <c r="D138" s="3"/>
    </row>
    <row r="139" spans="4:4" s="6" customFormat="1" x14ac:dyDescent="0.25">
      <c r="D139" s="3"/>
    </row>
    <row r="140" spans="4:4" s="6" customFormat="1" x14ac:dyDescent="0.25">
      <c r="D140" s="3"/>
    </row>
    <row r="141" spans="4:4" s="6" customFormat="1" x14ac:dyDescent="0.25">
      <c r="D141" s="3"/>
    </row>
    <row r="142" spans="4:4" s="6" customFormat="1" x14ac:dyDescent="0.25">
      <c r="D142" s="3"/>
    </row>
    <row r="143" spans="4:4" s="6" customFormat="1" x14ac:dyDescent="0.25">
      <c r="D143" s="3"/>
    </row>
    <row r="144" spans="4:4" s="6" customFormat="1" x14ac:dyDescent="0.25">
      <c r="D144" s="3"/>
    </row>
    <row r="145" spans="4:4" s="6" customFormat="1" x14ac:dyDescent="0.25">
      <c r="D145" s="3"/>
    </row>
    <row r="146" spans="4:4" s="6" customFormat="1" x14ac:dyDescent="0.25">
      <c r="D146" s="3"/>
    </row>
    <row r="147" spans="4:4" s="6" customFormat="1" x14ac:dyDescent="0.25">
      <c r="D147" s="3"/>
    </row>
    <row r="148" spans="4:4" s="6" customFormat="1" x14ac:dyDescent="0.25">
      <c r="D148" s="3"/>
    </row>
    <row r="149" spans="4:4" s="6" customFormat="1" x14ac:dyDescent="0.25">
      <c r="D149" s="3"/>
    </row>
    <row r="150" spans="4:4" s="6" customFormat="1" x14ac:dyDescent="0.25">
      <c r="D150" s="3"/>
    </row>
    <row r="151" spans="4:4" s="6" customFormat="1" x14ac:dyDescent="0.25">
      <c r="D151" s="3"/>
    </row>
    <row r="152" spans="4:4" s="6" customFormat="1" x14ac:dyDescent="0.25">
      <c r="D152" s="3"/>
    </row>
    <row r="153" spans="4:4" s="6" customFormat="1" x14ac:dyDescent="0.25">
      <c r="D153" s="3"/>
    </row>
    <row r="154" spans="4:4" s="6" customFormat="1" x14ac:dyDescent="0.25">
      <c r="D154" s="3"/>
    </row>
    <row r="155" spans="4:4" s="6" customFormat="1" x14ac:dyDescent="0.25">
      <c r="D155" s="3"/>
    </row>
    <row r="156" spans="4:4" s="6" customFormat="1" x14ac:dyDescent="0.25">
      <c r="D156" s="3"/>
    </row>
    <row r="157" spans="4:4" s="6" customFormat="1" x14ac:dyDescent="0.25">
      <c r="D157" s="3"/>
    </row>
    <row r="158" spans="4:4" s="6" customFormat="1" x14ac:dyDescent="0.25">
      <c r="D158" s="3"/>
    </row>
    <row r="159" spans="4:4" s="6" customFormat="1" x14ac:dyDescent="0.25">
      <c r="D159" s="3"/>
    </row>
    <row r="160" spans="4:4" s="6" customFormat="1" x14ac:dyDescent="0.25">
      <c r="D160" s="3"/>
    </row>
  </sheetData>
  <sheetProtection algorithmName="SHA-512" hashValue="KEAMikuJl1BrLVjleqdNtt2tTSJ3/CCxoGfzDt013/q2+cOpFCVQzcSTUFijVqqKJVw28mNhDt8kBjP+5H5asQ==" saltValue="gmR9HdYpAVDmK9RyohPY1g==" spinCount="100000" sheet="1" objects="1" scenarios="1"/>
  <mergeCells count="102">
    <mergeCell ref="J27:K27"/>
    <mergeCell ref="D28:E28"/>
    <mergeCell ref="H28:I28"/>
    <mergeCell ref="J28:K28"/>
    <mergeCell ref="D26:E26"/>
    <mergeCell ref="H26:I26"/>
    <mergeCell ref="J26:K26"/>
    <mergeCell ref="B3:C3"/>
    <mergeCell ref="B4:C4"/>
    <mergeCell ref="B5:C5"/>
    <mergeCell ref="B8:C8"/>
    <mergeCell ref="I8:K8"/>
    <mergeCell ref="E8:G8"/>
    <mergeCell ref="F9:G9"/>
    <mergeCell ref="F10:G10"/>
    <mergeCell ref="F11:G11"/>
    <mergeCell ref="F12:G12"/>
    <mergeCell ref="F18:G18"/>
    <mergeCell ref="F19:G19"/>
    <mergeCell ref="F13:G13"/>
    <mergeCell ref="F14:G14"/>
    <mergeCell ref="F15:G15"/>
    <mergeCell ref="F16:G16"/>
    <mergeCell ref="F17:G17"/>
    <mergeCell ref="J31:K31"/>
    <mergeCell ref="D32:E32"/>
    <mergeCell ref="H32:I32"/>
    <mergeCell ref="J32:K32"/>
    <mergeCell ref="D29:E29"/>
    <mergeCell ref="H29:I29"/>
    <mergeCell ref="J29:K29"/>
    <mergeCell ref="D30:E30"/>
    <mergeCell ref="H30:I30"/>
    <mergeCell ref="J30:K30"/>
    <mergeCell ref="D31:E31"/>
    <mergeCell ref="H31:I31"/>
    <mergeCell ref="J35:K35"/>
    <mergeCell ref="D36:E36"/>
    <mergeCell ref="H36:I36"/>
    <mergeCell ref="J36:K36"/>
    <mergeCell ref="D33:E33"/>
    <mergeCell ref="H33:I33"/>
    <mergeCell ref="J33:K33"/>
    <mergeCell ref="D34:E34"/>
    <mergeCell ref="H34:I34"/>
    <mergeCell ref="J34:K34"/>
    <mergeCell ref="J42:K42"/>
    <mergeCell ref="D43:E43"/>
    <mergeCell ref="H43:I43"/>
    <mergeCell ref="J43:K43"/>
    <mergeCell ref="D40:E40"/>
    <mergeCell ref="H40:I40"/>
    <mergeCell ref="J40:K40"/>
    <mergeCell ref="D41:E41"/>
    <mergeCell ref="H41:I41"/>
    <mergeCell ref="J41:K41"/>
    <mergeCell ref="J46:K46"/>
    <mergeCell ref="D47:E47"/>
    <mergeCell ref="H47:I47"/>
    <mergeCell ref="J47:K47"/>
    <mergeCell ref="D44:E44"/>
    <mergeCell ref="H44:I44"/>
    <mergeCell ref="J44:K44"/>
    <mergeCell ref="D45:E45"/>
    <mergeCell ref="H45:I45"/>
    <mergeCell ref="J45:K45"/>
    <mergeCell ref="E71:H71"/>
    <mergeCell ref="B24:K24"/>
    <mergeCell ref="E63:H63"/>
    <mergeCell ref="E64:H64"/>
    <mergeCell ref="E65:H65"/>
    <mergeCell ref="E66:H66"/>
    <mergeCell ref="E67:H67"/>
    <mergeCell ref="E68:H68"/>
    <mergeCell ref="E56:H56"/>
    <mergeCell ref="E57:H57"/>
    <mergeCell ref="E58:H58"/>
    <mergeCell ref="E59:H59"/>
    <mergeCell ref="E60:H60"/>
    <mergeCell ref="E61:H61"/>
    <mergeCell ref="E55:H55"/>
    <mergeCell ref="D48:E48"/>
    <mergeCell ref="H48:I48"/>
    <mergeCell ref="J48:K48"/>
    <mergeCell ref="D49:E49"/>
    <mergeCell ref="H49:I49"/>
    <mergeCell ref="J49:K49"/>
    <mergeCell ref="D50:E50"/>
    <mergeCell ref="H50:I50"/>
    <mergeCell ref="J50:K50"/>
    <mergeCell ref="D27:E27"/>
    <mergeCell ref="H27:I27"/>
    <mergeCell ref="E69:H69"/>
    <mergeCell ref="E70:H70"/>
    <mergeCell ref="E53:H53"/>
    <mergeCell ref="E54:H54"/>
    <mergeCell ref="D46:E46"/>
    <mergeCell ref="H46:I46"/>
    <mergeCell ref="D42:E42"/>
    <mergeCell ref="H42:I42"/>
    <mergeCell ref="D35:E35"/>
    <mergeCell ref="H35:I35"/>
  </mergeCells>
  <pageMargins left="0.7" right="0.7" top="0.75" bottom="0.75" header="0.3" footer="0.3"/>
  <pageSetup paperSize="9" scale="55" orientation="landscape" horizontalDpi="0" verticalDpi="0"/>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608D6AC-CB05-414B-BC53-766FCC3B0168}">
  <sheetPr>
    <pageSetUpPr fitToPage="1"/>
  </sheetPr>
  <dimension ref="A1:AP221"/>
  <sheetViews>
    <sheetView topLeftCell="B1" zoomScale="85" zoomScaleNormal="85" zoomScaleSheetLayoutView="100" workbookViewId="0">
      <selection activeCell="B1" sqref="B1"/>
    </sheetView>
  </sheetViews>
  <sheetFormatPr defaultColWidth="10.796875" defaultRowHeight="15" x14ac:dyDescent="0.25"/>
  <cols>
    <col min="1" max="1" width="3.796875" style="6" customWidth="1"/>
    <col min="2" max="2" width="45.796875" style="38" bestFit="1" customWidth="1"/>
    <col min="3" max="3" width="19.69921875" style="38" customWidth="1"/>
    <col min="4" max="4" width="37.296875" style="3" bestFit="1" customWidth="1"/>
    <col min="5" max="5" width="39.5" style="38" bestFit="1" customWidth="1"/>
    <col min="6" max="7" width="21.19921875" style="38" customWidth="1"/>
    <col min="8" max="8" width="10.796875" style="6"/>
    <col min="9" max="17" width="10.796875" style="31"/>
    <col min="18" max="36" width="10.796875" style="6"/>
    <col min="37" max="16384" width="10.796875" style="38"/>
  </cols>
  <sheetData>
    <row r="1" spans="1:17" s="6" customFormat="1" x14ac:dyDescent="0.25">
      <c r="A1" s="111"/>
      <c r="B1" s="112"/>
      <c r="C1" s="112"/>
      <c r="D1" s="113"/>
      <c r="E1" s="112"/>
      <c r="F1" s="112"/>
      <c r="G1" s="112"/>
      <c r="H1" s="114"/>
      <c r="I1" s="31"/>
      <c r="J1" s="31"/>
      <c r="K1" s="31"/>
      <c r="L1" s="31"/>
      <c r="M1" s="31"/>
      <c r="N1" s="31"/>
      <c r="O1" s="31"/>
      <c r="P1" s="31"/>
      <c r="Q1" s="31"/>
    </row>
    <row r="2" spans="1:17" s="6" customFormat="1" x14ac:dyDescent="0.25">
      <c r="A2" s="115"/>
      <c r="D2" s="3"/>
      <c r="H2" s="116"/>
      <c r="I2" s="31"/>
      <c r="J2" s="31"/>
      <c r="K2" s="31"/>
      <c r="L2" s="31"/>
      <c r="M2" s="31"/>
      <c r="N2" s="31"/>
      <c r="O2" s="31"/>
      <c r="P2" s="31"/>
      <c r="Q2" s="31"/>
    </row>
    <row r="3" spans="1:17" s="6" customFormat="1" x14ac:dyDescent="0.25">
      <c r="A3" s="115"/>
      <c r="B3" s="22" t="s">
        <v>35</v>
      </c>
      <c r="C3" s="11"/>
      <c r="D3" s="3"/>
      <c r="F3" s="9"/>
      <c r="H3" s="116"/>
      <c r="I3" s="31"/>
      <c r="J3" s="31"/>
      <c r="K3" s="31"/>
      <c r="L3" s="31"/>
      <c r="M3" s="31"/>
      <c r="N3" s="31"/>
      <c r="O3" s="31"/>
      <c r="P3" s="31"/>
      <c r="Q3" s="31"/>
    </row>
    <row r="4" spans="1:17" s="6" customFormat="1" x14ac:dyDescent="0.25">
      <c r="A4" s="115"/>
      <c r="B4" s="22" t="str">
        <f>Afvalstoffendienst!B4</f>
        <v>Cateringdiensten gemeente 's-Hertogenbosch - Totaaloverzicht</v>
      </c>
      <c r="C4" s="11"/>
      <c r="D4" s="3"/>
      <c r="F4" s="12"/>
      <c r="H4" s="116"/>
      <c r="I4" s="31"/>
      <c r="J4" s="31"/>
      <c r="K4" s="31"/>
      <c r="L4" s="31"/>
      <c r="M4" s="31"/>
      <c r="N4" s="31"/>
      <c r="O4" s="31"/>
      <c r="P4" s="31"/>
      <c r="Q4" s="31"/>
    </row>
    <row r="5" spans="1:17" s="6" customFormat="1" x14ac:dyDescent="0.25">
      <c r="A5" s="115"/>
      <c r="B5" s="22" t="str">
        <f>Afvalstoffendienst!B5</f>
        <v>Datum 20-05-2026</v>
      </c>
      <c r="C5" s="11"/>
      <c r="D5" s="3"/>
      <c r="F5" s="12"/>
      <c r="H5" s="116"/>
      <c r="I5" s="31"/>
      <c r="J5" s="31"/>
      <c r="K5" s="31"/>
      <c r="L5" s="31"/>
      <c r="M5" s="31"/>
      <c r="N5" s="31"/>
      <c r="O5" s="31"/>
      <c r="P5" s="31"/>
      <c r="Q5" s="31"/>
    </row>
    <row r="6" spans="1:17" s="6" customFormat="1" x14ac:dyDescent="0.25">
      <c r="A6" s="117"/>
      <c r="B6" s="118"/>
      <c r="C6" s="118"/>
      <c r="D6" s="119"/>
      <c r="E6" s="120"/>
      <c r="F6" s="121"/>
      <c r="G6" s="120"/>
      <c r="H6" s="122"/>
      <c r="I6" s="31"/>
      <c r="J6" s="31"/>
      <c r="K6" s="31"/>
      <c r="L6" s="31"/>
      <c r="M6" s="31"/>
      <c r="N6" s="31"/>
      <c r="O6" s="31"/>
      <c r="P6" s="31"/>
      <c r="Q6" s="31"/>
    </row>
    <row r="7" spans="1:17" s="6" customFormat="1" x14ac:dyDescent="0.25">
      <c r="A7" s="29"/>
      <c r="B7" s="31"/>
      <c r="C7" s="31"/>
      <c r="D7" s="30"/>
      <c r="E7" s="31"/>
      <c r="F7" s="31"/>
      <c r="G7" s="31"/>
      <c r="H7" s="31"/>
      <c r="I7" s="31"/>
      <c r="J7" s="31"/>
      <c r="K7" s="31"/>
      <c r="L7" s="31"/>
      <c r="M7" s="31"/>
      <c r="N7" s="31"/>
      <c r="O7" s="31"/>
      <c r="P7" s="31"/>
      <c r="Q7" s="31"/>
    </row>
    <row r="8" spans="1:17" s="6" customFormat="1" ht="13.95" customHeight="1" x14ac:dyDescent="0.25">
      <c r="A8" s="29"/>
      <c r="B8" s="123" t="s">
        <v>105</v>
      </c>
      <c r="C8" s="123"/>
      <c r="D8" s="124" t="s">
        <v>46</v>
      </c>
      <c r="E8" s="185" t="s">
        <v>47</v>
      </c>
      <c r="F8" s="31"/>
      <c r="G8" s="31"/>
      <c r="H8" s="31"/>
      <c r="I8" s="31"/>
      <c r="J8" s="31"/>
      <c r="K8" s="31"/>
      <c r="L8" s="31"/>
      <c r="M8" s="31"/>
      <c r="N8" s="31"/>
      <c r="O8" s="31"/>
      <c r="P8" s="31"/>
      <c r="Q8" s="31"/>
    </row>
    <row r="9" spans="1:17" s="6" customFormat="1" ht="13.2" x14ac:dyDescent="0.25">
      <c r="A9" s="29"/>
      <c r="B9" s="126" t="s">
        <v>38</v>
      </c>
      <c r="C9" s="78" t="s">
        <v>39</v>
      </c>
      <c r="D9" s="79" t="s">
        <v>48</v>
      </c>
      <c r="E9" s="79" t="s">
        <v>48</v>
      </c>
      <c r="F9" s="31"/>
      <c r="G9" s="31"/>
      <c r="H9" s="31"/>
      <c r="I9" s="31"/>
      <c r="J9" s="31"/>
      <c r="K9" s="31"/>
      <c r="L9" s="31"/>
      <c r="M9" s="31"/>
      <c r="N9" s="31"/>
      <c r="O9" s="31"/>
      <c r="P9" s="31"/>
      <c r="Q9" s="31"/>
    </row>
    <row r="10" spans="1:17" s="6" customFormat="1" ht="13.2" x14ac:dyDescent="0.25">
      <c r="A10" s="29"/>
      <c r="B10" s="356"/>
      <c r="C10" s="357"/>
      <c r="D10" s="127"/>
      <c r="E10" s="127"/>
      <c r="F10" s="31"/>
      <c r="G10" s="31"/>
      <c r="H10" s="31"/>
      <c r="I10" s="31"/>
      <c r="J10" s="31"/>
      <c r="K10" s="31"/>
      <c r="L10" s="31"/>
      <c r="M10" s="31"/>
      <c r="N10" s="31"/>
      <c r="O10" s="31"/>
      <c r="P10" s="31"/>
      <c r="Q10" s="31"/>
    </row>
    <row r="11" spans="1:17" s="6" customFormat="1" ht="13.2" x14ac:dyDescent="0.25">
      <c r="A11" s="29"/>
      <c r="B11" s="356"/>
      <c r="C11" s="358"/>
      <c r="D11" s="127"/>
      <c r="E11" s="127"/>
      <c r="F11" s="31"/>
      <c r="G11" s="31"/>
      <c r="H11" s="31"/>
      <c r="I11" s="31"/>
      <c r="J11" s="31"/>
      <c r="K11" s="31"/>
      <c r="L11" s="31"/>
      <c r="M11" s="31"/>
      <c r="N11" s="31"/>
      <c r="O11" s="31"/>
      <c r="P11" s="31"/>
      <c r="Q11" s="31"/>
    </row>
    <row r="12" spans="1:17" s="6" customFormat="1" ht="13.2" x14ac:dyDescent="0.25">
      <c r="A12" s="29"/>
      <c r="B12" s="356"/>
      <c r="C12" s="358"/>
      <c r="D12" s="127"/>
      <c r="E12" s="127"/>
      <c r="F12" s="31"/>
      <c r="G12" s="31"/>
      <c r="H12" s="31"/>
      <c r="I12" s="31"/>
      <c r="J12" s="31"/>
      <c r="K12" s="31"/>
      <c r="L12" s="31"/>
      <c r="M12" s="31"/>
      <c r="N12" s="31"/>
      <c r="O12" s="31"/>
      <c r="P12" s="31"/>
      <c r="Q12" s="31"/>
    </row>
    <row r="13" spans="1:17" s="6" customFormat="1" ht="13.2" x14ac:dyDescent="0.25">
      <c r="A13" s="29"/>
      <c r="B13" s="356"/>
      <c r="C13" s="358"/>
      <c r="D13" s="127"/>
      <c r="E13" s="127"/>
      <c r="F13" s="31"/>
      <c r="G13" s="31"/>
      <c r="H13" s="31"/>
      <c r="I13" s="31"/>
      <c r="J13" s="31"/>
      <c r="K13" s="31"/>
      <c r="L13" s="31"/>
      <c r="M13" s="31"/>
      <c r="N13" s="31"/>
      <c r="O13" s="31"/>
      <c r="P13" s="31"/>
      <c r="Q13" s="31"/>
    </row>
    <row r="14" spans="1:17" s="6" customFormat="1" ht="13.2" x14ac:dyDescent="0.25">
      <c r="A14" s="29"/>
      <c r="B14" s="356"/>
      <c r="C14" s="358"/>
      <c r="D14" s="127"/>
      <c r="E14" s="127"/>
      <c r="F14" s="31"/>
      <c r="G14" s="31"/>
      <c r="H14" s="31"/>
      <c r="I14" s="31"/>
      <c r="J14" s="31"/>
      <c r="K14" s="31"/>
      <c r="L14" s="31"/>
      <c r="M14" s="31"/>
      <c r="N14" s="31"/>
      <c r="O14" s="31"/>
      <c r="P14" s="31"/>
      <c r="Q14" s="31"/>
    </row>
    <row r="15" spans="1:17" s="31" customFormat="1" x14ac:dyDescent="0.25">
      <c r="A15" s="29"/>
      <c r="B15" s="30"/>
      <c r="C15" s="129"/>
      <c r="D15" s="188"/>
      <c r="E15" s="188"/>
    </row>
    <row r="16" spans="1:17" s="6" customFormat="1" ht="15" customHeight="1" x14ac:dyDescent="0.25">
      <c r="A16" s="29"/>
      <c r="B16" s="123" t="s">
        <v>106</v>
      </c>
      <c r="C16" s="130"/>
      <c r="D16" s="131" t="s">
        <v>49</v>
      </c>
      <c r="E16" s="131" t="s">
        <v>50</v>
      </c>
      <c r="F16" s="31"/>
      <c r="G16" s="31"/>
      <c r="H16" s="31"/>
      <c r="I16" s="31"/>
      <c r="J16" s="31"/>
      <c r="K16" s="31"/>
      <c r="L16" s="31"/>
      <c r="M16" s="31"/>
      <c r="N16" s="31"/>
      <c r="O16" s="31"/>
      <c r="P16" s="31"/>
      <c r="Q16" s="31"/>
    </row>
    <row r="17" spans="1:42" s="6" customFormat="1" ht="13.2" x14ac:dyDescent="0.25">
      <c r="A17" s="29"/>
      <c r="B17" s="126" t="s">
        <v>38</v>
      </c>
      <c r="C17" s="78" t="s">
        <v>39</v>
      </c>
      <c r="D17" s="79" t="s">
        <v>48</v>
      </c>
      <c r="E17" s="79" t="s">
        <v>48</v>
      </c>
      <c r="F17" s="31"/>
      <c r="G17" s="31"/>
      <c r="H17" s="31"/>
      <c r="I17" s="31"/>
      <c r="J17" s="31"/>
      <c r="K17" s="31"/>
      <c r="L17" s="31"/>
      <c r="M17" s="31"/>
      <c r="N17" s="31"/>
      <c r="O17" s="31"/>
      <c r="P17" s="31"/>
      <c r="Q17" s="31"/>
    </row>
    <row r="18" spans="1:42" s="6" customFormat="1" ht="13.2" x14ac:dyDescent="0.25">
      <c r="A18" s="29"/>
      <c r="B18" s="132">
        <f>B10</f>
        <v>0</v>
      </c>
      <c r="C18" s="133">
        <f>C10</f>
        <v>0</v>
      </c>
      <c r="D18" s="127"/>
      <c r="E18" s="127"/>
      <c r="F18" s="31"/>
      <c r="G18" s="31"/>
      <c r="H18" s="31"/>
      <c r="I18" s="31"/>
      <c r="J18" s="31"/>
      <c r="K18" s="31"/>
      <c r="L18" s="31"/>
      <c r="M18" s="31"/>
      <c r="N18" s="31"/>
      <c r="O18" s="31"/>
      <c r="P18" s="31"/>
      <c r="Q18" s="31"/>
    </row>
    <row r="19" spans="1:42" s="6" customFormat="1" ht="13.2" x14ac:dyDescent="0.25">
      <c r="A19" s="29"/>
      <c r="B19" s="132">
        <f>B11</f>
        <v>0</v>
      </c>
      <c r="C19" s="133">
        <f t="shared" ref="C19:C22" si="0">C11</f>
        <v>0</v>
      </c>
      <c r="D19" s="127"/>
      <c r="E19" s="127"/>
      <c r="F19" s="31"/>
      <c r="G19" s="31"/>
      <c r="H19" s="31"/>
      <c r="I19" s="31"/>
      <c r="J19" s="31"/>
      <c r="K19" s="31"/>
      <c r="L19" s="31"/>
      <c r="M19" s="31"/>
      <c r="N19" s="31"/>
      <c r="O19" s="31"/>
      <c r="P19" s="31"/>
      <c r="Q19" s="31"/>
    </row>
    <row r="20" spans="1:42" s="6" customFormat="1" ht="13.2" x14ac:dyDescent="0.25">
      <c r="A20" s="29"/>
      <c r="B20" s="132">
        <f>B12</f>
        <v>0</v>
      </c>
      <c r="C20" s="133">
        <f t="shared" si="0"/>
        <v>0</v>
      </c>
      <c r="D20" s="127"/>
      <c r="E20" s="127"/>
      <c r="F20" s="31"/>
      <c r="G20" s="31"/>
      <c r="H20" s="31"/>
      <c r="I20" s="31"/>
      <c r="J20" s="31"/>
      <c r="K20" s="31"/>
      <c r="L20" s="31"/>
      <c r="M20" s="31"/>
      <c r="N20" s="31"/>
      <c r="O20" s="31"/>
      <c r="P20" s="31"/>
      <c r="Q20" s="31"/>
    </row>
    <row r="21" spans="1:42" s="6" customFormat="1" ht="13.2" x14ac:dyDescent="0.25">
      <c r="A21" s="29"/>
      <c r="B21" s="132">
        <f>B13</f>
        <v>0</v>
      </c>
      <c r="C21" s="133">
        <f t="shared" si="0"/>
        <v>0</v>
      </c>
      <c r="D21" s="127"/>
      <c r="E21" s="127"/>
      <c r="F21" s="31"/>
      <c r="G21" s="31"/>
      <c r="H21" s="31"/>
      <c r="I21" s="31"/>
      <c r="J21" s="31"/>
      <c r="K21" s="31"/>
      <c r="L21" s="31"/>
      <c r="M21" s="31"/>
      <c r="N21" s="31"/>
      <c r="O21" s="31"/>
      <c r="P21" s="31"/>
      <c r="Q21" s="31"/>
    </row>
    <row r="22" spans="1:42" s="6" customFormat="1" ht="13.2" x14ac:dyDescent="0.25">
      <c r="A22" s="29"/>
      <c r="B22" s="132">
        <f>B14</f>
        <v>0</v>
      </c>
      <c r="C22" s="133">
        <f t="shared" si="0"/>
        <v>0</v>
      </c>
      <c r="D22" s="127"/>
      <c r="E22" s="127"/>
      <c r="F22" s="31"/>
      <c r="G22" s="31"/>
      <c r="H22" s="31"/>
      <c r="I22" s="31"/>
      <c r="J22" s="31"/>
      <c r="K22" s="31"/>
      <c r="L22" s="31"/>
      <c r="M22" s="31"/>
      <c r="N22" s="31"/>
      <c r="O22" s="31"/>
      <c r="P22" s="31"/>
      <c r="Q22" s="31"/>
    </row>
    <row r="23" spans="1:42" s="6" customFormat="1" ht="13.2" x14ac:dyDescent="0.25">
      <c r="A23" s="29"/>
      <c r="B23" s="31"/>
      <c r="C23" s="31"/>
      <c r="D23" s="31"/>
      <c r="E23" s="140"/>
      <c r="F23" s="31"/>
      <c r="G23" s="31"/>
      <c r="H23" s="31"/>
      <c r="I23" s="31"/>
      <c r="J23" s="31"/>
      <c r="K23" s="31"/>
      <c r="L23" s="31"/>
      <c r="M23" s="31"/>
      <c r="N23" s="31"/>
      <c r="O23" s="31"/>
      <c r="P23" s="31"/>
      <c r="Q23" s="31"/>
    </row>
    <row r="24" spans="1:42" s="6" customFormat="1" ht="13.2" x14ac:dyDescent="0.25">
      <c r="A24" s="29"/>
      <c r="B24" s="123" t="s">
        <v>104</v>
      </c>
      <c r="C24" s="134"/>
      <c r="D24" s="134"/>
      <c r="E24" s="135"/>
      <c r="F24" s="125"/>
      <c r="G24" s="31"/>
      <c r="H24" s="31"/>
      <c r="I24" s="31"/>
      <c r="J24" s="31"/>
      <c r="K24" s="31"/>
      <c r="L24" s="31"/>
      <c r="M24" s="31"/>
      <c r="N24" s="31"/>
      <c r="O24" s="31"/>
      <c r="P24" s="31"/>
      <c r="Q24" s="31"/>
    </row>
    <row r="25" spans="1:42" s="6" customFormat="1" ht="13.2" x14ac:dyDescent="0.25">
      <c r="A25" s="29"/>
      <c r="B25" s="126" t="s">
        <v>38</v>
      </c>
      <c r="C25" s="79" t="s">
        <v>41</v>
      </c>
      <c r="D25" s="79" t="s">
        <v>44</v>
      </c>
      <c r="E25" s="136" t="s">
        <v>45</v>
      </c>
      <c r="F25" s="72"/>
      <c r="G25" s="31"/>
      <c r="H25" s="31"/>
      <c r="I25" s="31"/>
      <c r="J25" s="31"/>
      <c r="K25" s="31"/>
      <c r="L25" s="31"/>
      <c r="M25" s="31"/>
      <c r="N25" s="31"/>
      <c r="O25" s="31"/>
      <c r="P25" s="31"/>
      <c r="Q25" s="31"/>
    </row>
    <row r="26" spans="1:42" s="6" customFormat="1" ht="13.2" x14ac:dyDescent="0.25">
      <c r="A26" s="29"/>
      <c r="B26" s="137">
        <f>B18</f>
        <v>0</v>
      </c>
      <c r="C26" s="359"/>
      <c r="D26" s="360"/>
      <c r="E26" s="138">
        <f>C26*D26</f>
        <v>0</v>
      </c>
      <c r="F26" s="139"/>
      <c r="G26" s="31"/>
      <c r="H26" s="31"/>
      <c r="I26" s="31"/>
      <c r="J26" s="31"/>
      <c r="K26" s="31"/>
      <c r="L26" s="31"/>
      <c r="M26" s="31"/>
      <c r="N26" s="31"/>
      <c r="O26" s="31"/>
      <c r="P26" s="31"/>
      <c r="Q26" s="31"/>
    </row>
    <row r="27" spans="1:42" s="6" customFormat="1" ht="13.2" x14ac:dyDescent="0.25">
      <c r="A27" s="29"/>
      <c r="B27" s="137">
        <f>B19</f>
        <v>0</v>
      </c>
      <c r="C27" s="359"/>
      <c r="D27" s="358"/>
      <c r="E27" s="138">
        <f t="shared" ref="E27:E30" si="1">C27*D27</f>
        <v>0</v>
      </c>
      <c r="F27" s="139"/>
      <c r="G27" s="31"/>
      <c r="H27" s="31"/>
      <c r="I27" s="31"/>
      <c r="J27" s="31"/>
      <c r="K27" s="31"/>
      <c r="L27" s="31"/>
      <c r="M27" s="31"/>
      <c r="N27" s="31"/>
      <c r="O27" s="31"/>
      <c r="P27" s="31"/>
      <c r="Q27" s="31"/>
    </row>
    <row r="28" spans="1:42" s="6" customFormat="1" ht="13.2" x14ac:dyDescent="0.25">
      <c r="A28" s="29"/>
      <c r="B28" s="137">
        <f>B20</f>
        <v>0</v>
      </c>
      <c r="C28" s="359"/>
      <c r="D28" s="358"/>
      <c r="E28" s="138">
        <f t="shared" si="1"/>
        <v>0</v>
      </c>
      <c r="F28" s="139"/>
      <c r="G28" s="31"/>
      <c r="H28" s="31"/>
      <c r="I28" s="31"/>
      <c r="J28" s="31"/>
      <c r="K28" s="31"/>
      <c r="L28" s="31"/>
      <c r="M28" s="31"/>
      <c r="N28" s="31"/>
      <c r="O28" s="31"/>
      <c r="P28" s="31"/>
      <c r="Q28" s="31"/>
    </row>
    <row r="29" spans="1:42" s="6" customFormat="1" ht="13.2" x14ac:dyDescent="0.25">
      <c r="A29" s="29"/>
      <c r="B29" s="137">
        <f>B21</f>
        <v>0</v>
      </c>
      <c r="C29" s="359"/>
      <c r="D29" s="358"/>
      <c r="E29" s="138">
        <f t="shared" si="1"/>
        <v>0</v>
      </c>
      <c r="F29" s="139"/>
      <c r="G29" s="31"/>
      <c r="H29" s="31"/>
      <c r="I29" s="31"/>
      <c r="J29" s="31"/>
      <c r="K29" s="31"/>
      <c r="L29" s="31"/>
      <c r="M29" s="31"/>
      <c r="N29" s="31"/>
      <c r="O29" s="31"/>
      <c r="P29" s="31"/>
      <c r="Q29" s="31"/>
    </row>
    <row r="30" spans="1:42" s="6" customFormat="1" ht="13.2" x14ac:dyDescent="0.25">
      <c r="A30" s="29"/>
      <c r="B30" s="137">
        <f>B22</f>
        <v>0</v>
      </c>
      <c r="C30" s="359"/>
      <c r="D30" s="358"/>
      <c r="E30" s="138">
        <f t="shared" si="1"/>
        <v>0</v>
      </c>
      <c r="F30" s="139"/>
      <c r="G30" s="31"/>
      <c r="H30" s="31"/>
      <c r="I30" s="31"/>
      <c r="J30" s="31"/>
      <c r="K30" s="31"/>
      <c r="L30" s="31"/>
      <c r="M30" s="31"/>
      <c r="N30" s="31"/>
      <c r="O30" s="31"/>
      <c r="P30" s="31"/>
      <c r="Q30" s="31"/>
    </row>
    <row r="31" spans="1:42" s="304" customFormat="1" ht="13.2" x14ac:dyDescent="0.25">
      <c r="B31" s="305"/>
      <c r="C31" s="305"/>
      <c r="D31" s="305"/>
      <c r="E31" s="305"/>
      <c r="F31" s="305"/>
      <c r="G31" s="305"/>
      <c r="H31" s="305"/>
      <c r="I31" s="305"/>
      <c r="J31" s="305"/>
      <c r="K31" s="305"/>
      <c r="L31" s="305"/>
      <c r="M31" s="305"/>
      <c r="N31" s="305"/>
      <c r="O31" s="305"/>
      <c r="P31" s="305"/>
      <c r="Q31" s="305"/>
      <c r="R31" s="305"/>
      <c r="S31" s="305"/>
      <c r="T31" s="305"/>
      <c r="U31" s="305"/>
      <c r="V31" s="305"/>
      <c r="W31" s="305"/>
      <c r="X31" s="305"/>
      <c r="Y31" s="305"/>
      <c r="Z31" s="305"/>
      <c r="AA31" s="305"/>
      <c r="AB31" s="305"/>
      <c r="AC31" s="305"/>
      <c r="AD31" s="305"/>
      <c r="AE31" s="305"/>
      <c r="AF31" s="305"/>
      <c r="AG31" s="305"/>
      <c r="AH31" s="305"/>
      <c r="AI31" s="305"/>
      <c r="AJ31" s="305"/>
      <c r="AK31" s="305"/>
      <c r="AL31" s="305"/>
      <c r="AM31" s="305"/>
      <c r="AN31" s="305"/>
      <c r="AO31" s="305"/>
      <c r="AP31" s="305"/>
    </row>
    <row r="32" spans="1:42" s="140" customFormat="1" ht="13.2" x14ac:dyDescent="0.25">
      <c r="B32" s="123" t="s">
        <v>107</v>
      </c>
      <c r="C32" s="130"/>
      <c r="D32" s="306"/>
      <c r="E32" s="307"/>
      <c r="F32" s="307"/>
      <c r="G32" s="307"/>
    </row>
    <row r="33" spans="1:17" s="140" customFormat="1" ht="16.05" customHeight="1" x14ac:dyDescent="0.25">
      <c r="B33" s="126" t="s">
        <v>38</v>
      </c>
      <c r="C33" s="78" t="s">
        <v>108</v>
      </c>
      <c r="D33" s="79" t="s">
        <v>109</v>
      </c>
      <c r="E33" s="79" t="s">
        <v>110</v>
      </c>
      <c r="F33" s="79" t="s">
        <v>111</v>
      </c>
      <c r="G33" s="79" t="s">
        <v>112</v>
      </c>
    </row>
    <row r="34" spans="1:17" s="140" customFormat="1" ht="13.2" x14ac:dyDescent="0.25">
      <c r="B34" s="132">
        <f>B26</f>
        <v>0</v>
      </c>
      <c r="C34" s="128">
        <f>E26*D10*75%</f>
        <v>0</v>
      </c>
      <c r="D34" s="141">
        <f>E10*E26*20%</f>
        <v>0</v>
      </c>
      <c r="E34" s="128">
        <f>D18*E26*3%</f>
        <v>0</v>
      </c>
      <c r="F34" s="152">
        <f>E26*E18*2%</f>
        <v>0</v>
      </c>
      <c r="G34" s="128">
        <f>C34+D34+E34+F34</f>
        <v>0</v>
      </c>
    </row>
    <row r="35" spans="1:17" s="140" customFormat="1" ht="13.2" x14ac:dyDescent="0.25">
      <c r="B35" s="132">
        <f t="shared" ref="B35:B38" si="2">B27</f>
        <v>0</v>
      </c>
      <c r="C35" s="128">
        <f t="shared" ref="C35:C38" si="3">E27*D11*75%</f>
        <v>0</v>
      </c>
      <c r="D35" s="141">
        <f>E11*E27*20%</f>
        <v>0</v>
      </c>
      <c r="E35" s="128">
        <f t="shared" ref="E35:E38" si="4">D19*E27*3%</f>
        <v>0</v>
      </c>
      <c r="F35" s="152">
        <f>E27*E19*2%</f>
        <v>0</v>
      </c>
      <c r="G35" s="128">
        <f t="shared" ref="G35:G38" si="5">C35+D35+E35+F35</f>
        <v>0</v>
      </c>
    </row>
    <row r="36" spans="1:17" s="140" customFormat="1" ht="13.2" x14ac:dyDescent="0.25">
      <c r="B36" s="132">
        <f t="shared" si="2"/>
        <v>0</v>
      </c>
      <c r="C36" s="128">
        <f t="shared" si="3"/>
        <v>0</v>
      </c>
      <c r="D36" s="141">
        <f>E12*E28*20%</f>
        <v>0</v>
      </c>
      <c r="E36" s="128">
        <f t="shared" si="4"/>
        <v>0</v>
      </c>
      <c r="F36" s="152">
        <f t="shared" ref="F36:F38" si="6">E28*E20*2%</f>
        <v>0</v>
      </c>
      <c r="G36" s="128">
        <f t="shared" si="5"/>
        <v>0</v>
      </c>
    </row>
    <row r="37" spans="1:17" s="140" customFormat="1" ht="13.2" x14ac:dyDescent="0.25">
      <c r="B37" s="132">
        <f t="shared" si="2"/>
        <v>0</v>
      </c>
      <c r="C37" s="128">
        <f t="shared" si="3"/>
        <v>0</v>
      </c>
      <c r="D37" s="141">
        <f>E13*E29*20%</f>
        <v>0</v>
      </c>
      <c r="E37" s="128">
        <f t="shared" si="4"/>
        <v>0</v>
      </c>
      <c r="F37" s="152">
        <f t="shared" si="6"/>
        <v>0</v>
      </c>
      <c r="G37" s="128">
        <f t="shared" si="5"/>
        <v>0</v>
      </c>
    </row>
    <row r="38" spans="1:17" s="140" customFormat="1" ht="13.2" x14ac:dyDescent="0.25">
      <c r="B38" s="132">
        <f t="shared" si="2"/>
        <v>0</v>
      </c>
      <c r="C38" s="128">
        <f t="shared" si="3"/>
        <v>0</v>
      </c>
      <c r="D38" s="141">
        <f>E14*E30*20%</f>
        <v>0</v>
      </c>
      <c r="E38" s="128">
        <f t="shared" si="4"/>
        <v>0</v>
      </c>
      <c r="F38" s="152">
        <f t="shared" si="6"/>
        <v>0</v>
      </c>
      <c r="G38" s="128">
        <f t="shared" si="5"/>
        <v>0</v>
      </c>
    </row>
    <row r="39" spans="1:17" s="6" customFormat="1" x14ac:dyDescent="0.25">
      <c r="A39" s="140"/>
      <c r="B39" s="30"/>
      <c r="C39" s="30"/>
      <c r="D39" s="30"/>
      <c r="E39" s="30"/>
      <c r="F39" s="30"/>
      <c r="G39" s="110">
        <f>SUM(G34:G38)</f>
        <v>0</v>
      </c>
      <c r="H39" s="30"/>
      <c r="I39" s="30"/>
      <c r="J39" s="30"/>
      <c r="K39" s="30"/>
      <c r="L39" s="31"/>
      <c r="M39" s="31"/>
      <c r="N39" s="31"/>
      <c r="O39" s="31"/>
      <c r="P39" s="31"/>
      <c r="Q39" s="31"/>
    </row>
    <row r="40" spans="1:17" s="6" customFormat="1" x14ac:dyDescent="0.25">
      <c r="A40" s="140"/>
      <c r="B40" s="30"/>
      <c r="C40" s="30"/>
      <c r="D40" s="30"/>
      <c r="E40" s="30"/>
      <c r="F40" s="30"/>
      <c r="G40" s="30"/>
      <c r="H40" s="30"/>
      <c r="I40" s="30"/>
      <c r="J40" s="30"/>
      <c r="K40" s="30"/>
      <c r="L40" s="31"/>
      <c r="M40" s="31"/>
      <c r="N40" s="31"/>
      <c r="O40" s="31"/>
      <c r="P40" s="31"/>
      <c r="Q40" s="31"/>
    </row>
    <row r="41" spans="1:17" s="6" customFormat="1" ht="13.2" x14ac:dyDescent="0.25">
      <c r="A41" s="140"/>
      <c r="B41" s="75" t="s">
        <v>139</v>
      </c>
      <c r="C41" s="76"/>
      <c r="D41" s="76"/>
      <c r="E41" s="76"/>
      <c r="F41" s="76"/>
      <c r="G41" s="76"/>
      <c r="H41" s="76"/>
      <c r="I41" s="76"/>
      <c r="J41" s="77"/>
      <c r="K41" s="31"/>
      <c r="L41" s="31"/>
      <c r="M41" s="31"/>
      <c r="N41" s="31"/>
      <c r="O41" s="31"/>
      <c r="P41" s="31"/>
      <c r="Q41" s="31"/>
    </row>
    <row r="42" spans="1:17" s="6" customFormat="1" ht="13.2" x14ac:dyDescent="0.25">
      <c r="A42" s="140"/>
      <c r="B42" s="41" t="s">
        <v>38</v>
      </c>
      <c r="C42" s="78" t="s">
        <v>39</v>
      </c>
      <c r="D42" s="79" t="s">
        <v>148</v>
      </c>
      <c r="E42" s="79" t="s">
        <v>41</v>
      </c>
      <c r="F42" s="80" t="s">
        <v>44</v>
      </c>
      <c r="G42" s="241" t="s">
        <v>45</v>
      </c>
      <c r="H42" s="241"/>
      <c r="I42" s="241" t="s">
        <v>112</v>
      </c>
      <c r="J42" s="241"/>
      <c r="K42" s="31"/>
      <c r="L42" s="31"/>
      <c r="M42" s="31"/>
      <c r="N42" s="31"/>
      <c r="O42" s="31"/>
      <c r="P42" s="31"/>
      <c r="Q42" s="31"/>
    </row>
    <row r="43" spans="1:17" s="6" customFormat="1" ht="13.2" x14ac:dyDescent="0.25">
      <c r="A43" s="140"/>
      <c r="B43" s="354"/>
      <c r="C43" s="338"/>
      <c r="D43" s="361"/>
      <c r="E43" s="362"/>
      <c r="F43" s="191">
        <v>255</v>
      </c>
      <c r="G43" s="308">
        <f>E43*F43</f>
        <v>0</v>
      </c>
      <c r="H43" s="308"/>
      <c r="I43" s="301">
        <f>D43*G43</f>
        <v>0</v>
      </c>
      <c r="J43" s="301"/>
      <c r="K43" s="31"/>
      <c r="L43" s="31"/>
      <c r="M43" s="31"/>
      <c r="N43" s="31"/>
      <c r="O43" s="31"/>
      <c r="P43" s="31"/>
      <c r="Q43" s="31"/>
    </row>
    <row r="44" spans="1:17" s="6" customFormat="1" ht="13.2" x14ac:dyDescent="0.25">
      <c r="A44" s="140"/>
      <c r="B44" s="355"/>
      <c r="C44" s="342"/>
      <c r="D44" s="363"/>
      <c r="E44" s="364"/>
      <c r="F44" s="191">
        <v>255</v>
      </c>
      <c r="G44" s="300">
        <f>E44*F44</f>
        <v>0</v>
      </c>
      <c r="H44" s="300"/>
      <c r="I44" s="301">
        <f t="shared" ref="I44:I51" si="7">D44*G44</f>
        <v>0</v>
      </c>
      <c r="J44" s="301"/>
      <c r="K44" s="31"/>
      <c r="L44" s="31"/>
      <c r="M44" s="31"/>
      <c r="N44" s="31"/>
      <c r="O44" s="31"/>
      <c r="P44" s="31"/>
      <c r="Q44" s="31"/>
    </row>
    <row r="45" spans="1:17" s="6" customFormat="1" ht="13.2" x14ac:dyDescent="0.25">
      <c r="A45" s="140"/>
      <c r="B45" s="355"/>
      <c r="C45" s="342"/>
      <c r="D45" s="363"/>
      <c r="E45" s="364"/>
      <c r="F45" s="191">
        <v>255</v>
      </c>
      <c r="G45" s="300">
        <f t="shared" ref="G45:G51" si="8">E45*F45</f>
        <v>0</v>
      </c>
      <c r="H45" s="300"/>
      <c r="I45" s="301">
        <f t="shared" si="7"/>
        <v>0</v>
      </c>
      <c r="J45" s="301"/>
      <c r="K45" s="31"/>
      <c r="L45" s="31"/>
      <c r="M45" s="31"/>
      <c r="N45" s="31"/>
      <c r="O45" s="31"/>
      <c r="P45" s="31"/>
      <c r="Q45" s="31"/>
    </row>
    <row r="46" spans="1:17" s="6" customFormat="1" ht="13.2" x14ac:dyDescent="0.25">
      <c r="A46" s="140"/>
      <c r="B46" s="355"/>
      <c r="C46" s="342"/>
      <c r="D46" s="363"/>
      <c r="E46" s="364"/>
      <c r="F46" s="191">
        <v>255</v>
      </c>
      <c r="G46" s="300">
        <f t="shared" si="8"/>
        <v>0</v>
      </c>
      <c r="H46" s="300"/>
      <c r="I46" s="301">
        <f t="shared" si="7"/>
        <v>0</v>
      </c>
      <c r="J46" s="301"/>
      <c r="K46" s="31"/>
      <c r="L46" s="31"/>
      <c r="M46" s="31"/>
      <c r="N46" s="31"/>
      <c r="O46" s="31"/>
      <c r="P46" s="31"/>
      <c r="Q46" s="31"/>
    </row>
    <row r="47" spans="1:17" s="6" customFormat="1" ht="13.2" x14ac:dyDescent="0.25">
      <c r="A47" s="140"/>
      <c r="B47" s="355"/>
      <c r="C47" s="342"/>
      <c r="D47" s="363"/>
      <c r="E47" s="364"/>
      <c r="F47" s="191">
        <v>255</v>
      </c>
      <c r="G47" s="300">
        <f t="shared" si="8"/>
        <v>0</v>
      </c>
      <c r="H47" s="300"/>
      <c r="I47" s="301">
        <f t="shared" si="7"/>
        <v>0</v>
      </c>
      <c r="J47" s="301"/>
      <c r="K47" s="31"/>
      <c r="L47" s="31"/>
      <c r="M47" s="31"/>
      <c r="N47" s="31"/>
      <c r="O47" s="31"/>
      <c r="P47" s="31"/>
      <c r="Q47" s="31"/>
    </row>
    <row r="48" spans="1:17" s="6" customFormat="1" ht="13.2" x14ac:dyDescent="0.25">
      <c r="A48" s="140"/>
      <c r="B48" s="355">
        <v>11</v>
      </c>
      <c r="C48" s="342"/>
      <c r="D48" s="363"/>
      <c r="E48" s="364"/>
      <c r="F48" s="191">
        <v>255</v>
      </c>
      <c r="G48" s="300">
        <f t="shared" si="8"/>
        <v>0</v>
      </c>
      <c r="H48" s="300"/>
      <c r="I48" s="301">
        <f t="shared" si="7"/>
        <v>0</v>
      </c>
      <c r="J48" s="301"/>
      <c r="K48" s="31"/>
      <c r="L48" s="31"/>
      <c r="M48" s="31"/>
      <c r="N48" s="31"/>
      <c r="O48" s="31"/>
      <c r="P48" s="31"/>
      <c r="Q48" s="31"/>
    </row>
    <row r="49" spans="1:17" s="6" customFormat="1" ht="13.2" x14ac:dyDescent="0.25">
      <c r="A49" s="140" t="s">
        <v>136</v>
      </c>
      <c r="B49" s="355"/>
      <c r="C49" s="342"/>
      <c r="D49" s="363"/>
      <c r="E49" s="364"/>
      <c r="F49" s="191">
        <v>255</v>
      </c>
      <c r="G49" s="300">
        <f t="shared" si="8"/>
        <v>0</v>
      </c>
      <c r="H49" s="300"/>
      <c r="I49" s="301">
        <f t="shared" si="7"/>
        <v>0</v>
      </c>
      <c r="J49" s="301"/>
      <c r="K49" s="140" t="s">
        <v>136</v>
      </c>
      <c r="L49" s="31"/>
      <c r="M49" s="31"/>
      <c r="N49" s="31"/>
      <c r="O49" s="31"/>
      <c r="P49" s="31"/>
      <c r="Q49" s="31"/>
    </row>
    <row r="50" spans="1:17" s="6" customFormat="1" ht="13.2" x14ac:dyDescent="0.25">
      <c r="A50" s="140" t="s">
        <v>136</v>
      </c>
      <c r="B50" s="355"/>
      <c r="C50" s="342"/>
      <c r="D50" s="363"/>
      <c r="E50" s="364"/>
      <c r="F50" s="191">
        <v>255</v>
      </c>
      <c r="G50" s="300">
        <f t="shared" si="8"/>
        <v>0</v>
      </c>
      <c r="H50" s="300"/>
      <c r="I50" s="301">
        <f t="shared" si="7"/>
        <v>0</v>
      </c>
      <c r="J50" s="301"/>
      <c r="K50" s="140" t="s">
        <v>136</v>
      </c>
      <c r="L50" s="31"/>
      <c r="M50" s="31"/>
      <c r="N50" s="31"/>
      <c r="O50" s="31"/>
      <c r="P50" s="31"/>
      <c r="Q50" s="31"/>
    </row>
    <row r="51" spans="1:17" s="6" customFormat="1" ht="13.2" x14ac:dyDescent="0.25">
      <c r="A51" s="140" t="s">
        <v>136</v>
      </c>
      <c r="B51" s="355"/>
      <c r="C51" s="342"/>
      <c r="D51" s="365"/>
      <c r="E51" s="364"/>
      <c r="F51" s="191">
        <v>255</v>
      </c>
      <c r="G51" s="300">
        <f t="shared" si="8"/>
        <v>0</v>
      </c>
      <c r="H51" s="300"/>
      <c r="I51" s="301">
        <f t="shared" si="7"/>
        <v>0</v>
      </c>
      <c r="J51" s="301"/>
      <c r="K51" s="140" t="s">
        <v>136</v>
      </c>
      <c r="L51" s="31"/>
      <c r="M51" s="31"/>
      <c r="N51" s="31"/>
      <c r="O51" s="31"/>
      <c r="P51" s="31"/>
      <c r="Q51" s="31"/>
    </row>
    <row r="52" spans="1:17" s="6" customFormat="1" ht="15.6" x14ac:dyDescent="0.3">
      <c r="A52" s="140" t="s">
        <v>136</v>
      </c>
      <c r="B52" s="86" t="s">
        <v>43</v>
      </c>
      <c r="C52" s="87"/>
      <c r="D52" s="189"/>
      <c r="E52" s="190">
        <f>SUM(E43:E51)</f>
        <v>0</v>
      </c>
      <c r="F52" s="192"/>
      <c r="G52" s="302">
        <f>SUM(G43:H51)</f>
        <v>0</v>
      </c>
      <c r="H52" s="302"/>
      <c r="I52" s="303">
        <f>SUM(I43:J51)</f>
        <v>0</v>
      </c>
      <c r="J52" s="303"/>
      <c r="K52" s="140" t="s">
        <v>136</v>
      </c>
      <c r="L52" s="31"/>
      <c r="M52" s="31"/>
      <c r="N52" s="31"/>
      <c r="O52" s="31"/>
      <c r="P52" s="31"/>
      <c r="Q52" s="31"/>
    </row>
    <row r="53" spans="1:17" s="6" customFormat="1" ht="13.2" x14ac:dyDescent="0.25">
      <c r="A53" s="140" t="s">
        <v>136</v>
      </c>
      <c r="B53" s="140" t="s">
        <v>136</v>
      </c>
      <c r="C53" s="140" t="s">
        <v>136</v>
      </c>
      <c r="D53" s="140" t="s">
        <v>136</v>
      </c>
      <c r="E53" s="140" t="s">
        <v>136</v>
      </c>
      <c r="F53" s="140" t="s">
        <v>136</v>
      </c>
      <c r="G53" s="140" t="s">
        <v>136</v>
      </c>
      <c r="H53" s="140" t="s">
        <v>136</v>
      </c>
      <c r="I53" s="140" t="s">
        <v>136</v>
      </c>
      <c r="J53" s="140" t="s">
        <v>136</v>
      </c>
      <c r="K53" s="140" t="s">
        <v>136</v>
      </c>
      <c r="L53" s="140" t="s">
        <v>136</v>
      </c>
      <c r="M53" s="31"/>
      <c r="N53" s="31"/>
      <c r="O53" s="31"/>
      <c r="P53" s="31"/>
      <c r="Q53" s="31"/>
    </row>
    <row r="54" spans="1:17" s="6" customFormat="1" ht="13.2" x14ac:dyDescent="0.25">
      <c r="A54" s="140" t="s">
        <v>136</v>
      </c>
      <c r="B54" s="140" t="s">
        <v>136</v>
      </c>
      <c r="C54" s="140" t="s">
        <v>136</v>
      </c>
      <c r="D54" s="140" t="s">
        <v>136</v>
      </c>
      <c r="E54" s="140" t="s">
        <v>136</v>
      </c>
      <c r="F54" s="140" t="s">
        <v>136</v>
      </c>
      <c r="G54" s="140" t="s">
        <v>136</v>
      </c>
      <c r="H54" s="140" t="s">
        <v>136</v>
      </c>
      <c r="I54" s="140" t="s">
        <v>136</v>
      </c>
      <c r="J54" s="140" t="s">
        <v>136</v>
      </c>
      <c r="K54" s="140" t="s">
        <v>136</v>
      </c>
      <c r="L54" s="140" t="s">
        <v>136</v>
      </c>
      <c r="M54" s="31"/>
      <c r="N54" s="31"/>
      <c r="O54" s="31"/>
      <c r="P54" s="31"/>
      <c r="Q54" s="31"/>
    </row>
    <row r="55" spans="1:17" s="6" customFormat="1" ht="13.2" x14ac:dyDescent="0.25">
      <c r="A55" s="140" t="s">
        <v>136</v>
      </c>
      <c r="B55" s="155" t="s">
        <v>140</v>
      </c>
      <c r="C55" s="193" t="s">
        <v>82</v>
      </c>
      <c r="D55" s="140" t="s">
        <v>136</v>
      </c>
      <c r="E55" s="140" t="s">
        <v>136</v>
      </c>
      <c r="F55" s="140" t="s">
        <v>136</v>
      </c>
      <c r="G55" s="140" t="s">
        <v>136</v>
      </c>
      <c r="H55" s="140" t="s">
        <v>136</v>
      </c>
      <c r="I55" s="140" t="s">
        <v>136</v>
      </c>
      <c r="J55" s="140" t="s">
        <v>136</v>
      </c>
      <c r="K55" s="140" t="s">
        <v>136</v>
      </c>
      <c r="L55" s="31"/>
      <c r="M55" s="31"/>
      <c r="N55" s="31"/>
      <c r="O55" s="31"/>
      <c r="P55" s="31"/>
      <c r="Q55" s="31"/>
    </row>
    <row r="56" spans="1:17" s="6" customFormat="1" ht="13.2" x14ac:dyDescent="0.25">
      <c r="A56" s="140" t="s">
        <v>136</v>
      </c>
      <c r="B56" s="56" t="str">
        <f>B32</f>
        <v>Personeelskosten - gewogen</v>
      </c>
      <c r="C56" s="194">
        <f>G39</f>
        <v>0</v>
      </c>
      <c r="D56" s="140" t="s">
        <v>136</v>
      </c>
      <c r="E56" s="140" t="s">
        <v>136</v>
      </c>
      <c r="F56" s="140" t="s">
        <v>136</v>
      </c>
      <c r="G56" s="140" t="s">
        <v>136</v>
      </c>
      <c r="H56" s="140" t="s">
        <v>136</v>
      </c>
      <c r="I56" s="140" t="s">
        <v>136</v>
      </c>
      <c r="J56" s="140" t="s">
        <v>136</v>
      </c>
      <c r="K56" s="140" t="s">
        <v>136</v>
      </c>
      <c r="L56" s="31"/>
      <c r="M56" s="31"/>
      <c r="N56" s="31"/>
      <c r="O56" s="31"/>
      <c r="P56" s="31"/>
      <c r="Q56" s="31"/>
    </row>
    <row r="57" spans="1:17" s="6" customFormat="1" ht="13.2" x14ac:dyDescent="0.25">
      <c r="A57" s="140" t="s">
        <v>136</v>
      </c>
      <c r="B57" s="56" t="str">
        <f>B41</f>
        <v>Overnamekosten personeel (jaarlijks)</v>
      </c>
      <c r="C57" s="98">
        <f>I52</f>
        <v>0</v>
      </c>
      <c r="D57" s="140" t="s">
        <v>136</v>
      </c>
      <c r="E57" s="140"/>
      <c r="F57" s="140"/>
      <c r="G57" s="140"/>
      <c r="H57" s="140"/>
      <c r="I57" s="140" t="s">
        <v>136</v>
      </c>
      <c r="J57" s="140" t="s">
        <v>136</v>
      </c>
      <c r="K57" s="140" t="s">
        <v>136</v>
      </c>
      <c r="L57" s="31"/>
      <c r="M57" s="31"/>
      <c r="N57" s="31"/>
      <c r="O57" s="31"/>
      <c r="P57" s="31"/>
      <c r="Q57" s="31"/>
    </row>
    <row r="58" spans="1:17" s="6" customFormat="1" ht="13.2" x14ac:dyDescent="0.25">
      <c r="A58" s="140" t="s">
        <v>136</v>
      </c>
      <c r="B58" s="160" t="s">
        <v>8</v>
      </c>
      <c r="C58" s="110">
        <f>SUM(C56:C57)</f>
        <v>0</v>
      </c>
      <c r="D58" s="140" t="s">
        <v>136</v>
      </c>
      <c r="E58" s="140"/>
      <c r="F58" s="140"/>
      <c r="G58" s="140"/>
      <c r="H58" s="140"/>
      <c r="I58" s="140" t="s">
        <v>136</v>
      </c>
      <c r="J58" s="140" t="s">
        <v>136</v>
      </c>
      <c r="K58" s="140" t="s">
        <v>136</v>
      </c>
      <c r="L58" s="31"/>
      <c r="M58" s="31"/>
      <c r="N58" s="31"/>
      <c r="O58" s="31"/>
      <c r="P58" s="31"/>
      <c r="Q58" s="31"/>
    </row>
    <row r="59" spans="1:17" s="6" customFormat="1" ht="13.2" x14ac:dyDescent="0.25">
      <c r="A59" s="140" t="s">
        <v>136</v>
      </c>
      <c r="B59" s="140" t="s">
        <v>136</v>
      </c>
      <c r="C59" s="140" t="s">
        <v>136</v>
      </c>
      <c r="D59" s="140" t="s">
        <v>136</v>
      </c>
      <c r="E59" s="140"/>
      <c r="F59" s="140"/>
      <c r="G59" s="140"/>
      <c r="H59" s="140"/>
      <c r="I59" s="140" t="s">
        <v>136</v>
      </c>
      <c r="J59" s="140" t="s">
        <v>136</v>
      </c>
      <c r="K59" s="140" t="s">
        <v>136</v>
      </c>
      <c r="L59" s="140" t="s">
        <v>136</v>
      </c>
      <c r="M59" s="31"/>
      <c r="N59" s="31"/>
      <c r="O59" s="31"/>
      <c r="P59" s="31"/>
      <c r="Q59" s="31"/>
    </row>
    <row r="60" spans="1:17" s="6" customFormat="1" ht="13.2" x14ac:dyDescent="0.25">
      <c r="A60" s="140" t="s">
        <v>136</v>
      </c>
      <c r="B60" s="140" t="s">
        <v>136</v>
      </c>
      <c r="C60" s="140" t="s">
        <v>136</v>
      </c>
      <c r="D60" s="140" t="s">
        <v>136</v>
      </c>
      <c r="E60" s="140"/>
      <c r="F60" s="140"/>
      <c r="G60" s="140"/>
      <c r="H60" s="140"/>
      <c r="I60" s="140" t="s">
        <v>136</v>
      </c>
      <c r="J60" s="140" t="s">
        <v>136</v>
      </c>
      <c r="K60" s="140" t="s">
        <v>136</v>
      </c>
      <c r="L60" s="140" t="s">
        <v>136</v>
      </c>
      <c r="M60" s="31"/>
      <c r="N60" s="31"/>
      <c r="O60" s="31"/>
      <c r="P60" s="31"/>
      <c r="Q60" s="31"/>
    </row>
    <row r="61" spans="1:17" s="6" customFormat="1" ht="13.2" x14ac:dyDescent="0.25">
      <c r="A61" s="140" t="s">
        <v>136</v>
      </c>
      <c r="B61" s="140" t="s">
        <v>136</v>
      </c>
      <c r="C61" s="140" t="s">
        <v>136</v>
      </c>
      <c r="D61" s="140" t="s">
        <v>136</v>
      </c>
      <c r="E61" s="140"/>
      <c r="F61" s="140"/>
      <c r="G61" s="140"/>
      <c r="H61" s="140"/>
      <c r="I61" s="140" t="s">
        <v>136</v>
      </c>
      <c r="J61" s="140" t="s">
        <v>136</v>
      </c>
      <c r="K61" s="140" t="s">
        <v>136</v>
      </c>
      <c r="L61" s="140" t="s">
        <v>136</v>
      </c>
      <c r="M61" s="31"/>
      <c r="N61" s="31"/>
      <c r="O61" s="31"/>
      <c r="P61" s="31"/>
      <c r="Q61" s="31"/>
    </row>
    <row r="62" spans="1:17" s="6" customFormat="1" ht="13.2" x14ac:dyDescent="0.25">
      <c r="A62" s="140" t="s">
        <v>136</v>
      </c>
      <c r="B62" s="140" t="s">
        <v>136</v>
      </c>
      <c r="C62" s="140" t="s">
        <v>136</v>
      </c>
      <c r="D62" s="140" t="s">
        <v>136</v>
      </c>
      <c r="E62" s="140"/>
      <c r="F62" s="140"/>
      <c r="G62" s="140"/>
      <c r="H62" s="140"/>
      <c r="I62" s="140" t="s">
        <v>136</v>
      </c>
      <c r="J62" s="140" t="s">
        <v>136</v>
      </c>
      <c r="K62" s="140" t="s">
        <v>136</v>
      </c>
      <c r="L62" s="140" t="s">
        <v>136</v>
      </c>
      <c r="M62" s="31"/>
      <c r="N62" s="31"/>
      <c r="O62" s="31"/>
      <c r="P62" s="31"/>
      <c r="Q62" s="31"/>
    </row>
    <row r="63" spans="1:17" s="6" customFormat="1" ht="13.2" x14ac:dyDescent="0.25">
      <c r="A63" s="140" t="s">
        <v>136</v>
      </c>
      <c r="B63" s="140" t="s">
        <v>136</v>
      </c>
      <c r="C63" s="140" t="s">
        <v>136</v>
      </c>
      <c r="D63" s="140" t="s">
        <v>136</v>
      </c>
      <c r="E63" s="140" t="s">
        <v>136</v>
      </c>
      <c r="F63" s="140" t="s">
        <v>136</v>
      </c>
      <c r="G63" s="140" t="s">
        <v>136</v>
      </c>
      <c r="H63" s="140" t="s">
        <v>136</v>
      </c>
      <c r="I63" s="140" t="s">
        <v>136</v>
      </c>
      <c r="J63" s="140" t="s">
        <v>136</v>
      </c>
      <c r="K63" s="140" t="s">
        <v>136</v>
      </c>
      <c r="L63" s="140" t="s">
        <v>136</v>
      </c>
      <c r="M63" s="31"/>
      <c r="N63" s="31"/>
      <c r="O63" s="31"/>
      <c r="P63" s="31"/>
      <c r="Q63" s="31"/>
    </row>
    <row r="64" spans="1:17" s="6" customFormat="1" ht="13.2" x14ac:dyDescent="0.25">
      <c r="A64" s="140" t="s">
        <v>136</v>
      </c>
      <c r="B64" s="140" t="s">
        <v>136</v>
      </c>
      <c r="C64" s="140" t="s">
        <v>136</v>
      </c>
      <c r="D64" s="140" t="s">
        <v>136</v>
      </c>
      <c r="E64" s="140" t="s">
        <v>136</v>
      </c>
      <c r="F64" s="140" t="s">
        <v>136</v>
      </c>
      <c r="G64" s="140" t="s">
        <v>136</v>
      </c>
      <c r="H64" s="140" t="s">
        <v>136</v>
      </c>
      <c r="I64" s="140" t="s">
        <v>136</v>
      </c>
      <c r="J64" s="140" t="s">
        <v>136</v>
      </c>
      <c r="K64" s="140" t="s">
        <v>136</v>
      </c>
      <c r="L64" s="140" t="s">
        <v>136</v>
      </c>
      <c r="M64" s="31"/>
      <c r="N64" s="31"/>
      <c r="O64" s="31"/>
      <c r="P64" s="31"/>
      <c r="Q64" s="31"/>
    </row>
    <row r="65" spans="1:17" s="6" customFormat="1" ht="13.2" x14ac:dyDescent="0.25">
      <c r="A65" s="140" t="s">
        <v>136</v>
      </c>
      <c r="B65" s="140" t="s">
        <v>136</v>
      </c>
      <c r="C65" s="140" t="s">
        <v>136</v>
      </c>
      <c r="D65" s="140" t="s">
        <v>136</v>
      </c>
      <c r="E65" s="140" t="s">
        <v>136</v>
      </c>
      <c r="F65" s="140" t="s">
        <v>136</v>
      </c>
      <c r="G65" s="140" t="s">
        <v>136</v>
      </c>
      <c r="H65" s="140" t="s">
        <v>136</v>
      </c>
      <c r="I65" s="140" t="s">
        <v>136</v>
      </c>
      <c r="J65" s="140" t="s">
        <v>136</v>
      </c>
      <c r="K65" s="140" t="s">
        <v>136</v>
      </c>
      <c r="L65" s="140" t="s">
        <v>136</v>
      </c>
      <c r="M65" s="31"/>
      <c r="N65" s="31"/>
      <c r="O65" s="31"/>
      <c r="P65" s="31"/>
      <c r="Q65" s="31"/>
    </row>
    <row r="66" spans="1:17" s="6" customFormat="1" ht="13.2" x14ac:dyDescent="0.25">
      <c r="A66" s="140" t="s">
        <v>136</v>
      </c>
      <c r="B66" s="140" t="s">
        <v>136</v>
      </c>
      <c r="C66" s="140" t="s">
        <v>136</v>
      </c>
      <c r="D66" s="140" t="s">
        <v>136</v>
      </c>
      <c r="E66" s="140" t="s">
        <v>136</v>
      </c>
      <c r="F66" s="140" t="s">
        <v>136</v>
      </c>
      <c r="G66" s="140" t="s">
        <v>136</v>
      </c>
      <c r="H66" s="140" t="s">
        <v>136</v>
      </c>
      <c r="I66" s="140" t="s">
        <v>136</v>
      </c>
      <c r="J66" s="140" t="s">
        <v>136</v>
      </c>
      <c r="K66" s="140" t="s">
        <v>136</v>
      </c>
      <c r="L66" s="140" t="s">
        <v>136</v>
      </c>
      <c r="M66" s="31"/>
      <c r="N66" s="31"/>
      <c r="O66" s="31"/>
      <c r="P66" s="31"/>
      <c r="Q66" s="31"/>
    </row>
    <row r="67" spans="1:17" s="6" customFormat="1" ht="13.2" x14ac:dyDescent="0.25">
      <c r="A67" s="140" t="s">
        <v>136</v>
      </c>
      <c r="B67" s="140" t="s">
        <v>136</v>
      </c>
      <c r="C67" s="140" t="s">
        <v>136</v>
      </c>
      <c r="D67" s="140" t="s">
        <v>136</v>
      </c>
      <c r="E67" s="140" t="s">
        <v>136</v>
      </c>
      <c r="F67" s="140" t="s">
        <v>136</v>
      </c>
      <c r="G67" s="140" t="s">
        <v>136</v>
      </c>
      <c r="H67" s="140" t="s">
        <v>136</v>
      </c>
      <c r="I67" s="140" t="s">
        <v>136</v>
      </c>
      <c r="J67" s="140" t="s">
        <v>136</v>
      </c>
      <c r="K67" s="140" t="s">
        <v>136</v>
      </c>
      <c r="L67" s="140" t="s">
        <v>136</v>
      </c>
      <c r="M67" s="31"/>
      <c r="N67" s="31"/>
      <c r="O67" s="31"/>
      <c r="P67" s="31"/>
      <c r="Q67" s="31"/>
    </row>
    <row r="68" spans="1:17" s="6" customFormat="1" ht="13.2" x14ac:dyDescent="0.25">
      <c r="A68" s="140" t="s">
        <v>136</v>
      </c>
      <c r="B68" s="140" t="s">
        <v>136</v>
      </c>
      <c r="C68" s="140" t="s">
        <v>136</v>
      </c>
      <c r="D68" s="140" t="s">
        <v>136</v>
      </c>
      <c r="E68" s="140" t="s">
        <v>136</v>
      </c>
      <c r="F68" s="140" t="s">
        <v>136</v>
      </c>
      <c r="G68" s="140" t="s">
        <v>136</v>
      </c>
      <c r="H68" s="140" t="s">
        <v>136</v>
      </c>
      <c r="I68" s="140" t="s">
        <v>136</v>
      </c>
      <c r="J68" s="140" t="s">
        <v>136</v>
      </c>
      <c r="K68" s="140" t="s">
        <v>136</v>
      </c>
      <c r="L68" s="140" t="s">
        <v>136</v>
      </c>
      <c r="M68" s="31"/>
      <c r="N68" s="31"/>
      <c r="O68" s="31"/>
      <c r="P68" s="31"/>
      <c r="Q68" s="31"/>
    </row>
    <row r="69" spans="1:17" s="6" customFormat="1" ht="13.2" x14ac:dyDescent="0.25">
      <c r="A69" s="140" t="s">
        <v>136</v>
      </c>
      <c r="B69" s="140" t="s">
        <v>136</v>
      </c>
      <c r="C69" s="140" t="s">
        <v>136</v>
      </c>
      <c r="D69" s="140" t="s">
        <v>136</v>
      </c>
      <c r="E69" s="140" t="s">
        <v>136</v>
      </c>
      <c r="F69" s="140" t="s">
        <v>136</v>
      </c>
      <c r="G69" s="140" t="s">
        <v>136</v>
      </c>
      <c r="H69" s="140" t="s">
        <v>136</v>
      </c>
      <c r="I69" s="140" t="s">
        <v>136</v>
      </c>
      <c r="J69" s="140" t="s">
        <v>136</v>
      </c>
      <c r="K69" s="140" t="s">
        <v>136</v>
      </c>
      <c r="L69" s="140" t="s">
        <v>136</v>
      </c>
      <c r="M69" s="31"/>
      <c r="N69" s="31"/>
      <c r="O69" s="31"/>
      <c r="P69" s="31"/>
      <c r="Q69" s="31"/>
    </row>
    <row r="70" spans="1:17" s="6" customFormat="1" ht="13.2" x14ac:dyDescent="0.25">
      <c r="A70" s="140" t="s">
        <v>136</v>
      </c>
      <c r="B70" s="140" t="s">
        <v>136</v>
      </c>
      <c r="C70" s="140" t="s">
        <v>136</v>
      </c>
      <c r="D70" s="140" t="s">
        <v>136</v>
      </c>
      <c r="E70" s="140" t="s">
        <v>136</v>
      </c>
      <c r="F70" s="140" t="s">
        <v>136</v>
      </c>
      <c r="G70" s="140" t="s">
        <v>136</v>
      </c>
      <c r="H70" s="140" t="s">
        <v>136</v>
      </c>
      <c r="I70" s="140" t="s">
        <v>136</v>
      </c>
      <c r="J70" s="140" t="s">
        <v>136</v>
      </c>
      <c r="K70" s="140" t="s">
        <v>136</v>
      </c>
      <c r="L70" s="140" t="s">
        <v>136</v>
      </c>
      <c r="M70" s="31"/>
      <c r="N70" s="31"/>
      <c r="O70" s="31"/>
      <c r="P70" s="31"/>
      <c r="Q70" s="31"/>
    </row>
    <row r="71" spans="1:17" s="6" customFormat="1" ht="13.2" x14ac:dyDescent="0.25">
      <c r="A71" s="140" t="s">
        <v>136</v>
      </c>
      <c r="B71" s="140" t="s">
        <v>136</v>
      </c>
      <c r="C71" s="140" t="s">
        <v>136</v>
      </c>
      <c r="D71" s="140" t="s">
        <v>136</v>
      </c>
      <c r="E71" s="140" t="s">
        <v>136</v>
      </c>
      <c r="F71" s="140" t="s">
        <v>136</v>
      </c>
      <c r="G71" s="140" t="s">
        <v>136</v>
      </c>
      <c r="H71" s="140" t="s">
        <v>136</v>
      </c>
      <c r="I71" s="140" t="s">
        <v>136</v>
      </c>
      <c r="J71" s="140" t="s">
        <v>136</v>
      </c>
      <c r="K71" s="140" t="s">
        <v>136</v>
      </c>
      <c r="L71" s="140" t="s">
        <v>136</v>
      </c>
      <c r="M71" s="31"/>
      <c r="N71" s="31"/>
      <c r="O71" s="31"/>
      <c r="P71" s="31"/>
      <c r="Q71" s="31"/>
    </row>
    <row r="72" spans="1:17" s="6" customFormat="1" ht="13.2" x14ac:dyDescent="0.25">
      <c r="A72" s="140" t="s">
        <v>136</v>
      </c>
      <c r="B72" s="140" t="s">
        <v>136</v>
      </c>
      <c r="C72" s="140" t="s">
        <v>136</v>
      </c>
      <c r="D72" s="140" t="s">
        <v>136</v>
      </c>
      <c r="E72" s="140" t="s">
        <v>136</v>
      </c>
      <c r="F72" s="140" t="s">
        <v>136</v>
      </c>
      <c r="G72" s="140" t="s">
        <v>136</v>
      </c>
      <c r="H72" s="140" t="s">
        <v>136</v>
      </c>
      <c r="I72" s="140" t="s">
        <v>136</v>
      </c>
      <c r="J72" s="140" t="s">
        <v>136</v>
      </c>
      <c r="K72" s="140" t="s">
        <v>136</v>
      </c>
      <c r="L72" s="140" t="s">
        <v>136</v>
      </c>
      <c r="M72" s="31"/>
      <c r="N72" s="31"/>
      <c r="O72" s="31"/>
      <c r="P72" s="31"/>
      <c r="Q72" s="31"/>
    </row>
    <row r="73" spans="1:17" s="6" customFormat="1" ht="13.2" x14ac:dyDescent="0.25">
      <c r="A73" s="140" t="s">
        <v>136</v>
      </c>
      <c r="B73" s="140" t="s">
        <v>136</v>
      </c>
      <c r="C73" s="140" t="s">
        <v>136</v>
      </c>
      <c r="D73" s="140" t="s">
        <v>136</v>
      </c>
      <c r="E73" s="140" t="s">
        <v>136</v>
      </c>
      <c r="F73" s="140" t="s">
        <v>136</v>
      </c>
      <c r="G73" s="140" t="s">
        <v>136</v>
      </c>
      <c r="H73" s="140" t="s">
        <v>136</v>
      </c>
      <c r="I73" s="140" t="s">
        <v>136</v>
      </c>
      <c r="J73" s="140" t="s">
        <v>136</v>
      </c>
      <c r="K73" s="140" t="s">
        <v>136</v>
      </c>
      <c r="L73" s="140" t="s">
        <v>136</v>
      </c>
      <c r="M73" s="31"/>
      <c r="N73" s="31"/>
      <c r="O73" s="31"/>
      <c r="P73" s="31"/>
      <c r="Q73" s="31"/>
    </row>
    <row r="74" spans="1:17" s="6" customFormat="1" ht="13.2" x14ac:dyDescent="0.25">
      <c r="A74" s="140" t="s">
        <v>136</v>
      </c>
      <c r="B74" s="140" t="s">
        <v>136</v>
      </c>
      <c r="C74" s="140" t="s">
        <v>136</v>
      </c>
      <c r="D74" s="140" t="s">
        <v>136</v>
      </c>
      <c r="E74" s="140" t="s">
        <v>136</v>
      </c>
      <c r="F74" s="140" t="s">
        <v>136</v>
      </c>
      <c r="G74" s="140" t="s">
        <v>136</v>
      </c>
      <c r="H74" s="140" t="s">
        <v>136</v>
      </c>
      <c r="I74" s="140" t="s">
        <v>136</v>
      </c>
      <c r="J74" s="140" t="s">
        <v>136</v>
      </c>
      <c r="K74" s="140" t="s">
        <v>136</v>
      </c>
      <c r="L74" s="140" t="s">
        <v>136</v>
      </c>
      <c r="M74" s="31"/>
      <c r="N74" s="31"/>
      <c r="O74" s="31"/>
      <c r="P74" s="31"/>
      <c r="Q74" s="31"/>
    </row>
    <row r="75" spans="1:17" s="6" customFormat="1" ht="13.2" x14ac:dyDescent="0.25">
      <c r="A75" s="140" t="s">
        <v>136</v>
      </c>
      <c r="B75" s="140" t="s">
        <v>136</v>
      </c>
      <c r="C75" s="140" t="s">
        <v>136</v>
      </c>
      <c r="D75" s="140" t="s">
        <v>136</v>
      </c>
      <c r="E75" s="140" t="s">
        <v>136</v>
      </c>
      <c r="F75" s="140" t="s">
        <v>136</v>
      </c>
      <c r="G75" s="140" t="s">
        <v>136</v>
      </c>
      <c r="H75" s="140" t="s">
        <v>136</v>
      </c>
      <c r="I75" s="140" t="s">
        <v>136</v>
      </c>
      <c r="J75" s="140" t="s">
        <v>136</v>
      </c>
      <c r="K75" s="140" t="s">
        <v>136</v>
      </c>
      <c r="L75" s="140" t="s">
        <v>136</v>
      </c>
      <c r="M75" s="31"/>
      <c r="N75" s="31"/>
      <c r="O75" s="31"/>
      <c r="P75" s="31"/>
      <c r="Q75" s="31"/>
    </row>
    <row r="76" spans="1:17" s="6" customFormat="1" ht="13.2" x14ac:dyDescent="0.25">
      <c r="A76" s="140" t="s">
        <v>136</v>
      </c>
      <c r="B76" s="140" t="s">
        <v>136</v>
      </c>
      <c r="C76" s="140" t="s">
        <v>136</v>
      </c>
      <c r="D76" s="140" t="s">
        <v>136</v>
      </c>
      <c r="E76" s="140" t="s">
        <v>136</v>
      </c>
      <c r="F76" s="140" t="s">
        <v>136</v>
      </c>
      <c r="G76" s="140" t="s">
        <v>136</v>
      </c>
      <c r="H76" s="140" t="s">
        <v>136</v>
      </c>
      <c r="I76" s="140" t="s">
        <v>136</v>
      </c>
      <c r="J76" s="140" t="s">
        <v>136</v>
      </c>
      <c r="K76" s="140" t="s">
        <v>136</v>
      </c>
      <c r="L76" s="140" t="s">
        <v>136</v>
      </c>
      <c r="M76" s="31"/>
      <c r="N76" s="31"/>
      <c r="O76" s="31"/>
      <c r="P76" s="31"/>
      <c r="Q76" s="31"/>
    </row>
    <row r="77" spans="1:17" s="6" customFormat="1" ht="13.2" x14ac:dyDescent="0.25">
      <c r="A77" s="140" t="s">
        <v>136</v>
      </c>
      <c r="B77" s="140" t="s">
        <v>136</v>
      </c>
      <c r="C77" s="140" t="s">
        <v>136</v>
      </c>
      <c r="D77" s="140" t="s">
        <v>136</v>
      </c>
      <c r="E77" s="140" t="s">
        <v>136</v>
      </c>
      <c r="F77" s="140" t="s">
        <v>136</v>
      </c>
      <c r="G77" s="140" t="s">
        <v>136</v>
      </c>
      <c r="H77" s="140" t="s">
        <v>136</v>
      </c>
      <c r="I77" s="140" t="s">
        <v>136</v>
      </c>
      <c r="J77" s="140" t="s">
        <v>136</v>
      </c>
      <c r="K77" s="140" t="s">
        <v>136</v>
      </c>
      <c r="L77" s="140" t="s">
        <v>136</v>
      </c>
      <c r="M77" s="31"/>
      <c r="N77" s="31"/>
      <c r="O77" s="31"/>
      <c r="P77" s="31"/>
      <c r="Q77" s="31"/>
    </row>
    <row r="78" spans="1:17" s="6" customFormat="1" ht="13.2" x14ac:dyDescent="0.25">
      <c r="A78" s="140" t="s">
        <v>136</v>
      </c>
      <c r="B78" s="140" t="s">
        <v>136</v>
      </c>
      <c r="C78" s="140" t="s">
        <v>136</v>
      </c>
      <c r="D78" s="140" t="s">
        <v>136</v>
      </c>
      <c r="E78" s="140" t="s">
        <v>136</v>
      </c>
      <c r="F78" s="140" t="s">
        <v>136</v>
      </c>
      <c r="G78" s="140" t="s">
        <v>136</v>
      </c>
      <c r="H78" s="140" t="s">
        <v>136</v>
      </c>
      <c r="I78" s="140" t="s">
        <v>136</v>
      </c>
      <c r="J78" s="140" t="s">
        <v>136</v>
      </c>
      <c r="K78" s="140" t="s">
        <v>136</v>
      </c>
      <c r="L78" s="140" t="s">
        <v>136</v>
      </c>
      <c r="M78" s="31"/>
      <c r="N78" s="31"/>
      <c r="O78" s="31"/>
      <c r="P78" s="31"/>
      <c r="Q78" s="31"/>
    </row>
    <row r="79" spans="1:17" s="6" customFormat="1" ht="13.2" x14ac:dyDescent="0.25">
      <c r="A79" s="140" t="s">
        <v>136</v>
      </c>
      <c r="B79" s="140" t="s">
        <v>136</v>
      </c>
      <c r="C79" s="140" t="s">
        <v>136</v>
      </c>
      <c r="D79" s="140" t="s">
        <v>136</v>
      </c>
      <c r="E79" s="140" t="s">
        <v>136</v>
      </c>
      <c r="F79" s="140" t="s">
        <v>136</v>
      </c>
      <c r="G79" s="140" t="s">
        <v>136</v>
      </c>
      <c r="H79" s="140" t="s">
        <v>136</v>
      </c>
      <c r="I79" s="140" t="s">
        <v>136</v>
      </c>
      <c r="J79" s="140" t="s">
        <v>136</v>
      </c>
      <c r="K79" s="140" t="s">
        <v>136</v>
      </c>
      <c r="L79" s="140" t="s">
        <v>136</v>
      </c>
      <c r="M79" s="31"/>
      <c r="N79" s="31"/>
      <c r="O79" s="31"/>
      <c r="P79" s="31"/>
      <c r="Q79" s="31"/>
    </row>
    <row r="80" spans="1:17" s="6" customFormat="1" ht="13.2" x14ac:dyDescent="0.25">
      <c r="A80" s="140" t="s">
        <v>136</v>
      </c>
      <c r="B80" s="140" t="s">
        <v>136</v>
      </c>
      <c r="C80" s="140" t="s">
        <v>136</v>
      </c>
      <c r="D80" s="140" t="s">
        <v>136</v>
      </c>
      <c r="E80" s="140" t="s">
        <v>136</v>
      </c>
      <c r="F80" s="140" t="s">
        <v>136</v>
      </c>
      <c r="G80" s="140" t="s">
        <v>136</v>
      </c>
      <c r="H80" s="140" t="s">
        <v>136</v>
      </c>
      <c r="I80" s="140" t="s">
        <v>136</v>
      </c>
      <c r="J80" s="140" t="s">
        <v>136</v>
      </c>
      <c r="K80" s="140" t="s">
        <v>136</v>
      </c>
      <c r="L80" s="140" t="s">
        <v>136</v>
      </c>
      <c r="M80" s="31"/>
      <c r="N80" s="31"/>
      <c r="O80" s="31"/>
      <c r="P80" s="31"/>
      <c r="Q80" s="31"/>
    </row>
    <row r="81" spans="1:17" s="6" customFormat="1" ht="13.2" x14ac:dyDescent="0.25">
      <c r="A81" s="140" t="s">
        <v>136</v>
      </c>
      <c r="B81" s="140" t="s">
        <v>136</v>
      </c>
      <c r="C81" s="140" t="s">
        <v>136</v>
      </c>
      <c r="D81" s="140" t="s">
        <v>136</v>
      </c>
      <c r="E81" s="140" t="s">
        <v>136</v>
      </c>
      <c r="F81" s="140" t="s">
        <v>136</v>
      </c>
      <c r="G81" s="140" t="s">
        <v>136</v>
      </c>
      <c r="H81" s="140" t="s">
        <v>136</v>
      </c>
      <c r="I81" s="140" t="s">
        <v>136</v>
      </c>
      <c r="J81" s="140" t="s">
        <v>136</v>
      </c>
      <c r="K81" s="140" t="s">
        <v>136</v>
      </c>
      <c r="L81" s="140" t="s">
        <v>136</v>
      </c>
      <c r="M81" s="31"/>
      <c r="N81" s="31"/>
      <c r="O81" s="31"/>
      <c r="P81" s="31"/>
      <c r="Q81" s="31"/>
    </row>
    <row r="82" spans="1:17" s="6" customFormat="1" ht="13.2" x14ac:dyDescent="0.25">
      <c r="A82" s="140" t="s">
        <v>136</v>
      </c>
      <c r="B82" s="140" t="s">
        <v>136</v>
      </c>
      <c r="C82" s="140" t="s">
        <v>136</v>
      </c>
      <c r="D82" s="140" t="s">
        <v>136</v>
      </c>
      <c r="E82" s="140" t="s">
        <v>136</v>
      </c>
      <c r="F82" s="140" t="s">
        <v>136</v>
      </c>
      <c r="G82" s="140" t="s">
        <v>136</v>
      </c>
      <c r="H82" s="140" t="s">
        <v>136</v>
      </c>
      <c r="I82" s="140" t="s">
        <v>136</v>
      </c>
      <c r="J82" s="140" t="s">
        <v>136</v>
      </c>
      <c r="K82" s="140" t="s">
        <v>136</v>
      </c>
      <c r="L82" s="140" t="s">
        <v>136</v>
      </c>
      <c r="M82" s="31"/>
      <c r="N82" s="31"/>
      <c r="O82" s="31"/>
      <c r="P82" s="31"/>
      <c r="Q82" s="31"/>
    </row>
    <row r="83" spans="1:17" s="6" customFormat="1" ht="13.2" x14ac:dyDescent="0.25">
      <c r="A83" s="140" t="s">
        <v>136</v>
      </c>
      <c r="B83" s="140" t="s">
        <v>136</v>
      </c>
      <c r="C83" s="140" t="s">
        <v>136</v>
      </c>
      <c r="D83" s="140" t="s">
        <v>136</v>
      </c>
      <c r="E83" s="140" t="s">
        <v>136</v>
      </c>
      <c r="F83" s="140" t="s">
        <v>136</v>
      </c>
      <c r="G83" s="140" t="s">
        <v>136</v>
      </c>
      <c r="H83" s="140" t="s">
        <v>136</v>
      </c>
      <c r="I83" s="140" t="s">
        <v>136</v>
      </c>
      <c r="J83" s="140" t="s">
        <v>136</v>
      </c>
      <c r="K83" s="140" t="s">
        <v>136</v>
      </c>
      <c r="L83" s="140" t="s">
        <v>136</v>
      </c>
      <c r="M83" s="31"/>
      <c r="N83" s="31"/>
      <c r="O83" s="31"/>
      <c r="P83" s="31"/>
      <c r="Q83" s="31"/>
    </row>
    <row r="84" spans="1:17" s="6" customFormat="1" ht="13.2" x14ac:dyDescent="0.25">
      <c r="A84" s="140" t="s">
        <v>136</v>
      </c>
      <c r="B84" s="140" t="s">
        <v>136</v>
      </c>
      <c r="C84" s="140" t="s">
        <v>136</v>
      </c>
      <c r="D84" s="140" t="s">
        <v>136</v>
      </c>
      <c r="E84" s="140" t="s">
        <v>136</v>
      </c>
      <c r="F84" s="140" t="s">
        <v>136</v>
      </c>
      <c r="G84" s="140" t="s">
        <v>136</v>
      </c>
      <c r="H84" s="140" t="s">
        <v>136</v>
      </c>
      <c r="I84" s="140" t="s">
        <v>136</v>
      </c>
      <c r="J84" s="140" t="s">
        <v>136</v>
      </c>
      <c r="K84" s="140" t="s">
        <v>136</v>
      </c>
      <c r="L84" s="140" t="s">
        <v>136</v>
      </c>
      <c r="M84" s="31"/>
      <c r="N84" s="31"/>
      <c r="O84" s="31"/>
      <c r="P84" s="31"/>
      <c r="Q84" s="31"/>
    </row>
    <row r="85" spans="1:17" s="6" customFormat="1" ht="13.2" x14ac:dyDescent="0.25">
      <c r="A85" s="140" t="s">
        <v>136</v>
      </c>
      <c r="B85" s="140" t="s">
        <v>136</v>
      </c>
      <c r="C85" s="140" t="s">
        <v>136</v>
      </c>
      <c r="D85" s="140" t="s">
        <v>136</v>
      </c>
      <c r="E85" s="140" t="s">
        <v>136</v>
      </c>
      <c r="F85" s="140" t="s">
        <v>136</v>
      </c>
      <c r="G85" s="140" t="s">
        <v>136</v>
      </c>
      <c r="H85" s="140" t="s">
        <v>136</v>
      </c>
      <c r="I85" s="140" t="s">
        <v>136</v>
      </c>
      <c r="J85" s="140" t="s">
        <v>136</v>
      </c>
      <c r="K85" s="140" t="s">
        <v>136</v>
      </c>
      <c r="L85" s="140" t="s">
        <v>136</v>
      </c>
      <c r="M85" s="31"/>
      <c r="N85" s="31"/>
      <c r="O85" s="31"/>
      <c r="P85" s="31"/>
      <c r="Q85" s="31"/>
    </row>
    <row r="86" spans="1:17" s="6" customFormat="1" ht="13.2" x14ac:dyDescent="0.25">
      <c r="A86" s="140" t="s">
        <v>136</v>
      </c>
      <c r="B86" s="140" t="s">
        <v>136</v>
      </c>
      <c r="C86" s="140" t="s">
        <v>136</v>
      </c>
      <c r="D86" s="140" t="s">
        <v>136</v>
      </c>
      <c r="E86" s="140" t="s">
        <v>136</v>
      </c>
      <c r="F86" s="140" t="s">
        <v>136</v>
      </c>
      <c r="G86" s="140" t="s">
        <v>136</v>
      </c>
      <c r="H86" s="140" t="s">
        <v>136</v>
      </c>
      <c r="I86" s="140" t="s">
        <v>136</v>
      </c>
      <c r="J86" s="140" t="s">
        <v>136</v>
      </c>
      <c r="K86" s="140" t="s">
        <v>136</v>
      </c>
      <c r="L86" s="140" t="s">
        <v>136</v>
      </c>
      <c r="M86" s="31"/>
      <c r="N86" s="31"/>
      <c r="O86" s="31"/>
      <c r="P86" s="31"/>
      <c r="Q86" s="31"/>
    </row>
    <row r="87" spans="1:17" s="6" customFormat="1" ht="13.2" x14ac:dyDescent="0.25">
      <c r="A87" s="140" t="s">
        <v>136</v>
      </c>
      <c r="B87" s="140" t="s">
        <v>136</v>
      </c>
      <c r="C87" s="140" t="s">
        <v>136</v>
      </c>
      <c r="D87" s="140" t="s">
        <v>136</v>
      </c>
      <c r="E87" s="140" t="s">
        <v>136</v>
      </c>
      <c r="F87" s="140" t="s">
        <v>136</v>
      </c>
      <c r="G87" s="140" t="s">
        <v>136</v>
      </c>
      <c r="H87" s="140" t="s">
        <v>136</v>
      </c>
      <c r="I87" s="140" t="s">
        <v>136</v>
      </c>
      <c r="J87" s="140" t="s">
        <v>136</v>
      </c>
      <c r="K87" s="140" t="s">
        <v>136</v>
      </c>
      <c r="L87" s="140" t="s">
        <v>136</v>
      </c>
      <c r="M87" s="31"/>
      <c r="N87" s="31"/>
      <c r="O87" s="31"/>
      <c r="P87" s="31"/>
      <c r="Q87" s="31"/>
    </row>
    <row r="88" spans="1:17" s="6" customFormat="1" ht="13.2" x14ac:dyDescent="0.25">
      <c r="A88" s="140" t="s">
        <v>136</v>
      </c>
      <c r="B88" s="140" t="s">
        <v>136</v>
      </c>
      <c r="C88" s="140" t="s">
        <v>136</v>
      </c>
      <c r="D88" s="140" t="s">
        <v>136</v>
      </c>
      <c r="E88" s="140" t="s">
        <v>136</v>
      </c>
      <c r="F88" s="140" t="s">
        <v>136</v>
      </c>
      <c r="G88" s="140" t="s">
        <v>136</v>
      </c>
      <c r="H88" s="140" t="s">
        <v>136</v>
      </c>
      <c r="I88" s="140" t="s">
        <v>136</v>
      </c>
      <c r="J88" s="140" t="s">
        <v>136</v>
      </c>
      <c r="K88" s="140" t="s">
        <v>136</v>
      </c>
      <c r="L88" s="140" t="s">
        <v>136</v>
      </c>
      <c r="M88" s="31"/>
      <c r="N88" s="31"/>
      <c r="O88" s="31"/>
      <c r="P88" s="31"/>
      <c r="Q88" s="31"/>
    </row>
    <row r="89" spans="1:17" s="6" customFormat="1" ht="13.2" x14ac:dyDescent="0.25">
      <c r="A89" s="140" t="s">
        <v>136</v>
      </c>
      <c r="B89" s="140" t="s">
        <v>136</v>
      </c>
      <c r="C89" s="140" t="s">
        <v>136</v>
      </c>
      <c r="D89" s="140" t="s">
        <v>136</v>
      </c>
      <c r="E89" s="140" t="s">
        <v>136</v>
      </c>
      <c r="F89" s="140" t="s">
        <v>136</v>
      </c>
      <c r="G89" s="140" t="s">
        <v>136</v>
      </c>
      <c r="H89" s="140" t="s">
        <v>136</v>
      </c>
      <c r="I89" s="140" t="s">
        <v>136</v>
      </c>
      <c r="J89" s="140" t="s">
        <v>136</v>
      </c>
      <c r="K89" s="140" t="s">
        <v>136</v>
      </c>
      <c r="L89" s="140" t="s">
        <v>136</v>
      </c>
      <c r="M89" s="31"/>
      <c r="N89" s="31"/>
      <c r="O89" s="31"/>
      <c r="P89" s="31"/>
      <c r="Q89" s="31"/>
    </row>
    <row r="90" spans="1:17" s="6" customFormat="1" ht="13.2" x14ac:dyDescent="0.25">
      <c r="A90" s="140" t="s">
        <v>136</v>
      </c>
      <c r="B90" s="140" t="s">
        <v>136</v>
      </c>
      <c r="C90" s="140" t="s">
        <v>136</v>
      </c>
      <c r="D90" s="140" t="s">
        <v>136</v>
      </c>
      <c r="E90" s="140" t="s">
        <v>136</v>
      </c>
      <c r="F90" s="140" t="s">
        <v>136</v>
      </c>
      <c r="G90" s="140" t="s">
        <v>136</v>
      </c>
      <c r="H90" s="140" t="s">
        <v>136</v>
      </c>
      <c r="I90" s="140" t="s">
        <v>136</v>
      </c>
      <c r="J90" s="140" t="s">
        <v>136</v>
      </c>
      <c r="K90" s="140" t="s">
        <v>136</v>
      </c>
      <c r="L90" s="140" t="s">
        <v>136</v>
      </c>
      <c r="M90" s="31"/>
      <c r="N90" s="31"/>
      <c r="O90" s="31"/>
      <c r="P90" s="31"/>
      <c r="Q90" s="31"/>
    </row>
    <row r="91" spans="1:17" s="6" customFormat="1" ht="13.2" x14ac:dyDescent="0.25">
      <c r="A91" s="140" t="s">
        <v>136</v>
      </c>
      <c r="B91" s="140" t="s">
        <v>136</v>
      </c>
      <c r="C91" s="140" t="s">
        <v>136</v>
      </c>
      <c r="D91" s="140" t="s">
        <v>136</v>
      </c>
      <c r="E91" s="140" t="s">
        <v>136</v>
      </c>
      <c r="F91" s="140" t="s">
        <v>136</v>
      </c>
      <c r="G91" s="140" t="s">
        <v>136</v>
      </c>
      <c r="H91" s="140" t="s">
        <v>136</v>
      </c>
      <c r="I91" s="140" t="s">
        <v>136</v>
      </c>
      <c r="J91" s="140" t="s">
        <v>136</v>
      </c>
      <c r="K91" s="140" t="s">
        <v>136</v>
      </c>
      <c r="L91" s="140" t="s">
        <v>136</v>
      </c>
      <c r="M91" s="31"/>
      <c r="N91" s="31"/>
      <c r="O91" s="31"/>
      <c r="P91" s="31"/>
      <c r="Q91" s="31"/>
    </row>
    <row r="92" spans="1:17" s="6" customFormat="1" ht="13.2" x14ac:dyDescent="0.25">
      <c r="A92" s="140" t="s">
        <v>136</v>
      </c>
      <c r="B92" s="140" t="s">
        <v>136</v>
      </c>
      <c r="C92" s="140" t="s">
        <v>136</v>
      </c>
      <c r="D92" s="140" t="s">
        <v>136</v>
      </c>
      <c r="E92" s="140" t="s">
        <v>136</v>
      </c>
      <c r="F92" s="140" t="s">
        <v>136</v>
      </c>
      <c r="G92" s="140" t="s">
        <v>136</v>
      </c>
      <c r="H92" s="140" t="s">
        <v>136</v>
      </c>
      <c r="I92" s="140" t="s">
        <v>136</v>
      </c>
      <c r="J92" s="140" t="s">
        <v>136</v>
      </c>
      <c r="K92" s="140" t="s">
        <v>136</v>
      </c>
      <c r="L92" s="140" t="s">
        <v>136</v>
      </c>
      <c r="M92" s="31"/>
      <c r="N92" s="31"/>
      <c r="O92" s="31"/>
      <c r="P92" s="31"/>
      <c r="Q92" s="31"/>
    </row>
    <row r="93" spans="1:17" s="6" customFormat="1" ht="13.2" x14ac:dyDescent="0.25">
      <c r="A93" s="140" t="s">
        <v>136</v>
      </c>
      <c r="B93" s="140" t="s">
        <v>136</v>
      </c>
      <c r="C93" s="140" t="s">
        <v>136</v>
      </c>
      <c r="D93" s="140" t="s">
        <v>136</v>
      </c>
      <c r="E93" s="140" t="s">
        <v>136</v>
      </c>
      <c r="F93" s="140" t="s">
        <v>136</v>
      </c>
      <c r="G93" s="140" t="s">
        <v>136</v>
      </c>
      <c r="H93" s="140" t="s">
        <v>136</v>
      </c>
      <c r="I93" s="140" t="s">
        <v>136</v>
      </c>
      <c r="J93" s="140" t="s">
        <v>136</v>
      </c>
      <c r="K93" s="140" t="s">
        <v>136</v>
      </c>
      <c r="L93" s="140" t="s">
        <v>136</v>
      </c>
      <c r="M93" s="31"/>
      <c r="N93" s="31"/>
      <c r="O93" s="31"/>
      <c r="P93" s="31"/>
      <c r="Q93" s="31"/>
    </row>
    <row r="94" spans="1:17" s="6" customFormat="1" ht="13.2" x14ac:dyDescent="0.25">
      <c r="A94" s="140" t="s">
        <v>136</v>
      </c>
      <c r="B94" s="140" t="s">
        <v>136</v>
      </c>
      <c r="C94" s="140" t="s">
        <v>136</v>
      </c>
      <c r="D94" s="140" t="s">
        <v>136</v>
      </c>
      <c r="E94" s="140" t="s">
        <v>136</v>
      </c>
      <c r="F94" s="140" t="s">
        <v>136</v>
      </c>
      <c r="G94" s="140" t="s">
        <v>136</v>
      </c>
      <c r="H94" s="140" t="s">
        <v>136</v>
      </c>
      <c r="I94" s="140" t="s">
        <v>136</v>
      </c>
      <c r="J94" s="140" t="s">
        <v>136</v>
      </c>
      <c r="K94" s="140" t="s">
        <v>136</v>
      </c>
      <c r="L94" s="140" t="s">
        <v>136</v>
      </c>
      <c r="M94" s="31"/>
      <c r="N94" s="31"/>
      <c r="O94" s="31"/>
      <c r="P94" s="31"/>
      <c r="Q94" s="31"/>
    </row>
    <row r="95" spans="1:17" s="6" customFormat="1" ht="13.2" x14ac:dyDescent="0.25">
      <c r="A95" s="140" t="s">
        <v>136</v>
      </c>
      <c r="B95" s="140" t="s">
        <v>136</v>
      </c>
      <c r="C95" s="140" t="s">
        <v>136</v>
      </c>
      <c r="D95" s="140" t="s">
        <v>136</v>
      </c>
      <c r="E95" s="140" t="s">
        <v>136</v>
      </c>
      <c r="F95" s="140" t="s">
        <v>136</v>
      </c>
      <c r="G95" s="140" t="s">
        <v>136</v>
      </c>
      <c r="H95" s="140" t="s">
        <v>136</v>
      </c>
      <c r="I95" s="140" t="s">
        <v>136</v>
      </c>
      <c r="J95" s="140" t="s">
        <v>136</v>
      </c>
      <c r="K95" s="140" t="s">
        <v>136</v>
      </c>
      <c r="L95" s="140" t="s">
        <v>136</v>
      </c>
      <c r="M95" s="31"/>
      <c r="N95" s="31"/>
      <c r="O95" s="31"/>
      <c r="P95" s="31"/>
      <c r="Q95" s="31"/>
    </row>
    <row r="96" spans="1:17" s="6" customFormat="1" ht="13.2" x14ac:dyDescent="0.25">
      <c r="A96" s="140" t="s">
        <v>136</v>
      </c>
      <c r="B96" s="140" t="s">
        <v>136</v>
      </c>
      <c r="C96" s="140" t="s">
        <v>136</v>
      </c>
      <c r="D96" s="140" t="s">
        <v>136</v>
      </c>
      <c r="E96" s="140" t="s">
        <v>136</v>
      </c>
      <c r="F96" s="140" t="s">
        <v>136</v>
      </c>
      <c r="G96" s="140" t="s">
        <v>136</v>
      </c>
      <c r="H96" s="140" t="s">
        <v>136</v>
      </c>
      <c r="I96" s="140" t="s">
        <v>136</v>
      </c>
      <c r="J96" s="140" t="s">
        <v>136</v>
      </c>
      <c r="K96" s="140" t="s">
        <v>136</v>
      </c>
      <c r="L96" s="140" t="s">
        <v>136</v>
      </c>
      <c r="M96" s="31"/>
      <c r="N96" s="31"/>
      <c r="O96" s="31"/>
      <c r="P96" s="31"/>
      <c r="Q96" s="31"/>
    </row>
    <row r="97" spans="1:17" s="6" customFormat="1" ht="13.2" x14ac:dyDescent="0.25">
      <c r="A97" s="140" t="s">
        <v>136</v>
      </c>
      <c r="B97" s="140" t="s">
        <v>136</v>
      </c>
      <c r="C97" s="140" t="s">
        <v>136</v>
      </c>
      <c r="D97" s="140" t="s">
        <v>136</v>
      </c>
      <c r="E97" s="140" t="s">
        <v>136</v>
      </c>
      <c r="F97" s="140" t="s">
        <v>136</v>
      </c>
      <c r="G97" s="140" t="s">
        <v>136</v>
      </c>
      <c r="H97" s="140" t="s">
        <v>136</v>
      </c>
      <c r="I97" s="140" t="s">
        <v>136</v>
      </c>
      <c r="J97" s="140" t="s">
        <v>136</v>
      </c>
      <c r="K97" s="140" t="s">
        <v>136</v>
      </c>
      <c r="L97" s="140" t="s">
        <v>136</v>
      </c>
      <c r="M97" s="31"/>
      <c r="N97" s="31"/>
      <c r="O97" s="31"/>
      <c r="P97" s="31"/>
      <c r="Q97" s="31"/>
    </row>
    <row r="98" spans="1:17" s="6" customFormat="1" ht="13.2" x14ac:dyDescent="0.25">
      <c r="A98" s="140" t="s">
        <v>136</v>
      </c>
      <c r="B98" s="140" t="s">
        <v>136</v>
      </c>
      <c r="C98" s="140" t="s">
        <v>136</v>
      </c>
      <c r="D98" s="140" t="s">
        <v>136</v>
      </c>
      <c r="E98" s="140" t="s">
        <v>136</v>
      </c>
      <c r="F98" s="140" t="s">
        <v>136</v>
      </c>
      <c r="G98" s="140" t="s">
        <v>136</v>
      </c>
      <c r="H98" s="140" t="s">
        <v>136</v>
      </c>
      <c r="I98" s="140" t="s">
        <v>136</v>
      </c>
      <c r="J98" s="140" t="s">
        <v>136</v>
      </c>
      <c r="K98" s="140" t="s">
        <v>136</v>
      </c>
      <c r="L98" s="140" t="s">
        <v>136</v>
      </c>
      <c r="M98" s="31"/>
      <c r="N98" s="31"/>
      <c r="O98" s="31"/>
      <c r="P98" s="31"/>
      <c r="Q98" s="31"/>
    </row>
    <row r="99" spans="1:17" s="6" customFormat="1" ht="13.2" x14ac:dyDescent="0.25">
      <c r="A99" s="140" t="s">
        <v>136</v>
      </c>
      <c r="B99" s="140" t="s">
        <v>136</v>
      </c>
      <c r="C99" s="140" t="s">
        <v>136</v>
      </c>
      <c r="D99" s="140" t="s">
        <v>136</v>
      </c>
      <c r="E99" s="140" t="s">
        <v>136</v>
      </c>
      <c r="F99" s="140" t="s">
        <v>136</v>
      </c>
      <c r="G99" s="140" t="s">
        <v>136</v>
      </c>
      <c r="H99" s="140" t="s">
        <v>136</v>
      </c>
      <c r="I99" s="140" t="s">
        <v>136</v>
      </c>
      <c r="J99" s="140" t="s">
        <v>136</v>
      </c>
      <c r="K99" s="140" t="s">
        <v>136</v>
      </c>
      <c r="L99" s="140" t="s">
        <v>136</v>
      </c>
      <c r="M99" s="31"/>
      <c r="N99" s="31"/>
      <c r="O99" s="31"/>
      <c r="P99" s="31"/>
      <c r="Q99" s="31"/>
    </row>
    <row r="100" spans="1:17" s="6" customFormat="1" ht="13.2" x14ac:dyDescent="0.25">
      <c r="A100" s="140" t="s">
        <v>136</v>
      </c>
      <c r="B100" s="140" t="s">
        <v>136</v>
      </c>
      <c r="C100" s="140" t="s">
        <v>136</v>
      </c>
      <c r="D100" s="140" t="s">
        <v>136</v>
      </c>
      <c r="E100" s="140" t="s">
        <v>136</v>
      </c>
      <c r="F100" s="140" t="s">
        <v>136</v>
      </c>
      <c r="G100" s="140" t="s">
        <v>136</v>
      </c>
      <c r="H100" s="140" t="s">
        <v>136</v>
      </c>
      <c r="I100" s="140" t="s">
        <v>136</v>
      </c>
      <c r="J100" s="140" t="s">
        <v>136</v>
      </c>
      <c r="K100" s="140" t="s">
        <v>136</v>
      </c>
      <c r="L100" s="140" t="s">
        <v>136</v>
      </c>
      <c r="M100" s="31"/>
      <c r="N100" s="31"/>
      <c r="O100" s="31"/>
      <c r="P100" s="31"/>
      <c r="Q100" s="31"/>
    </row>
    <row r="101" spans="1:17" s="6" customFormat="1" ht="13.2" x14ac:dyDescent="0.25">
      <c r="A101" s="140" t="s">
        <v>136</v>
      </c>
      <c r="B101" s="140" t="s">
        <v>136</v>
      </c>
      <c r="C101" s="140" t="s">
        <v>136</v>
      </c>
      <c r="D101" s="140" t="s">
        <v>136</v>
      </c>
      <c r="E101" s="140" t="s">
        <v>136</v>
      </c>
      <c r="F101" s="140" t="s">
        <v>136</v>
      </c>
      <c r="G101" s="140" t="s">
        <v>136</v>
      </c>
      <c r="H101" s="140" t="s">
        <v>136</v>
      </c>
      <c r="I101" s="140" t="s">
        <v>136</v>
      </c>
      <c r="J101" s="140" t="s">
        <v>136</v>
      </c>
      <c r="K101" s="140" t="s">
        <v>136</v>
      </c>
      <c r="L101" s="140" t="s">
        <v>136</v>
      </c>
      <c r="M101" s="31"/>
      <c r="N101" s="31"/>
      <c r="O101" s="31"/>
      <c r="P101" s="31"/>
      <c r="Q101" s="31"/>
    </row>
    <row r="102" spans="1:17" s="6" customFormat="1" ht="13.2" x14ac:dyDescent="0.25">
      <c r="A102" s="140" t="s">
        <v>136</v>
      </c>
      <c r="B102" s="140" t="s">
        <v>136</v>
      </c>
      <c r="C102" s="140" t="s">
        <v>136</v>
      </c>
      <c r="D102" s="140" t="s">
        <v>136</v>
      </c>
      <c r="E102" s="140" t="s">
        <v>136</v>
      </c>
      <c r="F102" s="140" t="s">
        <v>136</v>
      </c>
      <c r="G102" s="140" t="s">
        <v>136</v>
      </c>
      <c r="H102" s="140" t="s">
        <v>136</v>
      </c>
      <c r="I102" s="140" t="s">
        <v>136</v>
      </c>
      <c r="J102" s="140" t="s">
        <v>136</v>
      </c>
      <c r="K102" s="140" t="s">
        <v>136</v>
      </c>
      <c r="L102" s="140" t="s">
        <v>136</v>
      </c>
      <c r="M102" s="31"/>
      <c r="N102" s="31"/>
      <c r="O102" s="31"/>
      <c r="P102" s="31"/>
      <c r="Q102" s="31"/>
    </row>
    <row r="103" spans="1:17" s="6" customFormat="1" ht="13.2" x14ac:dyDescent="0.25">
      <c r="A103" s="140" t="s">
        <v>136</v>
      </c>
      <c r="B103" s="140" t="s">
        <v>136</v>
      </c>
      <c r="C103" s="140" t="s">
        <v>136</v>
      </c>
      <c r="D103" s="140" t="s">
        <v>136</v>
      </c>
      <c r="E103" s="140" t="s">
        <v>136</v>
      </c>
      <c r="F103" s="140" t="s">
        <v>136</v>
      </c>
      <c r="G103" s="140" t="s">
        <v>136</v>
      </c>
      <c r="H103" s="140" t="s">
        <v>136</v>
      </c>
      <c r="I103" s="140" t="s">
        <v>136</v>
      </c>
      <c r="J103" s="140" t="s">
        <v>136</v>
      </c>
      <c r="K103" s="140" t="s">
        <v>136</v>
      </c>
      <c r="L103" s="140" t="s">
        <v>136</v>
      </c>
      <c r="M103" s="31"/>
      <c r="N103" s="31"/>
      <c r="O103" s="31"/>
      <c r="P103" s="31"/>
      <c r="Q103" s="31"/>
    </row>
    <row r="104" spans="1:17" s="6" customFormat="1" ht="13.2" x14ac:dyDescent="0.25">
      <c r="A104" s="140" t="s">
        <v>136</v>
      </c>
      <c r="B104" s="140" t="s">
        <v>136</v>
      </c>
      <c r="C104" s="140" t="s">
        <v>136</v>
      </c>
      <c r="D104" s="140" t="s">
        <v>136</v>
      </c>
      <c r="E104" s="140" t="s">
        <v>136</v>
      </c>
      <c r="F104" s="140" t="s">
        <v>136</v>
      </c>
      <c r="G104" s="140" t="s">
        <v>136</v>
      </c>
      <c r="H104" s="140" t="s">
        <v>136</v>
      </c>
      <c r="I104" s="140" t="s">
        <v>136</v>
      </c>
      <c r="J104" s="140" t="s">
        <v>136</v>
      </c>
      <c r="K104" s="140" t="s">
        <v>136</v>
      </c>
      <c r="L104" s="140" t="s">
        <v>136</v>
      </c>
      <c r="M104" s="31"/>
      <c r="N104" s="31"/>
      <c r="O104" s="31"/>
      <c r="P104" s="31"/>
      <c r="Q104" s="31"/>
    </row>
    <row r="105" spans="1:17" s="6" customFormat="1" ht="13.2" x14ac:dyDescent="0.25">
      <c r="A105" s="140" t="s">
        <v>136</v>
      </c>
      <c r="B105" s="140" t="s">
        <v>136</v>
      </c>
      <c r="C105" s="140" t="s">
        <v>136</v>
      </c>
      <c r="D105" s="140" t="s">
        <v>136</v>
      </c>
      <c r="E105" s="140" t="s">
        <v>136</v>
      </c>
      <c r="F105" s="140" t="s">
        <v>136</v>
      </c>
      <c r="G105" s="140" t="s">
        <v>136</v>
      </c>
      <c r="H105" s="140" t="s">
        <v>136</v>
      </c>
      <c r="I105" s="140" t="s">
        <v>136</v>
      </c>
      <c r="J105" s="140" t="s">
        <v>136</v>
      </c>
      <c r="K105" s="140" t="s">
        <v>136</v>
      </c>
      <c r="L105" s="140" t="s">
        <v>136</v>
      </c>
      <c r="M105" s="31"/>
      <c r="N105" s="31"/>
      <c r="O105" s="31"/>
      <c r="P105" s="31"/>
      <c r="Q105" s="31"/>
    </row>
    <row r="106" spans="1:17" s="6" customFormat="1" ht="13.2" x14ac:dyDescent="0.25">
      <c r="A106" s="140" t="s">
        <v>136</v>
      </c>
      <c r="B106" s="140" t="s">
        <v>136</v>
      </c>
      <c r="C106" s="140" t="s">
        <v>136</v>
      </c>
      <c r="D106" s="140" t="s">
        <v>136</v>
      </c>
      <c r="E106" s="140" t="s">
        <v>136</v>
      </c>
      <c r="F106" s="140" t="s">
        <v>136</v>
      </c>
      <c r="G106" s="140" t="s">
        <v>136</v>
      </c>
      <c r="H106" s="140" t="s">
        <v>136</v>
      </c>
      <c r="I106" s="140" t="s">
        <v>136</v>
      </c>
      <c r="J106" s="140" t="s">
        <v>136</v>
      </c>
      <c r="K106" s="140" t="s">
        <v>136</v>
      </c>
      <c r="L106" s="140" t="s">
        <v>136</v>
      </c>
      <c r="M106" s="31"/>
      <c r="N106" s="31"/>
      <c r="O106" s="31"/>
      <c r="P106" s="31"/>
      <c r="Q106" s="31"/>
    </row>
    <row r="107" spans="1:17" s="6" customFormat="1" ht="13.2" x14ac:dyDescent="0.25">
      <c r="A107" s="140" t="s">
        <v>136</v>
      </c>
      <c r="B107" s="140" t="s">
        <v>136</v>
      </c>
      <c r="C107" s="140" t="s">
        <v>136</v>
      </c>
      <c r="D107" s="140" t="s">
        <v>136</v>
      </c>
      <c r="E107" s="140" t="s">
        <v>136</v>
      </c>
      <c r="F107" s="140" t="s">
        <v>136</v>
      </c>
      <c r="G107" s="140" t="s">
        <v>136</v>
      </c>
      <c r="H107" s="140" t="s">
        <v>136</v>
      </c>
      <c r="I107" s="140" t="s">
        <v>136</v>
      </c>
      <c r="J107" s="140" t="s">
        <v>136</v>
      </c>
      <c r="K107" s="140" t="s">
        <v>136</v>
      </c>
      <c r="L107" s="140" t="s">
        <v>136</v>
      </c>
      <c r="M107" s="31"/>
      <c r="N107" s="31"/>
      <c r="O107" s="31"/>
      <c r="P107" s="31"/>
      <c r="Q107" s="31"/>
    </row>
    <row r="108" spans="1:17" s="6" customFormat="1" ht="13.2" x14ac:dyDescent="0.25">
      <c r="A108" s="140" t="s">
        <v>136</v>
      </c>
      <c r="B108" s="140" t="s">
        <v>136</v>
      </c>
      <c r="C108" s="140" t="s">
        <v>136</v>
      </c>
      <c r="D108" s="140" t="s">
        <v>136</v>
      </c>
      <c r="E108" s="140" t="s">
        <v>136</v>
      </c>
      <c r="F108" s="140" t="s">
        <v>136</v>
      </c>
      <c r="G108" s="140" t="s">
        <v>136</v>
      </c>
      <c r="H108" s="140" t="s">
        <v>136</v>
      </c>
      <c r="I108" s="140" t="s">
        <v>136</v>
      </c>
      <c r="J108" s="140" t="s">
        <v>136</v>
      </c>
      <c r="K108" s="140" t="s">
        <v>136</v>
      </c>
      <c r="L108" s="140" t="s">
        <v>136</v>
      </c>
      <c r="M108" s="31"/>
      <c r="N108" s="31"/>
      <c r="O108" s="31"/>
      <c r="P108" s="31"/>
      <c r="Q108" s="31"/>
    </row>
    <row r="109" spans="1:17" s="6" customFormat="1" ht="13.2" x14ac:dyDescent="0.25">
      <c r="A109" s="140" t="s">
        <v>136</v>
      </c>
      <c r="B109" s="140" t="s">
        <v>136</v>
      </c>
      <c r="C109" s="140" t="s">
        <v>136</v>
      </c>
      <c r="D109" s="140" t="s">
        <v>136</v>
      </c>
      <c r="E109" s="140" t="s">
        <v>136</v>
      </c>
      <c r="F109" s="140" t="s">
        <v>136</v>
      </c>
      <c r="G109" s="140" t="s">
        <v>136</v>
      </c>
      <c r="H109" s="140" t="s">
        <v>136</v>
      </c>
      <c r="I109" s="140" t="s">
        <v>136</v>
      </c>
      <c r="J109" s="140" t="s">
        <v>136</v>
      </c>
      <c r="K109" s="140" t="s">
        <v>136</v>
      </c>
      <c r="L109" s="140" t="s">
        <v>136</v>
      </c>
      <c r="M109" s="31"/>
      <c r="N109" s="31"/>
      <c r="O109" s="31"/>
      <c r="P109" s="31"/>
      <c r="Q109" s="31"/>
    </row>
    <row r="110" spans="1:17" s="6" customFormat="1" ht="13.2" x14ac:dyDescent="0.25">
      <c r="A110" s="140" t="s">
        <v>136</v>
      </c>
      <c r="B110" s="140" t="s">
        <v>136</v>
      </c>
      <c r="C110" s="140" t="s">
        <v>136</v>
      </c>
      <c r="D110" s="140" t="s">
        <v>136</v>
      </c>
      <c r="E110" s="140" t="s">
        <v>136</v>
      </c>
      <c r="F110" s="140" t="s">
        <v>136</v>
      </c>
      <c r="G110" s="140" t="s">
        <v>136</v>
      </c>
      <c r="H110" s="140" t="s">
        <v>136</v>
      </c>
      <c r="I110" s="140" t="s">
        <v>136</v>
      </c>
      <c r="J110" s="140" t="s">
        <v>136</v>
      </c>
      <c r="K110" s="140" t="s">
        <v>136</v>
      </c>
      <c r="L110" s="140" t="s">
        <v>136</v>
      </c>
      <c r="M110" s="31"/>
      <c r="N110" s="31"/>
      <c r="O110" s="31"/>
      <c r="P110" s="31"/>
      <c r="Q110" s="31"/>
    </row>
    <row r="111" spans="1:17" s="6" customFormat="1" ht="13.2" x14ac:dyDescent="0.25">
      <c r="A111" s="140" t="s">
        <v>136</v>
      </c>
      <c r="B111" s="140" t="s">
        <v>136</v>
      </c>
      <c r="C111" s="140" t="s">
        <v>136</v>
      </c>
      <c r="D111" s="140" t="s">
        <v>136</v>
      </c>
      <c r="E111" s="140" t="s">
        <v>136</v>
      </c>
      <c r="F111" s="140" t="s">
        <v>136</v>
      </c>
      <c r="G111" s="140" t="s">
        <v>136</v>
      </c>
      <c r="H111" s="140" t="s">
        <v>136</v>
      </c>
      <c r="I111" s="140" t="s">
        <v>136</v>
      </c>
      <c r="J111" s="140" t="s">
        <v>136</v>
      </c>
      <c r="K111" s="140" t="s">
        <v>136</v>
      </c>
      <c r="L111" s="140" t="s">
        <v>136</v>
      </c>
      <c r="M111" s="31"/>
      <c r="N111" s="31"/>
      <c r="O111" s="31"/>
      <c r="P111" s="31"/>
      <c r="Q111" s="31"/>
    </row>
    <row r="112" spans="1:17" s="6" customFormat="1" ht="13.2" x14ac:dyDescent="0.25">
      <c r="A112" s="140" t="s">
        <v>136</v>
      </c>
      <c r="B112" s="140" t="s">
        <v>136</v>
      </c>
      <c r="C112" s="140" t="s">
        <v>136</v>
      </c>
      <c r="D112" s="140" t="s">
        <v>136</v>
      </c>
      <c r="E112" s="140" t="s">
        <v>136</v>
      </c>
      <c r="F112" s="140" t="s">
        <v>136</v>
      </c>
      <c r="G112" s="140" t="s">
        <v>136</v>
      </c>
      <c r="H112" s="140" t="s">
        <v>136</v>
      </c>
      <c r="I112" s="140" t="s">
        <v>136</v>
      </c>
      <c r="J112" s="140" t="s">
        <v>136</v>
      </c>
      <c r="K112" s="140" t="s">
        <v>136</v>
      </c>
      <c r="L112" s="140" t="s">
        <v>136</v>
      </c>
      <c r="M112" s="31"/>
      <c r="N112" s="31"/>
      <c r="O112" s="31"/>
      <c r="P112" s="31"/>
      <c r="Q112" s="31"/>
    </row>
    <row r="113" spans="1:17" s="6" customFormat="1" ht="13.2" x14ac:dyDescent="0.25">
      <c r="A113" s="140" t="s">
        <v>136</v>
      </c>
      <c r="B113" s="140" t="s">
        <v>136</v>
      </c>
      <c r="C113" s="140" t="s">
        <v>136</v>
      </c>
      <c r="D113" s="140" t="s">
        <v>136</v>
      </c>
      <c r="E113" s="140" t="s">
        <v>136</v>
      </c>
      <c r="F113" s="140" t="s">
        <v>136</v>
      </c>
      <c r="G113" s="140" t="s">
        <v>136</v>
      </c>
      <c r="H113" s="140" t="s">
        <v>136</v>
      </c>
      <c r="I113" s="140" t="s">
        <v>136</v>
      </c>
      <c r="J113" s="140" t="s">
        <v>136</v>
      </c>
      <c r="K113" s="140" t="s">
        <v>136</v>
      </c>
      <c r="L113" s="140" t="s">
        <v>136</v>
      </c>
      <c r="M113" s="31"/>
      <c r="N113" s="31"/>
      <c r="O113" s="31"/>
      <c r="P113" s="31"/>
      <c r="Q113" s="31"/>
    </row>
    <row r="114" spans="1:17" s="6" customFormat="1" ht="13.2" x14ac:dyDescent="0.25">
      <c r="A114" s="140" t="s">
        <v>136</v>
      </c>
      <c r="B114" s="140" t="s">
        <v>136</v>
      </c>
      <c r="C114" s="140" t="s">
        <v>136</v>
      </c>
      <c r="D114" s="140" t="s">
        <v>136</v>
      </c>
      <c r="E114" s="140" t="s">
        <v>136</v>
      </c>
      <c r="F114" s="140" t="s">
        <v>136</v>
      </c>
      <c r="G114" s="140" t="s">
        <v>136</v>
      </c>
      <c r="H114" s="140" t="s">
        <v>136</v>
      </c>
      <c r="I114" s="140" t="s">
        <v>136</v>
      </c>
      <c r="J114" s="140" t="s">
        <v>136</v>
      </c>
      <c r="K114" s="140" t="s">
        <v>136</v>
      </c>
      <c r="L114" s="140" t="s">
        <v>136</v>
      </c>
      <c r="M114" s="31"/>
      <c r="N114" s="31"/>
      <c r="O114" s="31"/>
      <c r="P114" s="31"/>
      <c r="Q114" s="31"/>
    </row>
    <row r="115" spans="1:17" s="6" customFormat="1" ht="13.2" x14ac:dyDescent="0.25">
      <c r="A115" s="140" t="s">
        <v>136</v>
      </c>
      <c r="B115" s="140" t="s">
        <v>136</v>
      </c>
      <c r="C115" s="140" t="s">
        <v>136</v>
      </c>
      <c r="D115" s="140" t="s">
        <v>136</v>
      </c>
      <c r="E115" s="140" t="s">
        <v>136</v>
      </c>
      <c r="F115" s="140" t="s">
        <v>136</v>
      </c>
      <c r="G115" s="140" t="s">
        <v>136</v>
      </c>
      <c r="H115" s="140" t="s">
        <v>136</v>
      </c>
      <c r="I115" s="140" t="s">
        <v>136</v>
      </c>
      <c r="J115" s="140" t="s">
        <v>136</v>
      </c>
      <c r="K115" s="140" t="s">
        <v>136</v>
      </c>
      <c r="L115" s="140" t="s">
        <v>136</v>
      </c>
      <c r="M115" s="31"/>
      <c r="N115" s="31"/>
      <c r="O115" s="31"/>
      <c r="P115" s="31"/>
      <c r="Q115" s="31"/>
    </row>
    <row r="116" spans="1:17" s="6" customFormat="1" ht="13.2" x14ac:dyDescent="0.25">
      <c r="A116" s="140" t="s">
        <v>136</v>
      </c>
      <c r="B116" s="140" t="s">
        <v>136</v>
      </c>
      <c r="C116" s="140" t="s">
        <v>136</v>
      </c>
      <c r="D116" s="140" t="s">
        <v>136</v>
      </c>
      <c r="E116" s="140" t="s">
        <v>136</v>
      </c>
      <c r="F116" s="140" t="s">
        <v>136</v>
      </c>
      <c r="G116" s="140" t="s">
        <v>136</v>
      </c>
      <c r="H116" s="140" t="s">
        <v>136</v>
      </c>
      <c r="I116" s="140" t="s">
        <v>136</v>
      </c>
      <c r="J116" s="140" t="s">
        <v>136</v>
      </c>
      <c r="K116" s="140" t="s">
        <v>136</v>
      </c>
      <c r="L116" s="140" t="s">
        <v>136</v>
      </c>
      <c r="M116" s="31"/>
      <c r="N116" s="31"/>
      <c r="O116" s="31"/>
      <c r="P116" s="31"/>
      <c r="Q116" s="31"/>
    </row>
    <row r="117" spans="1:17" s="6" customFormat="1" ht="13.2" x14ac:dyDescent="0.25">
      <c r="A117" s="140" t="s">
        <v>136</v>
      </c>
      <c r="B117" s="140" t="s">
        <v>136</v>
      </c>
      <c r="C117" s="140" t="s">
        <v>136</v>
      </c>
      <c r="D117" s="140" t="s">
        <v>136</v>
      </c>
      <c r="E117" s="140" t="s">
        <v>136</v>
      </c>
      <c r="F117" s="140" t="s">
        <v>136</v>
      </c>
      <c r="G117" s="140" t="s">
        <v>136</v>
      </c>
      <c r="H117" s="140" t="s">
        <v>136</v>
      </c>
      <c r="I117" s="140" t="s">
        <v>136</v>
      </c>
      <c r="J117" s="140" t="s">
        <v>136</v>
      </c>
      <c r="K117" s="140" t="s">
        <v>136</v>
      </c>
      <c r="L117" s="140" t="s">
        <v>136</v>
      </c>
      <c r="M117" s="31"/>
      <c r="N117" s="31"/>
      <c r="O117" s="31"/>
      <c r="P117" s="31"/>
      <c r="Q117" s="31"/>
    </row>
    <row r="118" spans="1:17" s="6" customFormat="1" ht="13.2" x14ac:dyDescent="0.25">
      <c r="A118" s="140" t="s">
        <v>136</v>
      </c>
      <c r="B118" s="140" t="s">
        <v>136</v>
      </c>
      <c r="C118" s="140" t="s">
        <v>136</v>
      </c>
      <c r="D118" s="140" t="s">
        <v>136</v>
      </c>
      <c r="E118" s="140" t="s">
        <v>136</v>
      </c>
      <c r="F118" s="140" t="s">
        <v>136</v>
      </c>
      <c r="G118" s="140" t="s">
        <v>136</v>
      </c>
      <c r="H118" s="140" t="s">
        <v>136</v>
      </c>
      <c r="I118" s="140" t="s">
        <v>136</v>
      </c>
      <c r="J118" s="140" t="s">
        <v>136</v>
      </c>
      <c r="K118" s="140" t="s">
        <v>136</v>
      </c>
      <c r="L118" s="140" t="s">
        <v>136</v>
      </c>
      <c r="M118" s="31"/>
      <c r="N118" s="31"/>
      <c r="O118" s="31"/>
      <c r="P118" s="31"/>
      <c r="Q118" s="31"/>
    </row>
    <row r="119" spans="1:17" s="6" customFormat="1" ht="13.2" x14ac:dyDescent="0.25">
      <c r="A119" s="140" t="s">
        <v>136</v>
      </c>
      <c r="B119" s="140" t="s">
        <v>136</v>
      </c>
      <c r="C119" s="140" t="s">
        <v>136</v>
      </c>
      <c r="D119" s="140" t="s">
        <v>136</v>
      </c>
      <c r="E119" s="140" t="s">
        <v>136</v>
      </c>
      <c r="F119" s="140" t="s">
        <v>136</v>
      </c>
      <c r="G119" s="140" t="s">
        <v>136</v>
      </c>
      <c r="H119" s="140" t="s">
        <v>136</v>
      </c>
      <c r="I119" s="140" t="s">
        <v>136</v>
      </c>
      <c r="J119" s="140" t="s">
        <v>136</v>
      </c>
      <c r="K119" s="140" t="s">
        <v>136</v>
      </c>
      <c r="L119" s="140" t="s">
        <v>136</v>
      </c>
      <c r="M119" s="31"/>
      <c r="N119" s="31"/>
      <c r="O119" s="31"/>
      <c r="P119" s="31"/>
      <c r="Q119" s="31"/>
    </row>
    <row r="120" spans="1:17" s="6" customFormat="1" ht="13.2" x14ac:dyDescent="0.25">
      <c r="A120" s="140" t="s">
        <v>136</v>
      </c>
      <c r="B120" s="140" t="s">
        <v>136</v>
      </c>
      <c r="C120" s="140" t="s">
        <v>136</v>
      </c>
      <c r="D120" s="140" t="s">
        <v>136</v>
      </c>
      <c r="E120" s="140" t="s">
        <v>136</v>
      </c>
      <c r="F120" s="140" t="s">
        <v>136</v>
      </c>
      <c r="G120" s="140" t="s">
        <v>136</v>
      </c>
      <c r="H120" s="140" t="s">
        <v>136</v>
      </c>
      <c r="I120" s="140" t="s">
        <v>136</v>
      </c>
      <c r="J120" s="140" t="s">
        <v>136</v>
      </c>
      <c r="K120" s="140" t="s">
        <v>136</v>
      </c>
      <c r="L120" s="140" t="s">
        <v>136</v>
      </c>
      <c r="M120" s="31"/>
      <c r="N120" s="31"/>
      <c r="O120" s="31"/>
      <c r="P120" s="31"/>
      <c r="Q120" s="31"/>
    </row>
    <row r="121" spans="1:17" s="6" customFormat="1" ht="13.2" x14ac:dyDescent="0.25">
      <c r="A121" s="140" t="s">
        <v>136</v>
      </c>
      <c r="B121" s="140" t="s">
        <v>136</v>
      </c>
      <c r="C121" s="140" t="s">
        <v>136</v>
      </c>
      <c r="D121" s="140" t="s">
        <v>136</v>
      </c>
      <c r="E121" s="140" t="s">
        <v>136</v>
      </c>
      <c r="F121" s="140" t="s">
        <v>136</v>
      </c>
      <c r="G121" s="140" t="s">
        <v>136</v>
      </c>
      <c r="H121" s="140" t="s">
        <v>136</v>
      </c>
      <c r="I121" s="140" t="s">
        <v>136</v>
      </c>
      <c r="J121" s="140" t="s">
        <v>136</v>
      </c>
      <c r="K121" s="140" t="s">
        <v>136</v>
      </c>
      <c r="L121" s="140" t="s">
        <v>136</v>
      </c>
      <c r="M121" s="31"/>
      <c r="N121" s="31"/>
      <c r="O121" s="31"/>
      <c r="P121" s="31"/>
      <c r="Q121" s="31"/>
    </row>
    <row r="122" spans="1:17" s="6" customFormat="1" ht="13.2" x14ac:dyDescent="0.25">
      <c r="A122" s="140" t="s">
        <v>136</v>
      </c>
      <c r="B122" s="140" t="s">
        <v>136</v>
      </c>
      <c r="C122" s="140" t="s">
        <v>136</v>
      </c>
      <c r="D122" s="140" t="s">
        <v>136</v>
      </c>
      <c r="E122" s="140" t="s">
        <v>136</v>
      </c>
      <c r="F122" s="140" t="s">
        <v>136</v>
      </c>
      <c r="G122" s="140" t="s">
        <v>136</v>
      </c>
      <c r="H122" s="140" t="s">
        <v>136</v>
      </c>
      <c r="I122" s="140" t="s">
        <v>136</v>
      </c>
      <c r="J122" s="140" t="s">
        <v>136</v>
      </c>
      <c r="K122" s="140" t="s">
        <v>136</v>
      </c>
      <c r="L122" s="140" t="s">
        <v>136</v>
      </c>
      <c r="M122" s="31"/>
      <c r="N122" s="31"/>
      <c r="O122" s="31"/>
      <c r="P122" s="31"/>
      <c r="Q122" s="31"/>
    </row>
    <row r="123" spans="1:17" s="6" customFormat="1" ht="13.2" x14ac:dyDescent="0.25">
      <c r="A123" s="140" t="s">
        <v>136</v>
      </c>
      <c r="B123" s="140" t="s">
        <v>136</v>
      </c>
      <c r="C123" s="140" t="s">
        <v>136</v>
      </c>
      <c r="D123" s="140" t="s">
        <v>136</v>
      </c>
      <c r="E123" s="140" t="s">
        <v>136</v>
      </c>
      <c r="F123" s="140" t="s">
        <v>136</v>
      </c>
      <c r="G123" s="140" t="s">
        <v>136</v>
      </c>
      <c r="H123" s="140" t="s">
        <v>136</v>
      </c>
      <c r="I123" s="140" t="s">
        <v>136</v>
      </c>
      <c r="J123" s="140" t="s">
        <v>136</v>
      </c>
      <c r="K123" s="140" t="s">
        <v>136</v>
      </c>
      <c r="L123" s="140" t="s">
        <v>136</v>
      </c>
      <c r="M123" s="31"/>
      <c r="N123" s="31"/>
      <c r="O123" s="31"/>
      <c r="P123" s="31"/>
      <c r="Q123" s="31"/>
    </row>
    <row r="124" spans="1:17" s="6" customFormat="1" ht="13.2" x14ac:dyDescent="0.25">
      <c r="A124" s="140" t="s">
        <v>136</v>
      </c>
      <c r="B124" s="140" t="s">
        <v>136</v>
      </c>
      <c r="C124" s="140" t="s">
        <v>136</v>
      </c>
      <c r="D124" s="140" t="s">
        <v>136</v>
      </c>
      <c r="E124" s="140" t="s">
        <v>136</v>
      </c>
      <c r="F124" s="140" t="s">
        <v>136</v>
      </c>
      <c r="G124" s="140" t="s">
        <v>136</v>
      </c>
      <c r="H124" s="140" t="s">
        <v>136</v>
      </c>
      <c r="I124" s="140" t="s">
        <v>136</v>
      </c>
      <c r="J124" s="140" t="s">
        <v>136</v>
      </c>
      <c r="K124" s="140" t="s">
        <v>136</v>
      </c>
      <c r="L124" s="140" t="s">
        <v>136</v>
      </c>
      <c r="M124" s="31"/>
      <c r="N124" s="31"/>
      <c r="O124" s="31"/>
      <c r="P124" s="31"/>
      <c r="Q124" s="31"/>
    </row>
    <row r="125" spans="1:17" s="6" customFormat="1" ht="13.2" x14ac:dyDescent="0.25">
      <c r="A125" s="140" t="s">
        <v>136</v>
      </c>
      <c r="B125" s="140" t="s">
        <v>136</v>
      </c>
      <c r="C125" s="140" t="s">
        <v>136</v>
      </c>
      <c r="D125" s="140" t="s">
        <v>136</v>
      </c>
      <c r="E125" s="140" t="s">
        <v>136</v>
      </c>
      <c r="F125" s="140" t="s">
        <v>136</v>
      </c>
      <c r="G125" s="140" t="s">
        <v>136</v>
      </c>
      <c r="H125" s="140" t="s">
        <v>136</v>
      </c>
      <c r="I125" s="140" t="s">
        <v>136</v>
      </c>
      <c r="J125" s="140" t="s">
        <v>136</v>
      </c>
      <c r="K125" s="140" t="s">
        <v>136</v>
      </c>
      <c r="L125" s="140" t="s">
        <v>136</v>
      </c>
      <c r="M125" s="31"/>
      <c r="N125" s="31"/>
      <c r="O125" s="31"/>
      <c r="P125" s="31"/>
      <c r="Q125" s="31"/>
    </row>
    <row r="126" spans="1:17" s="6" customFormat="1" ht="13.2" x14ac:dyDescent="0.25">
      <c r="A126" s="140" t="s">
        <v>136</v>
      </c>
      <c r="B126" s="140" t="s">
        <v>136</v>
      </c>
      <c r="C126" s="140" t="s">
        <v>136</v>
      </c>
      <c r="D126" s="140" t="s">
        <v>136</v>
      </c>
      <c r="E126" s="140" t="s">
        <v>136</v>
      </c>
      <c r="F126" s="140" t="s">
        <v>136</v>
      </c>
      <c r="G126" s="140" t="s">
        <v>136</v>
      </c>
      <c r="H126" s="140" t="s">
        <v>136</v>
      </c>
      <c r="I126" s="140" t="s">
        <v>136</v>
      </c>
      <c r="J126" s="140" t="s">
        <v>136</v>
      </c>
      <c r="K126" s="140" t="s">
        <v>136</v>
      </c>
      <c r="L126" s="140" t="s">
        <v>136</v>
      </c>
      <c r="M126" s="31"/>
      <c r="N126" s="31"/>
      <c r="O126" s="31"/>
      <c r="P126" s="31"/>
      <c r="Q126" s="31"/>
    </row>
    <row r="127" spans="1:17" s="6" customFormat="1" ht="13.2" x14ac:dyDescent="0.25">
      <c r="A127" s="140" t="s">
        <v>136</v>
      </c>
      <c r="B127" s="140" t="s">
        <v>136</v>
      </c>
      <c r="C127" s="140" t="s">
        <v>136</v>
      </c>
      <c r="D127" s="140" t="s">
        <v>136</v>
      </c>
      <c r="E127" s="140" t="s">
        <v>136</v>
      </c>
      <c r="F127" s="140" t="s">
        <v>136</v>
      </c>
      <c r="G127" s="140" t="s">
        <v>136</v>
      </c>
      <c r="H127" s="140" t="s">
        <v>136</v>
      </c>
      <c r="I127" s="140" t="s">
        <v>136</v>
      </c>
      <c r="J127" s="140" t="s">
        <v>136</v>
      </c>
      <c r="K127" s="140" t="s">
        <v>136</v>
      </c>
      <c r="L127" s="140" t="s">
        <v>136</v>
      </c>
      <c r="M127" s="31"/>
      <c r="N127" s="31"/>
      <c r="O127" s="31"/>
      <c r="P127" s="31"/>
      <c r="Q127" s="31"/>
    </row>
    <row r="128" spans="1:17" s="6" customFormat="1" ht="13.2" x14ac:dyDescent="0.25">
      <c r="A128" s="140" t="s">
        <v>136</v>
      </c>
      <c r="B128" s="140" t="s">
        <v>136</v>
      </c>
      <c r="C128" s="140" t="s">
        <v>136</v>
      </c>
      <c r="D128" s="140" t="s">
        <v>136</v>
      </c>
      <c r="E128" s="140" t="s">
        <v>136</v>
      </c>
      <c r="F128" s="140" t="s">
        <v>136</v>
      </c>
      <c r="G128" s="140" t="s">
        <v>136</v>
      </c>
      <c r="H128" s="140" t="s">
        <v>136</v>
      </c>
      <c r="I128" s="140" t="s">
        <v>136</v>
      </c>
      <c r="J128" s="140" t="s">
        <v>136</v>
      </c>
      <c r="K128" s="140" t="s">
        <v>136</v>
      </c>
      <c r="L128" s="140" t="s">
        <v>136</v>
      </c>
      <c r="M128" s="31"/>
      <c r="N128" s="31"/>
      <c r="O128" s="31"/>
      <c r="P128" s="31"/>
      <c r="Q128" s="31"/>
    </row>
    <row r="129" spans="1:17" s="6" customFormat="1" ht="13.2" x14ac:dyDescent="0.25">
      <c r="A129" s="140" t="s">
        <v>136</v>
      </c>
      <c r="B129" s="140" t="s">
        <v>136</v>
      </c>
      <c r="C129" s="140" t="s">
        <v>136</v>
      </c>
      <c r="D129" s="140" t="s">
        <v>136</v>
      </c>
      <c r="E129" s="140" t="s">
        <v>136</v>
      </c>
      <c r="F129" s="140" t="s">
        <v>136</v>
      </c>
      <c r="G129" s="140" t="s">
        <v>136</v>
      </c>
      <c r="H129" s="140" t="s">
        <v>136</v>
      </c>
      <c r="I129" s="140" t="s">
        <v>136</v>
      </c>
      <c r="J129" s="140" t="s">
        <v>136</v>
      </c>
      <c r="K129" s="140" t="s">
        <v>136</v>
      </c>
      <c r="L129" s="140" t="s">
        <v>136</v>
      </c>
      <c r="M129" s="31"/>
      <c r="N129" s="31"/>
      <c r="O129" s="31"/>
      <c r="P129" s="31"/>
      <c r="Q129" s="31"/>
    </row>
    <row r="130" spans="1:17" s="6" customFormat="1" ht="13.2" x14ac:dyDescent="0.25">
      <c r="A130" s="140" t="s">
        <v>136</v>
      </c>
      <c r="B130" s="140" t="s">
        <v>136</v>
      </c>
      <c r="C130" s="140" t="s">
        <v>136</v>
      </c>
      <c r="D130" s="140" t="s">
        <v>136</v>
      </c>
      <c r="E130" s="140" t="s">
        <v>136</v>
      </c>
      <c r="F130" s="140" t="s">
        <v>136</v>
      </c>
      <c r="G130" s="140" t="s">
        <v>136</v>
      </c>
      <c r="H130" s="140" t="s">
        <v>136</v>
      </c>
      <c r="I130" s="140" t="s">
        <v>136</v>
      </c>
      <c r="J130" s="140" t="s">
        <v>136</v>
      </c>
      <c r="K130" s="140" t="s">
        <v>136</v>
      </c>
      <c r="L130" s="140" t="s">
        <v>136</v>
      </c>
      <c r="M130" s="31"/>
      <c r="N130" s="31"/>
      <c r="O130" s="31"/>
      <c r="P130" s="31"/>
      <c r="Q130" s="31"/>
    </row>
    <row r="131" spans="1:17" s="6" customFormat="1" ht="13.2" x14ac:dyDescent="0.25">
      <c r="A131" s="140" t="s">
        <v>136</v>
      </c>
      <c r="B131" s="140" t="s">
        <v>136</v>
      </c>
      <c r="C131" s="140" t="s">
        <v>136</v>
      </c>
      <c r="D131" s="140" t="s">
        <v>136</v>
      </c>
      <c r="E131" s="140" t="s">
        <v>136</v>
      </c>
      <c r="F131" s="140" t="s">
        <v>136</v>
      </c>
      <c r="G131" s="140" t="s">
        <v>136</v>
      </c>
      <c r="H131" s="140" t="s">
        <v>136</v>
      </c>
      <c r="I131" s="140" t="s">
        <v>136</v>
      </c>
      <c r="J131" s="140" t="s">
        <v>136</v>
      </c>
      <c r="K131" s="140" t="s">
        <v>136</v>
      </c>
      <c r="L131" s="140" t="s">
        <v>136</v>
      </c>
      <c r="M131" s="31"/>
      <c r="N131" s="31"/>
      <c r="O131" s="31"/>
      <c r="P131" s="31"/>
      <c r="Q131" s="31"/>
    </row>
    <row r="132" spans="1:17" s="6" customFormat="1" ht="13.2" x14ac:dyDescent="0.25">
      <c r="A132" s="140" t="s">
        <v>136</v>
      </c>
      <c r="B132" s="140" t="s">
        <v>136</v>
      </c>
      <c r="C132" s="140" t="s">
        <v>136</v>
      </c>
      <c r="D132" s="140" t="s">
        <v>136</v>
      </c>
      <c r="E132" s="140" t="s">
        <v>136</v>
      </c>
      <c r="F132" s="140" t="s">
        <v>136</v>
      </c>
      <c r="G132" s="140" t="s">
        <v>136</v>
      </c>
      <c r="H132" s="140" t="s">
        <v>136</v>
      </c>
      <c r="I132" s="140" t="s">
        <v>136</v>
      </c>
      <c r="J132" s="140" t="s">
        <v>136</v>
      </c>
      <c r="K132" s="140" t="s">
        <v>136</v>
      </c>
      <c r="L132" s="140" t="s">
        <v>136</v>
      </c>
      <c r="M132" s="31"/>
      <c r="N132" s="31"/>
      <c r="O132" s="31"/>
      <c r="P132" s="31"/>
      <c r="Q132" s="31"/>
    </row>
    <row r="133" spans="1:17" s="6" customFormat="1" ht="13.2" x14ac:dyDescent="0.25">
      <c r="A133" s="140" t="s">
        <v>136</v>
      </c>
      <c r="B133" s="140" t="s">
        <v>136</v>
      </c>
      <c r="C133" s="140" t="s">
        <v>136</v>
      </c>
      <c r="D133" s="140" t="s">
        <v>136</v>
      </c>
      <c r="E133" s="140" t="s">
        <v>136</v>
      </c>
      <c r="F133" s="140" t="s">
        <v>136</v>
      </c>
      <c r="G133" s="140" t="s">
        <v>136</v>
      </c>
      <c r="H133" s="140" t="s">
        <v>136</v>
      </c>
      <c r="I133" s="140" t="s">
        <v>136</v>
      </c>
      <c r="J133" s="140" t="s">
        <v>136</v>
      </c>
      <c r="K133" s="140" t="s">
        <v>136</v>
      </c>
      <c r="L133" s="140" t="s">
        <v>136</v>
      </c>
      <c r="M133" s="31"/>
      <c r="N133" s="31"/>
      <c r="O133" s="31"/>
      <c r="P133" s="31"/>
      <c r="Q133" s="31"/>
    </row>
    <row r="134" spans="1:17" s="6" customFormat="1" ht="13.2" x14ac:dyDescent="0.25">
      <c r="A134" s="140" t="s">
        <v>136</v>
      </c>
      <c r="B134" s="140" t="s">
        <v>136</v>
      </c>
      <c r="C134" s="140" t="s">
        <v>136</v>
      </c>
      <c r="D134" s="140" t="s">
        <v>136</v>
      </c>
      <c r="E134" s="140" t="s">
        <v>136</v>
      </c>
      <c r="F134" s="140" t="s">
        <v>136</v>
      </c>
      <c r="G134" s="140" t="s">
        <v>136</v>
      </c>
      <c r="H134" s="140" t="s">
        <v>136</v>
      </c>
      <c r="I134" s="140" t="s">
        <v>136</v>
      </c>
      <c r="J134" s="140" t="s">
        <v>136</v>
      </c>
      <c r="K134" s="140" t="s">
        <v>136</v>
      </c>
      <c r="L134" s="140" t="s">
        <v>136</v>
      </c>
      <c r="M134" s="31"/>
      <c r="N134" s="31"/>
      <c r="O134" s="31"/>
      <c r="P134" s="31"/>
      <c r="Q134" s="31"/>
    </row>
    <row r="135" spans="1:17" s="6" customFormat="1" ht="13.2" x14ac:dyDescent="0.25">
      <c r="A135" s="140" t="s">
        <v>136</v>
      </c>
      <c r="B135" s="140" t="s">
        <v>136</v>
      </c>
      <c r="C135" s="140" t="s">
        <v>136</v>
      </c>
      <c r="D135" s="140" t="s">
        <v>136</v>
      </c>
      <c r="E135" s="140" t="s">
        <v>136</v>
      </c>
      <c r="F135" s="140" t="s">
        <v>136</v>
      </c>
      <c r="G135" s="140" t="s">
        <v>136</v>
      </c>
      <c r="H135" s="140" t="s">
        <v>136</v>
      </c>
      <c r="I135" s="140" t="s">
        <v>136</v>
      </c>
      <c r="J135" s="140" t="s">
        <v>136</v>
      </c>
      <c r="K135" s="140" t="s">
        <v>136</v>
      </c>
      <c r="L135" s="140" t="s">
        <v>136</v>
      </c>
      <c r="M135" s="31"/>
      <c r="N135" s="31"/>
      <c r="O135" s="31"/>
      <c r="P135" s="31"/>
      <c r="Q135" s="31"/>
    </row>
    <row r="136" spans="1:17" s="6" customFormat="1" ht="13.2" x14ac:dyDescent="0.25">
      <c r="A136" s="140" t="s">
        <v>136</v>
      </c>
      <c r="B136" s="140" t="s">
        <v>136</v>
      </c>
      <c r="C136" s="140" t="s">
        <v>136</v>
      </c>
      <c r="D136" s="140" t="s">
        <v>136</v>
      </c>
      <c r="E136" s="140" t="s">
        <v>136</v>
      </c>
      <c r="F136" s="140" t="s">
        <v>136</v>
      </c>
      <c r="G136" s="140" t="s">
        <v>136</v>
      </c>
      <c r="H136" s="140" t="s">
        <v>136</v>
      </c>
      <c r="I136" s="140" t="s">
        <v>136</v>
      </c>
      <c r="J136" s="140" t="s">
        <v>136</v>
      </c>
      <c r="K136" s="140" t="s">
        <v>136</v>
      </c>
      <c r="L136" s="140" t="s">
        <v>136</v>
      </c>
      <c r="M136" s="31"/>
      <c r="N136" s="31"/>
      <c r="O136" s="31"/>
      <c r="P136" s="31"/>
      <c r="Q136" s="31"/>
    </row>
    <row r="137" spans="1:17" s="6" customFormat="1" ht="13.2" x14ac:dyDescent="0.25">
      <c r="A137" s="140" t="s">
        <v>136</v>
      </c>
      <c r="B137" s="140" t="s">
        <v>136</v>
      </c>
      <c r="C137" s="140" t="s">
        <v>136</v>
      </c>
      <c r="D137" s="140" t="s">
        <v>136</v>
      </c>
      <c r="E137" s="140" t="s">
        <v>136</v>
      </c>
      <c r="F137" s="140" t="s">
        <v>136</v>
      </c>
      <c r="G137" s="140" t="s">
        <v>136</v>
      </c>
      <c r="H137" s="140" t="s">
        <v>136</v>
      </c>
      <c r="I137" s="140" t="s">
        <v>136</v>
      </c>
      <c r="J137" s="140" t="s">
        <v>136</v>
      </c>
      <c r="K137" s="140" t="s">
        <v>136</v>
      </c>
      <c r="L137" s="140" t="s">
        <v>136</v>
      </c>
      <c r="M137" s="31"/>
      <c r="N137" s="31"/>
      <c r="O137" s="31"/>
      <c r="P137" s="31"/>
      <c r="Q137" s="31"/>
    </row>
    <row r="138" spans="1:17" s="6" customFormat="1" ht="13.2" x14ac:dyDescent="0.25">
      <c r="A138" s="140" t="s">
        <v>136</v>
      </c>
      <c r="B138" s="140" t="s">
        <v>136</v>
      </c>
      <c r="C138" s="140" t="s">
        <v>136</v>
      </c>
      <c r="D138" s="140" t="s">
        <v>136</v>
      </c>
      <c r="E138" s="140" t="s">
        <v>136</v>
      </c>
      <c r="F138" s="140" t="s">
        <v>136</v>
      </c>
      <c r="G138" s="140" t="s">
        <v>136</v>
      </c>
      <c r="H138" s="140" t="s">
        <v>136</v>
      </c>
      <c r="I138" s="140" t="s">
        <v>136</v>
      </c>
      <c r="J138" s="140" t="s">
        <v>136</v>
      </c>
      <c r="K138" s="140" t="s">
        <v>136</v>
      </c>
      <c r="L138" s="140" t="s">
        <v>136</v>
      </c>
      <c r="M138" s="31"/>
      <c r="N138" s="31"/>
      <c r="O138" s="31"/>
      <c r="P138" s="31"/>
      <c r="Q138" s="31"/>
    </row>
    <row r="139" spans="1:17" s="6" customFormat="1" ht="13.2" x14ac:dyDescent="0.25">
      <c r="A139" s="140" t="s">
        <v>136</v>
      </c>
      <c r="B139" s="140" t="s">
        <v>136</v>
      </c>
      <c r="C139" s="140" t="s">
        <v>136</v>
      </c>
      <c r="D139" s="140" t="s">
        <v>136</v>
      </c>
      <c r="E139" s="140" t="s">
        <v>136</v>
      </c>
      <c r="F139" s="140" t="s">
        <v>136</v>
      </c>
      <c r="G139" s="140" t="s">
        <v>136</v>
      </c>
      <c r="H139" s="140" t="s">
        <v>136</v>
      </c>
      <c r="I139" s="140" t="s">
        <v>136</v>
      </c>
      <c r="J139" s="140" t="s">
        <v>136</v>
      </c>
      <c r="K139" s="140" t="s">
        <v>136</v>
      </c>
      <c r="L139" s="140" t="s">
        <v>136</v>
      </c>
      <c r="M139" s="31"/>
      <c r="N139" s="31"/>
      <c r="O139" s="31"/>
      <c r="P139" s="31"/>
      <c r="Q139" s="31"/>
    </row>
    <row r="140" spans="1:17" s="6" customFormat="1" ht="13.2" x14ac:dyDescent="0.25">
      <c r="A140" s="140" t="s">
        <v>136</v>
      </c>
      <c r="B140" s="140" t="s">
        <v>136</v>
      </c>
      <c r="C140" s="140" t="s">
        <v>136</v>
      </c>
      <c r="D140" s="140" t="s">
        <v>136</v>
      </c>
      <c r="E140" s="140" t="s">
        <v>136</v>
      </c>
      <c r="F140" s="140" t="s">
        <v>136</v>
      </c>
      <c r="G140" s="140" t="s">
        <v>136</v>
      </c>
      <c r="H140" s="140" t="s">
        <v>136</v>
      </c>
      <c r="I140" s="140" t="s">
        <v>136</v>
      </c>
      <c r="J140" s="140" t="s">
        <v>136</v>
      </c>
      <c r="K140" s="140" t="s">
        <v>136</v>
      </c>
      <c r="L140" s="140" t="s">
        <v>136</v>
      </c>
      <c r="M140" s="31"/>
      <c r="N140" s="31"/>
      <c r="O140" s="31"/>
      <c r="P140" s="31"/>
      <c r="Q140" s="31"/>
    </row>
    <row r="141" spans="1:17" s="6" customFormat="1" ht="13.2" x14ac:dyDescent="0.25">
      <c r="A141" s="140" t="s">
        <v>136</v>
      </c>
      <c r="B141" s="140" t="s">
        <v>136</v>
      </c>
      <c r="C141" s="140" t="s">
        <v>136</v>
      </c>
      <c r="D141" s="140" t="s">
        <v>136</v>
      </c>
      <c r="E141" s="140" t="s">
        <v>136</v>
      </c>
      <c r="F141" s="140" t="s">
        <v>136</v>
      </c>
      <c r="G141" s="140" t="s">
        <v>136</v>
      </c>
      <c r="H141" s="140" t="s">
        <v>136</v>
      </c>
      <c r="I141" s="140" t="s">
        <v>136</v>
      </c>
      <c r="J141" s="140" t="s">
        <v>136</v>
      </c>
      <c r="K141" s="140" t="s">
        <v>136</v>
      </c>
      <c r="L141" s="140" t="s">
        <v>136</v>
      </c>
      <c r="M141" s="31"/>
      <c r="N141" s="31"/>
      <c r="O141" s="31"/>
      <c r="P141" s="31"/>
      <c r="Q141" s="31"/>
    </row>
    <row r="142" spans="1:17" s="6" customFormat="1" ht="13.2" x14ac:dyDescent="0.25">
      <c r="A142" s="140" t="s">
        <v>136</v>
      </c>
      <c r="B142" s="140" t="s">
        <v>136</v>
      </c>
      <c r="C142" s="140" t="s">
        <v>136</v>
      </c>
      <c r="D142" s="140" t="s">
        <v>136</v>
      </c>
      <c r="E142" s="140" t="s">
        <v>136</v>
      </c>
      <c r="F142" s="140" t="s">
        <v>136</v>
      </c>
      <c r="G142" s="140" t="s">
        <v>136</v>
      </c>
      <c r="H142" s="140" t="s">
        <v>136</v>
      </c>
      <c r="I142" s="140" t="s">
        <v>136</v>
      </c>
      <c r="J142" s="140" t="s">
        <v>136</v>
      </c>
      <c r="K142" s="140" t="s">
        <v>136</v>
      </c>
      <c r="L142" s="140" t="s">
        <v>136</v>
      </c>
      <c r="M142" s="31"/>
      <c r="N142" s="31"/>
      <c r="O142" s="31"/>
      <c r="P142" s="31"/>
      <c r="Q142" s="31"/>
    </row>
    <row r="143" spans="1:17" s="6" customFormat="1" ht="13.2" x14ac:dyDescent="0.25">
      <c r="A143" s="140" t="s">
        <v>136</v>
      </c>
      <c r="B143" s="140" t="s">
        <v>136</v>
      </c>
      <c r="C143" s="140" t="s">
        <v>136</v>
      </c>
      <c r="D143" s="140" t="s">
        <v>136</v>
      </c>
      <c r="E143" s="140" t="s">
        <v>136</v>
      </c>
      <c r="F143" s="140" t="s">
        <v>136</v>
      </c>
      <c r="G143" s="140" t="s">
        <v>136</v>
      </c>
      <c r="H143" s="140" t="s">
        <v>136</v>
      </c>
      <c r="I143" s="140" t="s">
        <v>136</v>
      </c>
      <c r="J143" s="140" t="s">
        <v>136</v>
      </c>
      <c r="K143" s="140" t="s">
        <v>136</v>
      </c>
      <c r="L143" s="140" t="s">
        <v>136</v>
      </c>
      <c r="M143" s="31"/>
      <c r="N143" s="31"/>
      <c r="O143" s="31"/>
      <c r="P143" s="31"/>
      <c r="Q143" s="31"/>
    </row>
    <row r="144" spans="1:17" s="6" customFormat="1" ht="13.2" x14ac:dyDescent="0.25">
      <c r="A144" s="140" t="s">
        <v>136</v>
      </c>
      <c r="B144" s="140" t="s">
        <v>136</v>
      </c>
      <c r="C144" s="140" t="s">
        <v>136</v>
      </c>
      <c r="D144" s="140" t="s">
        <v>136</v>
      </c>
      <c r="E144" s="140" t="s">
        <v>136</v>
      </c>
      <c r="F144" s="140" t="s">
        <v>136</v>
      </c>
      <c r="G144" s="140" t="s">
        <v>136</v>
      </c>
      <c r="H144" s="140" t="s">
        <v>136</v>
      </c>
      <c r="I144" s="140" t="s">
        <v>136</v>
      </c>
      <c r="J144" s="140" t="s">
        <v>136</v>
      </c>
      <c r="K144" s="140" t="s">
        <v>136</v>
      </c>
      <c r="L144" s="140" t="s">
        <v>136</v>
      </c>
      <c r="M144" s="31"/>
      <c r="N144" s="31"/>
      <c r="O144" s="31"/>
      <c r="P144" s="31"/>
      <c r="Q144" s="31"/>
    </row>
    <row r="145" spans="1:17" s="6" customFormat="1" ht="13.2" x14ac:dyDescent="0.25">
      <c r="A145" s="140" t="s">
        <v>136</v>
      </c>
      <c r="B145" s="140" t="s">
        <v>136</v>
      </c>
      <c r="C145" s="140" t="s">
        <v>136</v>
      </c>
      <c r="D145" s="140" t="s">
        <v>136</v>
      </c>
      <c r="E145" s="140" t="s">
        <v>136</v>
      </c>
      <c r="F145" s="140" t="s">
        <v>136</v>
      </c>
      <c r="G145" s="140" t="s">
        <v>136</v>
      </c>
      <c r="H145" s="140" t="s">
        <v>136</v>
      </c>
      <c r="I145" s="140" t="s">
        <v>136</v>
      </c>
      <c r="J145" s="140" t="s">
        <v>136</v>
      </c>
      <c r="K145" s="140" t="s">
        <v>136</v>
      </c>
      <c r="L145" s="140" t="s">
        <v>136</v>
      </c>
      <c r="M145" s="31"/>
      <c r="N145" s="31"/>
      <c r="O145" s="31"/>
      <c r="P145" s="31"/>
      <c r="Q145" s="31"/>
    </row>
    <row r="146" spans="1:17" s="6" customFormat="1" ht="13.2" x14ac:dyDescent="0.25">
      <c r="A146" s="140" t="s">
        <v>136</v>
      </c>
      <c r="B146" s="140" t="s">
        <v>136</v>
      </c>
      <c r="C146" s="140" t="s">
        <v>136</v>
      </c>
      <c r="D146" s="140" t="s">
        <v>136</v>
      </c>
      <c r="E146" s="140" t="s">
        <v>136</v>
      </c>
      <c r="F146" s="140" t="s">
        <v>136</v>
      </c>
      <c r="G146" s="140" t="s">
        <v>136</v>
      </c>
      <c r="H146" s="140" t="s">
        <v>136</v>
      </c>
      <c r="I146" s="140" t="s">
        <v>136</v>
      </c>
      <c r="J146" s="140" t="s">
        <v>136</v>
      </c>
      <c r="K146" s="140" t="s">
        <v>136</v>
      </c>
      <c r="L146" s="140" t="s">
        <v>136</v>
      </c>
      <c r="M146" s="31"/>
      <c r="N146" s="31"/>
      <c r="O146" s="31"/>
      <c r="P146" s="31"/>
      <c r="Q146" s="31"/>
    </row>
    <row r="147" spans="1:17" ht="13.2" x14ac:dyDescent="0.25">
      <c r="A147" s="140" t="s">
        <v>136</v>
      </c>
      <c r="B147" s="140" t="s">
        <v>136</v>
      </c>
      <c r="C147" s="140" t="s">
        <v>136</v>
      </c>
      <c r="D147" s="140" t="s">
        <v>136</v>
      </c>
      <c r="E147" s="140" t="s">
        <v>136</v>
      </c>
      <c r="F147" s="140" t="s">
        <v>136</v>
      </c>
      <c r="G147" s="140" t="s">
        <v>136</v>
      </c>
      <c r="H147" s="140" t="s">
        <v>136</v>
      </c>
      <c r="I147" s="140" t="s">
        <v>136</v>
      </c>
      <c r="J147" s="140" t="s">
        <v>136</v>
      </c>
      <c r="K147" s="140" t="s">
        <v>136</v>
      </c>
      <c r="L147" s="140" t="s">
        <v>136</v>
      </c>
    </row>
    <row r="148" spans="1:17" ht="13.2" x14ac:dyDescent="0.25">
      <c r="A148" s="140" t="s">
        <v>136</v>
      </c>
      <c r="B148" s="140" t="s">
        <v>136</v>
      </c>
      <c r="C148" s="140" t="s">
        <v>136</v>
      </c>
      <c r="D148" s="140" t="s">
        <v>136</v>
      </c>
      <c r="E148" s="140" t="s">
        <v>136</v>
      </c>
      <c r="F148" s="140" t="s">
        <v>136</v>
      </c>
      <c r="G148" s="140" t="s">
        <v>136</v>
      </c>
      <c r="H148" s="140" t="s">
        <v>136</v>
      </c>
      <c r="I148" s="140" t="s">
        <v>136</v>
      </c>
      <c r="J148" s="140" t="s">
        <v>136</v>
      </c>
      <c r="K148" s="140" t="s">
        <v>136</v>
      </c>
      <c r="L148" s="140" t="s">
        <v>136</v>
      </c>
    </row>
    <row r="149" spans="1:17" ht="13.2" x14ac:dyDescent="0.25">
      <c r="A149" s="140" t="s">
        <v>136</v>
      </c>
      <c r="B149" s="140" t="s">
        <v>136</v>
      </c>
      <c r="C149" s="140" t="s">
        <v>136</v>
      </c>
      <c r="D149" s="140" t="s">
        <v>136</v>
      </c>
      <c r="E149" s="140" t="s">
        <v>136</v>
      </c>
      <c r="F149" s="140" t="s">
        <v>136</v>
      </c>
      <c r="G149" s="140" t="s">
        <v>136</v>
      </c>
      <c r="H149" s="140" t="s">
        <v>136</v>
      </c>
      <c r="I149" s="140" t="s">
        <v>136</v>
      </c>
      <c r="J149" s="140" t="s">
        <v>136</v>
      </c>
      <c r="K149" s="140" t="s">
        <v>136</v>
      </c>
      <c r="L149" s="140" t="s">
        <v>136</v>
      </c>
    </row>
    <row r="150" spans="1:17" ht="13.2" x14ac:dyDescent="0.25">
      <c r="A150" s="140" t="s">
        <v>136</v>
      </c>
      <c r="B150" s="140" t="s">
        <v>136</v>
      </c>
      <c r="C150" s="140" t="s">
        <v>136</v>
      </c>
      <c r="D150" s="140" t="s">
        <v>136</v>
      </c>
      <c r="E150" s="140" t="s">
        <v>136</v>
      </c>
      <c r="F150" s="140" t="s">
        <v>136</v>
      </c>
      <c r="G150" s="140" t="s">
        <v>136</v>
      </c>
      <c r="H150" s="140" t="s">
        <v>136</v>
      </c>
      <c r="I150" s="140" t="s">
        <v>136</v>
      </c>
      <c r="J150" s="140" t="s">
        <v>136</v>
      </c>
      <c r="K150" s="140" t="s">
        <v>136</v>
      </c>
      <c r="L150" s="140" t="s">
        <v>136</v>
      </c>
    </row>
    <row r="151" spans="1:17" ht="13.2" x14ac:dyDescent="0.25">
      <c r="A151" s="140" t="s">
        <v>136</v>
      </c>
      <c r="B151" s="140" t="s">
        <v>136</v>
      </c>
      <c r="C151" s="140" t="s">
        <v>136</v>
      </c>
      <c r="D151" s="140" t="s">
        <v>136</v>
      </c>
      <c r="E151" s="140" t="s">
        <v>136</v>
      </c>
      <c r="F151" s="140" t="s">
        <v>136</v>
      </c>
      <c r="G151" s="140" t="s">
        <v>136</v>
      </c>
      <c r="H151" s="140" t="s">
        <v>136</v>
      </c>
      <c r="I151" s="140" t="s">
        <v>136</v>
      </c>
      <c r="J151" s="140" t="s">
        <v>136</v>
      </c>
      <c r="K151" s="140" t="s">
        <v>136</v>
      </c>
      <c r="L151" s="140" t="s">
        <v>136</v>
      </c>
    </row>
    <row r="152" spans="1:17" ht="13.2" x14ac:dyDescent="0.25">
      <c r="A152" s="140" t="s">
        <v>136</v>
      </c>
      <c r="B152" s="140" t="s">
        <v>136</v>
      </c>
      <c r="C152" s="140" t="s">
        <v>136</v>
      </c>
      <c r="D152" s="140" t="s">
        <v>136</v>
      </c>
      <c r="E152" s="140" t="s">
        <v>136</v>
      </c>
      <c r="F152" s="140" t="s">
        <v>136</v>
      </c>
      <c r="G152" s="140" t="s">
        <v>136</v>
      </c>
      <c r="H152" s="140" t="s">
        <v>136</v>
      </c>
      <c r="I152" s="140" t="s">
        <v>136</v>
      </c>
      <c r="J152" s="140" t="s">
        <v>136</v>
      </c>
      <c r="K152" s="140" t="s">
        <v>136</v>
      </c>
      <c r="L152" s="140" t="s">
        <v>136</v>
      </c>
    </row>
    <row r="153" spans="1:17" ht="13.2" x14ac:dyDescent="0.25">
      <c r="A153" s="140" t="s">
        <v>136</v>
      </c>
      <c r="B153" s="140" t="s">
        <v>136</v>
      </c>
      <c r="C153" s="140" t="s">
        <v>136</v>
      </c>
      <c r="D153" s="140" t="s">
        <v>136</v>
      </c>
      <c r="E153" s="140" t="s">
        <v>136</v>
      </c>
      <c r="F153" s="140" t="s">
        <v>136</v>
      </c>
      <c r="G153" s="140" t="s">
        <v>136</v>
      </c>
      <c r="H153" s="140" t="s">
        <v>136</v>
      </c>
      <c r="I153" s="140" t="s">
        <v>136</v>
      </c>
      <c r="J153" s="140" t="s">
        <v>136</v>
      </c>
      <c r="K153" s="140" t="s">
        <v>136</v>
      </c>
      <c r="L153" s="140" t="s">
        <v>136</v>
      </c>
    </row>
    <row r="154" spans="1:17" ht="13.2" x14ac:dyDescent="0.25">
      <c r="A154" s="140" t="s">
        <v>136</v>
      </c>
      <c r="B154" s="140" t="s">
        <v>136</v>
      </c>
      <c r="C154" s="140" t="s">
        <v>136</v>
      </c>
      <c r="D154" s="140" t="s">
        <v>136</v>
      </c>
      <c r="E154" s="140" t="s">
        <v>136</v>
      </c>
      <c r="F154" s="140" t="s">
        <v>136</v>
      </c>
      <c r="G154" s="140" t="s">
        <v>136</v>
      </c>
      <c r="H154" s="140" t="s">
        <v>136</v>
      </c>
      <c r="I154" s="140" t="s">
        <v>136</v>
      </c>
      <c r="J154" s="140" t="s">
        <v>136</v>
      </c>
      <c r="K154" s="140" t="s">
        <v>136</v>
      </c>
      <c r="L154" s="140" t="s">
        <v>136</v>
      </c>
    </row>
    <row r="155" spans="1:17" ht="13.2" x14ac:dyDescent="0.25">
      <c r="A155" s="140" t="s">
        <v>136</v>
      </c>
      <c r="B155" s="140" t="s">
        <v>136</v>
      </c>
      <c r="C155" s="140" t="s">
        <v>136</v>
      </c>
      <c r="D155" s="140" t="s">
        <v>136</v>
      </c>
      <c r="E155" s="140" t="s">
        <v>136</v>
      </c>
      <c r="F155" s="140" t="s">
        <v>136</v>
      </c>
      <c r="G155" s="140" t="s">
        <v>136</v>
      </c>
      <c r="H155" s="140" t="s">
        <v>136</v>
      </c>
      <c r="I155" s="140" t="s">
        <v>136</v>
      </c>
      <c r="J155" s="140" t="s">
        <v>136</v>
      </c>
      <c r="K155" s="140" t="s">
        <v>136</v>
      </c>
      <c r="L155" s="140" t="s">
        <v>136</v>
      </c>
    </row>
    <row r="156" spans="1:17" ht="13.2" x14ac:dyDescent="0.25">
      <c r="A156" s="140" t="s">
        <v>136</v>
      </c>
      <c r="B156" s="140" t="s">
        <v>136</v>
      </c>
      <c r="C156" s="140" t="s">
        <v>136</v>
      </c>
      <c r="D156" s="140" t="s">
        <v>136</v>
      </c>
      <c r="E156" s="140" t="s">
        <v>136</v>
      </c>
      <c r="F156" s="140" t="s">
        <v>136</v>
      </c>
      <c r="G156" s="140" t="s">
        <v>136</v>
      </c>
      <c r="H156" s="140" t="s">
        <v>136</v>
      </c>
      <c r="I156" s="140" t="s">
        <v>136</v>
      </c>
      <c r="J156" s="140" t="s">
        <v>136</v>
      </c>
      <c r="K156" s="140" t="s">
        <v>136</v>
      </c>
      <c r="L156" s="140" t="s">
        <v>136</v>
      </c>
    </row>
    <row r="157" spans="1:17" ht="13.2" x14ac:dyDescent="0.25">
      <c r="A157" s="140" t="s">
        <v>136</v>
      </c>
      <c r="B157" s="140" t="s">
        <v>136</v>
      </c>
      <c r="C157" s="140" t="s">
        <v>136</v>
      </c>
      <c r="D157" s="140" t="s">
        <v>136</v>
      </c>
      <c r="E157" s="140" t="s">
        <v>136</v>
      </c>
      <c r="F157" s="140" t="s">
        <v>136</v>
      </c>
      <c r="G157" s="140" t="s">
        <v>136</v>
      </c>
      <c r="H157" s="140" t="s">
        <v>136</v>
      </c>
      <c r="I157" s="140" t="s">
        <v>136</v>
      </c>
      <c r="J157" s="140" t="s">
        <v>136</v>
      </c>
      <c r="K157" s="140" t="s">
        <v>136</v>
      </c>
      <c r="L157" s="140" t="s">
        <v>136</v>
      </c>
    </row>
    <row r="158" spans="1:17" ht="13.2" x14ac:dyDescent="0.25">
      <c r="A158" s="140" t="s">
        <v>136</v>
      </c>
      <c r="B158" s="140" t="s">
        <v>136</v>
      </c>
      <c r="C158" s="140" t="s">
        <v>136</v>
      </c>
      <c r="D158" s="140" t="s">
        <v>136</v>
      </c>
      <c r="E158" s="140" t="s">
        <v>136</v>
      </c>
      <c r="F158" s="140" t="s">
        <v>136</v>
      </c>
      <c r="G158" s="140" t="s">
        <v>136</v>
      </c>
      <c r="H158" s="140" t="s">
        <v>136</v>
      </c>
      <c r="I158" s="140" t="s">
        <v>136</v>
      </c>
      <c r="J158" s="140" t="s">
        <v>136</v>
      </c>
      <c r="K158" s="140" t="s">
        <v>136</v>
      </c>
      <c r="L158" s="140" t="s">
        <v>136</v>
      </c>
    </row>
    <row r="159" spans="1:17" ht="13.2" x14ac:dyDescent="0.25">
      <c r="A159" s="140" t="s">
        <v>136</v>
      </c>
      <c r="B159" s="140" t="s">
        <v>136</v>
      </c>
      <c r="C159" s="140" t="s">
        <v>136</v>
      </c>
      <c r="D159" s="140" t="s">
        <v>136</v>
      </c>
      <c r="E159" s="140" t="s">
        <v>136</v>
      </c>
      <c r="F159" s="140" t="s">
        <v>136</v>
      </c>
      <c r="G159" s="140" t="s">
        <v>136</v>
      </c>
      <c r="H159" s="140" t="s">
        <v>136</v>
      </c>
      <c r="I159" s="140" t="s">
        <v>136</v>
      </c>
      <c r="J159" s="140" t="s">
        <v>136</v>
      </c>
      <c r="K159" s="140" t="s">
        <v>136</v>
      </c>
      <c r="L159" s="140" t="s">
        <v>136</v>
      </c>
    </row>
    <row r="160" spans="1:17" ht="13.2" x14ac:dyDescent="0.25">
      <c r="A160" s="140" t="s">
        <v>136</v>
      </c>
      <c r="B160" s="140" t="s">
        <v>136</v>
      </c>
      <c r="C160" s="140" t="s">
        <v>136</v>
      </c>
      <c r="D160" s="140" t="s">
        <v>136</v>
      </c>
      <c r="E160" s="140" t="s">
        <v>136</v>
      </c>
      <c r="F160" s="140" t="s">
        <v>136</v>
      </c>
      <c r="G160" s="140" t="s">
        <v>136</v>
      </c>
      <c r="H160" s="140" t="s">
        <v>136</v>
      </c>
      <c r="I160" s="140" t="s">
        <v>136</v>
      </c>
      <c r="J160" s="140" t="s">
        <v>136</v>
      </c>
      <c r="K160" s="140" t="s">
        <v>136</v>
      </c>
      <c r="L160" s="140" t="s">
        <v>136</v>
      </c>
    </row>
    <row r="161" spans="1:12" ht="13.2" x14ac:dyDescent="0.25">
      <c r="A161" s="140" t="s">
        <v>136</v>
      </c>
      <c r="B161" s="140" t="s">
        <v>136</v>
      </c>
      <c r="C161" s="140" t="s">
        <v>136</v>
      </c>
      <c r="D161" s="140" t="s">
        <v>136</v>
      </c>
      <c r="E161" s="140" t="s">
        <v>136</v>
      </c>
      <c r="F161" s="140" t="s">
        <v>136</v>
      </c>
      <c r="G161" s="140" t="s">
        <v>136</v>
      </c>
      <c r="H161" s="140" t="s">
        <v>136</v>
      </c>
      <c r="I161" s="140" t="s">
        <v>136</v>
      </c>
      <c r="J161" s="140" t="s">
        <v>136</v>
      </c>
      <c r="K161" s="140" t="s">
        <v>136</v>
      </c>
      <c r="L161" s="140" t="s">
        <v>136</v>
      </c>
    </row>
    <row r="162" spans="1:12" ht="13.2" x14ac:dyDescent="0.25">
      <c r="A162" s="140" t="s">
        <v>136</v>
      </c>
      <c r="B162" s="140" t="s">
        <v>136</v>
      </c>
      <c r="C162" s="140" t="s">
        <v>136</v>
      </c>
      <c r="D162" s="140" t="s">
        <v>136</v>
      </c>
      <c r="E162" s="140" t="s">
        <v>136</v>
      </c>
      <c r="F162" s="140" t="s">
        <v>136</v>
      </c>
      <c r="G162" s="140" t="s">
        <v>136</v>
      </c>
      <c r="H162" s="140" t="s">
        <v>136</v>
      </c>
      <c r="I162" s="140" t="s">
        <v>136</v>
      </c>
      <c r="J162" s="140" t="s">
        <v>136</v>
      </c>
      <c r="K162" s="140" t="s">
        <v>136</v>
      </c>
      <c r="L162" s="140" t="s">
        <v>136</v>
      </c>
    </row>
    <row r="163" spans="1:12" ht="13.2" x14ac:dyDescent="0.25">
      <c r="A163" s="140" t="s">
        <v>136</v>
      </c>
      <c r="B163" s="140" t="s">
        <v>136</v>
      </c>
      <c r="C163" s="140" t="s">
        <v>136</v>
      </c>
      <c r="D163" s="140" t="s">
        <v>136</v>
      </c>
      <c r="E163" s="140" t="s">
        <v>136</v>
      </c>
      <c r="F163" s="140" t="s">
        <v>136</v>
      </c>
      <c r="G163" s="140" t="s">
        <v>136</v>
      </c>
      <c r="H163" s="140" t="s">
        <v>136</v>
      </c>
      <c r="I163" s="140" t="s">
        <v>136</v>
      </c>
      <c r="J163" s="140" t="s">
        <v>136</v>
      </c>
      <c r="K163" s="140" t="s">
        <v>136</v>
      </c>
      <c r="L163" s="140" t="s">
        <v>136</v>
      </c>
    </row>
    <row r="164" spans="1:12" ht="13.2" x14ac:dyDescent="0.25">
      <c r="A164" s="140" t="s">
        <v>136</v>
      </c>
      <c r="B164" s="140" t="s">
        <v>136</v>
      </c>
      <c r="C164" s="140" t="s">
        <v>136</v>
      </c>
      <c r="D164" s="140" t="s">
        <v>136</v>
      </c>
      <c r="E164" s="140" t="s">
        <v>136</v>
      </c>
      <c r="F164" s="140" t="s">
        <v>136</v>
      </c>
      <c r="G164" s="140" t="s">
        <v>136</v>
      </c>
      <c r="H164" s="140" t="s">
        <v>136</v>
      </c>
      <c r="I164" s="140" t="s">
        <v>136</v>
      </c>
      <c r="J164" s="140" t="s">
        <v>136</v>
      </c>
      <c r="K164" s="140" t="s">
        <v>136</v>
      </c>
      <c r="L164" s="140" t="s">
        <v>136</v>
      </c>
    </row>
    <row r="165" spans="1:12" ht="13.2" x14ac:dyDescent="0.25">
      <c r="A165" s="140" t="s">
        <v>136</v>
      </c>
      <c r="B165" s="140" t="s">
        <v>136</v>
      </c>
      <c r="C165" s="140" t="s">
        <v>136</v>
      </c>
      <c r="D165" s="140" t="s">
        <v>136</v>
      </c>
      <c r="E165" s="140" t="s">
        <v>136</v>
      </c>
      <c r="F165" s="140" t="s">
        <v>136</v>
      </c>
      <c r="G165" s="140" t="s">
        <v>136</v>
      </c>
      <c r="H165" s="140" t="s">
        <v>136</v>
      </c>
      <c r="I165" s="140" t="s">
        <v>136</v>
      </c>
      <c r="J165" s="140" t="s">
        <v>136</v>
      </c>
      <c r="K165" s="140" t="s">
        <v>136</v>
      </c>
      <c r="L165" s="140" t="s">
        <v>136</v>
      </c>
    </row>
    <row r="166" spans="1:12" ht="13.2" x14ac:dyDescent="0.25">
      <c r="A166" s="140" t="s">
        <v>136</v>
      </c>
      <c r="B166" s="140" t="s">
        <v>136</v>
      </c>
      <c r="C166" s="140" t="s">
        <v>136</v>
      </c>
      <c r="D166" s="140" t="s">
        <v>136</v>
      </c>
      <c r="E166" s="140" t="s">
        <v>136</v>
      </c>
      <c r="F166" s="140" t="s">
        <v>136</v>
      </c>
      <c r="G166" s="140" t="s">
        <v>136</v>
      </c>
      <c r="H166" s="140" t="s">
        <v>136</v>
      </c>
      <c r="I166" s="140" t="s">
        <v>136</v>
      </c>
      <c r="J166" s="140" t="s">
        <v>136</v>
      </c>
      <c r="K166" s="140" t="s">
        <v>136</v>
      </c>
      <c r="L166" s="140" t="s">
        <v>136</v>
      </c>
    </row>
    <row r="167" spans="1:12" ht="13.2" x14ac:dyDescent="0.25">
      <c r="A167" s="140" t="s">
        <v>136</v>
      </c>
      <c r="B167" s="140" t="s">
        <v>136</v>
      </c>
      <c r="C167" s="140" t="s">
        <v>136</v>
      </c>
      <c r="D167" s="140" t="s">
        <v>136</v>
      </c>
      <c r="E167" s="140" t="s">
        <v>136</v>
      </c>
      <c r="F167" s="140" t="s">
        <v>136</v>
      </c>
      <c r="G167" s="140" t="s">
        <v>136</v>
      </c>
      <c r="H167" s="140" t="s">
        <v>136</v>
      </c>
      <c r="I167" s="140" t="s">
        <v>136</v>
      </c>
      <c r="J167" s="140" t="s">
        <v>136</v>
      </c>
      <c r="K167" s="140" t="s">
        <v>136</v>
      </c>
      <c r="L167" s="140" t="s">
        <v>136</v>
      </c>
    </row>
    <row r="168" spans="1:12" ht="13.2" x14ac:dyDescent="0.25">
      <c r="A168" s="140" t="s">
        <v>136</v>
      </c>
      <c r="B168" s="140" t="s">
        <v>136</v>
      </c>
      <c r="C168" s="140" t="s">
        <v>136</v>
      </c>
      <c r="D168" s="140" t="s">
        <v>136</v>
      </c>
      <c r="E168" s="140" t="s">
        <v>136</v>
      </c>
      <c r="F168" s="140" t="s">
        <v>136</v>
      </c>
      <c r="G168" s="140" t="s">
        <v>136</v>
      </c>
      <c r="H168" s="140" t="s">
        <v>136</v>
      </c>
      <c r="I168" s="140" t="s">
        <v>136</v>
      </c>
      <c r="J168" s="140" t="s">
        <v>136</v>
      </c>
      <c r="K168" s="140" t="s">
        <v>136</v>
      </c>
      <c r="L168" s="140" t="s">
        <v>136</v>
      </c>
    </row>
    <row r="169" spans="1:12" ht="13.2" x14ac:dyDescent="0.25">
      <c r="A169" s="140" t="s">
        <v>136</v>
      </c>
      <c r="B169" s="140" t="s">
        <v>136</v>
      </c>
      <c r="C169" s="140" t="s">
        <v>136</v>
      </c>
      <c r="D169" s="140" t="s">
        <v>136</v>
      </c>
      <c r="E169" s="140" t="s">
        <v>136</v>
      </c>
      <c r="F169" s="140" t="s">
        <v>136</v>
      </c>
      <c r="G169" s="140" t="s">
        <v>136</v>
      </c>
      <c r="H169" s="140" t="s">
        <v>136</v>
      </c>
      <c r="I169" s="140" t="s">
        <v>136</v>
      </c>
      <c r="J169" s="140" t="s">
        <v>136</v>
      </c>
      <c r="K169" s="140" t="s">
        <v>136</v>
      </c>
      <c r="L169" s="140" t="s">
        <v>136</v>
      </c>
    </row>
    <row r="170" spans="1:12" ht="13.2" x14ac:dyDescent="0.25">
      <c r="A170" s="140" t="s">
        <v>136</v>
      </c>
      <c r="B170" s="140" t="s">
        <v>136</v>
      </c>
      <c r="C170" s="140" t="s">
        <v>136</v>
      </c>
      <c r="D170" s="140" t="s">
        <v>136</v>
      </c>
      <c r="E170" s="140" t="s">
        <v>136</v>
      </c>
      <c r="F170" s="140" t="s">
        <v>136</v>
      </c>
      <c r="G170" s="140" t="s">
        <v>136</v>
      </c>
      <c r="H170" s="140" t="s">
        <v>136</v>
      </c>
      <c r="I170" s="140" t="s">
        <v>136</v>
      </c>
      <c r="J170" s="140" t="s">
        <v>136</v>
      </c>
      <c r="K170" s="140" t="s">
        <v>136</v>
      </c>
      <c r="L170" s="140" t="s">
        <v>136</v>
      </c>
    </row>
    <row r="171" spans="1:12" ht="13.2" x14ac:dyDescent="0.25">
      <c r="A171" s="140" t="s">
        <v>136</v>
      </c>
      <c r="B171" s="140" t="s">
        <v>136</v>
      </c>
      <c r="C171" s="140" t="s">
        <v>136</v>
      </c>
      <c r="D171" s="140" t="s">
        <v>136</v>
      </c>
      <c r="E171" s="140" t="s">
        <v>136</v>
      </c>
      <c r="F171" s="140" t="s">
        <v>136</v>
      </c>
      <c r="G171" s="140" t="s">
        <v>136</v>
      </c>
      <c r="H171" s="140" t="s">
        <v>136</v>
      </c>
      <c r="I171" s="140" t="s">
        <v>136</v>
      </c>
      <c r="J171" s="140" t="s">
        <v>136</v>
      </c>
      <c r="K171" s="140" t="s">
        <v>136</v>
      </c>
      <c r="L171" s="140" t="s">
        <v>136</v>
      </c>
    </row>
    <row r="172" spans="1:12" ht="13.2" x14ac:dyDescent="0.25">
      <c r="A172" s="140" t="s">
        <v>136</v>
      </c>
      <c r="B172" s="140" t="s">
        <v>136</v>
      </c>
      <c r="C172" s="140" t="s">
        <v>136</v>
      </c>
      <c r="D172" s="140" t="s">
        <v>136</v>
      </c>
      <c r="E172" s="140" t="s">
        <v>136</v>
      </c>
      <c r="F172" s="140" t="s">
        <v>136</v>
      </c>
      <c r="G172" s="140" t="s">
        <v>136</v>
      </c>
      <c r="H172" s="140" t="s">
        <v>136</v>
      </c>
      <c r="I172" s="140" t="s">
        <v>136</v>
      </c>
      <c r="J172" s="140" t="s">
        <v>136</v>
      </c>
      <c r="K172" s="140" t="s">
        <v>136</v>
      </c>
      <c r="L172" s="140" t="s">
        <v>136</v>
      </c>
    </row>
    <row r="173" spans="1:12" ht="13.2" x14ac:dyDescent="0.25">
      <c r="A173" s="140" t="s">
        <v>136</v>
      </c>
      <c r="B173" s="140" t="s">
        <v>136</v>
      </c>
      <c r="C173" s="140" t="s">
        <v>136</v>
      </c>
      <c r="D173" s="140" t="s">
        <v>136</v>
      </c>
      <c r="E173" s="140" t="s">
        <v>136</v>
      </c>
      <c r="F173" s="140" t="s">
        <v>136</v>
      </c>
      <c r="G173" s="140" t="s">
        <v>136</v>
      </c>
      <c r="H173" s="140" t="s">
        <v>136</v>
      </c>
      <c r="I173" s="140" t="s">
        <v>136</v>
      </c>
      <c r="J173" s="140" t="s">
        <v>136</v>
      </c>
      <c r="K173" s="140" t="s">
        <v>136</v>
      </c>
      <c r="L173" s="140" t="s">
        <v>136</v>
      </c>
    </row>
    <row r="174" spans="1:12" ht="13.2" x14ac:dyDescent="0.25">
      <c r="A174" s="140" t="s">
        <v>136</v>
      </c>
      <c r="B174" s="140" t="s">
        <v>136</v>
      </c>
      <c r="C174" s="140" t="s">
        <v>136</v>
      </c>
      <c r="D174" s="140" t="s">
        <v>136</v>
      </c>
      <c r="E174" s="140" t="s">
        <v>136</v>
      </c>
      <c r="F174" s="140" t="s">
        <v>136</v>
      </c>
      <c r="G174" s="140" t="s">
        <v>136</v>
      </c>
      <c r="H174" s="140" t="s">
        <v>136</v>
      </c>
      <c r="I174" s="140" t="s">
        <v>136</v>
      </c>
      <c r="J174" s="140" t="s">
        <v>136</v>
      </c>
      <c r="K174" s="140" t="s">
        <v>136</v>
      </c>
      <c r="L174" s="140" t="s">
        <v>136</v>
      </c>
    </row>
    <row r="175" spans="1:12" ht="13.2" x14ac:dyDescent="0.25">
      <c r="A175" s="140" t="s">
        <v>136</v>
      </c>
      <c r="B175" s="140" t="s">
        <v>136</v>
      </c>
      <c r="C175" s="140" t="s">
        <v>136</v>
      </c>
      <c r="D175" s="140" t="s">
        <v>136</v>
      </c>
      <c r="E175" s="140" t="s">
        <v>136</v>
      </c>
      <c r="F175" s="140" t="s">
        <v>136</v>
      </c>
      <c r="G175" s="140" t="s">
        <v>136</v>
      </c>
      <c r="H175" s="140" t="s">
        <v>136</v>
      </c>
      <c r="I175" s="140" t="s">
        <v>136</v>
      </c>
      <c r="J175" s="140" t="s">
        <v>136</v>
      </c>
      <c r="K175" s="140" t="s">
        <v>136</v>
      </c>
      <c r="L175" s="140" t="s">
        <v>136</v>
      </c>
    </row>
    <row r="176" spans="1:12" ht="13.2" x14ac:dyDescent="0.25">
      <c r="A176" s="140" t="s">
        <v>136</v>
      </c>
      <c r="B176" s="140" t="s">
        <v>136</v>
      </c>
      <c r="C176" s="140" t="s">
        <v>136</v>
      </c>
      <c r="D176" s="140" t="s">
        <v>136</v>
      </c>
      <c r="E176" s="140" t="s">
        <v>136</v>
      </c>
      <c r="F176" s="140" t="s">
        <v>136</v>
      </c>
      <c r="G176" s="140" t="s">
        <v>136</v>
      </c>
      <c r="H176" s="140" t="s">
        <v>136</v>
      </c>
      <c r="I176" s="140" t="s">
        <v>136</v>
      </c>
      <c r="J176" s="140" t="s">
        <v>136</v>
      </c>
      <c r="K176" s="140" t="s">
        <v>136</v>
      </c>
      <c r="L176" s="140" t="s">
        <v>136</v>
      </c>
    </row>
    <row r="177" spans="1:12" ht="13.2" x14ac:dyDescent="0.25">
      <c r="A177" s="140" t="s">
        <v>136</v>
      </c>
      <c r="B177" s="140" t="s">
        <v>136</v>
      </c>
      <c r="C177" s="140" t="s">
        <v>136</v>
      </c>
      <c r="D177" s="140" t="s">
        <v>136</v>
      </c>
      <c r="E177" s="140" t="s">
        <v>136</v>
      </c>
      <c r="F177" s="140" t="s">
        <v>136</v>
      </c>
      <c r="G177" s="140" t="s">
        <v>136</v>
      </c>
      <c r="H177" s="140" t="s">
        <v>136</v>
      </c>
      <c r="I177" s="140" t="s">
        <v>136</v>
      </c>
      <c r="J177" s="140" t="s">
        <v>136</v>
      </c>
      <c r="K177" s="140" t="s">
        <v>136</v>
      </c>
      <c r="L177" s="140" t="s">
        <v>136</v>
      </c>
    </row>
    <row r="178" spans="1:12" ht="13.2" x14ac:dyDescent="0.25">
      <c r="A178" s="140" t="s">
        <v>136</v>
      </c>
      <c r="B178" s="140" t="s">
        <v>136</v>
      </c>
      <c r="C178" s="140" t="s">
        <v>136</v>
      </c>
      <c r="D178" s="140" t="s">
        <v>136</v>
      </c>
      <c r="E178" s="140" t="s">
        <v>136</v>
      </c>
      <c r="F178" s="140" t="s">
        <v>136</v>
      </c>
      <c r="G178" s="140" t="s">
        <v>136</v>
      </c>
      <c r="H178" s="140" t="s">
        <v>136</v>
      </c>
      <c r="I178" s="140" t="s">
        <v>136</v>
      </c>
      <c r="J178" s="140" t="s">
        <v>136</v>
      </c>
      <c r="K178" s="140" t="s">
        <v>136</v>
      </c>
      <c r="L178" s="140" t="s">
        <v>136</v>
      </c>
    </row>
    <row r="179" spans="1:12" ht="13.2" x14ac:dyDescent="0.25">
      <c r="A179" s="140" t="s">
        <v>136</v>
      </c>
      <c r="B179" s="140" t="s">
        <v>136</v>
      </c>
      <c r="C179" s="140" t="s">
        <v>136</v>
      </c>
      <c r="D179" s="140" t="s">
        <v>136</v>
      </c>
      <c r="E179" s="140" t="s">
        <v>136</v>
      </c>
      <c r="F179" s="140" t="s">
        <v>136</v>
      </c>
      <c r="G179" s="140" t="s">
        <v>136</v>
      </c>
      <c r="H179" s="140" t="s">
        <v>136</v>
      </c>
      <c r="I179" s="140" t="s">
        <v>136</v>
      </c>
      <c r="J179" s="140" t="s">
        <v>136</v>
      </c>
      <c r="K179" s="140" t="s">
        <v>136</v>
      </c>
      <c r="L179" s="140" t="s">
        <v>136</v>
      </c>
    </row>
    <row r="180" spans="1:12" ht="13.2" x14ac:dyDescent="0.25">
      <c r="A180" s="140" t="s">
        <v>136</v>
      </c>
      <c r="B180" s="140" t="s">
        <v>136</v>
      </c>
      <c r="C180" s="140" t="s">
        <v>136</v>
      </c>
      <c r="D180" s="140" t="s">
        <v>136</v>
      </c>
      <c r="E180" s="140" t="s">
        <v>136</v>
      </c>
      <c r="F180" s="140" t="s">
        <v>136</v>
      </c>
      <c r="G180" s="140" t="s">
        <v>136</v>
      </c>
      <c r="H180" s="140" t="s">
        <v>136</v>
      </c>
      <c r="I180" s="140" t="s">
        <v>136</v>
      </c>
      <c r="J180" s="140" t="s">
        <v>136</v>
      </c>
      <c r="K180" s="140" t="s">
        <v>136</v>
      </c>
      <c r="L180" s="140" t="s">
        <v>136</v>
      </c>
    </row>
    <row r="181" spans="1:12" ht="13.2" x14ac:dyDescent="0.25">
      <c r="A181" s="140" t="s">
        <v>136</v>
      </c>
      <c r="B181" s="140" t="s">
        <v>136</v>
      </c>
      <c r="C181" s="140" t="s">
        <v>136</v>
      </c>
      <c r="D181" s="140" t="s">
        <v>136</v>
      </c>
      <c r="E181" s="140" t="s">
        <v>136</v>
      </c>
      <c r="F181" s="140" t="s">
        <v>136</v>
      </c>
      <c r="G181" s="140" t="s">
        <v>136</v>
      </c>
      <c r="H181" s="140" t="s">
        <v>136</v>
      </c>
      <c r="I181" s="140" t="s">
        <v>136</v>
      </c>
      <c r="J181" s="140" t="s">
        <v>136</v>
      </c>
      <c r="K181" s="140" t="s">
        <v>136</v>
      </c>
      <c r="L181" s="140" t="s">
        <v>136</v>
      </c>
    </row>
    <row r="182" spans="1:12" ht="13.2" x14ac:dyDescent="0.25">
      <c r="A182" s="140" t="s">
        <v>136</v>
      </c>
      <c r="B182" s="140" t="s">
        <v>136</v>
      </c>
      <c r="C182" s="140" t="s">
        <v>136</v>
      </c>
      <c r="D182" s="140" t="s">
        <v>136</v>
      </c>
      <c r="E182" s="140" t="s">
        <v>136</v>
      </c>
      <c r="F182" s="140" t="s">
        <v>136</v>
      </c>
      <c r="G182" s="140" t="s">
        <v>136</v>
      </c>
      <c r="H182" s="140" t="s">
        <v>136</v>
      </c>
      <c r="I182" s="140" t="s">
        <v>136</v>
      </c>
      <c r="J182" s="140" t="s">
        <v>136</v>
      </c>
      <c r="K182" s="140" t="s">
        <v>136</v>
      </c>
      <c r="L182" s="140" t="s">
        <v>136</v>
      </c>
    </row>
    <row r="183" spans="1:12" ht="13.2" x14ac:dyDescent="0.25">
      <c r="A183" s="140" t="s">
        <v>136</v>
      </c>
      <c r="B183" s="140" t="s">
        <v>136</v>
      </c>
      <c r="C183" s="140" t="s">
        <v>136</v>
      </c>
      <c r="D183" s="140" t="s">
        <v>136</v>
      </c>
      <c r="E183" s="140" t="s">
        <v>136</v>
      </c>
      <c r="F183" s="140" t="s">
        <v>136</v>
      </c>
      <c r="G183" s="140" t="s">
        <v>136</v>
      </c>
      <c r="H183" s="140" t="s">
        <v>136</v>
      </c>
      <c r="I183" s="140" t="s">
        <v>136</v>
      </c>
      <c r="J183" s="140" t="s">
        <v>136</v>
      </c>
      <c r="K183" s="140" t="s">
        <v>136</v>
      </c>
      <c r="L183" s="140" t="s">
        <v>136</v>
      </c>
    </row>
    <row r="184" spans="1:12" ht="13.2" x14ac:dyDescent="0.25">
      <c r="A184" s="140" t="s">
        <v>136</v>
      </c>
      <c r="B184" s="140" t="s">
        <v>136</v>
      </c>
      <c r="C184" s="140" t="s">
        <v>136</v>
      </c>
      <c r="D184" s="140" t="s">
        <v>136</v>
      </c>
      <c r="E184" s="140" t="s">
        <v>136</v>
      </c>
      <c r="F184" s="140" t="s">
        <v>136</v>
      </c>
      <c r="G184" s="140" t="s">
        <v>136</v>
      </c>
      <c r="H184" s="140" t="s">
        <v>136</v>
      </c>
      <c r="I184" s="140" t="s">
        <v>136</v>
      </c>
      <c r="J184" s="140" t="s">
        <v>136</v>
      </c>
      <c r="K184" s="140" t="s">
        <v>136</v>
      </c>
      <c r="L184" s="140" t="s">
        <v>136</v>
      </c>
    </row>
    <row r="185" spans="1:12" ht="13.2" x14ac:dyDescent="0.25">
      <c r="A185" s="140" t="s">
        <v>136</v>
      </c>
      <c r="B185" s="140" t="s">
        <v>136</v>
      </c>
      <c r="C185" s="140" t="s">
        <v>136</v>
      </c>
      <c r="D185" s="140" t="s">
        <v>136</v>
      </c>
      <c r="E185" s="140" t="s">
        <v>136</v>
      </c>
      <c r="F185" s="140" t="s">
        <v>136</v>
      </c>
      <c r="G185" s="140" t="s">
        <v>136</v>
      </c>
      <c r="H185" s="140" t="s">
        <v>136</v>
      </c>
      <c r="I185" s="140" t="s">
        <v>136</v>
      </c>
      <c r="J185" s="140" t="s">
        <v>136</v>
      </c>
      <c r="K185" s="140" t="s">
        <v>136</v>
      </c>
      <c r="L185" s="140" t="s">
        <v>136</v>
      </c>
    </row>
    <row r="186" spans="1:12" ht="13.2" x14ac:dyDescent="0.25">
      <c r="A186" s="140" t="s">
        <v>136</v>
      </c>
      <c r="B186" s="140" t="s">
        <v>136</v>
      </c>
      <c r="C186" s="140" t="s">
        <v>136</v>
      </c>
      <c r="D186" s="140" t="s">
        <v>136</v>
      </c>
      <c r="E186" s="140" t="s">
        <v>136</v>
      </c>
      <c r="F186" s="140" t="s">
        <v>136</v>
      </c>
      <c r="G186" s="140" t="s">
        <v>136</v>
      </c>
      <c r="H186" s="140" t="s">
        <v>136</v>
      </c>
      <c r="I186" s="140" t="s">
        <v>136</v>
      </c>
      <c r="J186" s="140" t="s">
        <v>136</v>
      </c>
      <c r="K186" s="140" t="s">
        <v>136</v>
      </c>
      <c r="L186" s="140" t="s">
        <v>136</v>
      </c>
    </row>
    <row r="187" spans="1:12" ht="13.2" x14ac:dyDescent="0.25">
      <c r="A187" s="140" t="s">
        <v>136</v>
      </c>
      <c r="B187" s="140" t="s">
        <v>136</v>
      </c>
      <c r="C187" s="140" t="s">
        <v>136</v>
      </c>
      <c r="D187" s="140" t="s">
        <v>136</v>
      </c>
      <c r="E187" s="140" t="s">
        <v>136</v>
      </c>
      <c r="F187" s="140" t="s">
        <v>136</v>
      </c>
      <c r="G187" s="140" t="s">
        <v>136</v>
      </c>
      <c r="H187" s="140" t="s">
        <v>136</v>
      </c>
      <c r="I187" s="140" t="s">
        <v>136</v>
      </c>
      <c r="J187" s="140" t="s">
        <v>136</v>
      </c>
      <c r="K187" s="140" t="s">
        <v>136</v>
      </c>
      <c r="L187" s="140" t="s">
        <v>136</v>
      </c>
    </row>
    <row r="188" spans="1:12" ht="13.2" x14ac:dyDescent="0.25">
      <c r="A188" s="140" t="s">
        <v>136</v>
      </c>
      <c r="B188" s="140" t="s">
        <v>136</v>
      </c>
      <c r="C188" s="140" t="s">
        <v>136</v>
      </c>
      <c r="D188" s="140" t="s">
        <v>136</v>
      </c>
      <c r="E188" s="140" t="s">
        <v>136</v>
      </c>
      <c r="F188" s="140" t="s">
        <v>136</v>
      </c>
      <c r="G188" s="140" t="s">
        <v>136</v>
      </c>
      <c r="H188" s="140" t="s">
        <v>136</v>
      </c>
      <c r="I188" s="140" t="s">
        <v>136</v>
      </c>
      <c r="J188" s="140" t="s">
        <v>136</v>
      </c>
      <c r="K188" s="140" t="s">
        <v>136</v>
      </c>
      <c r="L188" s="140" t="s">
        <v>136</v>
      </c>
    </row>
    <row r="189" spans="1:12" ht="13.2" x14ac:dyDescent="0.25">
      <c r="A189" s="140" t="s">
        <v>136</v>
      </c>
      <c r="B189" s="140" t="s">
        <v>136</v>
      </c>
      <c r="C189" s="140" t="s">
        <v>136</v>
      </c>
      <c r="D189" s="140" t="s">
        <v>136</v>
      </c>
      <c r="E189" s="140" t="s">
        <v>136</v>
      </c>
      <c r="F189" s="140" t="s">
        <v>136</v>
      </c>
      <c r="G189" s="140" t="s">
        <v>136</v>
      </c>
      <c r="H189" s="140" t="s">
        <v>136</v>
      </c>
      <c r="I189" s="140" t="s">
        <v>136</v>
      </c>
      <c r="J189" s="140" t="s">
        <v>136</v>
      </c>
      <c r="K189" s="140" t="s">
        <v>136</v>
      </c>
      <c r="L189" s="140" t="s">
        <v>136</v>
      </c>
    </row>
    <row r="190" spans="1:12" ht="13.2" x14ac:dyDescent="0.25">
      <c r="A190" s="140" t="s">
        <v>136</v>
      </c>
      <c r="B190" s="140" t="s">
        <v>136</v>
      </c>
      <c r="C190" s="140" t="s">
        <v>136</v>
      </c>
      <c r="D190" s="140" t="s">
        <v>136</v>
      </c>
      <c r="E190" s="140" t="s">
        <v>136</v>
      </c>
      <c r="F190" s="140" t="s">
        <v>136</v>
      </c>
      <c r="G190" s="140" t="s">
        <v>136</v>
      </c>
      <c r="H190" s="140" t="s">
        <v>136</v>
      </c>
      <c r="I190" s="140" t="s">
        <v>136</v>
      </c>
      <c r="J190" s="140" t="s">
        <v>136</v>
      </c>
      <c r="K190" s="140" t="s">
        <v>136</v>
      </c>
      <c r="L190" s="140" t="s">
        <v>136</v>
      </c>
    </row>
    <row r="191" spans="1:12" ht="13.2" x14ac:dyDescent="0.25">
      <c r="A191" s="140" t="s">
        <v>136</v>
      </c>
      <c r="B191" s="140" t="s">
        <v>136</v>
      </c>
      <c r="C191" s="140" t="s">
        <v>136</v>
      </c>
      <c r="D191" s="140" t="s">
        <v>136</v>
      </c>
      <c r="E191" s="140" t="s">
        <v>136</v>
      </c>
      <c r="F191" s="140" t="s">
        <v>136</v>
      </c>
      <c r="G191" s="140" t="s">
        <v>136</v>
      </c>
      <c r="H191" s="140" t="s">
        <v>136</v>
      </c>
      <c r="I191" s="140" t="s">
        <v>136</v>
      </c>
      <c r="J191" s="140" t="s">
        <v>136</v>
      </c>
      <c r="K191" s="140" t="s">
        <v>136</v>
      </c>
      <c r="L191" s="140" t="s">
        <v>136</v>
      </c>
    </row>
    <row r="192" spans="1:12" ht="13.2" x14ac:dyDescent="0.25">
      <c r="A192" s="140" t="s">
        <v>136</v>
      </c>
      <c r="B192" s="140" t="s">
        <v>136</v>
      </c>
      <c r="C192" s="140" t="s">
        <v>136</v>
      </c>
      <c r="D192" s="140" t="s">
        <v>136</v>
      </c>
      <c r="E192" s="140" t="s">
        <v>136</v>
      </c>
      <c r="F192" s="140" t="s">
        <v>136</v>
      </c>
      <c r="G192" s="140" t="s">
        <v>136</v>
      </c>
      <c r="H192" s="140" t="s">
        <v>136</v>
      </c>
      <c r="I192" s="140" t="s">
        <v>136</v>
      </c>
      <c r="J192" s="140" t="s">
        <v>136</v>
      </c>
      <c r="K192" s="140" t="s">
        <v>136</v>
      </c>
      <c r="L192" s="140" t="s">
        <v>136</v>
      </c>
    </row>
    <row r="193" spans="1:12" ht="13.2" x14ac:dyDescent="0.25">
      <c r="A193" s="140" t="s">
        <v>136</v>
      </c>
      <c r="B193" s="140" t="s">
        <v>136</v>
      </c>
      <c r="C193" s="140" t="s">
        <v>136</v>
      </c>
      <c r="D193" s="140" t="s">
        <v>136</v>
      </c>
      <c r="E193" s="140" t="s">
        <v>136</v>
      </c>
      <c r="F193" s="140" t="s">
        <v>136</v>
      </c>
      <c r="G193" s="140" t="s">
        <v>136</v>
      </c>
      <c r="H193" s="140" t="s">
        <v>136</v>
      </c>
      <c r="I193" s="140" t="s">
        <v>136</v>
      </c>
      <c r="J193" s="140" t="s">
        <v>136</v>
      </c>
      <c r="K193" s="140" t="s">
        <v>136</v>
      </c>
      <c r="L193" s="140" t="s">
        <v>136</v>
      </c>
    </row>
    <row r="194" spans="1:12" ht="13.2" x14ac:dyDescent="0.25">
      <c r="A194" s="140" t="s">
        <v>136</v>
      </c>
      <c r="B194" s="140" t="s">
        <v>136</v>
      </c>
      <c r="C194" s="140" t="s">
        <v>136</v>
      </c>
      <c r="D194" s="140" t="s">
        <v>136</v>
      </c>
      <c r="E194" s="140" t="s">
        <v>136</v>
      </c>
      <c r="F194" s="140" t="s">
        <v>136</v>
      </c>
      <c r="G194" s="140" t="s">
        <v>136</v>
      </c>
      <c r="H194" s="140" t="s">
        <v>136</v>
      </c>
      <c r="I194" s="140" t="s">
        <v>136</v>
      </c>
      <c r="J194" s="140" t="s">
        <v>136</v>
      </c>
      <c r="K194" s="140" t="s">
        <v>136</v>
      </c>
      <c r="L194" s="140" t="s">
        <v>136</v>
      </c>
    </row>
    <row r="195" spans="1:12" ht="13.2" x14ac:dyDescent="0.25">
      <c r="A195" s="140" t="s">
        <v>136</v>
      </c>
      <c r="B195" s="140" t="s">
        <v>136</v>
      </c>
      <c r="C195" s="140" t="s">
        <v>136</v>
      </c>
      <c r="D195" s="140" t="s">
        <v>136</v>
      </c>
      <c r="E195" s="140" t="s">
        <v>136</v>
      </c>
      <c r="F195" s="140" t="s">
        <v>136</v>
      </c>
      <c r="G195" s="140" t="s">
        <v>136</v>
      </c>
      <c r="H195" s="140" t="s">
        <v>136</v>
      </c>
      <c r="I195" s="140" t="s">
        <v>136</v>
      </c>
      <c r="J195" s="140" t="s">
        <v>136</v>
      </c>
      <c r="K195" s="140" t="s">
        <v>136</v>
      </c>
      <c r="L195" s="140" t="s">
        <v>136</v>
      </c>
    </row>
    <row r="196" spans="1:12" ht="13.2" x14ac:dyDescent="0.25">
      <c r="A196" s="140" t="s">
        <v>136</v>
      </c>
      <c r="B196" s="140" t="s">
        <v>136</v>
      </c>
      <c r="C196" s="140" t="s">
        <v>136</v>
      </c>
      <c r="D196" s="140" t="s">
        <v>136</v>
      </c>
      <c r="E196" s="140" t="s">
        <v>136</v>
      </c>
      <c r="F196" s="140" t="s">
        <v>136</v>
      </c>
      <c r="G196" s="140" t="s">
        <v>136</v>
      </c>
      <c r="H196" s="140" t="s">
        <v>136</v>
      </c>
      <c r="I196" s="140" t="s">
        <v>136</v>
      </c>
      <c r="J196" s="140" t="s">
        <v>136</v>
      </c>
      <c r="K196" s="140" t="s">
        <v>136</v>
      </c>
      <c r="L196" s="140" t="s">
        <v>136</v>
      </c>
    </row>
    <row r="197" spans="1:12" ht="13.2" x14ac:dyDescent="0.25">
      <c r="A197" s="140" t="s">
        <v>136</v>
      </c>
      <c r="B197" s="140" t="s">
        <v>136</v>
      </c>
      <c r="C197" s="140" t="s">
        <v>136</v>
      </c>
      <c r="D197" s="140" t="s">
        <v>136</v>
      </c>
      <c r="E197" s="140" t="s">
        <v>136</v>
      </c>
      <c r="F197" s="140" t="s">
        <v>136</v>
      </c>
      <c r="G197" s="140" t="s">
        <v>136</v>
      </c>
      <c r="H197" s="140" t="s">
        <v>136</v>
      </c>
      <c r="I197" s="140" t="s">
        <v>136</v>
      </c>
      <c r="J197" s="140" t="s">
        <v>136</v>
      </c>
      <c r="K197" s="140" t="s">
        <v>136</v>
      </c>
      <c r="L197" s="140" t="s">
        <v>136</v>
      </c>
    </row>
    <row r="198" spans="1:12" ht="13.2" x14ac:dyDescent="0.25">
      <c r="A198" s="140" t="s">
        <v>136</v>
      </c>
      <c r="B198" s="140" t="s">
        <v>136</v>
      </c>
      <c r="C198" s="140" t="s">
        <v>136</v>
      </c>
      <c r="D198" s="140" t="s">
        <v>136</v>
      </c>
      <c r="E198" s="140" t="s">
        <v>136</v>
      </c>
      <c r="F198" s="140" t="s">
        <v>136</v>
      </c>
      <c r="G198" s="140" t="s">
        <v>136</v>
      </c>
      <c r="H198" s="140" t="s">
        <v>136</v>
      </c>
      <c r="I198" s="140" t="s">
        <v>136</v>
      </c>
      <c r="J198" s="140" t="s">
        <v>136</v>
      </c>
      <c r="K198" s="140" t="s">
        <v>136</v>
      </c>
      <c r="L198" s="140" t="s">
        <v>136</v>
      </c>
    </row>
    <row r="199" spans="1:12" ht="13.2" x14ac:dyDescent="0.25">
      <c r="A199" s="140" t="s">
        <v>136</v>
      </c>
      <c r="B199" s="140" t="s">
        <v>136</v>
      </c>
      <c r="C199" s="140" t="s">
        <v>136</v>
      </c>
      <c r="D199" s="140" t="s">
        <v>136</v>
      </c>
      <c r="E199" s="140" t="s">
        <v>136</v>
      </c>
      <c r="F199" s="140" t="s">
        <v>136</v>
      </c>
      <c r="G199" s="140" t="s">
        <v>136</v>
      </c>
      <c r="H199" s="140" t="s">
        <v>136</v>
      </c>
      <c r="I199" s="140" t="s">
        <v>136</v>
      </c>
      <c r="J199" s="140" t="s">
        <v>136</v>
      </c>
      <c r="K199" s="140" t="s">
        <v>136</v>
      </c>
      <c r="L199" s="140" t="s">
        <v>136</v>
      </c>
    </row>
    <row r="200" spans="1:12" ht="13.2" x14ac:dyDescent="0.25">
      <c r="A200" s="140" t="s">
        <v>136</v>
      </c>
      <c r="B200" s="140" t="s">
        <v>136</v>
      </c>
      <c r="C200" s="140" t="s">
        <v>136</v>
      </c>
      <c r="D200" s="140" t="s">
        <v>136</v>
      </c>
      <c r="E200" s="140" t="s">
        <v>136</v>
      </c>
      <c r="F200" s="140" t="s">
        <v>136</v>
      </c>
      <c r="G200" s="140" t="s">
        <v>136</v>
      </c>
      <c r="H200" s="140" t="s">
        <v>136</v>
      </c>
      <c r="I200" s="140" t="s">
        <v>136</v>
      </c>
      <c r="J200" s="140" t="s">
        <v>136</v>
      </c>
      <c r="K200" s="140" t="s">
        <v>136</v>
      </c>
      <c r="L200" s="140" t="s">
        <v>136</v>
      </c>
    </row>
    <row r="201" spans="1:12" ht="13.2" x14ac:dyDescent="0.25">
      <c r="A201" s="140" t="s">
        <v>136</v>
      </c>
      <c r="B201" s="140" t="s">
        <v>136</v>
      </c>
      <c r="C201" s="140" t="s">
        <v>136</v>
      </c>
      <c r="D201" s="140" t="s">
        <v>136</v>
      </c>
      <c r="E201" s="140" t="s">
        <v>136</v>
      </c>
      <c r="F201" s="140" t="s">
        <v>136</v>
      </c>
      <c r="G201" s="140" t="s">
        <v>136</v>
      </c>
      <c r="H201" s="140" t="s">
        <v>136</v>
      </c>
      <c r="I201" s="140" t="s">
        <v>136</v>
      </c>
      <c r="J201" s="140" t="s">
        <v>136</v>
      </c>
      <c r="K201" s="140" t="s">
        <v>136</v>
      </c>
      <c r="L201" s="140" t="s">
        <v>136</v>
      </c>
    </row>
    <row r="202" spans="1:12" ht="13.2" x14ac:dyDescent="0.25">
      <c r="A202" s="140" t="s">
        <v>136</v>
      </c>
      <c r="B202" s="140" t="s">
        <v>136</v>
      </c>
      <c r="C202" s="140" t="s">
        <v>136</v>
      </c>
      <c r="D202" s="140" t="s">
        <v>136</v>
      </c>
      <c r="E202" s="140" t="s">
        <v>136</v>
      </c>
      <c r="F202" s="140" t="s">
        <v>136</v>
      </c>
      <c r="G202" s="140" t="s">
        <v>136</v>
      </c>
      <c r="H202" s="140" t="s">
        <v>136</v>
      </c>
      <c r="I202" s="140" t="s">
        <v>136</v>
      </c>
      <c r="J202" s="140" t="s">
        <v>136</v>
      </c>
      <c r="K202" s="140" t="s">
        <v>136</v>
      </c>
      <c r="L202" s="140" t="s">
        <v>136</v>
      </c>
    </row>
    <row r="203" spans="1:12" ht="13.2" x14ac:dyDescent="0.25">
      <c r="A203" s="140" t="s">
        <v>136</v>
      </c>
      <c r="B203" s="140" t="s">
        <v>136</v>
      </c>
      <c r="C203" s="140" t="s">
        <v>136</v>
      </c>
      <c r="D203" s="140" t="s">
        <v>136</v>
      </c>
      <c r="E203" s="140" t="s">
        <v>136</v>
      </c>
      <c r="F203" s="140" t="s">
        <v>136</v>
      </c>
      <c r="G203" s="140" t="s">
        <v>136</v>
      </c>
      <c r="H203" s="140" t="s">
        <v>136</v>
      </c>
      <c r="I203" s="140" t="s">
        <v>136</v>
      </c>
      <c r="J203" s="140" t="s">
        <v>136</v>
      </c>
      <c r="K203" s="140" t="s">
        <v>136</v>
      </c>
      <c r="L203" s="140" t="s">
        <v>136</v>
      </c>
    </row>
    <row r="204" spans="1:12" ht="13.2" x14ac:dyDescent="0.25">
      <c r="A204" s="140" t="s">
        <v>136</v>
      </c>
      <c r="B204" s="140" t="s">
        <v>136</v>
      </c>
      <c r="C204" s="140" t="s">
        <v>136</v>
      </c>
      <c r="D204" s="140" t="s">
        <v>136</v>
      </c>
      <c r="E204" s="140" t="s">
        <v>136</v>
      </c>
      <c r="F204" s="140" t="s">
        <v>136</v>
      </c>
      <c r="G204" s="140" t="s">
        <v>136</v>
      </c>
      <c r="H204" s="140" t="s">
        <v>136</v>
      </c>
      <c r="I204" s="140" t="s">
        <v>136</v>
      </c>
      <c r="J204" s="140" t="s">
        <v>136</v>
      </c>
      <c r="K204" s="140" t="s">
        <v>136</v>
      </c>
      <c r="L204" s="140" t="s">
        <v>136</v>
      </c>
    </row>
    <row r="205" spans="1:12" ht="13.2" x14ac:dyDescent="0.25">
      <c r="A205" s="140" t="s">
        <v>136</v>
      </c>
      <c r="B205" s="140" t="s">
        <v>136</v>
      </c>
      <c r="C205" s="140" t="s">
        <v>136</v>
      </c>
      <c r="D205" s="140" t="s">
        <v>136</v>
      </c>
      <c r="E205" s="140" t="s">
        <v>136</v>
      </c>
      <c r="F205" s="140" t="s">
        <v>136</v>
      </c>
      <c r="G205" s="140" t="s">
        <v>136</v>
      </c>
      <c r="H205" s="140" t="s">
        <v>136</v>
      </c>
      <c r="I205" s="140" t="s">
        <v>136</v>
      </c>
      <c r="J205" s="140" t="s">
        <v>136</v>
      </c>
      <c r="K205" s="140" t="s">
        <v>136</v>
      </c>
      <c r="L205" s="140" t="s">
        <v>136</v>
      </c>
    </row>
    <row r="206" spans="1:12" ht="13.2" x14ac:dyDescent="0.25">
      <c r="A206" s="140" t="s">
        <v>136</v>
      </c>
      <c r="B206" s="140" t="s">
        <v>136</v>
      </c>
      <c r="C206" s="140" t="s">
        <v>136</v>
      </c>
      <c r="D206" s="140" t="s">
        <v>136</v>
      </c>
      <c r="E206" s="140" t="s">
        <v>136</v>
      </c>
      <c r="F206" s="140" t="s">
        <v>136</v>
      </c>
      <c r="G206" s="140" t="s">
        <v>136</v>
      </c>
      <c r="H206" s="140" t="s">
        <v>136</v>
      </c>
      <c r="I206" s="140" t="s">
        <v>136</v>
      </c>
      <c r="J206" s="140" t="s">
        <v>136</v>
      </c>
      <c r="K206" s="140" t="s">
        <v>136</v>
      </c>
      <c r="L206" s="140" t="s">
        <v>136</v>
      </c>
    </row>
    <row r="207" spans="1:12" ht="13.2" x14ac:dyDescent="0.25">
      <c r="A207" s="140" t="s">
        <v>136</v>
      </c>
      <c r="B207" s="140" t="s">
        <v>136</v>
      </c>
      <c r="C207" s="140" t="s">
        <v>136</v>
      </c>
      <c r="D207" s="140" t="s">
        <v>136</v>
      </c>
      <c r="E207" s="140" t="s">
        <v>136</v>
      </c>
      <c r="F207" s="140" t="s">
        <v>136</v>
      </c>
      <c r="G207" s="140" t="s">
        <v>136</v>
      </c>
      <c r="H207" s="140" t="s">
        <v>136</v>
      </c>
      <c r="I207" s="140" t="s">
        <v>136</v>
      </c>
      <c r="J207" s="140" t="s">
        <v>136</v>
      </c>
      <c r="K207" s="140" t="s">
        <v>136</v>
      </c>
      <c r="L207" s="140" t="s">
        <v>136</v>
      </c>
    </row>
    <row r="208" spans="1:12" ht="13.2" x14ac:dyDescent="0.25">
      <c r="A208" s="140" t="s">
        <v>136</v>
      </c>
      <c r="B208" s="140" t="s">
        <v>136</v>
      </c>
      <c r="C208" s="140" t="s">
        <v>136</v>
      </c>
      <c r="D208" s="140" t="s">
        <v>136</v>
      </c>
      <c r="E208" s="140" t="s">
        <v>136</v>
      </c>
      <c r="F208" s="140" t="s">
        <v>136</v>
      </c>
      <c r="G208" s="140" t="s">
        <v>136</v>
      </c>
      <c r="H208" s="140" t="s">
        <v>136</v>
      </c>
      <c r="I208" s="140" t="s">
        <v>136</v>
      </c>
      <c r="J208" s="140" t="s">
        <v>136</v>
      </c>
      <c r="K208" s="140" t="s">
        <v>136</v>
      </c>
      <c r="L208" s="140" t="s">
        <v>136</v>
      </c>
    </row>
    <row r="209" spans="1:12" ht="13.2" x14ac:dyDescent="0.25">
      <c r="A209" s="140" t="s">
        <v>136</v>
      </c>
      <c r="B209" s="140" t="s">
        <v>136</v>
      </c>
      <c r="C209" s="140" t="s">
        <v>136</v>
      </c>
      <c r="D209" s="140" t="s">
        <v>136</v>
      </c>
      <c r="E209" s="140" t="s">
        <v>136</v>
      </c>
      <c r="F209" s="140" t="s">
        <v>136</v>
      </c>
      <c r="G209" s="140" t="s">
        <v>136</v>
      </c>
      <c r="H209" s="140" t="s">
        <v>136</v>
      </c>
      <c r="I209" s="140" t="s">
        <v>136</v>
      </c>
      <c r="J209" s="140" t="s">
        <v>136</v>
      </c>
      <c r="K209" s="140" t="s">
        <v>136</v>
      </c>
      <c r="L209" s="140" t="s">
        <v>136</v>
      </c>
    </row>
    <row r="210" spans="1:12" ht="13.2" x14ac:dyDescent="0.25">
      <c r="A210" s="140" t="s">
        <v>136</v>
      </c>
      <c r="B210" s="140" t="s">
        <v>136</v>
      </c>
      <c r="C210" s="140" t="s">
        <v>136</v>
      </c>
      <c r="D210" s="140" t="s">
        <v>136</v>
      </c>
      <c r="E210" s="140" t="s">
        <v>136</v>
      </c>
      <c r="F210" s="140" t="s">
        <v>136</v>
      </c>
      <c r="G210" s="140" t="s">
        <v>136</v>
      </c>
      <c r="H210" s="140" t="s">
        <v>136</v>
      </c>
      <c r="I210" s="140" t="s">
        <v>136</v>
      </c>
      <c r="J210" s="140" t="s">
        <v>136</v>
      </c>
      <c r="K210" s="140" t="s">
        <v>136</v>
      </c>
      <c r="L210" s="140" t="s">
        <v>136</v>
      </c>
    </row>
    <row r="211" spans="1:12" ht="13.2" x14ac:dyDescent="0.25">
      <c r="A211" s="140" t="s">
        <v>136</v>
      </c>
      <c r="B211" s="140" t="s">
        <v>136</v>
      </c>
      <c r="C211" s="140" t="s">
        <v>136</v>
      </c>
      <c r="D211" s="140" t="s">
        <v>136</v>
      </c>
      <c r="E211" s="140" t="s">
        <v>136</v>
      </c>
      <c r="F211" s="140" t="s">
        <v>136</v>
      </c>
      <c r="G211" s="140" t="s">
        <v>136</v>
      </c>
      <c r="H211" s="140" t="s">
        <v>136</v>
      </c>
      <c r="I211" s="140" t="s">
        <v>136</v>
      </c>
      <c r="J211" s="140" t="s">
        <v>136</v>
      </c>
      <c r="K211" s="140" t="s">
        <v>136</v>
      </c>
      <c r="L211" s="140" t="s">
        <v>136</v>
      </c>
    </row>
    <row r="212" spans="1:12" ht="13.2" x14ac:dyDescent="0.25">
      <c r="A212" s="140" t="s">
        <v>136</v>
      </c>
      <c r="B212" s="140" t="s">
        <v>136</v>
      </c>
      <c r="C212" s="140" t="s">
        <v>136</v>
      </c>
      <c r="D212" s="140" t="s">
        <v>136</v>
      </c>
      <c r="E212" s="140" t="s">
        <v>136</v>
      </c>
      <c r="F212" s="140" t="s">
        <v>136</v>
      </c>
      <c r="G212" s="140" t="s">
        <v>136</v>
      </c>
      <c r="H212" s="140" t="s">
        <v>136</v>
      </c>
      <c r="I212" s="140" t="s">
        <v>136</v>
      </c>
      <c r="J212" s="140" t="s">
        <v>136</v>
      </c>
      <c r="K212" s="140" t="s">
        <v>136</v>
      </c>
      <c r="L212" s="140" t="s">
        <v>136</v>
      </c>
    </row>
    <row r="213" spans="1:12" ht="13.2" x14ac:dyDescent="0.25">
      <c r="A213" s="140" t="s">
        <v>136</v>
      </c>
      <c r="B213" s="140" t="s">
        <v>136</v>
      </c>
      <c r="C213" s="140" t="s">
        <v>136</v>
      </c>
      <c r="D213" s="140" t="s">
        <v>136</v>
      </c>
      <c r="E213" s="140" t="s">
        <v>136</v>
      </c>
      <c r="F213" s="140" t="s">
        <v>136</v>
      </c>
      <c r="G213" s="140" t="s">
        <v>136</v>
      </c>
      <c r="H213" s="140" t="s">
        <v>136</v>
      </c>
      <c r="I213" s="140" t="s">
        <v>136</v>
      </c>
      <c r="J213" s="140" t="s">
        <v>136</v>
      </c>
      <c r="K213" s="140" t="s">
        <v>136</v>
      </c>
      <c r="L213" s="140" t="s">
        <v>136</v>
      </c>
    </row>
    <row r="214" spans="1:12" ht="13.2" x14ac:dyDescent="0.25">
      <c r="A214" s="140" t="s">
        <v>136</v>
      </c>
      <c r="B214" s="140" t="s">
        <v>136</v>
      </c>
      <c r="C214" s="140" t="s">
        <v>136</v>
      </c>
      <c r="D214" s="140" t="s">
        <v>136</v>
      </c>
      <c r="E214" s="140" t="s">
        <v>136</v>
      </c>
      <c r="F214" s="140" t="s">
        <v>136</v>
      </c>
      <c r="G214" s="140" t="s">
        <v>136</v>
      </c>
      <c r="H214" s="140" t="s">
        <v>136</v>
      </c>
      <c r="I214" s="140" t="s">
        <v>136</v>
      </c>
      <c r="J214" s="140" t="s">
        <v>136</v>
      </c>
      <c r="K214" s="140" t="s">
        <v>136</v>
      </c>
      <c r="L214" s="140" t="s">
        <v>136</v>
      </c>
    </row>
    <row r="215" spans="1:12" ht="13.2" x14ac:dyDescent="0.25">
      <c r="A215" s="140" t="s">
        <v>136</v>
      </c>
      <c r="B215" s="140" t="s">
        <v>136</v>
      </c>
      <c r="C215" s="140" t="s">
        <v>136</v>
      </c>
      <c r="D215" s="140" t="s">
        <v>136</v>
      </c>
      <c r="E215" s="140" t="s">
        <v>136</v>
      </c>
      <c r="F215" s="140" t="s">
        <v>136</v>
      </c>
      <c r="G215" s="140" t="s">
        <v>136</v>
      </c>
      <c r="H215" s="140" t="s">
        <v>136</v>
      </c>
      <c r="I215" s="140" t="s">
        <v>136</v>
      </c>
      <c r="J215" s="140" t="s">
        <v>136</v>
      </c>
      <c r="K215" s="140" t="s">
        <v>136</v>
      </c>
      <c r="L215" s="140" t="s">
        <v>136</v>
      </c>
    </row>
    <row r="216" spans="1:12" ht="13.2" x14ac:dyDescent="0.25">
      <c r="A216" s="140" t="s">
        <v>136</v>
      </c>
      <c r="B216" s="140" t="s">
        <v>136</v>
      </c>
      <c r="C216" s="140" t="s">
        <v>136</v>
      </c>
      <c r="D216" s="140" t="s">
        <v>136</v>
      </c>
      <c r="E216" s="140" t="s">
        <v>136</v>
      </c>
      <c r="F216" s="140" t="s">
        <v>136</v>
      </c>
      <c r="G216" s="140" t="s">
        <v>136</v>
      </c>
      <c r="H216" s="140" t="s">
        <v>136</v>
      </c>
      <c r="I216" s="140" t="s">
        <v>136</v>
      </c>
      <c r="J216" s="140" t="s">
        <v>136</v>
      </c>
      <c r="K216" s="140" t="s">
        <v>136</v>
      </c>
      <c r="L216" s="140" t="s">
        <v>136</v>
      </c>
    </row>
    <row r="217" spans="1:12" ht="13.2" x14ac:dyDescent="0.25">
      <c r="A217" s="140" t="s">
        <v>136</v>
      </c>
      <c r="B217" s="140" t="s">
        <v>136</v>
      </c>
      <c r="C217" s="140" t="s">
        <v>136</v>
      </c>
      <c r="D217" s="140" t="s">
        <v>136</v>
      </c>
      <c r="E217" s="140" t="s">
        <v>136</v>
      </c>
      <c r="F217" s="140" t="s">
        <v>136</v>
      </c>
      <c r="G217" s="140" t="s">
        <v>136</v>
      </c>
      <c r="H217" s="140" t="s">
        <v>136</v>
      </c>
      <c r="I217" s="140" t="s">
        <v>136</v>
      </c>
      <c r="J217" s="140" t="s">
        <v>136</v>
      </c>
      <c r="K217" s="140" t="s">
        <v>136</v>
      </c>
      <c r="L217" s="140" t="s">
        <v>136</v>
      </c>
    </row>
    <row r="218" spans="1:12" ht="13.2" x14ac:dyDescent="0.25">
      <c r="A218" s="140" t="s">
        <v>136</v>
      </c>
      <c r="B218" s="140" t="s">
        <v>136</v>
      </c>
      <c r="C218" s="140" t="s">
        <v>136</v>
      </c>
      <c r="D218" s="140" t="s">
        <v>136</v>
      </c>
      <c r="E218" s="140" t="s">
        <v>136</v>
      </c>
      <c r="F218" s="140" t="s">
        <v>136</v>
      </c>
      <c r="G218" s="140" t="s">
        <v>136</v>
      </c>
      <c r="H218" s="140" t="s">
        <v>136</v>
      </c>
      <c r="I218" s="140" t="s">
        <v>136</v>
      </c>
      <c r="J218" s="140" t="s">
        <v>136</v>
      </c>
      <c r="K218" s="140" t="s">
        <v>136</v>
      </c>
      <c r="L218" s="140" t="s">
        <v>136</v>
      </c>
    </row>
    <row r="219" spans="1:12" ht="13.2" x14ac:dyDescent="0.25">
      <c r="A219" s="140" t="s">
        <v>136</v>
      </c>
      <c r="B219" s="140" t="s">
        <v>136</v>
      </c>
      <c r="C219" s="140" t="s">
        <v>136</v>
      </c>
      <c r="D219" s="140" t="s">
        <v>136</v>
      </c>
      <c r="E219" s="140" t="s">
        <v>136</v>
      </c>
      <c r="F219" s="140" t="s">
        <v>136</v>
      </c>
      <c r="G219" s="140" t="s">
        <v>136</v>
      </c>
      <c r="H219" s="140" t="s">
        <v>136</v>
      </c>
      <c r="I219" s="140" t="s">
        <v>136</v>
      </c>
      <c r="J219" s="140" t="s">
        <v>136</v>
      </c>
      <c r="K219" s="140" t="s">
        <v>136</v>
      </c>
      <c r="L219" s="140" t="s">
        <v>136</v>
      </c>
    </row>
    <row r="220" spans="1:12" ht="13.2" x14ac:dyDescent="0.25">
      <c r="A220" s="140" t="s">
        <v>136</v>
      </c>
      <c r="B220" s="140" t="s">
        <v>136</v>
      </c>
      <c r="C220" s="140" t="s">
        <v>136</v>
      </c>
      <c r="D220" s="140" t="s">
        <v>136</v>
      </c>
      <c r="E220" s="140" t="s">
        <v>136</v>
      </c>
      <c r="F220" s="140" t="s">
        <v>136</v>
      </c>
      <c r="G220" s="140" t="s">
        <v>136</v>
      </c>
      <c r="H220" s="140" t="s">
        <v>136</v>
      </c>
      <c r="I220" s="140" t="s">
        <v>136</v>
      </c>
      <c r="J220" s="140" t="s">
        <v>136</v>
      </c>
      <c r="K220" s="140" t="s">
        <v>136</v>
      </c>
      <c r="L220" s="140" t="s">
        <v>136</v>
      </c>
    </row>
    <row r="221" spans="1:12" ht="13.2" x14ac:dyDescent="0.25">
      <c r="A221" s="140" t="s">
        <v>136</v>
      </c>
      <c r="B221" s="140" t="s">
        <v>136</v>
      </c>
      <c r="C221" s="140" t="s">
        <v>136</v>
      </c>
      <c r="D221" s="140" t="s">
        <v>136</v>
      </c>
      <c r="E221" s="140" t="s">
        <v>136</v>
      </c>
      <c r="F221" s="140" t="s">
        <v>136</v>
      </c>
      <c r="G221" s="140" t="s">
        <v>136</v>
      </c>
      <c r="H221" s="140" t="s">
        <v>136</v>
      </c>
      <c r="I221" s="140" t="s">
        <v>136</v>
      </c>
      <c r="J221" s="140" t="s">
        <v>136</v>
      </c>
      <c r="K221" s="140" t="s">
        <v>136</v>
      </c>
      <c r="L221" s="140" t="s">
        <v>136</v>
      </c>
    </row>
  </sheetData>
  <sheetProtection algorithmName="SHA-512" hashValue="+dhbTojPweM4Dsq7Ps6TarU7dqqzilY4Bbm+9SONrZlwYzqBUi+yZXukSiMDcmwKLEX5ZOfO1hBZK5ieFKx4Nw==" saltValue="YMZg2wNLHXvpNIAhTzM4tQ==" spinCount="100000" sheet="1" objects="1" scenarios="1"/>
  <mergeCells count="24">
    <mergeCell ref="A31:XFD31"/>
    <mergeCell ref="D32:G32"/>
    <mergeCell ref="G47:H47"/>
    <mergeCell ref="I47:J47"/>
    <mergeCell ref="G48:H48"/>
    <mergeCell ref="I48:J48"/>
    <mergeCell ref="G42:H42"/>
    <mergeCell ref="I42:J42"/>
    <mergeCell ref="G43:H43"/>
    <mergeCell ref="I43:J43"/>
    <mergeCell ref="I46:J46"/>
    <mergeCell ref="G44:H44"/>
    <mergeCell ref="I44:J44"/>
    <mergeCell ref="G45:H45"/>
    <mergeCell ref="I45:J45"/>
    <mergeCell ref="G46:H46"/>
    <mergeCell ref="G51:H51"/>
    <mergeCell ref="I51:J51"/>
    <mergeCell ref="G52:H52"/>
    <mergeCell ref="I52:J52"/>
    <mergeCell ref="G49:H49"/>
    <mergeCell ref="I49:J49"/>
    <mergeCell ref="G50:H50"/>
    <mergeCell ref="I50:J50"/>
  </mergeCells>
  <phoneticPr fontId="2" type="noConversion"/>
  <pageMargins left="0.7" right="0.7" top="0.75" bottom="0.75" header="0.3" footer="0.3"/>
  <pageSetup paperSize="9" scale="55" orientation="landscape" horizontalDpi="0" verticalDpi="0"/>
  <ignoredErrors>
    <ignoredError sqref="D34 D35:D38" unlockedFormula="1"/>
  </ignoredError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3127910-B7F5-E645-9E8A-CA6B6134D270}">
  <dimension ref="A1:BB400"/>
  <sheetViews>
    <sheetView zoomScale="125" workbookViewId="0"/>
  </sheetViews>
  <sheetFormatPr defaultColWidth="11" defaultRowHeight="15" x14ac:dyDescent="0.25"/>
  <cols>
    <col min="1" max="1" width="3.796875" style="4" customWidth="1"/>
    <col min="2" max="2" width="39.796875" style="4" customWidth="1"/>
    <col min="3" max="3" width="13" style="4" customWidth="1"/>
    <col min="4" max="4" width="2.69921875" style="4" customWidth="1"/>
    <col min="5" max="5" width="26.69921875" style="4" customWidth="1"/>
    <col min="6" max="6" width="14.69921875" style="4" bestFit="1" customWidth="1"/>
    <col min="7" max="7" width="21" style="4" bestFit="1" customWidth="1"/>
    <col min="8" max="54" width="10.796875" style="3"/>
    <col min="55" max="16384" width="11" style="4"/>
  </cols>
  <sheetData>
    <row r="1" spans="1:12" x14ac:dyDescent="0.25">
      <c r="A1" s="111"/>
      <c r="B1" s="112"/>
      <c r="C1" s="112"/>
      <c r="D1" s="113"/>
      <c r="E1" s="112"/>
      <c r="F1" s="112"/>
      <c r="G1" s="112"/>
      <c r="H1" s="113"/>
      <c r="I1" s="113"/>
      <c r="J1" s="113"/>
      <c r="K1" s="113"/>
      <c r="L1" s="143"/>
    </row>
    <row r="2" spans="1:12" x14ac:dyDescent="0.25">
      <c r="A2" s="115"/>
      <c r="B2" s="6"/>
      <c r="C2" s="6"/>
      <c r="D2" s="3"/>
      <c r="E2" s="6"/>
      <c r="F2" s="6"/>
      <c r="G2" s="6"/>
      <c r="L2" s="144"/>
    </row>
    <row r="3" spans="1:12" x14ac:dyDescent="0.25">
      <c r="A3" s="115"/>
      <c r="B3" s="257" t="s">
        <v>34</v>
      </c>
      <c r="C3" s="257"/>
      <c r="D3" s="3"/>
      <c r="E3" s="6"/>
      <c r="F3" s="6"/>
      <c r="G3" s="6"/>
      <c r="L3" s="144"/>
    </row>
    <row r="4" spans="1:12" x14ac:dyDescent="0.25">
      <c r="A4" s="115"/>
      <c r="B4" s="257" t="str">
        <f>Stadhuis!B4</f>
        <v>Cateringdiensten gemeente 's-Hertogenbosch - Totaaloverzicht</v>
      </c>
      <c r="C4" s="257"/>
      <c r="D4" s="3"/>
      <c r="E4" s="6"/>
      <c r="F4" s="6"/>
      <c r="G4" s="6"/>
      <c r="L4" s="144"/>
    </row>
    <row r="5" spans="1:12" x14ac:dyDescent="0.25">
      <c r="A5" s="115"/>
      <c r="B5" s="257" t="str">
        <f>Stadhuis!B5</f>
        <v>Datum 20-05-2026</v>
      </c>
      <c r="C5" s="257"/>
      <c r="D5" s="3"/>
      <c r="E5" s="6"/>
      <c r="F5" s="6"/>
      <c r="G5" s="6"/>
      <c r="L5" s="144"/>
    </row>
    <row r="6" spans="1:12" x14ac:dyDescent="0.25">
      <c r="A6" s="117"/>
      <c r="B6" s="118"/>
      <c r="C6" s="121"/>
      <c r="D6" s="119"/>
      <c r="E6" s="120"/>
      <c r="F6" s="120"/>
      <c r="G6" s="120"/>
      <c r="H6" s="119"/>
      <c r="I6" s="119"/>
      <c r="J6" s="119"/>
      <c r="K6" s="119"/>
      <c r="L6" s="145"/>
    </row>
    <row r="7" spans="1:12" s="3" customFormat="1" x14ac:dyDescent="0.25">
      <c r="A7" s="146"/>
      <c r="B7" s="26"/>
      <c r="C7" s="26"/>
      <c r="D7" s="26"/>
      <c r="E7" s="26"/>
      <c r="F7" s="26"/>
      <c r="G7" s="26"/>
      <c r="H7" s="26"/>
      <c r="I7" s="26"/>
      <c r="J7" s="26"/>
      <c r="K7" s="26"/>
      <c r="L7" s="147"/>
    </row>
    <row r="8" spans="1:12" s="3" customFormat="1" x14ac:dyDescent="0.25">
      <c r="A8" s="148"/>
      <c r="B8" s="238" t="s">
        <v>13</v>
      </c>
      <c r="C8" s="239"/>
      <c r="D8" s="239"/>
      <c r="E8" s="239"/>
      <c r="F8" s="239"/>
      <c r="G8" s="239"/>
      <c r="H8" s="239"/>
      <c r="I8" s="239"/>
      <c r="J8" s="239"/>
      <c r="K8" s="240"/>
      <c r="L8" s="149"/>
    </row>
    <row r="9" spans="1:12" s="3" customFormat="1" x14ac:dyDescent="0.25">
      <c r="A9" s="148"/>
      <c r="B9" s="126" t="s">
        <v>38</v>
      </c>
      <c r="C9" s="78" t="s">
        <v>39</v>
      </c>
      <c r="D9" s="241" t="s">
        <v>83</v>
      </c>
      <c r="E9" s="241"/>
      <c r="F9" s="80" t="s">
        <v>79</v>
      </c>
      <c r="G9" s="80" t="s">
        <v>44</v>
      </c>
      <c r="H9" s="241" t="s">
        <v>45</v>
      </c>
      <c r="I9" s="241"/>
      <c r="J9" s="241" t="s">
        <v>42</v>
      </c>
      <c r="K9" s="241"/>
      <c r="L9" s="149"/>
    </row>
    <row r="10" spans="1:12" s="3" customFormat="1" x14ac:dyDescent="0.25">
      <c r="A10" s="148"/>
      <c r="B10" s="142" t="s">
        <v>78</v>
      </c>
      <c r="C10" s="357" t="s">
        <v>136</v>
      </c>
      <c r="D10" s="366"/>
      <c r="E10" s="367"/>
      <c r="F10" s="150">
        <v>32</v>
      </c>
      <c r="G10" s="151">
        <f>G11/40*32</f>
        <v>204</v>
      </c>
      <c r="H10" s="317">
        <f>G10*8</f>
        <v>1632</v>
      </c>
      <c r="I10" s="318"/>
      <c r="J10" s="315">
        <f>H10*D10</f>
        <v>0</v>
      </c>
      <c r="K10" s="316"/>
      <c r="L10" s="149"/>
    </row>
    <row r="11" spans="1:12" s="3" customFormat="1" x14ac:dyDescent="0.25">
      <c r="A11" s="148"/>
      <c r="B11" s="153" t="s">
        <v>33</v>
      </c>
      <c r="C11" s="342"/>
      <c r="D11" s="343"/>
      <c r="E11" s="344"/>
      <c r="F11" s="154">
        <v>40</v>
      </c>
      <c r="G11" s="82">
        <v>255</v>
      </c>
      <c r="H11" s="296">
        <f>G11*8</f>
        <v>2040</v>
      </c>
      <c r="I11" s="319"/>
      <c r="J11" s="232">
        <f>H11*D11</f>
        <v>0</v>
      </c>
      <c r="K11" s="233"/>
      <c r="L11" s="149"/>
    </row>
    <row r="12" spans="1:12" s="3" customFormat="1" ht="15.6" x14ac:dyDescent="0.3">
      <c r="A12" s="148"/>
      <c r="B12" s="83" t="s">
        <v>81</v>
      </c>
      <c r="C12" s="84"/>
      <c r="D12" s="255"/>
      <c r="E12" s="256"/>
      <c r="F12" s="85">
        <f>SUM(F10:F11)</f>
        <v>72</v>
      </c>
      <c r="G12" s="84"/>
      <c r="H12" s="311">
        <f>SUM(H10:I11)</f>
        <v>3672</v>
      </c>
      <c r="I12" s="312"/>
      <c r="J12" s="313">
        <f>SUM(J10:K11)</f>
        <v>0</v>
      </c>
      <c r="K12" s="314"/>
      <c r="L12" s="149"/>
    </row>
    <row r="13" spans="1:12" s="3" customFormat="1" x14ac:dyDescent="0.25">
      <c r="A13" s="148"/>
      <c r="B13" s="30"/>
      <c r="C13" s="30"/>
      <c r="D13" s="30"/>
      <c r="E13" s="30"/>
      <c r="F13" s="30"/>
      <c r="G13" s="30"/>
      <c r="H13" s="30"/>
      <c r="I13" s="30"/>
      <c r="J13" s="30"/>
      <c r="K13" s="30"/>
      <c r="L13" s="149"/>
    </row>
    <row r="14" spans="1:12" s="3" customFormat="1" x14ac:dyDescent="0.25">
      <c r="A14" s="148"/>
      <c r="B14" s="238" t="s">
        <v>86</v>
      </c>
      <c r="C14" s="239"/>
      <c r="D14" s="239"/>
      <c r="E14" s="239"/>
      <c r="F14" s="239"/>
      <c r="G14" s="239"/>
      <c r="H14" s="239"/>
      <c r="I14" s="239"/>
      <c r="J14" s="239"/>
      <c r="K14" s="240"/>
      <c r="L14" s="149"/>
    </row>
    <row r="15" spans="1:12" s="3" customFormat="1" x14ac:dyDescent="0.25">
      <c r="A15" s="148"/>
      <c r="B15" s="126" t="s">
        <v>38</v>
      </c>
      <c r="C15" s="78" t="s">
        <v>39</v>
      </c>
      <c r="D15" s="241" t="s">
        <v>84</v>
      </c>
      <c r="E15" s="241"/>
      <c r="F15" s="80" t="s">
        <v>79</v>
      </c>
      <c r="G15" s="80" t="s">
        <v>44</v>
      </c>
      <c r="H15" s="241" t="s">
        <v>45</v>
      </c>
      <c r="I15" s="241"/>
      <c r="J15" s="241" t="s">
        <v>42</v>
      </c>
      <c r="K15" s="241"/>
      <c r="L15" s="149"/>
    </row>
    <row r="16" spans="1:12" s="3" customFormat="1" x14ac:dyDescent="0.25">
      <c r="A16" s="148"/>
      <c r="B16" s="142" t="s">
        <v>78</v>
      </c>
      <c r="C16" s="357"/>
      <c r="D16" s="366"/>
      <c r="E16" s="367"/>
      <c r="F16" s="150">
        <v>32</v>
      </c>
      <c r="G16" s="151">
        <v>204</v>
      </c>
      <c r="H16" s="317">
        <f>G16*8</f>
        <v>1632</v>
      </c>
      <c r="I16" s="318"/>
      <c r="J16" s="315">
        <f>H16*D16</f>
        <v>0</v>
      </c>
      <c r="K16" s="316"/>
      <c r="L16" s="149"/>
    </row>
    <row r="17" spans="1:12" s="3" customFormat="1" x14ac:dyDescent="0.25">
      <c r="A17" s="148"/>
      <c r="B17" s="153" t="s">
        <v>33</v>
      </c>
      <c r="C17" s="342"/>
      <c r="D17" s="343"/>
      <c r="E17" s="344"/>
      <c r="F17" s="154">
        <v>40</v>
      </c>
      <c r="G17" s="82">
        <v>255</v>
      </c>
      <c r="H17" s="296">
        <f>G17*8</f>
        <v>2040</v>
      </c>
      <c r="I17" s="319"/>
      <c r="J17" s="232">
        <f>H17*D17</f>
        <v>0</v>
      </c>
      <c r="K17" s="233"/>
      <c r="L17" s="149"/>
    </row>
    <row r="18" spans="1:12" s="3" customFormat="1" ht="15.6" x14ac:dyDescent="0.3">
      <c r="A18" s="148"/>
      <c r="B18" s="83" t="s">
        <v>81</v>
      </c>
      <c r="C18" s="84"/>
      <c r="D18" s="255"/>
      <c r="E18" s="256"/>
      <c r="F18" s="85">
        <f>SUM(F16:F17)</f>
        <v>72</v>
      </c>
      <c r="G18" s="84"/>
      <c r="H18" s="311">
        <f>SUM(H16:I17)</f>
        <v>3672</v>
      </c>
      <c r="I18" s="312"/>
      <c r="J18" s="313">
        <f>SUM(J16:K17)</f>
        <v>0</v>
      </c>
      <c r="K18" s="314"/>
      <c r="L18" s="149"/>
    </row>
    <row r="19" spans="1:12" s="3" customFormat="1" x14ac:dyDescent="0.25">
      <c r="A19" s="148"/>
      <c r="B19" s="30"/>
      <c r="C19" s="30"/>
      <c r="D19" s="30"/>
      <c r="E19" s="30"/>
      <c r="F19" s="30"/>
      <c r="G19" s="30"/>
      <c r="H19" s="30"/>
      <c r="I19" s="30"/>
      <c r="J19" s="30"/>
      <c r="K19" s="30"/>
      <c r="L19" s="149"/>
    </row>
    <row r="20" spans="1:12" s="3" customFormat="1" x14ac:dyDescent="0.25">
      <c r="A20" s="148"/>
      <c r="B20" s="155" t="s">
        <v>80</v>
      </c>
      <c r="C20" s="309" t="s">
        <v>82</v>
      </c>
      <c r="D20" s="310"/>
      <c r="E20" s="30"/>
      <c r="F20" s="30"/>
      <c r="G20" s="30"/>
      <c r="H20" s="30"/>
      <c r="I20" s="30"/>
      <c r="J20" s="30"/>
      <c r="K20" s="30"/>
      <c r="L20" s="149"/>
    </row>
    <row r="21" spans="1:12" s="3" customFormat="1" x14ac:dyDescent="0.25">
      <c r="A21" s="148"/>
      <c r="B21" s="56" t="str">
        <f>B8</f>
        <v>Personeelskosten</v>
      </c>
      <c r="C21" s="156">
        <f>J12</f>
        <v>0</v>
      </c>
      <c r="D21" s="157"/>
      <c r="E21" s="30"/>
      <c r="F21" s="30"/>
      <c r="G21" s="30"/>
      <c r="H21" s="30"/>
      <c r="I21" s="30"/>
      <c r="J21" s="30"/>
      <c r="K21" s="30"/>
      <c r="L21" s="149"/>
    </row>
    <row r="22" spans="1:12" s="3" customFormat="1" x14ac:dyDescent="0.25">
      <c r="A22" s="148"/>
      <c r="B22" s="56" t="str">
        <f>B14</f>
        <v>Overnamekosten (jaarlijks)</v>
      </c>
      <c r="C22" s="158">
        <f>J18</f>
        <v>0</v>
      </c>
      <c r="D22" s="159"/>
      <c r="E22" s="30"/>
      <c r="F22" s="30"/>
      <c r="G22" s="30"/>
      <c r="H22" s="30"/>
      <c r="I22" s="30"/>
      <c r="J22" s="30"/>
      <c r="K22" s="30"/>
      <c r="L22" s="149"/>
    </row>
    <row r="23" spans="1:12" s="3" customFormat="1" x14ac:dyDescent="0.25">
      <c r="A23" s="148"/>
      <c r="B23" s="160" t="s">
        <v>8</v>
      </c>
      <c r="C23" s="161">
        <f>SUM(C21:D22)</f>
        <v>0</v>
      </c>
      <c r="D23" s="162"/>
      <c r="E23" s="30"/>
      <c r="F23" s="30"/>
      <c r="G23" s="30"/>
      <c r="H23" s="30"/>
      <c r="I23" s="30"/>
      <c r="J23" s="30"/>
      <c r="K23" s="30"/>
      <c r="L23" s="149"/>
    </row>
    <row r="24" spans="1:12" s="3" customFormat="1" x14ac:dyDescent="0.25">
      <c r="A24" s="148"/>
      <c r="B24" s="30"/>
      <c r="C24" s="30"/>
      <c r="D24" s="30"/>
      <c r="E24" s="30"/>
      <c r="F24" s="30"/>
      <c r="G24" s="30"/>
      <c r="H24" s="30"/>
      <c r="I24" s="30"/>
      <c r="J24" s="30"/>
      <c r="K24" s="30"/>
      <c r="L24" s="149"/>
    </row>
    <row r="25" spans="1:12" s="3" customFormat="1" x14ac:dyDescent="0.25">
      <c r="A25" s="163"/>
      <c r="B25" s="164"/>
      <c r="C25" s="164"/>
      <c r="D25" s="164"/>
      <c r="E25" s="164"/>
      <c r="F25" s="164"/>
      <c r="G25" s="164"/>
      <c r="H25" s="164"/>
      <c r="I25" s="164"/>
      <c r="J25" s="164"/>
      <c r="K25" s="164"/>
      <c r="L25" s="165"/>
    </row>
    <row r="26" spans="1:12" s="3" customFormat="1" x14ac:dyDescent="0.25"/>
    <row r="27" spans="1:12" s="3" customFormat="1" x14ac:dyDescent="0.25"/>
    <row r="28" spans="1:12" s="3" customFormat="1" x14ac:dyDescent="0.25"/>
    <row r="29" spans="1:12" s="3" customFormat="1" x14ac:dyDescent="0.25"/>
    <row r="30" spans="1:12" s="3" customFormat="1" x14ac:dyDescent="0.25"/>
    <row r="31" spans="1:12" s="3" customFormat="1" x14ac:dyDescent="0.25"/>
    <row r="32" spans="1:12" s="3" customFormat="1" x14ac:dyDescent="0.25"/>
    <row r="33" s="3" customFormat="1" x14ac:dyDescent="0.25"/>
    <row r="34" s="3" customFormat="1" x14ac:dyDescent="0.25"/>
    <row r="35" s="3" customFormat="1" x14ac:dyDescent="0.25"/>
    <row r="36" s="3" customFormat="1" x14ac:dyDescent="0.25"/>
    <row r="37" s="3" customFormat="1" x14ac:dyDescent="0.25"/>
    <row r="38" s="3" customFormat="1" x14ac:dyDescent="0.25"/>
    <row r="39" s="3" customFormat="1" x14ac:dyDescent="0.25"/>
    <row r="40" s="3" customFormat="1" x14ac:dyDescent="0.25"/>
    <row r="41" s="3" customFormat="1" x14ac:dyDescent="0.25"/>
    <row r="42" s="3" customFormat="1" x14ac:dyDescent="0.25"/>
    <row r="43" s="3" customFormat="1" x14ac:dyDescent="0.25"/>
    <row r="44" s="3" customFormat="1" x14ac:dyDescent="0.25"/>
    <row r="45" s="3" customFormat="1" x14ac:dyDescent="0.25"/>
    <row r="46" s="3" customFormat="1" x14ac:dyDescent="0.25"/>
    <row r="47" s="3" customFormat="1" x14ac:dyDescent="0.25"/>
    <row r="48" s="3" customFormat="1" x14ac:dyDescent="0.25"/>
    <row r="49" s="3" customFormat="1" x14ac:dyDescent="0.25"/>
    <row r="50" s="3" customFormat="1" x14ac:dyDescent="0.25"/>
    <row r="51" s="3" customFormat="1" x14ac:dyDescent="0.25"/>
    <row r="52" s="3" customFormat="1" x14ac:dyDescent="0.25"/>
    <row r="53" s="3" customFormat="1" x14ac:dyDescent="0.25"/>
    <row r="54" s="3" customFormat="1" x14ac:dyDescent="0.25"/>
    <row r="55" s="3" customFormat="1" x14ac:dyDescent="0.25"/>
    <row r="56" s="3" customFormat="1" x14ac:dyDescent="0.25"/>
    <row r="57" s="3" customFormat="1" x14ac:dyDescent="0.25"/>
    <row r="58" s="3" customFormat="1" x14ac:dyDescent="0.25"/>
    <row r="59" s="3" customFormat="1" x14ac:dyDescent="0.25"/>
    <row r="60" s="3" customFormat="1" x14ac:dyDescent="0.25"/>
    <row r="61" s="3" customFormat="1" x14ac:dyDescent="0.25"/>
    <row r="62" s="3" customFormat="1" x14ac:dyDescent="0.25"/>
    <row r="63" s="3" customFormat="1" x14ac:dyDescent="0.25"/>
    <row r="64" s="3" customFormat="1" x14ac:dyDescent="0.25"/>
    <row r="65" s="3" customFormat="1" x14ac:dyDescent="0.25"/>
    <row r="66" s="3" customFormat="1" x14ac:dyDescent="0.25"/>
    <row r="67" s="3" customFormat="1" x14ac:dyDescent="0.25"/>
    <row r="68" s="3" customFormat="1" x14ac:dyDescent="0.25"/>
    <row r="69" s="3" customFormat="1" x14ac:dyDescent="0.25"/>
    <row r="70" s="3" customFormat="1" x14ac:dyDescent="0.25"/>
    <row r="71" s="3" customFormat="1" x14ac:dyDescent="0.25"/>
    <row r="72" s="3" customFormat="1" x14ac:dyDescent="0.25"/>
    <row r="73" s="3" customFormat="1" x14ac:dyDescent="0.25"/>
    <row r="74" s="3" customFormat="1" x14ac:dyDescent="0.25"/>
    <row r="75" s="3" customFormat="1" x14ac:dyDescent="0.25"/>
    <row r="76" s="3" customFormat="1" x14ac:dyDescent="0.25"/>
    <row r="77" s="3" customFormat="1" x14ac:dyDescent="0.25"/>
    <row r="78" s="3" customFormat="1" x14ac:dyDescent="0.25"/>
    <row r="79" s="3" customFormat="1" x14ac:dyDescent="0.25"/>
    <row r="80" s="3" customFormat="1" x14ac:dyDescent="0.25"/>
    <row r="81" s="3" customFormat="1" x14ac:dyDescent="0.25"/>
    <row r="82" s="3" customFormat="1" x14ac:dyDescent="0.25"/>
    <row r="83" s="3" customFormat="1" x14ac:dyDescent="0.25"/>
    <row r="84" s="3" customFormat="1" x14ac:dyDescent="0.25"/>
    <row r="85" s="3" customFormat="1" x14ac:dyDescent="0.25"/>
    <row r="86" s="3" customFormat="1" x14ac:dyDescent="0.25"/>
    <row r="87" s="3" customFormat="1" x14ac:dyDescent="0.25"/>
    <row r="88" s="3" customFormat="1" x14ac:dyDescent="0.25"/>
    <row r="89" s="3" customFormat="1" x14ac:dyDescent="0.25"/>
    <row r="90" s="3" customFormat="1" x14ac:dyDescent="0.25"/>
    <row r="91" s="3" customFormat="1" x14ac:dyDescent="0.25"/>
    <row r="92" s="3" customFormat="1" x14ac:dyDescent="0.25"/>
    <row r="93" s="3" customFormat="1" x14ac:dyDescent="0.25"/>
    <row r="94" s="3" customFormat="1" x14ac:dyDescent="0.25"/>
    <row r="95" s="3" customFormat="1" x14ac:dyDescent="0.25"/>
    <row r="96" s="3" customFormat="1" x14ac:dyDescent="0.25"/>
    <row r="97" s="3" customFormat="1" x14ac:dyDescent="0.25"/>
    <row r="98" s="3" customFormat="1" x14ac:dyDescent="0.25"/>
    <row r="99" s="3" customFormat="1" x14ac:dyDescent="0.25"/>
    <row r="100" s="3" customFormat="1" x14ac:dyDescent="0.25"/>
    <row r="101" s="3" customFormat="1" x14ac:dyDescent="0.25"/>
    <row r="102" s="3" customFormat="1" x14ac:dyDescent="0.25"/>
    <row r="103" s="3" customFormat="1" x14ac:dyDescent="0.25"/>
    <row r="104" s="3" customFormat="1" x14ac:dyDescent="0.25"/>
    <row r="105" s="3" customFormat="1" x14ac:dyDescent="0.25"/>
    <row r="106" s="3" customFormat="1" x14ac:dyDescent="0.25"/>
    <row r="107" s="3" customFormat="1" x14ac:dyDescent="0.25"/>
    <row r="108" s="3" customFormat="1" x14ac:dyDescent="0.25"/>
    <row r="109" s="3" customFormat="1" x14ac:dyDescent="0.25"/>
    <row r="110" s="3" customFormat="1" x14ac:dyDescent="0.25"/>
    <row r="111" s="3" customFormat="1" x14ac:dyDescent="0.25"/>
    <row r="112" s="3" customFormat="1" x14ac:dyDescent="0.25"/>
    <row r="113" s="3" customFormat="1" x14ac:dyDescent="0.25"/>
    <row r="114" s="3" customFormat="1" x14ac:dyDescent="0.25"/>
    <row r="115" s="3" customFormat="1" x14ac:dyDescent="0.25"/>
    <row r="116" s="3" customFormat="1" x14ac:dyDescent="0.25"/>
    <row r="117" s="3" customFormat="1" x14ac:dyDescent="0.25"/>
    <row r="118" s="3" customFormat="1" x14ac:dyDescent="0.25"/>
    <row r="119" s="3" customFormat="1" x14ac:dyDescent="0.25"/>
    <row r="120" s="3" customFormat="1" x14ac:dyDescent="0.25"/>
    <row r="121" s="3" customFormat="1" x14ac:dyDescent="0.25"/>
    <row r="122" s="3" customFormat="1" x14ac:dyDescent="0.25"/>
    <row r="123" s="3" customFormat="1" x14ac:dyDescent="0.25"/>
    <row r="124" s="3" customFormat="1" x14ac:dyDescent="0.25"/>
    <row r="125" s="3" customFormat="1" x14ac:dyDescent="0.25"/>
    <row r="126" s="3" customFormat="1" x14ac:dyDescent="0.25"/>
    <row r="127" s="3" customFormat="1" x14ac:dyDescent="0.25"/>
    <row r="128" s="3" customFormat="1" x14ac:dyDescent="0.25"/>
    <row r="129" s="3" customFormat="1" x14ac:dyDescent="0.25"/>
    <row r="130" s="3" customFormat="1" x14ac:dyDescent="0.25"/>
    <row r="131" s="3" customFormat="1" x14ac:dyDescent="0.25"/>
    <row r="132" s="3" customFormat="1" x14ac:dyDescent="0.25"/>
    <row r="133" s="3" customFormat="1" x14ac:dyDescent="0.25"/>
    <row r="134" s="3" customFormat="1" x14ac:dyDescent="0.25"/>
    <row r="135" s="3" customFormat="1" x14ac:dyDescent="0.25"/>
    <row r="136" s="3" customFormat="1" x14ac:dyDescent="0.25"/>
    <row r="137" s="3" customFormat="1" x14ac:dyDescent="0.25"/>
    <row r="138" s="3" customFormat="1" x14ac:dyDescent="0.25"/>
    <row r="139" s="3" customFormat="1" x14ac:dyDescent="0.25"/>
    <row r="140" s="3" customFormat="1" x14ac:dyDescent="0.25"/>
    <row r="141" s="3" customFormat="1" x14ac:dyDescent="0.25"/>
    <row r="142" s="3" customFormat="1" x14ac:dyDescent="0.25"/>
    <row r="143" s="3" customFormat="1" x14ac:dyDescent="0.25"/>
    <row r="144" s="3" customFormat="1" x14ac:dyDescent="0.25"/>
    <row r="145" s="3" customFormat="1" x14ac:dyDescent="0.25"/>
    <row r="146" s="3" customFormat="1" x14ac:dyDescent="0.25"/>
    <row r="147" s="3" customFormat="1" x14ac:dyDescent="0.25"/>
    <row r="148" s="3" customFormat="1" x14ac:dyDescent="0.25"/>
    <row r="149" s="3" customFormat="1" x14ac:dyDescent="0.25"/>
    <row r="150" s="3" customFormat="1" x14ac:dyDescent="0.25"/>
    <row r="151" s="3" customFormat="1" x14ac:dyDescent="0.25"/>
    <row r="152" s="3" customFormat="1" x14ac:dyDescent="0.25"/>
    <row r="153" s="3" customFormat="1" x14ac:dyDescent="0.25"/>
    <row r="154" s="3" customFormat="1" x14ac:dyDescent="0.25"/>
    <row r="155" s="3" customFormat="1" x14ac:dyDescent="0.25"/>
    <row r="156" s="3" customFormat="1" x14ac:dyDescent="0.25"/>
    <row r="157" s="3" customFormat="1" x14ac:dyDescent="0.25"/>
    <row r="158" s="3" customFormat="1" x14ac:dyDescent="0.25"/>
    <row r="159" s="3" customFormat="1" x14ac:dyDescent="0.25"/>
    <row r="160" s="3" customFormat="1" x14ac:dyDescent="0.25"/>
    <row r="161" s="3" customFormat="1" x14ac:dyDescent="0.25"/>
    <row r="162" s="3" customFormat="1" x14ac:dyDescent="0.25"/>
    <row r="163" s="3" customFormat="1" x14ac:dyDescent="0.25"/>
    <row r="164" s="3" customFormat="1" x14ac:dyDescent="0.25"/>
    <row r="165" s="3" customFormat="1" x14ac:dyDescent="0.25"/>
    <row r="166" s="3" customFormat="1" x14ac:dyDescent="0.25"/>
    <row r="167" s="3" customFormat="1" x14ac:dyDescent="0.25"/>
    <row r="168" s="3" customFormat="1" x14ac:dyDescent="0.25"/>
    <row r="169" s="3" customFormat="1" x14ac:dyDescent="0.25"/>
    <row r="170" s="3" customFormat="1" x14ac:dyDescent="0.25"/>
    <row r="171" s="3" customFormat="1" x14ac:dyDescent="0.25"/>
    <row r="172" s="3" customFormat="1" x14ac:dyDescent="0.25"/>
    <row r="173" s="3" customFormat="1" x14ac:dyDescent="0.25"/>
    <row r="174" s="3" customFormat="1" x14ac:dyDescent="0.25"/>
    <row r="175" s="3" customFormat="1" x14ac:dyDescent="0.25"/>
    <row r="176" s="3" customFormat="1" x14ac:dyDescent="0.25"/>
    <row r="177" s="3" customFormat="1" x14ac:dyDescent="0.25"/>
    <row r="178" s="3" customFormat="1" x14ac:dyDescent="0.25"/>
    <row r="179" s="3" customFormat="1" x14ac:dyDescent="0.25"/>
    <row r="180" s="3" customFormat="1" x14ac:dyDescent="0.25"/>
    <row r="181" s="3" customFormat="1" x14ac:dyDescent="0.25"/>
    <row r="182" s="3" customFormat="1" x14ac:dyDescent="0.25"/>
    <row r="183" s="3" customFormat="1" x14ac:dyDescent="0.25"/>
    <row r="184" s="3" customFormat="1" x14ac:dyDescent="0.25"/>
    <row r="185" s="3" customFormat="1" x14ac:dyDescent="0.25"/>
    <row r="186" s="3" customFormat="1" x14ac:dyDescent="0.25"/>
    <row r="187" s="3" customFormat="1" x14ac:dyDescent="0.25"/>
    <row r="188" s="3" customFormat="1" x14ac:dyDescent="0.25"/>
    <row r="189" s="3" customFormat="1" x14ac:dyDescent="0.25"/>
    <row r="190" s="3" customFormat="1" x14ac:dyDescent="0.25"/>
    <row r="191" s="3" customFormat="1" x14ac:dyDescent="0.25"/>
    <row r="192" s="3" customFormat="1" x14ac:dyDescent="0.25"/>
    <row r="193" s="3" customFormat="1" x14ac:dyDescent="0.25"/>
    <row r="194" s="3" customFormat="1" x14ac:dyDescent="0.25"/>
    <row r="195" s="3" customFormat="1" x14ac:dyDescent="0.25"/>
    <row r="196" s="3" customFormat="1" x14ac:dyDescent="0.25"/>
    <row r="197" s="3" customFormat="1" x14ac:dyDescent="0.25"/>
    <row r="198" s="3" customFormat="1" x14ac:dyDescent="0.25"/>
    <row r="199" s="3" customFormat="1" x14ac:dyDescent="0.25"/>
    <row r="200" s="3" customFormat="1" x14ac:dyDescent="0.25"/>
    <row r="201" s="3" customFormat="1" x14ac:dyDescent="0.25"/>
    <row r="202" s="3" customFormat="1" x14ac:dyDescent="0.25"/>
    <row r="203" s="3" customFormat="1" x14ac:dyDescent="0.25"/>
    <row r="204" s="3" customFormat="1" x14ac:dyDescent="0.25"/>
    <row r="205" s="3" customFormat="1" x14ac:dyDescent="0.25"/>
    <row r="206" s="3" customFormat="1" x14ac:dyDescent="0.25"/>
    <row r="207" s="3" customFormat="1" x14ac:dyDescent="0.25"/>
    <row r="208" s="3" customFormat="1" x14ac:dyDescent="0.25"/>
    <row r="209" s="3" customFormat="1" x14ac:dyDescent="0.25"/>
    <row r="210" s="3" customFormat="1" x14ac:dyDescent="0.25"/>
    <row r="211" s="3" customFormat="1" x14ac:dyDescent="0.25"/>
    <row r="212" s="3" customFormat="1" x14ac:dyDescent="0.25"/>
    <row r="213" s="3" customFormat="1" x14ac:dyDescent="0.25"/>
    <row r="214" s="3" customFormat="1" x14ac:dyDescent="0.25"/>
    <row r="215" s="3" customFormat="1" x14ac:dyDescent="0.25"/>
    <row r="216" s="3" customFormat="1" x14ac:dyDescent="0.25"/>
    <row r="217" s="3" customFormat="1" x14ac:dyDescent="0.25"/>
    <row r="218" s="3" customFormat="1" x14ac:dyDescent="0.25"/>
    <row r="219" s="3" customFormat="1" x14ac:dyDescent="0.25"/>
    <row r="220" s="3" customFormat="1" x14ac:dyDescent="0.25"/>
    <row r="221" s="3" customFormat="1" x14ac:dyDescent="0.25"/>
    <row r="222" s="3" customFormat="1" x14ac:dyDescent="0.25"/>
    <row r="223" s="3" customFormat="1" x14ac:dyDescent="0.25"/>
    <row r="224" s="3" customFormat="1" x14ac:dyDescent="0.25"/>
    <row r="225" s="3" customFormat="1" x14ac:dyDescent="0.25"/>
    <row r="226" s="3" customFormat="1" x14ac:dyDescent="0.25"/>
    <row r="227" s="3" customFormat="1" x14ac:dyDescent="0.25"/>
    <row r="228" s="3" customFormat="1" x14ac:dyDescent="0.25"/>
    <row r="229" s="3" customFormat="1" x14ac:dyDescent="0.25"/>
    <row r="230" s="3" customFormat="1" x14ac:dyDescent="0.25"/>
    <row r="231" s="3" customFormat="1" x14ac:dyDescent="0.25"/>
    <row r="232" s="3" customFormat="1" x14ac:dyDescent="0.25"/>
    <row r="233" s="3" customFormat="1" x14ac:dyDescent="0.25"/>
    <row r="234" s="3" customFormat="1" x14ac:dyDescent="0.25"/>
    <row r="235" s="3" customFormat="1" x14ac:dyDescent="0.25"/>
    <row r="236" s="3" customFormat="1" x14ac:dyDescent="0.25"/>
    <row r="237" s="3" customFormat="1" x14ac:dyDescent="0.25"/>
    <row r="238" s="3" customFormat="1" x14ac:dyDescent="0.25"/>
    <row r="239" s="3" customFormat="1" x14ac:dyDescent="0.25"/>
    <row r="240" s="3" customFormat="1" x14ac:dyDescent="0.25"/>
    <row r="241" s="3" customFormat="1" x14ac:dyDescent="0.25"/>
    <row r="242" s="3" customFormat="1" x14ac:dyDescent="0.25"/>
    <row r="243" s="3" customFormat="1" x14ac:dyDescent="0.25"/>
    <row r="244" s="3" customFormat="1" x14ac:dyDescent="0.25"/>
    <row r="245" s="3" customFormat="1" x14ac:dyDescent="0.25"/>
    <row r="246" s="3" customFormat="1" x14ac:dyDescent="0.25"/>
    <row r="247" s="3" customFormat="1" x14ac:dyDescent="0.25"/>
    <row r="248" s="3" customFormat="1" x14ac:dyDescent="0.25"/>
    <row r="249" s="3" customFormat="1" x14ac:dyDescent="0.25"/>
    <row r="250" s="3" customFormat="1" x14ac:dyDescent="0.25"/>
    <row r="251" s="3" customFormat="1" x14ac:dyDescent="0.25"/>
    <row r="252" s="3" customFormat="1" x14ac:dyDescent="0.25"/>
    <row r="253" s="3" customFormat="1" x14ac:dyDescent="0.25"/>
    <row r="254" s="3" customFormat="1" x14ac:dyDescent="0.25"/>
    <row r="255" s="3" customFormat="1" x14ac:dyDescent="0.25"/>
    <row r="256" s="3" customFormat="1" x14ac:dyDescent="0.25"/>
    <row r="257" s="3" customFormat="1" x14ac:dyDescent="0.25"/>
    <row r="258" s="3" customFormat="1" x14ac:dyDescent="0.25"/>
    <row r="259" s="3" customFormat="1" x14ac:dyDescent="0.25"/>
    <row r="260" s="3" customFormat="1" x14ac:dyDescent="0.25"/>
    <row r="261" s="3" customFormat="1" x14ac:dyDescent="0.25"/>
    <row r="262" s="3" customFormat="1" x14ac:dyDescent="0.25"/>
    <row r="263" s="3" customFormat="1" x14ac:dyDescent="0.25"/>
    <row r="264" s="3" customFormat="1" x14ac:dyDescent="0.25"/>
    <row r="265" s="3" customFormat="1" x14ac:dyDescent="0.25"/>
    <row r="266" s="3" customFormat="1" x14ac:dyDescent="0.25"/>
    <row r="267" s="3" customFormat="1" x14ac:dyDescent="0.25"/>
    <row r="268" s="3" customFormat="1" x14ac:dyDescent="0.25"/>
    <row r="269" s="3" customFormat="1" x14ac:dyDescent="0.25"/>
    <row r="270" s="3" customFormat="1" x14ac:dyDescent="0.25"/>
    <row r="271" s="3" customFormat="1" x14ac:dyDescent="0.25"/>
    <row r="272" s="3" customFormat="1" x14ac:dyDescent="0.25"/>
    <row r="273" s="3" customFormat="1" x14ac:dyDescent="0.25"/>
    <row r="274" s="3" customFormat="1" x14ac:dyDescent="0.25"/>
    <row r="275" s="3" customFormat="1" x14ac:dyDescent="0.25"/>
    <row r="276" s="3" customFormat="1" x14ac:dyDescent="0.25"/>
    <row r="277" s="3" customFormat="1" x14ac:dyDescent="0.25"/>
    <row r="278" s="3" customFormat="1" x14ac:dyDescent="0.25"/>
    <row r="279" s="3" customFormat="1" x14ac:dyDescent="0.25"/>
    <row r="280" s="3" customFormat="1" x14ac:dyDescent="0.25"/>
    <row r="281" s="3" customFormat="1" x14ac:dyDescent="0.25"/>
    <row r="282" s="3" customFormat="1" x14ac:dyDescent="0.25"/>
    <row r="283" s="3" customFormat="1" x14ac:dyDescent="0.25"/>
    <row r="284" s="3" customFormat="1" x14ac:dyDescent="0.25"/>
    <row r="285" s="3" customFormat="1" x14ac:dyDescent="0.25"/>
    <row r="286" s="3" customFormat="1" x14ac:dyDescent="0.25"/>
    <row r="287" s="3" customFormat="1" x14ac:dyDescent="0.25"/>
    <row r="288" s="3" customFormat="1" x14ac:dyDescent="0.25"/>
    <row r="289" s="3" customFormat="1" x14ac:dyDescent="0.25"/>
    <row r="290" s="3" customFormat="1" x14ac:dyDescent="0.25"/>
    <row r="291" s="3" customFormat="1" x14ac:dyDescent="0.25"/>
    <row r="292" s="3" customFormat="1" x14ac:dyDescent="0.25"/>
    <row r="293" s="3" customFormat="1" x14ac:dyDescent="0.25"/>
    <row r="294" s="3" customFormat="1" x14ac:dyDescent="0.25"/>
    <row r="295" s="3" customFormat="1" x14ac:dyDescent="0.25"/>
    <row r="296" s="3" customFormat="1" x14ac:dyDescent="0.25"/>
    <row r="297" s="3" customFormat="1" x14ac:dyDescent="0.25"/>
    <row r="298" s="3" customFormat="1" x14ac:dyDescent="0.25"/>
    <row r="299" s="3" customFormat="1" x14ac:dyDescent="0.25"/>
    <row r="300" s="3" customFormat="1" x14ac:dyDescent="0.25"/>
    <row r="301" s="3" customFormat="1" x14ac:dyDescent="0.25"/>
    <row r="302" s="3" customFormat="1" x14ac:dyDescent="0.25"/>
    <row r="303" s="3" customFormat="1" x14ac:dyDescent="0.25"/>
    <row r="304" s="3" customFormat="1" x14ac:dyDescent="0.25"/>
    <row r="305" s="3" customFormat="1" x14ac:dyDescent="0.25"/>
    <row r="306" s="3" customFormat="1" x14ac:dyDescent="0.25"/>
    <row r="307" s="3" customFormat="1" x14ac:dyDescent="0.25"/>
    <row r="308" s="3" customFormat="1" x14ac:dyDescent="0.25"/>
    <row r="309" s="3" customFormat="1" x14ac:dyDescent="0.25"/>
    <row r="310" s="3" customFormat="1" x14ac:dyDescent="0.25"/>
    <row r="311" s="3" customFormat="1" x14ac:dyDescent="0.25"/>
    <row r="312" s="3" customFormat="1" x14ac:dyDescent="0.25"/>
    <row r="313" s="3" customFormat="1" x14ac:dyDescent="0.25"/>
    <row r="314" s="3" customFormat="1" x14ac:dyDescent="0.25"/>
    <row r="315" s="3" customFormat="1" x14ac:dyDescent="0.25"/>
    <row r="316" s="3" customFormat="1" x14ac:dyDescent="0.25"/>
    <row r="317" s="3" customFormat="1" x14ac:dyDescent="0.25"/>
    <row r="318" s="3" customFormat="1" x14ac:dyDescent="0.25"/>
    <row r="319" s="3" customFormat="1" x14ac:dyDescent="0.25"/>
    <row r="320" s="3" customFormat="1" x14ac:dyDescent="0.25"/>
    <row r="321" s="3" customFormat="1" x14ac:dyDescent="0.25"/>
    <row r="322" s="3" customFormat="1" x14ac:dyDescent="0.25"/>
    <row r="323" s="3" customFormat="1" x14ac:dyDescent="0.25"/>
    <row r="324" s="3" customFormat="1" x14ac:dyDescent="0.25"/>
    <row r="325" s="3" customFormat="1" x14ac:dyDescent="0.25"/>
    <row r="326" s="3" customFormat="1" x14ac:dyDescent="0.25"/>
    <row r="327" s="3" customFormat="1" x14ac:dyDescent="0.25"/>
    <row r="328" s="3" customFormat="1" x14ac:dyDescent="0.25"/>
    <row r="329" s="3" customFormat="1" x14ac:dyDescent="0.25"/>
    <row r="330" s="3" customFormat="1" x14ac:dyDescent="0.25"/>
    <row r="331" s="3" customFormat="1" x14ac:dyDescent="0.25"/>
    <row r="332" s="3" customFormat="1" x14ac:dyDescent="0.25"/>
    <row r="333" s="3" customFormat="1" x14ac:dyDescent="0.25"/>
    <row r="334" s="3" customFormat="1" x14ac:dyDescent="0.25"/>
    <row r="335" s="3" customFormat="1" x14ac:dyDescent="0.25"/>
    <row r="336" s="3" customFormat="1" x14ac:dyDescent="0.25"/>
    <row r="337" s="3" customFormat="1" x14ac:dyDescent="0.25"/>
    <row r="338" s="3" customFormat="1" x14ac:dyDescent="0.25"/>
    <row r="339" s="3" customFormat="1" x14ac:dyDescent="0.25"/>
    <row r="340" s="3" customFormat="1" x14ac:dyDescent="0.25"/>
    <row r="341" s="3" customFormat="1" x14ac:dyDescent="0.25"/>
    <row r="342" s="3" customFormat="1" x14ac:dyDescent="0.25"/>
    <row r="343" s="3" customFormat="1" x14ac:dyDescent="0.25"/>
    <row r="344" s="3" customFormat="1" x14ac:dyDescent="0.25"/>
    <row r="345" s="3" customFormat="1" x14ac:dyDescent="0.25"/>
    <row r="346" s="3" customFormat="1" x14ac:dyDescent="0.25"/>
    <row r="347" s="3" customFormat="1" x14ac:dyDescent="0.25"/>
    <row r="348" s="3" customFormat="1" x14ac:dyDescent="0.25"/>
    <row r="349" s="3" customFormat="1" x14ac:dyDescent="0.25"/>
    <row r="350" s="3" customFormat="1" x14ac:dyDescent="0.25"/>
    <row r="351" s="3" customFormat="1" x14ac:dyDescent="0.25"/>
    <row r="352" s="3" customFormat="1" x14ac:dyDescent="0.25"/>
    <row r="353" s="3" customFormat="1" x14ac:dyDescent="0.25"/>
    <row r="354" s="3" customFormat="1" x14ac:dyDescent="0.25"/>
    <row r="355" s="3" customFormat="1" x14ac:dyDescent="0.25"/>
    <row r="356" s="3" customFormat="1" x14ac:dyDescent="0.25"/>
    <row r="357" s="3" customFormat="1" x14ac:dyDescent="0.25"/>
    <row r="358" s="3" customFormat="1" x14ac:dyDescent="0.25"/>
    <row r="359" s="3" customFormat="1" x14ac:dyDescent="0.25"/>
    <row r="360" s="3" customFormat="1" x14ac:dyDescent="0.25"/>
    <row r="361" s="3" customFormat="1" x14ac:dyDescent="0.25"/>
    <row r="362" s="3" customFormat="1" x14ac:dyDescent="0.25"/>
    <row r="363" s="3" customFormat="1" x14ac:dyDescent="0.25"/>
    <row r="364" s="3" customFormat="1" x14ac:dyDescent="0.25"/>
    <row r="365" s="3" customFormat="1" x14ac:dyDescent="0.25"/>
    <row r="366" s="3" customFormat="1" x14ac:dyDescent="0.25"/>
    <row r="367" s="3" customFormat="1" x14ac:dyDescent="0.25"/>
    <row r="368" s="3" customFormat="1" x14ac:dyDescent="0.25"/>
    <row r="369" s="3" customFormat="1" x14ac:dyDescent="0.25"/>
    <row r="370" s="3" customFormat="1" x14ac:dyDescent="0.25"/>
    <row r="371" s="3" customFormat="1" x14ac:dyDescent="0.25"/>
    <row r="372" s="3" customFormat="1" x14ac:dyDescent="0.25"/>
    <row r="373" s="3" customFormat="1" x14ac:dyDescent="0.25"/>
    <row r="374" s="3" customFormat="1" x14ac:dyDescent="0.25"/>
    <row r="375" s="3" customFormat="1" x14ac:dyDescent="0.25"/>
    <row r="376" s="3" customFormat="1" x14ac:dyDescent="0.25"/>
    <row r="377" s="3" customFormat="1" x14ac:dyDescent="0.25"/>
    <row r="378" s="3" customFormat="1" x14ac:dyDescent="0.25"/>
    <row r="379" s="3" customFormat="1" x14ac:dyDescent="0.25"/>
    <row r="380" s="3" customFormat="1" x14ac:dyDescent="0.25"/>
    <row r="381" s="3" customFormat="1" x14ac:dyDescent="0.25"/>
    <row r="382" s="3" customFormat="1" x14ac:dyDescent="0.25"/>
    <row r="383" s="3" customFormat="1" x14ac:dyDescent="0.25"/>
    <row r="384" s="3" customFormat="1" x14ac:dyDescent="0.25"/>
    <row r="385" s="3" customFormat="1" x14ac:dyDescent="0.25"/>
    <row r="386" s="3" customFormat="1" x14ac:dyDescent="0.25"/>
    <row r="387" s="3" customFormat="1" x14ac:dyDescent="0.25"/>
    <row r="388" s="3" customFormat="1" x14ac:dyDescent="0.25"/>
    <row r="389" s="3" customFormat="1" x14ac:dyDescent="0.25"/>
    <row r="390" s="3" customFormat="1" x14ac:dyDescent="0.25"/>
    <row r="391" s="3" customFormat="1" x14ac:dyDescent="0.25"/>
    <row r="392" s="3" customFormat="1" x14ac:dyDescent="0.25"/>
    <row r="393" s="3" customFormat="1" x14ac:dyDescent="0.25"/>
    <row r="394" s="3" customFormat="1" x14ac:dyDescent="0.25"/>
    <row r="395" s="3" customFormat="1" x14ac:dyDescent="0.25"/>
    <row r="396" s="3" customFormat="1" x14ac:dyDescent="0.25"/>
    <row r="397" s="3" customFormat="1" x14ac:dyDescent="0.25"/>
    <row r="398" s="3" customFormat="1" x14ac:dyDescent="0.25"/>
    <row r="399" s="3" customFormat="1" x14ac:dyDescent="0.25"/>
    <row r="400" s="3" customFormat="1" x14ac:dyDescent="0.25"/>
  </sheetData>
  <sheetProtection algorithmName="SHA-512" hashValue="VM1r+XQFWR3572Lg3Oebb2KmmfV3xrTYWto/HO6RLc27+5KLOqLd0OQ+Ci7qk/ODCuDjQryuN07tJ6cj93auFw==" saltValue="cp+U/LRAQk/il69uxugWBQ==" spinCount="100000" sheet="1" objects="1" scenarios="1"/>
  <mergeCells count="30">
    <mergeCell ref="J18:K18"/>
    <mergeCell ref="B3:C3"/>
    <mergeCell ref="B4:C4"/>
    <mergeCell ref="B5:C5"/>
    <mergeCell ref="B8:K8"/>
    <mergeCell ref="D11:E11"/>
    <mergeCell ref="H11:I11"/>
    <mergeCell ref="J11:K11"/>
    <mergeCell ref="D9:E9"/>
    <mergeCell ref="H9:I9"/>
    <mergeCell ref="J9:K9"/>
    <mergeCell ref="D10:E10"/>
    <mergeCell ref="H10:I10"/>
    <mergeCell ref="J10:K10"/>
    <mergeCell ref="C20:D20"/>
    <mergeCell ref="D12:E12"/>
    <mergeCell ref="H12:I12"/>
    <mergeCell ref="J12:K12"/>
    <mergeCell ref="B14:K14"/>
    <mergeCell ref="D17:E17"/>
    <mergeCell ref="J17:K17"/>
    <mergeCell ref="D15:E15"/>
    <mergeCell ref="J15:K15"/>
    <mergeCell ref="D16:E16"/>
    <mergeCell ref="J16:K16"/>
    <mergeCell ref="H16:I16"/>
    <mergeCell ref="H17:I17"/>
    <mergeCell ref="H18:I18"/>
    <mergeCell ref="H15:I15"/>
    <mergeCell ref="D18:E18"/>
  </mergeCells>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E35341C-89C0-1E40-991F-789CE33EC98C}">
  <dimension ref="A1:AV372"/>
  <sheetViews>
    <sheetView zoomScaleNormal="100" workbookViewId="0"/>
  </sheetViews>
  <sheetFormatPr defaultColWidth="11" defaultRowHeight="13.2" x14ac:dyDescent="0.25"/>
  <cols>
    <col min="1" max="1" width="3.796875" style="167" customWidth="1"/>
    <col min="2" max="2" width="34.296875" style="167" bestFit="1" customWidth="1"/>
    <col min="3" max="3" width="36.5" style="167" customWidth="1"/>
    <col min="4" max="4" width="10.69921875" style="167" bestFit="1" customWidth="1"/>
    <col min="5" max="5" width="17.5" style="167" bestFit="1" customWidth="1"/>
    <col min="6" max="6" width="15.19921875" style="167" customWidth="1"/>
    <col min="7" max="7" width="19.69921875" style="167" bestFit="1" customWidth="1"/>
    <col min="8" max="48" width="11" style="166"/>
    <col min="49" max="16384" width="11" style="167"/>
  </cols>
  <sheetData>
    <row r="1" spans="1:48" x14ac:dyDescent="0.25">
      <c r="A1" s="368"/>
      <c r="B1" s="369"/>
      <c r="C1" s="369"/>
      <c r="D1" s="369"/>
      <c r="E1" s="369"/>
      <c r="F1" s="369"/>
      <c r="G1" s="369"/>
      <c r="H1" s="370"/>
      <c r="I1" s="371"/>
      <c r="J1" s="371"/>
      <c r="K1" s="371"/>
      <c r="L1" s="371"/>
      <c r="M1" s="371"/>
      <c r="N1" s="371"/>
      <c r="O1" s="371"/>
    </row>
    <row r="2" spans="1:48" x14ac:dyDescent="0.25">
      <c r="A2" s="372"/>
      <c r="B2" s="371"/>
      <c r="C2" s="371"/>
      <c r="D2" s="371"/>
      <c r="E2" s="371"/>
      <c r="F2" s="371"/>
      <c r="G2" s="371"/>
      <c r="H2" s="373"/>
      <c r="I2" s="371"/>
      <c r="J2" s="371"/>
      <c r="K2" s="371"/>
      <c r="L2" s="371"/>
      <c r="M2" s="371"/>
      <c r="N2" s="371"/>
      <c r="O2" s="371"/>
    </row>
    <row r="3" spans="1:48" x14ac:dyDescent="0.25">
      <c r="A3" s="372"/>
      <c r="B3" s="374" t="s">
        <v>141</v>
      </c>
      <c r="C3" s="374"/>
      <c r="D3" s="374"/>
      <c r="E3" s="374"/>
      <c r="F3" s="371"/>
      <c r="G3" s="371"/>
      <c r="H3" s="373"/>
      <c r="I3" s="371"/>
      <c r="J3" s="371"/>
      <c r="K3" s="371"/>
      <c r="L3" s="371"/>
      <c r="M3" s="371"/>
      <c r="N3" s="371"/>
      <c r="O3" s="371"/>
    </row>
    <row r="4" spans="1:48" x14ac:dyDescent="0.25">
      <c r="A4" s="372"/>
      <c r="B4" s="374" t="str">
        <f>Stadhuis!B4</f>
        <v>Cateringdiensten gemeente 's-Hertogenbosch - Totaaloverzicht</v>
      </c>
      <c r="C4" s="374"/>
      <c r="D4" s="374"/>
      <c r="E4" s="374"/>
      <c r="F4" s="371"/>
      <c r="G4" s="371"/>
      <c r="H4" s="373"/>
      <c r="I4" s="371"/>
      <c r="J4" s="371"/>
      <c r="K4" s="371"/>
      <c r="L4" s="371"/>
      <c r="M4" s="371"/>
      <c r="N4" s="371"/>
      <c r="O4" s="371"/>
    </row>
    <row r="5" spans="1:48" x14ac:dyDescent="0.25">
      <c r="A5" s="372"/>
      <c r="B5" s="374" t="str">
        <f>Stadhuis!B5</f>
        <v>Datum 20-05-2026</v>
      </c>
      <c r="C5" s="374"/>
      <c r="D5" s="374"/>
      <c r="E5" s="374"/>
      <c r="F5" s="371"/>
      <c r="G5" s="371"/>
      <c r="H5" s="373"/>
      <c r="I5" s="371"/>
      <c r="J5" s="371"/>
      <c r="K5" s="371"/>
      <c r="L5" s="371"/>
      <c r="M5" s="371"/>
      <c r="N5" s="371"/>
      <c r="O5" s="371"/>
    </row>
    <row r="6" spans="1:48" x14ac:dyDescent="0.25">
      <c r="A6" s="375"/>
      <c r="B6" s="376"/>
      <c r="C6" s="376"/>
      <c r="D6" s="377"/>
      <c r="E6" s="378"/>
      <c r="F6" s="378"/>
      <c r="G6" s="378"/>
      <c r="H6" s="379"/>
      <c r="I6" s="371"/>
      <c r="J6" s="371"/>
      <c r="K6" s="371"/>
      <c r="L6" s="371"/>
      <c r="M6" s="371"/>
      <c r="N6" s="371"/>
      <c r="O6" s="371"/>
    </row>
    <row r="7" spans="1:48" s="166" customFormat="1" x14ac:dyDescent="0.25">
      <c r="A7" s="380"/>
      <c r="B7" s="381"/>
      <c r="C7" s="381"/>
      <c r="D7" s="381"/>
      <c r="E7" s="381"/>
      <c r="F7" s="381"/>
      <c r="G7" s="381"/>
      <c r="H7" s="382"/>
      <c r="I7" s="371"/>
      <c r="J7" s="371"/>
      <c r="K7" s="371"/>
      <c r="L7" s="371"/>
      <c r="M7" s="371"/>
      <c r="N7" s="371"/>
      <c r="O7" s="371"/>
    </row>
    <row r="8" spans="1:48" ht="26.4" x14ac:dyDescent="0.25">
      <c r="A8" s="383"/>
      <c r="B8" s="384" t="s">
        <v>132</v>
      </c>
      <c r="C8" s="384" t="s">
        <v>151</v>
      </c>
      <c r="D8" s="385" t="s">
        <v>113</v>
      </c>
      <c r="E8" s="385" t="s">
        <v>87</v>
      </c>
      <c r="F8" s="386" t="s">
        <v>88</v>
      </c>
      <c r="G8" s="385" t="s">
        <v>133</v>
      </c>
      <c r="H8" s="387"/>
      <c r="I8" s="371"/>
      <c r="J8" s="371"/>
      <c r="K8" s="371"/>
      <c r="L8" s="371"/>
      <c r="M8" s="371"/>
      <c r="N8" s="371"/>
      <c r="O8" s="371"/>
    </row>
    <row r="9" spans="1:48" x14ac:dyDescent="0.25">
      <c r="A9" s="383"/>
      <c r="B9" s="388"/>
      <c r="C9" s="388"/>
      <c r="D9" s="388"/>
      <c r="E9" s="388"/>
      <c r="F9" s="388"/>
      <c r="G9" s="388"/>
      <c r="H9" s="387"/>
      <c r="I9" s="371"/>
      <c r="J9" s="371"/>
      <c r="K9" s="371"/>
      <c r="L9" s="371"/>
      <c r="M9" s="371"/>
      <c r="N9" s="371"/>
      <c r="O9" s="371"/>
    </row>
    <row r="10" spans="1:48" x14ac:dyDescent="0.25">
      <c r="A10" s="383"/>
      <c r="B10" s="388" t="s">
        <v>114</v>
      </c>
      <c r="C10" s="388"/>
      <c r="D10" s="388"/>
      <c r="E10" s="388"/>
      <c r="F10" s="388"/>
      <c r="G10" s="388"/>
      <c r="H10" s="387"/>
      <c r="I10" s="371"/>
      <c r="J10" s="371"/>
      <c r="K10" s="371"/>
      <c r="L10" s="371"/>
      <c r="M10" s="371"/>
      <c r="N10" s="371"/>
      <c r="O10" s="371"/>
    </row>
    <row r="11" spans="1:48" ht="39.6" x14ac:dyDescent="0.25">
      <c r="A11" s="383"/>
      <c r="B11" s="389" t="s">
        <v>115</v>
      </c>
      <c r="C11" s="390" t="s">
        <v>185</v>
      </c>
      <c r="D11" s="201"/>
      <c r="E11" s="391">
        <v>9.09</v>
      </c>
      <c r="F11" s="392">
        <v>150</v>
      </c>
      <c r="G11" s="393">
        <f>D11*F11</f>
        <v>0</v>
      </c>
      <c r="H11" s="387"/>
      <c r="I11" s="371"/>
      <c r="J11" s="371"/>
      <c r="K11" s="371"/>
      <c r="L11" s="371"/>
      <c r="M11" s="371"/>
      <c r="N11" s="371"/>
      <c r="O11" s="371"/>
      <c r="AV11" s="167"/>
    </row>
    <row r="12" spans="1:48" ht="66" x14ac:dyDescent="0.25">
      <c r="A12" s="383"/>
      <c r="B12" s="389" t="s">
        <v>117</v>
      </c>
      <c r="C12" s="390" t="s">
        <v>186</v>
      </c>
      <c r="D12" s="201"/>
      <c r="E12" s="391">
        <v>10.33</v>
      </c>
      <c r="F12" s="392">
        <v>1100</v>
      </c>
      <c r="G12" s="393">
        <f>D12*F12</f>
        <v>0</v>
      </c>
      <c r="H12" s="387"/>
      <c r="I12" s="371"/>
      <c r="J12" s="371"/>
      <c r="K12" s="371"/>
      <c r="L12" s="371"/>
      <c r="M12" s="371"/>
      <c r="N12" s="371"/>
      <c r="O12" s="371"/>
      <c r="AV12" s="167"/>
    </row>
    <row r="13" spans="1:48" ht="66" x14ac:dyDescent="0.25">
      <c r="A13" s="383"/>
      <c r="B13" s="389" t="s">
        <v>116</v>
      </c>
      <c r="C13" s="390" t="s">
        <v>195</v>
      </c>
      <c r="D13" s="201"/>
      <c r="E13" s="391">
        <v>11.63</v>
      </c>
      <c r="F13" s="392">
        <v>200</v>
      </c>
      <c r="G13" s="393">
        <f>D13*F13</f>
        <v>0</v>
      </c>
      <c r="H13" s="387"/>
      <c r="I13" s="371"/>
      <c r="J13" s="371"/>
      <c r="K13" s="371"/>
      <c r="L13" s="371"/>
      <c r="M13" s="371"/>
      <c r="N13" s="371"/>
      <c r="O13" s="371"/>
      <c r="AV13" s="167"/>
    </row>
    <row r="14" spans="1:48" ht="105.6" x14ac:dyDescent="0.25">
      <c r="A14" s="383"/>
      <c r="B14" s="389" t="s">
        <v>118</v>
      </c>
      <c r="C14" s="390" t="s">
        <v>192</v>
      </c>
      <c r="D14" s="201"/>
      <c r="E14" s="394">
        <v>12.92</v>
      </c>
      <c r="F14" s="395">
        <v>300</v>
      </c>
      <c r="G14" s="393">
        <f>D14*F14</f>
        <v>0</v>
      </c>
      <c r="H14" s="387"/>
      <c r="I14" s="371"/>
      <c r="J14" s="371"/>
      <c r="K14" s="371"/>
      <c r="L14" s="371"/>
      <c r="M14" s="371"/>
      <c r="N14" s="371"/>
      <c r="O14" s="371"/>
      <c r="AV14" s="167"/>
    </row>
    <row r="15" spans="1:48" ht="79.2" x14ac:dyDescent="0.25">
      <c r="A15" s="383"/>
      <c r="B15" s="389" t="s">
        <v>184</v>
      </c>
      <c r="C15" s="390" t="s">
        <v>187</v>
      </c>
      <c r="D15" s="201"/>
      <c r="E15" s="394">
        <v>11.63</v>
      </c>
      <c r="F15" s="395">
        <v>100</v>
      </c>
      <c r="G15" s="393">
        <f>D15*F15</f>
        <v>0</v>
      </c>
      <c r="H15" s="387"/>
      <c r="I15" s="371"/>
      <c r="J15" s="371"/>
      <c r="K15" s="371"/>
      <c r="L15" s="371"/>
      <c r="M15" s="371"/>
      <c r="N15" s="371"/>
      <c r="O15" s="371"/>
      <c r="AV15" s="167"/>
    </row>
    <row r="16" spans="1:48" x14ac:dyDescent="0.25">
      <c r="A16" s="383"/>
      <c r="B16" s="388"/>
      <c r="C16" s="388"/>
      <c r="D16" s="388"/>
      <c r="E16" s="388"/>
      <c r="F16" s="388"/>
      <c r="G16" s="388"/>
      <c r="H16" s="387"/>
      <c r="I16" s="371"/>
      <c r="J16" s="371"/>
      <c r="K16" s="371"/>
      <c r="L16" s="371"/>
      <c r="M16" s="371"/>
      <c r="N16" s="371"/>
      <c r="O16" s="371"/>
    </row>
    <row r="17" spans="1:15" x14ac:dyDescent="0.25">
      <c r="A17" s="383"/>
      <c r="B17" s="396"/>
      <c r="C17" s="396"/>
      <c r="D17" s="397"/>
      <c r="E17" s="398"/>
      <c r="F17" s="399"/>
      <c r="G17" s="400"/>
      <c r="H17" s="387"/>
      <c r="I17" s="371"/>
      <c r="J17" s="371"/>
      <c r="K17" s="371"/>
      <c r="L17" s="371"/>
      <c r="M17" s="371"/>
      <c r="N17" s="371"/>
      <c r="O17" s="371"/>
    </row>
    <row r="18" spans="1:15" x14ac:dyDescent="0.25">
      <c r="A18" s="383"/>
      <c r="B18" s="388" t="s">
        <v>123</v>
      </c>
      <c r="C18" s="388"/>
      <c r="D18" s="388"/>
      <c r="E18" s="388"/>
      <c r="F18" s="388"/>
      <c r="G18" s="388"/>
      <c r="H18" s="387"/>
      <c r="I18" s="371"/>
      <c r="J18" s="371"/>
      <c r="K18" s="371"/>
      <c r="L18" s="371"/>
      <c r="M18" s="371"/>
      <c r="N18" s="371"/>
      <c r="O18" s="371"/>
    </row>
    <row r="19" spans="1:15" s="166" customFormat="1" ht="26.4" x14ac:dyDescent="0.25">
      <c r="A19" s="383"/>
      <c r="B19" s="401" t="s">
        <v>183</v>
      </c>
      <c r="C19" s="402" t="s">
        <v>182</v>
      </c>
      <c r="D19" s="201"/>
      <c r="E19" s="394">
        <v>1.67</v>
      </c>
      <c r="F19" s="395">
        <v>2425</v>
      </c>
      <c r="G19" s="393">
        <f t="shared" ref="G19:G25" si="0">D19*F19</f>
        <v>0</v>
      </c>
      <c r="H19" s="387"/>
      <c r="I19" s="371"/>
      <c r="J19" s="371"/>
      <c r="K19" s="371"/>
      <c r="L19" s="371"/>
      <c r="M19" s="371"/>
      <c r="N19" s="371"/>
      <c r="O19" s="371"/>
    </row>
    <row r="20" spans="1:15" s="166" customFormat="1" ht="26.4" x14ac:dyDescent="0.25">
      <c r="A20" s="383"/>
      <c r="B20" s="401" t="s">
        <v>168</v>
      </c>
      <c r="C20" s="402" t="s">
        <v>163</v>
      </c>
      <c r="D20" s="201"/>
      <c r="E20" s="394">
        <v>4.93</v>
      </c>
      <c r="F20" s="395">
        <v>610</v>
      </c>
      <c r="G20" s="393">
        <f t="shared" si="0"/>
        <v>0</v>
      </c>
      <c r="H20" s="387"/>
      <c r="I20" s="371"/>
      <c r="J20" s="371"/>
      <c r="K20" s="371"/>
      <c r="L20" s="371"/>
      <c r="M20" s="371"/>
      <c r="N20" s="371"/>
      <c r="O20" s="371"/>
    </row>
    <row r="21" spans="1:15" s="166" customFormat="1" ht="52.8" x14ac:dyDescent="0.25">
      <c r="A21" s="383"/>
      <c r="B21" s="401" t="s">
        <v>125</v>
      </c>
      <c r="C21" s="402" t="s">
        <v>167</v>
      </c>
      <c r="D21" s="201"/>
      <c r="E21" s="391">
        <v>7.45</v>
      </c>
      <c r="F21" s="392">
        <v>185</v>
      </c>
      <c r="G21" s="393">
        <f t="shared" si="0"/>
        <v>0</v>
      </c>
      <c r="H21" s="387"/>
      <c r="I21" s="371"/>
      <c r="J21" s="371"/>
      <c r="K21" s="371"/>
      <c r="L21" s="371"/>
      <c r="M21" s="371"/>
      <c r="N21" s="371"/>
      <c r="O21" s="371"/>
    </row>
    <row r="22" spans="1:15" s="166" customFormat="1" ht="26.4" x14ac:dyDescent="0.25">
      <c r="A22" s="383"/>
      <c r="B22" s="401" t="s">
        <v>126</v>
      </c>
      <c r="C22" s="402" t="s">
        <v>162</v>
      </c>
      <c r="D22" s="201"/>
      <c r="E22" s="394">
        <v>8.09</v>
      </c>
      <c r="F22" s="395">
        <v>210</v>
      </c>
      <c r="G22" s="393">
        <f t="shared" si="0"/>
        <v>0</v>
      </c>
      <c r="H22" s="387"/>
      <c r="I22" s="371"/>
      <c r="J22" s="371"/>
      <c r="K22" s="371"/>
      <c r="L22" s="371"/>
      <c r="M22" s="371"/>
      <c r="N22" s="371"/>
      <c r="O22" s="371"/>
    </row>
    <row r="23" spans="1:15" s="166" customFormat="1" ht="52.8" x14ac:dyDescent="0.25">
      <c r="A23" s="383"/>
      <c r="B23" s="401" t="s">
        <v>127</v>
      </c>
      <c r="C23" s="402" t="s">
        <v>169</v>
      </c>
      <c r="D23" s="201"/>
      <c r="E23" s="394">
        <v>6.14</v>
      </c>
      <c r="F23" s="395">
        <v>365</v>
      </c>
      <c r="G23" s="393">
        <f t="shared" si="0"/>
        <v>0</v>
      </c>
      <c r="H23" s="387"/>
      <c r="I23" s="371"/>
      <c r="J23" s="371"/>
      <c r="K23" s="371"/>
      <c r="L23" s="371"/>
      <c r="M23" s="371"/>
      <c r="N23" s="371"/>
      <c r="O23" s="371"/>
    </row>
    <row r="24" spans="1:15" s="166" customFormat="1" ht="66" x14ac:dyDescent="0.25">
      <c r="A24" s="383"/>
      <c r="B24" s="401" t="s">
        <v>128</v>
      </c>
      <c r="C24" s="402" t="s">
        <v>170</v>
      </c>
      <c r="D24" s="201"/>
      <c r="E24" s="394">
        <v>6.21</v>
      </c>
      <c r="F24" s="395">
        <v>100</v>
      </c>
      <c r="G24" s="393">
        <f t="shared" si="0"/>
        <v>0</v>
      </c>
      <c r="H24" s="387"/>
      <c r="I24" s="371"/>
      <c r="J24" s="371"/>
      <c r="K24" s="371"/>
      <c r="L24" s="371"/>
      <c r="M24" s="371"/>
      <c r="N24" s="371"/>
      <c r="O24" s="371"/>
    </row>
    <row r="25" spans="1:15" s="166" customFormat="1" ht="52.8" x14ac:dyDescent="0.25">
      <c r="A25" s="383"/>
      <c r="B25" s="401" t="s">
        <v>129</v>
      </c>
      <c r="C25" s="402" t="s">
        <v>171</v>
      </c>
      <c r="D25" s="201"/>
      <c r="E25" s="394">
        <v>5.56</v>
      </c>
      <c r="F25" s="395">
        <v>15</v>
      </c>
      <c r="G25" s="393">
        <f t="shared" si="0"/>
        <v>0</v>
      </c>
      <c r="H25" s="387"/>
      <c r="I25" s="371"/>
      <c r="J25" s="371"/>
      <c r="K25" s="371"/>
      <c r="L25" s="371"/>
      <c r="M25" s="371"/>
      <c r="N25" s="371"/>
      <c r="O25" s="371"/>
    </row>
    <row r="26" spans="1:15" x14ac:dyDescent="0.25">
      <c r="A26" s="383"/>
      <c r="B26" s="403"/>
      <c r="C26" s="403"/>
      <c r="D26" s="404"/>
      <c r="E26" s="405"/>
      <c r="F26" s="406"/>
      <c r="G26" s="407"/>
      <c r="H26" s="387"/>
      <c r="I26" s="371"/>
      <c r="J26" s="371"/>
      <c r="K26" s="371"/>
      <c r="L26" s="371"/>
      <c r="M26" s="371"/>
      <c r="N26" s="371"/>
      <c r="O26" s="371"/>
    </row>
    <row r="27" spans="1:15" x14ac:dyDescent="0.25">
      <c r="A27" s="383"/>
      <c r="B27" s="408" t="s">
        <v>124</v>
      </c>
      <c r="C27" s="408"/>
      <c r="D27" s="408"/>
      <c r="E27" s="408"/>
      <c r="F27" s="408"/>
      <c r="G27" s="408"/>
      <c r="H27" s="387"/>
      <c r="I27" s="371"/>
      <c r="J27" s="371"/>
      <c r="K27" s="371"/>
      <c r="L27" s="371"/>
      <c r="M27" s="371"/>
      <c r="N27" s="371"/>
      <c r="O27" s="371"/>
    </row>
    <row r="28" spans="1:15" s="166" customFormat="1" ht="39.6" x14ac:dyDescent="0.25">
      <c r="A28" s="383"/>
      <c r="B28" s="401" t="s">
        <v>130</v>
      </c>
      <c r="C28" s="402" t="s">
        <v>166</v>
      </c>
      <c r="D28" s="201"/>
      <c r="E28" s="391">
        <v>14.86</v>
      </c>
      <c r="F28" s="392">
        <v>160</v>
      </c>
      <c r="G28" s="393">
        <f>D28*F28</f>
        <v>0</v>
      </c>
      <c r="H28" s="387"/>
      <c r="I28" s="371"/>
      <c r="J28" s="371"/>
      <c r="K28" s="371"/>
      <c r="L28" s="371"/>
      <c r="M28" s="371"/>
      <c r="N28" s="371"/>
      <c r="O28" s="371"/>
    </row>
    <row r="29" spans="1:15" s="166" customFormat="1" x14ac:dyDescent="0.25">
      <c r="A29" s="383"/>
      <c r="B29" s="396"/>
      <c r="C29" s="396"/>
      <c r="D29" s="396"/>
      <c r="E29" s="396"/>
      <c r="F29" s="409"/>
      <c r="G29" s="396"/>
      <c r="H29" s="387"/>
      <c r="I29" s="371"/>
      <c r="J29" s="371"/>
      <c r="K29" s="371"/>
      <c r="L29" s="371"/>
      <c r="M29" s="371"/>
      <c r="N29" s="371"/>
      <c r="O29" s="371"/>
    </row>
    <row r="30" spans="1:15" s="166" customFormat="1" x14ac:dyDescent="0.25">
      <c r="A30" s="383"/>
      <c r="B30" s="410" t="s">
        <v>188</v>
      </c>
      <c r="C30" s="411"/>
      <c r="D30" s="411"/>
      <c r="E30" s="411"/>
      <c r="F30" s="411"/>
      <c r="G30" s="412">
        <f>SUM(G11:G28)</f>
        <v>0</v>
      </c>
      <c r="H30" s="387"/>
      <c r="I30" s="413"/>
      <c r="J30" s="371"/>
      <c r="K30" s="371"/>
      <c r="L30" s="371"/>
      <c r="M30" s="371"/>
      <c r="N30" s="371"/>
      <c r="O30" s="371"/>
    </row>
    <row r="31" spans="1:15" s="166" customFormat="1" x14ac:dyDescent="0.25">
      <c r="A31" s="414"/>
      <c r="B31" s="415"/>
      <c r="C31" s="415"/>
      <c r="D31" s="415"/>
      <c r="E31" s="415"/>
      <c r="F31" s="415"/>
      <c r="G31" s="415"/>
      <c r="H31" s="415"/>
      <c r="I31" s="372"/>
      <c r="J31" s="371"/>
      <c r="K31" s="371"/>
      <c r="L31" s="371"/>
      <c r="M31" s="371"/>
      <c r="N31" s="371"/>
      <c r="O31" s="371"/>
    </row>
    <row r="32" spans="1:15" s="166" customFormat="1" x14ac:dyDescent="0.25">
      <c r="A32" s="371"/>
      <c r="B32" s="371"/>
      <c r="C32" s="371"/>
      <c r="D32" s="371"/>
      <c r="E32" s="371"/>
      <c r="F32" s="371"/>
      <c r="G32" s="371"/>
      <c r="H32" s="371"/>
      <c r="I32" s="371"/>
      <c r="J32" s="371"/>
      <c r="K32" s="371"/>
      <c r="L32" s="371"/>
      <c r="M32" s="371"/>
      <c r="N32" s="371"/>
      <c r="O32" s="371"/>
    </row>
    <row r="33" spans="1:15" s="166" customFormat="1" x14ac:dyDescent="0.25">
      <c r="A33" s="371"/>
      <c r="B33" s="371"/>
      <c r="C33" s="371"/>
      <c r="D33" s="371"/>
      <c r="E33" s="371"/>
      <c r="F33" s="371"/>
      <c r="G33" s="371"/>
      <c r="H33" s="371"/>
      <c r="I33" s="371"/>
      <c r="J33" s="371"/>
      <c r="K33" s="371"/>
      <c r="L33" s="371"/>
      <c r="M33" s="371"/>
      <c r="N33" s="371"/>
      <c r="O33" s="371"/>
    </row>
    <row r="34" spans="1:15" s="166" customFormat="1" x14ac:dyDescent="0.25">
      <c r="A34" s="371"/>
      <c r="B34" s="371"/>
      <c r="C34" s="371"/>
      <c r="D34" s="371"/>
      <c r="E34" s="371"/>
      <c r="F34" s="371"/>
      <c r="G34" s="371"/>
      <c r="H34" s="371"/>
      <c r="I34" s="371"/>
      <c r="J34" s="371"/>
      <c r="K34" s="371"/>
      <c r="L34" s="371"/>
      <c r="M34" s="371"/>
      <c r="N34" s="371"/>
      <c r="O34" s="371"/>
    </row>
    <row r="35" spans="1:15" s="166" customFormat="1" x14ac:dyDescent="0.25">
      <c r="A35" s="371"/>
      <c r="B35" s="371"/>
      <c r="C35" s="371"/>
      <c r="D35" s="371"/>
      <c r="E35" s="371"/>
      <c r="F35" s="371"/>
      <c r="G35" s="371"/>
      <c r="H35" s="371"/>
      <c r="I35" s="371"/>
      <c r="J35" s="371"/>
      <c r="K35" s="371"/>
      <c r="L35" s="371"/>
      <c r="M35" s="371"/>
      <c r="N35" s="371"/>
      <c r="O35" s="371"/>
    </row>
    <row r="36" spans="1:15" s="166" customFormat="1" x14ac:dyDescent="0.25">
      <c r="A36" s="371"/>
      <c r="B36" s="371"/>
      <c r="C36" s="371"/>
      <c r="D36" s="371"/>
      <c r="E36" s="371"/>
      <c r="F36" s="371"/>
      <c r="G36" s="371"/>
      <c r="H36" s="371"/>
      <c r="I36" s="371"/>
      <c r="J36" s="371"/>
      <c r="K36" s="371"/>
      <c r="L36" s="371"/>
      <c r="M36" s="371"/>
      <c r="N36" s="371"/>
      <c r="O36" s="371"/>
    </row>
    <row r="37" spans="1:15" s="166" customFormat="1" x14ac:dyDescent="0.25">
      <c r="A37" s="371"/>
      <c r="B37" s="371"/>
      <c r="C37" s="371"/>
      <c r="D37" s="371"/>
      <c r="E37" s="371"/>
      <c r="F37" s="371"/>
      <c r="G37" s="371"/>
      <c r="H37" s="371"/>
      <c r="I37" s="371"/>
      <c r="J37" s="371"/>
      <c r="K37" s="371"/>
      <c r="L37" s="371"/>
      <c r="M37" s="371"/>
      <c r="N37" s="371"/>
      <c r="O37" s="371"/>
    </row>
    <row r="38" spans="1:15" s="166" customFormat="1" x14ac:dyDescent="0.25">
      <c r="A38" s="371"/>
      <c r="B38" s="371"/>
      <c r="C38" s="371"/>
      <c r="D38" s="371"/>
      <c r="E38" s="371"/>
      <c r="F38" s="371"/>
      <c r="G38" s="371"/>
      <c r="H38" s="371"/>
      <c r="I38" s="371"/>
      <c r="J38" s="371"/>
      <c r="K38" s="371"/>
      <c r="L38" s="371"/>
      <c r="M38" s="371"/>
      <c r="N38" s="371"/>
      <c r="O38" s="371"/>
    </row>
    <row r="39" spans="1:15" s="166" customFormat="1" x14ac:dyDescent="0.25">
      <c r="A39" s="371"/>
      <c r="B39" s="371"/>
      <c r="C39" s="371"/>
      <c r="D39" s="371"/>
      <c r="E39" s="371"/>
      <c r="F39" s="371"/>
      <c r="G39" s="371"/>
      <c r="H39" s="371"/>
      <c r="I39" s="371"/>
      <c r="J39" s="371"/>
      <c r="K39" s="371"/>
      <c r="L39" s="371"/>
      <c r="M39" s="371"/>
      <c r="N39" s="371"/>
      <c r="O39" s="371"/>
    </row>
    <row r="40" spans="1:15" s="166" customFormat="1" x14ac:dyDescent="0.25">
      <c r="A40" s="371"/>
      <c r="B40" s="371"/>
      <c r="C40" s="371"/>
      <c r="D40" s="371"/>
      <c r="E40" s="371"/>
      <c r="F40" s="371"/>
      <c r="G40" s="371"/>
      <c r="H40" s="371"/>
      <c r="I40" s="371"/>
      <c r="J40" s="371"/>
      <c r="K40" s="371"/>
      <c r="L40" s="371"/>
      <c r="M40" s="371"/>
      <c r="N40" s="371"/>
      <c r="O40" s="371"/>
    </row>
    <row r="41" spans="1:15" s="166" customFormat="1" x14ac:dyDescent="0.25">
      <c r="A41" s="371"/>
      <c r="B41" s="371"/>
      <c r="C41" s="371"/>
      <c r="D41" s="371"/>
      <c r="E41" s="371"/>
      <c r="F41" s="371"/>
      <c r="G41" s="371"/>
      <c r="H41" s="371"/>
      <c r="I41" s="371"/>
      <c r="J41" s="371"/>
      <c r="K41" s="371"/>
      <c r="L41" s="371"/>
      <c r="M41" s="371"/>
      <c r="N41" s="371"/>
      <c r="O41" s="371"/>
    </row>
    <row r="42" spans="1:15" s="166" customFormat="1" x14ac:dyDescent="0.25">
      <c r="A42" s="371"/>
      <c r="B42" s="371"/>
      <c r="C42" s="371"/>
      <c r="D42" s="371"/>
      <c r="E42" s="371"/>
      <c r="F42" s="371"/>
      <c r="G42" s="371"/>
      <c r="H42" s="371"/>
      <c r="I42" s="371"/>
      <c r="J42" s="371"/>
      <c r="K42" s="371"/>
      <c r="L42" s="371"/>
      <c r="M42" s="371"/>
      <c r="N42" s="371"/>
      <c r="O42" s="371"/>
    </row>
    <row r="43" spans="1:15" s="166" customFormat="1" x14ac:dyDescent="0.25">
      <c r="A43" s="371"/>
      <c r="B43" s="371"/>
      <c r="C43" s="371"/>
      <c r="D43" s="371"/>
      <c r="E43" s="371"/>
      <c r="F43" s="371"/>
      <c r="G43" s="371"/>
      <c r="H43" s="371"/>
      <c r="I43" s="371"/>
      <c r="J43" s="371"/>
      <c r="K43" s="371"/>
      <c r="L43" s="371"/>
      <c r="M43" s="371"/>
      <c r="N43" s="371"/>
      <c r="O43" s="371"/>
    </row>
    <row r="44" spans="1:15" s="166" customFormat="1" x14ac:dyDescent="0.25">
      <c r="A44" s="371"/>
      <c r="B44" s="371"/>
      <c r="C44" s="371"/>
      <c r="D44" s="371"/>
      <c r="E44" s="371"/>
      <c r="F44" s="371"/>
      <c r="G44" s="371"/>
      <c r="H44" s="371"/>
      <c r="I44" s="371"/>
      <c r="J44" s="371"/>
      <c r="K44" s="371"/>
      <c r="L44" s="371"/>
      <c r="M44" s="371"/>
      <c r="N44" s="371"/>
      <c r="O44" s="371"/>
    </row>
    <row r="45" spans="1:15" s="166" customFormat="1" x14ac:dyDescent="0.25">
      <c r="A45" s="371"/>
      <c r="B45" s="371"/>
      <c r="C45" s="371"/>
      <c r="D45" s="371"/>
      <c r="E45" s="371"/>
      <c r="F45" s="371"/>
      <c r="G45" s="371"/>
      <c r="H45" s="371"/>
      <c r="I45" s="371"/>
      <c r="J45" s="371"/>
      <c r="K45" s="371"/>
      <c r="L45" s="371"/>
      <c r="M45" s="371"/>
      <c r="N45" s="371"/>
      <c r="O45" s="371"/>
    </row>
    <row r="46" spans="1:15" s="166" customFormat="1" x14ac:dyDescent="0.25">
      <c r="A46" s="371"/>
      <c r="B46" s="371"/>
      <c r="C46" s="371"/>
      <c r="D46" s="371"/>
      <c r="E46" s="371"/>
      <c r="F46" s="371"/>
      <c r="G46" s="371"/>
      <c r="H46" s="371"/>
      <c r="I46" s="371"/>
      <c r="J46" s="371"/>
      <c r="K46" s="371"/>
      <c r="L46" s="371"/>
      <c r="M46" s="371"/>
      <c r="N46" s="371"/>
      <c r="O46" s="371"/>
    </row>
    <row r="47" spans="1:15" s="166" customFormat="1" x14ac:dyDescent="0.25">
      <c r="A47" s="371"/>
      <c r="B47" s="371"/>
      <c r="C47" s="371"/>
      <c r="D47" s="371"/>
      <c r="E47" s="371"/>
      <c r="F47" s="371"/>
      <c r="G47" s="371"/>
      <c r="H47" s="371"/>
      <c r="I47" s="371"/>
      <c r="J47" s="371"/>
      <c r="K47" s="371"/>
      <c r="L47" s="371"/>
      <c r="M47" s="371"/>
      <c r="N47" s="371"/>
      <c r="O47" s="371"/>
    </row>
    <row r="48" spans="1:15" s="166" customFormat="1" x14ac:dyDescent="0.25">
      <c r="A48" s="371"/>
      <c r="B48" s="371"/>
      <c r="C48" s="371"/>
      <c r="D48" s="371"/>
      <c r="E48" s="371"/>
      <c r="F48" s="371"/>
      <c r="G48" s="371"/>
      <c r="H48" s="371"/>
      <c r="I48" s="371"/>
      <c r="J48" s="371"/>
      <c r="K48" s="371"/>
      <c r="L48" s="371"/>
      <c r="M48" s="371"/>
      <c r="N48" s="371"/>
      <c r="O48" s="371"/>
    </row>
    <row r="49" spans="1:15" s="166" customFormat="1" x14ac:dyDescent="0.25">
      <c r="A49" s="371"/>
      <c r="B49" s="371"/>
      <c r="C49" s="371"/>
      <c r="D49" s="371"/>
      <c r="E49" s="371"/>
      <c r="F49" s="371"/>
      <c r="G49" s="371"/>
      <c r="H49" s="371"/>
      <c r="I49" s="371"/>
      <c r="J49" s="371"/>
      <c r="K49" s="371"/>
      <c r="L49" s="371"/>
      <c r="M49" s="371"/>
      <c r="N49" s="371"/>
      <c r="O49" s="371"/>
    </row>
    <row r="50" spans="1:15" s="166" customFormat="1" x14ac:dyDescent="0.25">
      <c r="A50" s="371"/>
      <c r="B50" s="371"/>
      <c r="C50" s="371"/>
      <c r="D50" s="371"/>
      <c r="E50" s="371"/>
      <c r="F50" s="371"/>
      <c r="G50" s="371"/>
      <c r="H50" s="371"/>
      <c r="I50" s="371"/>
      <c r="J50" s="371"/>
      <c r="K50" s="371"/>
      <c r="L50" s="371"/>
      <c r="M50" s="371"/>
      <c r="N50" s="371"/>
      <c r="O50" s="371"/>
    </row>
    <row r="51" spans="1:15" s="166" customFormat="1" x14ac:dyDescent="0.25">
      <c r="A51" s="371"/>
      <c r="B51" s="371"/>
      <c r="C51" s="371"/>
      <c r="D51" s="371"/>
      <c r="E51" s="371"/>
      <c r="F51" s="371"/>
      <c r="G51" s="371"/>
      <c r="H51" s="371"/>
      <c r="I51" s="371"/>
      <c r="J51" s="371"/>
      <c r="K51" s="371"/>
      <c r="L51" s="371"/>
      <c r="M51" s="371"/>
      <c r="N51" s="371"/>
      <c r="O51" s="371"/>
    </row>
    <row r="52" spans="1:15" s="166" customFormat="1" x14ac:dyDescent="0.25">
      <c r="A52" s="371"/>
      <c r="B52" s="371"/>
      <c r="C52" s="371"/>
      <c r="D52" s="371"/>
      <c r="E52" s="371"/>
      <c r="F52" s="371"/>
      <c r="G52" s="371"/>
      <c r="H52" s="371"/>
      <c r="I52" s="371"/>
      <c r="J52" s="371"/>
      <c r="K52" s="371"/>
      <c r="L52" s="371"/>
      <c r="M52" s="371"/>
      <c r="N52" s="371"/>
      <c r="O52" s="371"/>
    </row>
    <row r="53" spans="1:15" s="166" customFormat="1" x14ac:dyDescent="0.25">
      <c r="A53" s="371"/>
      <c r="B53" s="371"/>
      <c r="C53" s="371"/>
      <c r="D53" s="371"/>
      <c r="E53" s="371"/>
      <c r="F53" s="371"/>
      <c r="G53" s="371"/>
      <c r="H53" s="371"/>
      <c r="I53" s="371"/>
      <c r="J53" s="371"/>
      <c r="K53" s="371"/>
      <c r="L53" s="371"/>
      <c r="M53" s="371"/>
      <c r="N53" s="371"/>
      <c r="O53" s="371"/>
    </row>
    <row r="54" spans="1:15" s="166" customFormat="1" x14ac:dyDescent="0.25">
      <c r="A54" s="371"/>
      <c r="B54" s="371"/>
      <c r="C54" s="371"/>
      <c r="D54" s="371"/>
      <c r="E54" s="371"/>
      <c r="F54" s="371"/>
      <c r="G54" s="371"/>
      <c r="H54" s="371"/>
      <c r="I54" s="371"/>
      <c r="J54" s="371"/>
      <c r="K54" s="371"/>
      <c r="L54" s="371"/>
      <c r="M54" s="371"/>
      <c r="N54" s="371"/>
      <c r="O54" s="371"/>
    </row>
    <row r="55" spans="1:15" s="166" customFormat="1" x14ac:dyDescent="0.25">
      <c r="A55" s="371"/>
      <c r="B55" s="371"/>
      <c r="C55" s="371"/>
      <c r="D55" s="371"/>
      <c r="E55" s="371"/>
      <c r="F55" s="371"/>
      <c r="G55" s="371"/>
      <c r="H55" s="371"/>
      <c r="I55" s="371"/>
      <c r="J55" s="371"/>
      <c r="K55" s="371"/>
      <c r="L55" s="371"/>
      <c r="M55" s="371"/>
      <c r="N55" s="371"/>
      <c r="O55" s="371"/>
    </row>
    <row r="56" spans="1:15" s="166" customFormat="1" x14ac:dyDescent="0.25">
      <c r="A56" s="371"/>
      <c r="B56" s="371"/>
      <c r="C56" s="371"/>
      <c r="D56" s="371"/>
      <c r="E56" s="371"/>
      <c r="F56" s="371"/>
      <c r="G56" s="371"/>
      <c r="H56" s="371"/>
      <c r="I56" s="371"/>
      <c r="J56" s="371"/>
      <c r="K56" s="371"/>
      <c r="L56" s="371"/>
      <c r="M56" s="371"/>
      <c r="N56" s="371"/>
      <c r="O56" s="371"/>
    </row>
    <row r="57" spans="1:15" s="166" customFormat="1" x14ac:dyDescent="0.25">
      <c r="A57" s="371"/>
      <c r="B57" s="371"/>
      <c r="C57" s="371"/>
      <c r="D57" s="371"/>
      <c r="E57" s="371"/>
      <c r="F57" s="371"/>
      <c r="G57" s="371"/>
      <c r="H57" s="371"/>
      <c r="I57" s="371"/>
      <c r="J57" s="371"/>
      <c r="K57" s="371"/>
      <c r="L57" s="371"/>
      <c r="M57" s="371"/>
      <c r="N57" s="371"/>
      <c r="O57" s="371"/>
    </row>
    <row r="58" spans="1:15" s="166" customFormat="1" x14ac:dyDescent="0.25">
      <c r="A58" s="371"/>
      <c r="B58" s="371"/>
      <c r="C58" s="371"/>
      <c r="D58" s="371"/>
      <c r="E58" s="371"/>
      <c r="F58" s="371"/>
      <c r="G58" s="371"/>
      <c r="H58" s="371"/>
      <c r="I58" s="371"/>
      <c r="J58" s="371"/>
      <c r="K58" s="371"/>
      <c r="L58" s="371"/>
      <c r="M58" s="371"/>
      <c r="N58" s="371"/>
      <c r="O58" s="371"/>
    </row>
    <row r="59" spans="1:15" s="166" customFormat="1" x14ac:dyDescent="0.25">
      <c r="A59" s="371"/>
      <c r="B59" s="371"/>
      <c r="C59" s="371"/>
      <c r="D59" s="371"/>
      <c r="E59" s="371"/>
      <c r="F59" s="371"/>
      <c r="G59" s="371"/>
      <c r="H59" s="371"/>
      <c r="I59" s="371"/>
      <c r="J59" s="371"/>
      <c r="K59" s="371"/>
      <c r="L59" s="371"/>
      <c r="M59" s="371"/>
      <c r="N59" s="371"/>
      <c r="O59" s="371"/>
    </row>
    <row r="60" spans="1:15" s="166" customFormat="1" x14ac:dyDescent="0.25">
      <c r="A60" s="371"/>
      <c r="B60" s="371"/>
      <c r="C60" s="371"/>
      <c r="D60" s="371"/>
      <c r="E60" s="371"/>
      <c r="F60" s="371"/>
      <c r="G60" s="371"/>
      <c r="H60" s="371"/>
      <c r="I60" s="371"/>
      <c r="J60" s="371"/>
      <c r="K60" s="371"/>
      <c r="L60" s="371"/>
      <c r="M60" s="371"/>
      <c r="N60" s="371"/>
      <c r="O60" s="371"/>
    </row>
    <row r="61" spans="1:15" s="166" customFormat="1" x14ac:dyDescent="0.25">
      <c r="A61" s="371"/>
      <c r="B61" s="371"/>
      <c r="C61" s="371"/>
      <c r="D61" s="371"/>
      <c r="E61" s="371"/>
      <c r="F61" s="371"/>
      <c r="G61" s="371"/>
      <c r="H61" s="371"/>
      <c r="I61" s="371"/>
      <c r="J61" s="371"/>
      <c r="K61" s="371"/>
      <c r="L61" s="371"/>
      <c r="M61" s="371"/>
      <c r="N61" s="371"/>
      <c r="O61" s="371"/>
    </row>
    <row r="62" spans="1:15" s="166" customFormat="1" x14ac:dyDescent="0.25">
      <c r="A62" s="371"/>
      <c r="B62" s="371"/>
      <c r="C62" s="371"/>
      <c r="D62" s="371"/>
      <c r="E62" s="371"/>
      <c r="F62" s="371"/>
      <c r="G62" s="371"/>
      <c r="H62" s="371"/>
      <c r="I62" s="371"/>
      <c r="J62" s="371"/>
      <c r="K62" s="371"/>
      <c r="L62" s="371"/>
      <c r="M62" s="371"/>
      <c r="N62" s="371"/>
      <c r="O62" s="371"/>
    </row>
    <row r="63" spans="1:15" s="166" customFormat="1" x14ac:dyDescent="0.25">
      <c r="A63" s="371"/>
      <c r="B63" s="371"/>
      <c r="C63" s="371"/>
      <c r="D63" s="371"/>
      <c r="E63" s="371"/>
      <c r="F63" s="371"/>
      <c r="G63" s="371"/>
      <c r="H63" s="371"/>
      <c r="I63" s="371"/>
      <c r="J63" s="371"/>
      <c r="K63" s="371"/>
      <c r="L63" s="371"/>
      <c r="M63" s="371"/>
      <c r="N63" s="371"/>
      <c r="O63" s="371"/>
    </row>
    <row r="64" spans="1:15" s="166" customFormat="1" x14ac:dyDescent="0.25">
      <c r="A64" s="371"/>
      <c r="B64" s="371"/>
      <c r="C64" s="371"/>
      <c r="D64" s="371"/>
      <c r="E64" s="371"/>
      <c r="F64" s="371"/>
      <c r="G64" s="371"/>
      <c r="H64" s="371"/>
      <c r="I64" s="371"/>
      <c r="J64" s="371"/>
      <c r="K64" s="371"/>
      <c r="L64" s="371"/>
      <c r="M64" s="371"/>
      <c r="N64" s="371"/>
      <c r="O64" s="371"/>
    </row>
    <row r="65" spans="1:15" s="166" customFormat="1" x14ac:dyDescent="0.25">
      <c r="A65" s="371"/>
      <c r="B65" s="371"/>
      <c r="C65" s="371"/>
      <c r="D65" s="371"/>
      <c r="E65" s="371"/>
      <c r="F65" s="371"/>
      <c r="G65" s="371"/>
      <c r="H65" s="371"/>
      <c r="I65" s="371"/>
      <c r="J65" s="371"/>
      <c r="K65" s="371"/>
      <c r="L65" s="371"/>
      <c r="M65" s="371"/>
      <c r="N65" s="371"/>
      <c r="O65" s="371"/>
    </row>
    <row r="66" spans="1:15" s="166" customFormat="1" x14ac:dyDescent="0.25">
      <c r="A66" s="371"/>
      <c r="B66" s="371"/>
      <c r="C66" s="371"/>
      <c r="D66" s="371"/>
      <c r="E66" s="371"/>
      <c r="F66" s="371"/>
      <c r="G66" s="371"/>
      <c r="H66" s="371"/>
      <c r="I66" s="371"/>
      <c r="J66" s="371"/>
      <c r="K66" s="371"/>
      <c r="L66" s="371"/>
      <c r="M66" s="371"/>
      <c r="N66" s="371"/>
      <c r="O66" s="371"/>
    </row>
    <row r="67" spans="1:15" s="166" customFormat="1" x14ac:dyDescent="0.25">
      <c r="A67" s="371"/>
      <c r="B67" s="371"/>
      <c r="C67" s="371"/>
      <c r="D67" s="371"/>
      <c r="E67" s="371"/>
      <c r="F67" s="371"/>
      <c r="G67" s="371"/>
      <c r="H67" s="371"/>
      <c r="I67" s="371"/>
      <c r="J67" s="371"/>
      <c r="K67" s="371"/>
      <c r="L67" s="371"/>
      <c r="M67" s="371"/>
      <c r="N67" s="371"/>
      <c r="O67" s="371"/>
    </row>
    <row r="68" spans="1:15" s="166" customFormat="1" x14ac:dyDescent="0.25">
      <c r="A68" s="371"/>
      <c r="B68" s="371"/>
      <c r="C68" s="371"/>
      <c r="D68" s="371"/>
      <c r="E68" s="371"/>
      <c r="F68" s="371"/>
      <c r="G68" s="371"/>
      <c r="H68" s="371"/>
      <c r="I68" s="371"/>
      <c r="J68" s="371"/>
      <c r="K68" s="371"/>
      <c r="L68" s="371"/>
      <c r="M68" s="371"/>
      <c r="N68" s="371"/>
      <c r="O68" s="371"/>
    </row>
    <row r="69" spans="1:15" s="166" customFormat="1" x14ac:dyDescent="0.25">
      <c r="A69" s="371"/>
      <c r="B69" s="371"/>
      <c r="C69" s="371"/>
      <c r="D69" s="371"/>
      <c r="E69" s="371"/>
      <c r="F69" s="371"/>
      <c r="G69" s="371"/>
      <c r="H69" s="371"/>
      <c r="I69" s="371"/>
      <c r="J69" s="371"/>
      <c r="K69" s="371"/>
      <c r="L69" s="371"/>
      <c r="M69" s="371"/>
      <c r="N69" s="371"/>
      <c r="O69" s="371"/>
    </row>
    <row r="70" spans="1:15" s="166" customFormat="1" x14ac:dyDescent="0.25">
      <c r="A70" s="371"/>
      <c r="B70" s="371"/>
      <c r="C70" s="371"/>
      <c r="D70" s="371"/>
      <c r="E70" s="371"/>
      <c r="F70" s="371"/>
      <c r="G70" s="371"/>
      <c r="H70" s="371"/>
      <c r="I70" s="371"/>
      <c r="J70" s="371"/>
      <c r="K70" s="371"/>
      <c r="L70" s="371"/>
      <c r="M70" s="371"/>
      <c r="N70" s="371"/>
      <c r="O70" s="371"/>
    </row>
    <row r="71" spans="1:15" s="166" customFormat="1" x14ac:dyDescent="0.25">
      <c r="A71" s="371"/>
      <c r="B71" s="371"/>
      <c r="C71" s="371"/>
      <c r="D71" s="371"/>
      <c r="E71" s="371"/>
      <c r="F71" s="371"/>
      <c r="G71" s="371"/>
      <c r="H71" s="371"/>
      <c r="I71" s="371"/>
      <c r="J71" s="371"/>
      <c r="K71" s="371"/>
      <c r="L71" s="371"/>
      <c r="M71" s="371"/>
      <c r="N71" s="371"/>
      <c r="O71" s="371"/>
    </row>
    <row r="72" spans="1:15" s="166" customFormat="1" x14ac:dyDescent="0.25"/>
    <row r="73" spans="1:15" s="166" customFormat="1" x14ac:dyDescent="0.25"/>
    <row r="74" spans="1:15" s="166" customFormat="1" x14ac:dyDescent="0.25"/>
    <row r="75" spans="1:15" s="166" customFormat="1" x14ac:dyDescent="0.25"/>
    <row r="76" spans="1:15" s="166" customFormat="1" x14ac:dyDescent="0.25"/>
    <row r="77" spans="1:15" s="166" customFormat="1" x14ac:dyDescent="0.25"/>
    <row r="78" spans="1:15" s="166" customFormat="1" x14ac:dyDescent="0.25"/>
    <row r="79" spans="1:15" s="166" customFormat="1" x14ac:dyDescent="0.25"/>
    <row r="80" spans="1:15" s="166" customFormat="1" x14ac:dyDescent="0.25"/>
    <row r="81" s="166" customFormat="1" x14ac:dyDescent="0.25"/>
    <row r="82" s="166" customFormat="1" x14ac:dyDescent="0.25"/>
    <row r="83" s="166" customFormat="1" x14ac:dyDescent="0.25"/>
    <row r="84" s="166" customFormat="1" x14ac:dyDescent="0.25"/>
    <row r="85" s="166" customFormat="1" x14ac:dyDescent="0.25"/>
    <row r="86" s="166" customFormat="1" x14ac:dyDescent="0.25"/>
    <row r="87" s="166" customFormat="1" x14ac:dyDescent="0.25"/>
    <row r="88" s="166" customFormat="1" x14ac:dyDescent="0.25"/>
    <row r="89" s="166" customFormat="1" x14ac:dyDescent="0.25"/>
    <row r="90" s="166" customFormat="1" x14ac:dyDescent="0.25"/>
    <row r="91" s="166" customFormat="1" x14ac:dyDescent="0.25"/>
    <row r="92" s="166" customFormat="1" x14ac:dyDescent="0.25"/>
    <row r="93" s="166" customFormat="1" x14ac:dyDescent="0.25"/>
    <row r="94" s="166" customFormat="1" x14ac:dyDescent="0.25"/>
    <row r="95" s="166" customFormat="1" x14ac:dyDescent="0.25"/>
    <row r="96" s="166" customFormat="1" x14ac:dyDescent="0.25"/>
    <row r="97" s="166" customFormat="1" x14ac:dyDescent="0.25"/>
    <row r="98" s="166" customFormat="1" x14ac:dyDescent="0.25"/>
    <row r="99" s="166" customFormat="1" x14ac:dyDescent="0.25"/>
    <row r="100" s="166" customFormat="1" x14ac:dyDescent="0.25"/>
    <row r="101" s="166" customFormat="1" x14ac:dyDescent="0.25"/>
    <row r="102" s="166" customFormat="1" x14ac:dyDescent="0.25"/>
    <row r="103" s="166" customFormat="1" x14ac:dyDescent="0.25"/>
    <row r="104" s="166" customFormat="1" x14ac:dyDescent="0.25"/>
    <row r="105" s="166" customFormat="1" x14ac:dyDescent="0.25"/>
    <row r="106" s="166" customFormat="1" x14ac:dyDescent="0.25"/>
    <row r="107" s="166" customFormat="1" x14ac:dyDescent="0.25"/>
    <row r="108" s="166" customFormat="1" x14ac:dyDescent="0.25"/>
    <row r="109" s="166" customFormat="1" x14ac:dyDescent="0.25"/>
    <row r="110" s="166" customFormat="1" x14ac:dyDescent="0.25"/>
    <row r="111" s="166" customFormat="1" x14ac:dyDescent="0.25"/>
    <row r="112" s="166" customFormat="1" x14ac:dyDescent="0.25"/>
    <row r="113" s="166" customFormat="1" x14ac:dyDescent="0.25"/>
    <row r="114" s="166" customFormat="1" x14ac:dyDescent="0.25"/>
    <row r="115" s="166" customFormat="1" x14ac:dyDescent="0.25"/>
    <row r="116" s="166" customFormat="1" x14ac:dyDescent="0.25"/>
    <row r="117" s="166" customFormat="1" x14ac:dyDescent="0.25"/>
    <row r="118" s="166" customFormat="1" x14ac:dyDescent="0.25"/>
    <row r="119" s="166" customFormat="1" x14ac:dyDescent="0.25"/>
    <row r="120" s="166" customFormat="1" x14ac:dyDescent="0.25"/>
    <row r="121" s="166" customFormat="1" x14ac:dyDescent="0.25"/>
    <row r="122" s="166" customFormat="1" x14ac:dyDescent="0.25"/>
    <row r="123" s="166" customFormat="1" x14ac:dyDescent="0.25"/>
    <row r="124" s="166" customFormat="1" x14ac:dyDescent="0.25"/>
    <row r="125" s="166" customFormat="1" x14ac:dyDescent="0.25"/>
    <row r="126" s="166" customFormat="1" x14ac:dyDescent="0.25"/>
    <row r="127" s="166" customFormat="1" x14ac:dyDescent="0.25"/>
    <row r="128" s="166" customFormat="1" x14ac:dyDescent="0.25"/>
    <row r="129" s="166" customFormat="1" x14ac:dyDescent="0.25"/>
    <row r="130" s="166" customFormat="1" x14ac:dyDescent="0.25"/>
    <row r="131" s="166" customFormat="1" x14ac:dyDescent="0.25"/>
    <row r="132" s="166" customFormat="1" x14ac:dyDescent="0.25"/>
    <row r="133" s="166" customFormat="1" x14ac:dyDescent="0.25"/>
    <row r="134" s="166" customFormat="1" x14ac:dyDescent="0.25"/>
    <row r="135" s="166" customFormat="1" x14ac:dyDescent="0.25"/>
    <row r="136" s="166" customFormat="1" x14ac:dyDescent="0.25"/>
    <row r="137" s="166" customFormat="1" x14ac:dyDescent="0.25"/>
    <row r="138" s="166" customFormat="1" x14ac:dyDescent="0.25"/>
    <row r="139" s="166" customFormat="1" x14ac:dyDescent="0.25"/>
    <row r="140" s="166" customFormat="1" x14ac:dyDescent="0.25"/>
    <row r="141" s="166" customFormat="1" x14ac:dyDescent="0.25"/>
    <row r="142" s="166" customFormat="1" x14ac:dyDescent="0.25"/>
    <row r="143" s="166" customFormat="1" x14ac:dyDescent="0.25"/>
    <row r="144" s="166" customFormat="1" x14ac:dyDescent="0.25"/>
    <row r="145" s="166" customFormat="1" x14ac:dyDescent="0.25"/>
    <row r="146" s="166" customFormat="1" x14ac:dyDescent="0.25"/>
    <row r="147" s="166" customFormat="1" x14ac:dyDescent="0.25"/>
    <row r="148" s="166" customFormat="1" x14ac:dyDescent="0.25"/>
    <row r="149" s="166" customFormat="1" x14ac:dyDescent="0.25"/>
    <row r="150" s="166" customFormat="1" x14ac:dyDescent="0.25"/>
    <row r="151" s="166" customFormat="1" x14ac:dyDescent="0.25"/>
    <row r="152" s="166" customFormat="1" x14ac:dyDescent="0.25"/>
    <row r="153" s="166" customFormat="1" x14ac:dyDescent="0.25"/>
    <row r="154" s="166" customFormat="1" x14ac:dyDescent="0.25"/>
    <row r="155" s="166" customFormat="1" x14ac:dyDescent="0.25"/>
    <row r="156" s="166" customFormat="1" x14ac:dyDescent="0.25"/>
    <row r="157" s="166" customFormat="1" x14ac:dyDescent="0.25"/>
    <row r="158" s="166" customFormat="1" x14ac:dyDescent="0.25"/>
    <row r="159" s="166" customFormat="1" x14ac:dyDescent="0.25"/>
    <row r="160" s="166" customFormat="1" x14ac:dyDescent="0.25"/>
    <row r="161" s="166" customFormat="1" x14ac:dyDescent="0.25"/>
    <row r="162" s="166" customFormat="1" x14ac:dyDescent="0.25"/>
    <row r="163" s="166" customFormat="1" x14ac:dyDescent="0.25"/>
    <row r="164" s="166" customFormat="1" x14ac:dyDescent="0.25"/>
    <row r="165" s="166" customFormat="1" x14ac:dyDescent="0.25"/>
    <row r="166" s="166" customFormat="1" x14ac:dyDescent="0.25"/>
    <row r="167" s="166" customFormat="1" x14ac:dyDescent="0.25"/>
    <row r="168" s="166" customFormat="1" x14ac:dyDescent="0.25"/>
    <row r="169" s="166" customFormat="1" x14ac:dyDescent="0.25"/>
    <row r="170" s="166" customFormat="1" x14ac:dyDescent="0.25"/>
    <row r="171" s="166" customFormat="1" x14ac:dyDescent="0.25"/>
    <row r="172" s="166" customFormat="1" x14ac:dyDescent="0.25"/>
    <row r="173" s="166" customFormat="1" x14ac:dyDescent="0.25"/>
    <row r="174" s="166" customFormat="1" x14ac:dyDescent="0.25"/>
    <row r="175" s="166" customFormat="1" x14ac:dyDescent="0.25"/>
    <row r="176" s="166" customFormat="1" x14ac:dyDescent="0.25"/>
    <row r="177" s="166" customFormat="1" x14ac:dyDescent="0.25"/>
    <row r="178" s="166" customFormat="1" x14ac:dyDescent="0.25"/>
    <row r="179" s="166" customFormat="1" x14ac:dyDescent="0.25"/>
    <row r="180" s="166" customFormat="1" x14ac:dyDescent="0.25"/>
    <row r="181" s="166" customFormat="1" x14ac:dyDescent="0.25"/>
    <row r="182" s="166" customFormat="1" x14ac:dyDescent="0.25"/>
    <row r="183" s="166" customFormat="1" x14ac:dyDescent="0.25"/>
    <row r="184" s="166" customFormat="1" x14ac:dyDescent="0.25"/>
    <row r="185" s="166" customFormat="1" x14ac:dyDescent="0.25"/>
    <row r="186" s="166" customFormat="1" x14ac:dyDescent="0.25"/>
    <row r="187" s="166" customFormat="1" x14ac:dyDescent="0.25"/>
    <row r="188" s="166" customFormat="1" x14ac:dyDescent="0.25"/>
    <row r="189" s="166" customFormat="1" x14ac:dyDescent="0.25"/>
    <row r="190" s="166" customFormat="1" x14ac:dyDescent="0.25"/>
    <row r="191" s="166" customFormat="1" x14ac:dyDescent="0.25"/>
    <row r="192" s="166" customFormat="1" x14ac:dyDescent="0.25"/>
    <row r="193" s="166" customFormat="1" x14ac:dyDescent="0.25"/>
    <row r="194" s="166" customFormat="1" x14ac:dyDescent="0.25"/>
    <row r="195" s="166" customFormat="1" x14ac:dyDescent="0.25"/>
    <row r="196" s="166" customFormat="1" x14ac:dyDescent="0.25"/>
    <row r="197" s="166" customFormat="1" x14ac:dyDescent="0.25"/>
    <row r="198" s="166" customFormat="1" x14ac:dyDescent="0.25"/>
    <row r="199" s="166" customFormat="1" x14ac:dyDescent="0.25"/>
    <row r="200" s="166" customFormat="1" x14ac:dyDescent="0.25"/>
    <row r="201" s="166" customFormat="1" x14ac:dyDescent="0.25"/>
    <row r="202" s="166" customFormat="1" x14ac:dyDescent="0.25"/>
    <row r="203" s="166" customFormat="1" x14ac:dyDescent="0.25"/>
    <row r="204" s="166" customFormat="1" x14ac:dyDescent="0.25"/>
    <row r="205" s="166" customFormat="1" x14ac:dyDescent="0.25"/>
    <row r="206" s="166" customFormat="1" x14ac:dyDescent="0.25"/>
    <row r="207" s="166" customFormat="1" x14ac:dyDescent="0.25"/>
    <row r="208" s="166" customFormat="1" x14ac:dyDescent="0.25"/>
    <row r="209" s="166" customFormat="1" x14ac:dyDescent="0.25"/>
    <row r="210" s="166" customFormat="1" x14ac:dyDescent="0.25"/>
    <row r="211" s="166" customFormat="1" x14ac:dyDescent="0.25"/>
    <row r="212" s="166" customFormat="1" x14ac:dyDescent="0.25"/>
    <row r="213" s="166" customFormat="1" x14ac:dyDescent="0.25"/>
    <row r="214" s="166" customFormat="1" x14ac:dyDescent="0.25"/>
    <row r="215" s="166" customFormat="1" x14ac:dyDescent="0.25"/>
    <row r="216" s="166" customFormat="1" x14ac:dyDescent="0.25"/>
    <row r="217" s="166" customFormat="1" x14ac:dyDescent="0.25"/>
    <row r="218" s="166" customFormat="1" x14ac:dyDescent="0.25"/>
    <row r="219" s="166" customFormat="1" x14ac:dyDescent="0.25"/>
    <row r="220" s="166" customFormat="1" x14ac:dyDescent="0.25"/>
    <row r="221" s="166" customFormat="1" x14ac:dyDescent="0.25"/>
    <row r="222" s="166" customFormat="1" x14ac:dyDescent="0.25"/>
    <row r="223" s="166" customFormat="1" x14ac:dyDescent="0.25"/>
    <row r="224" s="166" customFormat="1" x14ac:dyDescent="0.25"/>
    <row r="225" s="166" customFormat="1" x14ac:dyDescent="0.25"/>
    <row r="226" s="166" customFormat="1" x14ac:dyDescent="0.25"/>
    <row r="227" s="166" customFormat="1" x14ac:dyDescent="0.25"/>
    <row r="228" s="166" customFormat="1" x14ac:dyDescent="0.25"/>
    <row r="229" s="166" customFormat="1" x14ac:dyDescent="0.25"/>
    <row r="230" s="166" customFormat="1" x14ac:dyDescent="0.25"/>
    <row r="231" s="166" customFormat="1" x14ac:dyDescent="0.25"/>
    <row r="232" s="166" customFormat="1" x14ac:dyDescent="0.25"/>
    <row r="233" s="166" customFormat="1" x14ac:dyDescent="0.25"/>
    <row r="234" s="166" customFormat="1" x14ac:dyDescent="0.25"/>
    <row r="235" s="166" customFormat="1" x14ac:dyDescent="0.25"/>
    <row r="236" s="166" customFormat="1" x14ac:dyDescent="0.25"/>
    <row r="237" s="166" customFormat="1" x14ac:dyDescent="0.25"/>
    <row r="238" s="166" customFormat="1" x14ac:dyDescent="0.25"/>
    <row r="239" s="166" customFormat="1" x14ac:dyDescent="0.25"/>
    <row r="240" s="166" customFormat="1" x14ac:dyDescent="0.25"/>
    <row r="241" s="166" customFormat="1" x14ac:dyDescent="0.25"/>
    <row r="242" s="166" customFormat="1" x14ac:dyDescent="0.25"/>
    <row r="243" s="166" customFormat="1" x14ac:dyDescent="0.25"/>
    <row r="244" s="166" customFormat="1" x14ac:dyDescent="0.25"/>
    <row r="245" s="166" customFormat="1" x14ac:dyDescent="0.25"/>
    <row r="246" s="166" customFormat="1" x14ac:dyDescent="0.25"/>
    <row r="247" s="166" customFormat="1" x14ac:dyDescent="0.25"/>
    <row r="248" s="166" customFormat="1" x14ac:dyDescent="0.25"/>
    <row r="249" s="166" customFormat="1" x14ac:dyDescent="0.25"/>
    <row r="250" s="166" customFormat="1" x14ac:dyDescent="0.25"/>
    <row r="251" s="166" customFormat="1" x14ac:dyDescent="0.25"/>
    <row r="252" s="166" customFormat="1" x14ac:dyDescent="0.25"/>
    <row r="253" s="166" customFormat="1" x14ac:dyDescent="0.25"/>
    <row r="254" s="166" customFormat="1" x14ac:dyDescent="0.25"/>
    <row r="255" s="166" customFormat="1" x14ac:dyDescent="0.25"/>
    <row r="256" s="166" customFormat="1" x14ac:dyDescent="0.25"/>
    <row r="257" s="166" customFormat="1" x14ac:dyDescent="0.25"/>
    <row r="258" s="166" customFormat="1" x14ac:dyDescent="0.25"/>
    <row r="259" s="166" customFormat="1" x14ac:dyDescent="0.25"/>
    <row r="260" s="166" customFormat="1" x14ac:dyDescent="0.25"/>
    <row r="261" s="166" customFormat="1" x14ac:dyDescent="0.25"/>
    <row r="262" s="166" customFormat="1" x14ac:dyDescent="0.25"/>
    <row r="263" s="166" customFormat="1" x14ac:dyDescent="0.25"/>
    <row r="264" s="166" customFormat="1" x14ac:dyDescent="0.25"/>
    <row r="265" s="166" customFormat="1" x14ac:dyDescent="0.25"/>
    <row r="266" s="166" customFormat="1" x14ac:dyDescent="0.25"/>
    <row r="267" s="166" customFormat="1" x14ac:dyDescent="0.25"/>
    <row r="268" s="166" customFormat="1" x14ac:dyDescent="0.25"/>
    <row r="269" s="166" customFormat="1" x14ac:dyDescent="0.25"/>
    <row r="270" s="166" customFormat="1" x14ac:dyDescent="0.25"/>
    <row r="271" s="166" customFormat="1" x14ac:dyDescent="0.25"/>
    <row r="272" s="166" customFormat="1" x14ac:dyDescent="0.25"/>
    <row r="273" s="166" customFormat="1" x14ac:dyDescent="0.25"/>
    <row r="274" s="166" customFormat="1" x14ac:dyDescent="0.25"/>
    <row r="275" s="166" customFormat="1" x14ac:dyDescent="0.25"/>
    <row r="276" s="166" customFormat="1" x14ac:dyDescent="0.25"/>
    <row r="277" s="166" customFormat="1" x14ac:dyDescent="0.25"/>
    <row r="278" s="166" customFormat="1" x14ac:dyDescent="0.25"/>
    <row r="279" s="166" customFormat="1" x14ac:dyDescent="0.25"/>
    <row r="280" s="166" customFormat="1" x14ac:dyDescent="0.25"/>
    <row r="281" s="166" customFormat="1" x14ac:dyDescent="0.25"/>
    <row r="282" s="166" customFormat="1" x14ac:dyDescent="0.25"/>
    <row r="283" s="166" customFormat="1" x14ac:dyDescent="0.25"/>
    <row r="284" s="166" customFormat="1" x14ac:dyDescent="0.25"/>
    <row r="285" s="166" customFormat="1" x14ac:dyDescent="0.25"/>
    <row r="286" s="166" customFormat="1" x14ac:dyDescent="0.25"/>
    <row r="287" s="166" customFormat="1" x14ac:dyDescent="0.25"/>
    <row r="288" s="166" customFormat="1" x14ac:dyDescent="0.25"/>
    <row r="289" s="166" customFormat="1" x14ac:dyDescent="0.25"/>
    <row r="290" s="166" customFormat="1" x14ac:dyDescent="0.25"/>
    <row r="291" s="166" customFormat="1" x14ac:dyDescent="0.25"/>
    <row r="292" s="166" customFormat="1" x14ac:dyDescent="0.25"/>
    <row r="293" s="166" customFormat="1" x14ac:dyDescent="0.25"/>
    <row r="294" s="166" customFormat="1" x14ac:dyDescent="0.25"/>
    <row r="295" s="166" customFormat="1" x14ac:dyDescent="0.25"/>
    <row r="296" s="166" customFormat="1" x14ac:dyDescent="0.25"/>
    <row r="297" s="166" customFormat="1" x14ac:dyDescent="0.25"/>
    <row r="298" s="166" customFormat="1" x14ac:dyDescent="0.25"/>
    <row r="299" s="166" customFormat="1" x14ac:dyDescent="0.25"/>
    <row r="300" s="166" customFormat="1" x14ac:dyDescent="0.25"/>
    <row r="301" s="166" customFormat="1" x14ac:dyDescent="0.25"/>
    <row r="302" s="166" customFormat="1" x14ac:dyDescent="0.25"/>
    <row r="303" s="166" customFormat="1" x14ac:dyDescent="0.25"/>
    <row r="304" s="166" customFormat="1" x14ac:dyDescent="0.25"/>
    <row r="305" s="166" customFormat="1" x14ac:dyDescent="0.25"/>
    <row r="306" s="166" customFormat="1" x14ac:dyDescent="0.25"/>
    <row r="307" s="166" customFormat="1" x14ac:dyDescent="0.25"/>
    <row r="308" s="166" customFormat="1" x14ac:dyDescent="0.25"/>
    <row r="309" s="166" customFormat="1" x14ac:dyDescent="0.25"/>
    <row r="310" s="166" customFormat="1" x14ac:dyDescent="0.25"/>
    <row r="311" s="166" customFormat="1" x14ac:dyDescent="0.25"/>
    <row r="312" s="166" customFormat="1" x14ac:dyDescent="0.25"/>
    <row r="313" s="166" customFormat="1" x14ac:dyDescent="0.25"/>
    <row r="314" s="166" customFormat="1" x14ac:dyDescent="0.25"/>
    <row r="315" s="166" customFormat="1" x14ac:dyDescent="0.25"/>
    <row r="316" s="166" customFormat="1" x14ac:dyDescent="0.25"/>
    <row r="317" s="166" customFormat="1" x14ac:dyDescent="0.25"/>
    <row r="318" s="166" customFormat="1" x14ac:dyDescent="0.25"/>
    <row r="319" s="166" customFormat="1" x14ac:dyDescent="0.25"/>
    <row r="320" s="166" customFormat="1" x14ac:dyDescent="0.25"/>
    <row r="321" s="166" customFormat="1" x14ac:dyDescent="0.25"/>
    <row r="322" s="166" customFormat="1" x14ac:dyDescent="0.25"/>
    <row r="323" s="166" customFormat="1" x14ac:dyDescent="0.25"/>
    <row r="324" s="166" customFormat="1" x14ac:dyDescent="0.25"/>
    <row r="325" s="166" customFormat="1" x14ac:dyDescent="0.25"/>
    <row r="326" s="166" customFormat="1" x14ac:dyDescent="0.25"/>
    <row r="327" s="166" customFormat="1" x14ac:dyDescent="0.25"/>
    <row r="328" s="166" customFormat="1" x14ac:dyDescent="0.25"/>
    <row r="329" s="166" customFormat="1" x14ac:dyDescent="0.25"/>
    <row r="330" s="166" customFormat="1" x14ac:dyDescent="0.25"/>
    <row r="331" s="166" customFormat="1" x14ac:dyDescent="0.25"/>
    <row r="332" s="166" customFormat="1" x14ac:dyDescent="0.25"/>
    <row r="333" s="166" customFormat="1" x14ac:dyDescent="0.25"/>
    <row r="334" s="166" customFormat="1" x14ac:dyDescent="0.25"/>
    <row r="335" s="166" customFormat="1" x14ac:dyDescent="0.25"/>
    <row r="336" s="166" customFormat="1" x14ac:dyDescent="0.25"/>
    <row r="337" s="166" customFormat="1" x14ac:dyDescent="0.25"/>
    <row r="338" s="166" customFormat="1" x14ac:dyDescent="0.25"/>
    <row r="339" s="166" customFormat="1" x14ac:dyDescent="0.25"/>
    <row r="340" s="166" customFormat="1" x14ac:dyDescent="0.25"/>
    <row r="341" s="166" customFormat="1" x14ac:dyDescent="0.25"/>
    <row r="342" s="166" customFormat="1" x14ac:dyDescent="0.25"/>
    <row r="343" s="166" customFormat="1" x14ac:dyDescent="0.25"/>
    <row r="344" s="166" customFormat="1" x14ac:dyDescent="0.25"/>
    <row r="345" s="166" customFormat="1" x14ac:dyDescent="0.25"/>
    <row r="346" s="166" customFormat="1" x14ac:dyDescent="0.25"/>
    <row r="347" s="166" customFormat="1" x14ac:dyDescent="0.25"/>
    <row r="348" s="166" customFormat="1" x14ac:dyDescent="0.25"/>
    <row r="349" s="166" customFormat="1" x14ac:dyDescent="0.25"/>
    <row r="350" s="166" customFormat="1" x14ac:dyDescent="0.25"/>
    <row r="351" s="166" customFormat="1" x14ac:dyDescent="0.25"/>
    <row r="352" s="166" customFormat="1" x14ac:dyDescent="0.25"/>
    <row r="353" s="166" customFormat="1" x14ac:dyDescent="0.25"/>
    <row r="354" s="166" customFormat="1" x14ac:dyDescent="0.25"/>
    <row r="355" s="166" customFormat="1" x14ac:dyDescent="0.25"/>
    <row r="356" s="166" customFormat="1" x14ac:dyDescent="0.25"/>
    <row r="357" s="166" customFormat="1" x14ac:dyDescent="0.25"/>
    <row r="358" s="166" customFormat="1" x14ac:dyDescent="0.25"/>
    <row r="359" s="166" customFormat="1" x14ac:dyDescent="0.25"/>
    <row r="360" s="166" customFormat="1" x14ac:dyDescent="0.25"/>
    <row r="361" s="166" customFormat="1" x14ac:dyDescent="0.25"/>
    <row r="362" s="166" customFormat="1" x14ac:dyDescent="0.25"/>
    <row r="363" s="166" customFormat="1" x14ac:dyDescent="0.25"/>
    <row r="364" s="166" customFormat="1" x14ac:dyDescent="0.25"/>
    <row r="365" s="166" customFormat="1" x14ac:dyDescent="0.25"/>
    <row r="366" s="166" customFormat="1" x14ac:dyDescent="0.25"/>
    <row r="367" s="166" customFormat="1" x14ac:dyDescent="0.25"/>
    <row r="368" s="166" customFormat="1" x14ac:dyDescent="0.25"/>
    <row r="369" s="166" customFormat="1" x14ac:dyDescent="0.25"/>
    <row r="370" s="166" customFormat="1" x14ac:dyDescent="0.25"/>
    <row r="371" s="166" customFormat="1" x14ac:dyDescent="0.25"/>
    <row r="372" s="166" customFormat="1" x14ac:dyDescent="0.25"/>
  </sheetData>
  <sheetProtection algorithmName="SHA-512" hashValue="DGehR6YUGPWu3Rjqfwvo6SfcMutEptMVrSXT9/3L/d+0OzTWSHBdoqS9jAfcOMXfeAssgAj/xIrW8Wnqok47bg==" saltValue="vig3wLt90B7bzfdCSmdbtA==" spinCount="100000" sheet="1" objects="1" scenarios="1"/>
  <mergeCells count="9">
    <mergeCell ref="B30:F30"/>
    <mergeCell ref="B18:G18"/>
    <mergeCell ref="B10:G10"/>
    <mergeCell ref="B16:G16"/>
    <mergeCell ref="B3:E3"/>
    <mergeCell ref="B4:E4"/>
    <mergeCell ref="B5:E5"/>
    <mergeCell ref="B9:G9"/>
    <mergeCell ref="B27:G27"/>
  </mergeCells>
  <conditionalFormatting sqref="B11:C15 E11:F15 B17:C17 F17:G17 E19:F25 F26:G26 E28:F28">
    <cfRule type="notContainsBlanks" dxfId="6" priority="12">
      <formula>LEN(TRIM(B11))&gt;0</formula>
    </cfRule>
  </conditionalFormatting>
  <conditionalFormatting sqref="B19:C26">
    <cfRule type="notContainsBlanks" dxfId="5" priority="5">
      <formula>LEN(TRIM(B19))&gt;0</formula>
    </cfRule>
  </conditionalFormatting>
  <conditionalFormatting sqref="B28:C28">
    <cfRule type="notContainsBlanks" dxfId="4" priority="2">
      <formula>LEN(TRIM(B28))&gt;0</formula>
    </cfRule>
  </conditionalFormatting>
  <pageMargins left="0.7" right="0.7" top="0.75" bottom="0.75" header="0.3" footer="0.3"/>
  <ignoredErrors>
    <ignoredError sqref="D16:G16 B4:B5 B11:B14 B29 B21:B27 D26:G27 F23:G23 F24:G24 F25:G25 B17:B18 B16 G11 G12 G13 G14 G15 D17:G18 F19:G19 F20:G20 F22:G22 D29:G29 G28 F21:G21" unlockedFormula="1"/>
  </ignoredError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DC3F59A-E92E-4C41-88AE-2185F141D975}">
  <dimension ref="A1:AV371"/>
  <sheetViews>
    <sheetView zoomScale="85" zoomScaleNormal="85" workbookViewId="0"/>
  </sheetViews>
  <sheetFormatPr defaultColWidth="11" defaultRowHeight="13.2" x14ac:dyDescent="0.25"/>
  <cols>
    <col min="1" max="1" width="3.796875" style="417" customWidth="1"/>
    <col min="2" max="2" width="34.296875" style="417" bestFit="1" customWidth="1"/>
    <col min="3" max="3" width="34.296875" style="417" customWidth="1"/>
    <col min="4" max="4" width="14" style="417" customWidth="1"/>
    <col min="5" max="5" width="15.19921875" style="417" customWidth="1"/>
    <col min="6" max="6" width="19.69921875" style="417" bestFit="1" customWidth="1"/>
    <col min="7" max="7" width="21.796875" style="371" bestFit="1" customWidth="1"/>
    <col min="8" max="48" width="11" style="371"/>
    <col min="49" max="16384" width="11" style="417"/>
  </cols>
  <sheetData>
    <row r="1" spans="1:48" x14ac:dyDescent="0.25">
      <c r="A1" s="368"/>
      <c r="B1" s="369"/>
      <c r="C1" s="369"/>
      <c r="D1" s="369"/>
      <c r="E1" s="369"/>
      <c r="F1" s="369"/>
      <c r="G1" s="369"/>
      <c r="H1" s="370"/>
    </row>
    <row r="2" spans="1:48" x14ac:dyDescent="0.25">
      <c r="A2" s="372"/>
      <c r="B2" s="371"/>
      <c r="C2" s="371"/>
      <c r="D2" s="371"/>
      <c r="E2" s="371"/>
      <c r="F2" s="371"/>
      <c r="H2" s="373"/>
    </row>
    <row r="3" spans="1:48" x14ac:dyDescent="0.25">
      <c r="A3" s="372"/>
      <c r="B3" s="418" t="s">
        <v>89</v>
      </c>
      <c r="C3" s="418"/>
      <c r="D3" s="418"/>
      <c r="E3" s="371"/>
      <c r="F3" s="371"/>
      <c r="H3" s="373"/>
    </row>
    <row r="4" spans="1:48" x14ac:dyDescent="0.25">
      <c r="A4" s="372"/>
      <c r="B4" s="418" t="str">
        <f>Stadhuis!B4</f>
        <v>Cateringdiensten gemeente 's-Hertogenbosch - Totaaloverzicht</v>
      </c>
      <c r="C4" s="418"/>
      <c r="D4" s="418"/>
      <c r="E4" s="371"/>
      <c r="F4" s="371"/>
      <c r="H4" s="373"/>
    </row>
    <row r="5" spans="1:48" x14ac:dyDescent="0.25">
      <c r="A5" s="372"/>
      <c r="B5" s="418" t="str">
        <f>Stadhuis!B5</f>
        <v>Datum 20-05-2026</v>
      </c>
      <c r="C5" s="418"/>
      <c r="D5" s="418"/>
      <c r="E5" s="371"/>
      <c r="F5" s="371"/>
      <c r="H5" s="373"/>
    </row>
    <row r="6" spans="1:48" x14ac:dyDescent="0.25">
      <c r="A6" s="375"/>
      <c r="B6" s="376"/>
      <c r="C6" s="376"/>
      <c r="D6" s="377"/>
      <c r="E6" s="378"/>
      <c r="F6" s="378"/>
      <c r="G6" s="378"/>
      <c r="H6" s="379"/>
    </row>
    <row r="7" spans="1:48" s="371" customFormat="1" x14ac:dyDescent="0.25">
      <c r="A7" s="380"/>
      <c r="B7" s="381"/>
      <c r="C7" s="381"/>
      <c r="D7" s="381"/>
      <c r="E7" s="381"/>
      <c r="F7" s="381"/>
      <c r="G7" s="381"/>
      <c r="H7" s="382"/>
    </row>
    <row r="8" spans="1:48" ht="26.4" x14ac:dyDescent="0.25">
      <c r="A8" s="383"/>
      <c r="B8" s="384" t="s">
        <v>137</v>
      </c>
      <c r="C8" s="384" t="s">
        <v>151</v>
      </c>
      <c r="D8" s="385" t="s">
        <v>113</v>
      </c>
      <c r="E8" s="385" t="s">
        <v>87</v>
      </c>
      <c r="F8" s="386" t="s">
        <v>88</v>
      </c>
      <c r="G8" s="385" t="s">
        <v>138</v>
      </c>
      <c r="H8" s="387"/>
    </row>
    <row r="9" spans="1:48" x14ac:dyDescent="0.25">
      <c r="A9" s="383"/>
      <c r="B9" s="396"/>
      <c r="C9" s="396"/>
      <c r="D9" s="397"/>
      <c r="E9" s="399"/>
      <c r="F9" s="400"/>
      <c r="G9" s="399"/>
      <c r="H9" s="419"/>
    </row>
    <row r="10" spans="1:48" x14ac:dyDescent="0.25">
      <c r="A10" s="383"/>
      <c r="B10" s="420" t="s">
        <v>114</v>
      </c>
      <c r="C10" s="420"/>
      <c r="D10" s="420"/>
      <c r="E10" s="420"/>
      <c r="F10" s="420"/>
      <c r="G10" s="420"/>
      <c r="H10" s="419"/>
    </row>
    <row r="11" spans="1:48" ht="66" x14ac:dyDescent="0.25">
      <c r="A11" s="383"/>
      <c r="B11" s="421" t="s">
        <v>152</v>
      </c>
      <c r="C11" s="402" t="s">
        <v>155</v>
      </c>
      <c r="D11" s="201"/>
      <c r="E11" s="422">
        <v>8.8000000000000007</v>
      </c>
      <c r="F11" s="423">
        <v>650</v>
      </c>
      <c r="G11" s="393">
        <f>D11*F11</f>
        <v>0</v>
      </c>
      <c r="H11" s="419"/>
    </row>
    <row r="12" spans="1:48" ht="66" x14ac:dyDescent="0.25">
      <c r="A12" s="383"/>
      <c r="B12" s="401" t="s">
        <v>153</v>
      </c>
      <c r="C12" s="402" t="s">
        <v>156</v>
      </c>
      <c r="D12" s="201"/>
      <c r="E12" s="422">
        <v>11.98</v>
      </c>
      <c r="F12" s="423">
        <v>750</v>
      </c>
      <c r="G12" s="393">
        <f>D12*F12</f>
        <v>0</v>
      </c>
      <c r="H12" s="419"/>
    </row>
    <row r="13" spans="1:48" ht="39.6" x14ac:dyDescent="0.25">
      <c r="A13" s="383"/>
      <c r="B13" s="401" t="s">
        <v>154</v>
      </c>
      <c r="C13" s="402" t="s">
        <v>157</v>
      </c>
      <c r="D13" s="201"/>
      <c r="E13" s="422">
        <v>11.98</v>
      </c>
      <c r="F13" s="423">
        <v>75</v>
      </c>
      <c r="G13" s="393">
        <f>D13*F13</f>
        <v>0</v>
      </c>
      <c r="H13" s="419"/>
    </row>
    <row r="14" spans="1:48" x14ac:dyDescent="0.25">
      <c r="A14" s="383"/>
      <c r="B14" s="403"/>
      <c r="C14" s="424"/>
      <c r="D14" s="425"/>
      <c r="E14" s="406"/>
      <c r="F14" s="407"/>
      <c r="G14" s="406"/>
      <c r="H14" s="419"/>
    </row>
    <row r="15" spans="1:48" ht="16.2" x14ac:dyDescent="0.25">
      <c r="A15" s="383"/>
      <c r="B15" s="426" t="s">
        <v>119</v>
      </c>
      <c r="C15" s="426"/>
      <c r="D15" s="426"/>
      <c r="E15" s="426"/>
      <c r="F15" s="426"/>
      <c r="G15" s="426"/>
      <c r="H15" s="419"/>
    </row>
    <row r="16" spans="1:48" ht="39.6" x14ac:dyDescent="0.25">
      <c r="A16" s="383"/>
      <c r="B16" s="401" t="s">
        <v>120</v>
      </c>
      <c r="C16" s="402" t="s">
        <v>172</v>
      </c>
      <c r="D16" s="201"/>
      <c r="E16" s="394">
        <v>2.62</v>
      </c>
      <c r="F16" s="395">
        <v>400</v>
      </c>
      <c r="G16" s="393">
        <f>D16*F16</f>
        <v>0</v>
      </c>
      <c r="H16" s="387"/>
      <c r="AV16" s="417"/>
    </row>
    <row r="17" spans="1:48" ht="26.4" x14ac:dyDescent="0.25">
      <c r="A17" s="383"/>
      <c r="B17" s="401" t="s">
        <v>121</v>
      </c>
      <c r="C17" s="402" t="s">
        <v>173</v>
      </c>
      <c r="D17" s="201"/>
      <c r="E17" s="394">
        <v>3.25</v>
      </c>
      <c r="F17" s="395">
        <v>50</v>
      </c>
      <c r="G17" s="393">
        <f>D17*F17</f>
        <v>0</v>
      </c>
      <c r="H17" s="387"/>
      <c r="AV17" s="417"/>
    </row>
    <row r="18" spans="1:48" ht="39.6" x14ac:dyDescent="0.25">
      <c r="A18" s="383"/>
      <c r="B18" s="401" t="s">
        <v>175</v>
      </c>
      <c r="C18" s="402" t="s">
        <v>174</v>
      </c>
      <c r="D18" s="201"/>
      <c r="E18" s="394">
        <v>1.76</v>
      </c>
      <c r="F18" s="395">
        <v>45</v>
      </c>
      <c r="G18" s="393">
        <f>D18*F18</f>
        <v>0</v>
      </c>
      <c r="H18" s="387"/>
      <c r="AV18" s="417"/>
    </row>
    <row r="19" spans="1:48" s="371" customFormat="1" ht="26.4" x14ac:dyDescent="0.25">
      <c r="A19" s="383"/>
      <c r="B19" s="401" t="s">
        <v>122</v>
      </c>
      <c r="C19" s="402" t="s">
        <v>177</v>
      </c>
      <c r="D19" s="201"/>
      <c r="E19" s="394">
        <v>19.5</v>
      </c>
      <c r="F19" s="395">
        <v>20</v>
      </c>
      <c r="G19" s="393">
        <f>D19*F19</f>
        <v>0</v>
      </c>
      <c r="H19" s="387"/>
    </row>
    <row r="20" spans="1:48" s="371" customFormat="1" ht="26.4" x14ac:dyDescent="0.25">
      <c r="A20" s="383"/>
      <c r="B20" s="401" t="s">
        <v>176</v>
      </c>
      <c r="C20" s="402" t="s">
        <v>178</v>
      </c>
      <c r="D20" s="201"/>
      <c r="E20" s="394">
        <v>1.4</v>
      </c>
      <c r="F20" s="395">
        <v>300</v>
      </c>
      <c r="G20" s="393">
        <f>D20*F20</f>
        <v>0</v>
      </c>
      <c r="H20" s="387"/>
    </row>
    <row r="21" spans="1:48" x14ac:dyDescent="0.25">
      <c r="A21" s="383"/>
      <c r="B21" s="403"/>
      <c r="C21" s="403"/>
      <c r="D21" s="404"/>
      <c r="E21" s="406"/>
      <c r="F21" s="407"/>
      <c r="G21" s="406"/>
      <c r="H21" s="419"/>
    </row>
    <row r="22" spans="1:48" ht="16.2" x14ac:dyDescent="0.25">
      <c r="A22" s="383"/>
      <c r="B22" s="426" t="s">
        <v>123</v>
      </c>
      <c r="C22" s="426"/>
      <c r="D22" s="426"/>
      <c r="E22" s="426"/>
      <c r="F22" s="426"/>
      <c r="G22" s="426"/>
      <c r="H22" s="419"/>
    </row>
    <row r="23" spans="1:48" s="371" customFormat="1" ht="52.8" x14ac:dyDescent="0.25">
      <c r="A23" s="383"/>
      <c r="B23" s="401" t="s">
        <v>158</v>
      </c>
      <c r="C23" s="402" t="s">
        <v>161</v>
      </c>
      <c r="D23" s="201"/>
      <c r="E23" s="422">
        <v>7.45</v>
      </c>
      <c r="F23" s="423">
        <v>10</v>
      </c>
      <c r="G23" s="393">
        <f t="shared" ref="G23:G25" si="0">D23*F23</f>
        <v>0</v>
      </c>
      <c r="H23" s="419"/>
    </row>
    <row r="24" spans="1:48" s="371" customFormat="1" ht="39.6" x14ac:dyDescent="0.25">
      <c r="A24" s="383"/>
      <c r="B24" s="401" t="s">
        <v>159</v>
      </c>
      <c r="C24" s="402" t="s">
        <v>162</v>
      </c>
      <c r="D24" s="201"/>
      <c r="E24" s="422">
        <v>8.09</v>
      </c>
      <c r="F24" s="423">
        <v>10</v>
      </c>
      <c r="G24" s="393">
        <f t="shared" si="0"/>
        <v>0</v>
      </c>
      <c r="H24" s="419"/>
    </row>
    <row r="25" spans="1:48" s="371" customFormat="1" ht="39.6" x14ac:dyDescent="0.25">
      <c r="A25" s="383"/>
      <c r="B25" s="401" t="s">
        <v>160</v>
      </c>
      <c r="C25" s="402" t="s">
        <v>163</v>
      </c>
      <c r="D25" s="201"/>
      <c r="E25" s="422">
        <v>4.93</v>
      </c>
      <c r="F25" s="423">
        <v>20</v>
      </c>
      <c r="G25" s="393">
        <f t="shared" si="0"/>
        <v>0</v>
      </c>
      <c r="H25" s="419"/>
    </row>
    <row r="26" spans="1:48" x14ac:dyDescent="0.25">
      <c r="A26" s="383"/>
      <c r="B26" s="396"/>
      <c r="C26" s="396"/>
      <c r="D26" s="397"/>
      <c r="E26" s="399"/>
      <c r="F26" s="400"/>
      <c r="G26" s="399"/>
      <c r="H26" s="419"/>
    </row>
    <row r="27" spans="1:48" x14ac:dyDescent="0.25">
      <c r="A27" s="383"/>
      <c r="B27" s="408" t="s">
        <v>124</v>
      </c>
      <c r="C27" s="408"/>
      <c r="D27" s="408"/>
      <c r="E27" s="408"/>
      <c r="F27" s="408"/>
      <c r="G27" s="408"/>
      <c r="H27" s="387"/>
    </row>
    <row r="28" spans="1:48" s="371" customFormat="1" ht="66" x14ac:dyDescent="0.25">
      <c r="A28" s="383"/>
      <c r="B28" s="401" t="s">
        <v>164</v>
      </c>
      <c r="C28" s="402" t="s">
        <v>165</v>
      </c>
      <c r="D28" s="201"/>
      <c r="E28" s="391">
        <v>11.29</v>
      </c>
      <c r="F28" s="392">
        <v>10</v>
      </c>
      <c r="G28" s="393">
        <f>D28*F28</f>
        <v>0</v>
      </c>
      <c r="H28" s="387"/>
    </row>
    <row r="29" spans="1:48" s="371" customFormat="1" ht="39.6" x14ac:dyDescent="0.25">
      <c r="A29" s="383"/>
      <c r="B29" s="401" t="s">
        <v>130</v>
      </c>
      <c r="C29" s="402" t="s">
        <v>166</v>
      </c>
      <c r="D29" s="201"/>
      <c r="E29" s="391">
        <v>14.86</v>
      </c>
      <c r="F29" s="392">
        <v>160</v>
      </c>
      <c r="G29" s="393">
        <f>D29*F29</f>
        <v>0</v>
      </c>
      <c r="H29" s="387"/>
    </row>
    <row r="30" spans="1:48" s="371" customFormat="1" ht="26.4" x14ac:dyDescent="0.25">
      <c r="A30" s="383"/>
      <c r="B30" s="401" t="s">
        <v>150</v>
      </c>
      <c r="C30" s="402" t="s">
        <v>179</v>
      </c>
      <c r="D30" s="201"/>
      <c r="E30" s="391">
        <v>4.4000000000000004</v>
      </c>
      <c r="F30" s="392">
        <v>180</v>
      </c>
      <c r="G30" s="393">
        <f>D30*F30</f>
        <v>0</v>
      </c>
      <c r="H30" s="387"/>
    </row>
    <row r="31" spans="1:48" s="371" customFormat="1" ht="39.6" x14ac:dyDescent="0.25">
      <c r="A31" s="383"/>
      <c r="B31" s="389" t="s">
        <v>149</v>
      </c>
      <c r="C31" s="402" t="s">
        <v>180</v>
      </c>
      <c r="D31" s="201"/>
      <c r="E31" s="394">
        <v>3.84</v>
      </c>
      <c r="F31" s="427">
        <v>20</v>
      </c>
      <c r="G31" s="393">
        <f>D31*F31</f>
        <v>0</v>
      </c>
      <c r="H31" s="387"/>
    </row>
    <row r="32" spans="1:48" s="371" customFormat="1" ht="39.6" x14ac:dyDescent="0.25">
      <c r="A32" s="383"/>
      <c r="B32" s="401" t="s">
        <v>131</v>
      </c>
      <c r="C32" s="402" t="s">
        <v>181</v>
      </c>
      <c r="D32" s="201"/>
      <c r="E32" s="394">
        <v>4.04</v>
      </c>
      <c r="F32" s="395">
        <v>45</v>
      </c>
      <c r="G32" s="393">
        <f>D32*F32</f>
        <v>0</v>
      </c>
      <c r="H32" s="387"/>
    </row>
    <row r="33" spans="1:9" x14ac:dyDescent="0.25">
      <c r="A33" s="383"/>
      <c r="B33" s="396"/>
      <c r="C33" s="396"/>
      <c r="D33" s="397"/>
      <c r="E33" s="399"/>
      <c r="F33" s="400"/>
      <c r="G33" s="399"/>
      <c r="H33" s="419"/>
    </row>
    <row r="34" spans="1:9" s="371" customFormat="1" ht="16.05" customHeight="1" x14ac:dyDescent="0.25">
      <c r="A34" s="383"/>
      <c r="B34" s="428" t="s">
        <v>188</v>
      </c>
      <c r="C34" s="429"/>
      <c r="D34" s="429"/>
      <c r="E34" s="429"/>
      <c r="F34" s="430"/>
      <c r="G34" s="431">
        <f>SUM(G11:G32)</f>
        <v>0</v>
      </c>
      <c r="H34" s="419"/>
      <c r="I34" s="413"/>
    </row>
    <row r="35" spans="1:9" s="371" customFormat="1" x14ac:dyDescent="0.25">
      <c r="A35" s="414"/>
      <c r="B35" s="415"/>
      <c r="C35" s="415"/>
      <c r="D35" s="415"/>
      <c r="E35" s="415"/>
      <c r="F35" s="415"/>
      <c r="G35" s="415"/>
      <c r="H35" s="432"/>
    </row>
    <row r="36" spans="1:9" s="371" customFormat="1" x14ac:dyDescent="0.25"/>
    <row r="37" spans="1:9" s="371" customFormat="1" x14ac:dyDescent="0.25"/>
    <row r="38" spans="1:9" s="371" customFormat="1" x14ac:dyDescent="0.25"/>
    <row r="39" spans="1:9" s="371" customFormat="1" x14ac:dyDescent="0.25"/>
    <row r="40" spans="1:9" s="371" customFormat="1" x14ac:dyDescent="0.25"/>
    <row r="41" spans="1:9" s="371" customFormat="1" x14ac:dyDescent="0.25"/>
    <row r="42" spans="1:9" s="371" customFormat="1" x14ac:dyDescent="0.25"/>
    <row r="43" spans="1:9" s="371" customFormat="1" x14ac:dyDescent="0.25"/>
    <row r="44" spans="1:9" s="371" customFormat="1" x14ac:dyDescent="0.25"/>
    <row r="45" spans="1:9" s="371" customFormat="1" x14ac:dyDescent="0.25"/>
    <row r="46" spans="1:9" s="371" customFormat="1" x14ac:dyDescent="0.25"/>
    <row r="47" spans="1:9" s="371" customFormat="1" x14ac:dyDescent="0.25"/>
    <row r="48" spans="1:9" s="371" customFormat="1" x14ac:dyDescent="0.25"/>
    <row r="49" s="371" customFormat="1" x14ac:dyDescent="0.25"/>
    <row r="50" s="371" customFormat="1" x14ac:dyDescent="0.25"/>
    <row r="51" s="371" customFormat="1" x14ac:dyDescent="0.25"/>
    <row r="52" s="371" customFormat="1" x14ac:dyDescent="0.25"/>
    <row r="53" s="371" customFormat="1" x14ac:dyDescent="0.25"/>
    <row r="54" s="371" customFormat="1" x14ac:dyDescent="0.25"/>
    <row r="55" s="371" customFormat="1" x14ac:dyDescent="0.25"/>
    <row r="56" s="371" customFormat="1" x14ac:dyDescent="0.25"/>
    <row r="57" s="371" customFormat="1" x14ac:dyDescent="0.25"/>
    <row r="58" s="371" customFormat="1" x14ac:dyDescent="0.25"/>
    <row r="59" s="371" customFormat="1" x14ac:dyDescent="0.25"/>
    <row r="60" s="371" customFormat="1" x14ac:dyDescent="0.25"/>
    <row r="61" s="371" customFormat="1" x14ac:dyDescent="0.25"/>
    <row r="62" s="371" customFormat="1" x14ac:dyDescent="0.25"/>
    <row r="63" s="371" customFormat="1" x14ac:dyDescent="0.25"/>
    <row r="64" s="371" customFormat="1" x14ac:dyDescent="0.25"/>
    <row r="65" s="371" customFormat="1" x14ac:dyDescent="0.25"/>
    <row r="66" s="371" customFormat="1" x14ac:dyDescent="0.25"/>
    <row r="67" s="371" customFormat="1" x14ac:dyDescent="0.25"/>
    <row r="68" s="371" customFormat="1" x14ac:dyDescent="0.25"/>
    <row r="69" s="371" customFormat="1" x14ac:dyDescent="0.25"/>
    <row r="70" s="371" customFormat="1" x14ac:dyDescent="0.25"/>
    <row r="71" s="371" customFormat="1" x14ac:dyDescent="0.25"/>
    <row r="72" s="371" customFormat="1" x14ac:dyDescent="0.25"/>
    <row r="73" s="371" customFormat="1" x14ac:dyDescent="0.25"/>
    <row r="74" s="371" customFormat="1" x14ac:dyDescent="0.25"/>
    <row r="75" s="371" customFormat="1" x14ac:dyDescent="0.25"/>
    <row r="76" s="371" customFormat="1" x14ac:dyDescent="0.25"/>
    <row r="77" s="371" customFormat="1" x14ac:dyDescent="0.25"/>
    <row r="78" s="371" customFormat="1" x14ac:dyDescent="0.25"/>
    <row r="79" s="371" customFormat="1" x14ac:dyDescent="0.25"/>
    <row r="80" s="371" customFormat="1" x14ac:dyDescent="0.25"/>
    <row r="81" s="371" customFormat="1" x14ac:dyDescent="0.25"/>
    <row r="82" s="371" customFormat="1" x14ac:dyDescent="0.25"/>
    <row r="83" s="371" customFormat="1" x14ac:dyDescent="0.25"/>
    <row r="84" s="371" customFormat="1" x14ac:dyDescent="0.25"/>
    <row r="85" s="371" customFormat="1" x14ac:dyDescent="0.25"/>
    <row r="86" s="371" customFormat="1" x14ac:dyDescent="0.25"/>
    <row r="87" s="371" customFormat="1" x14ac:dyDescent="0.25"/>
    <row r="88" s="371" customFormat="1" x14ac:dyDescent="0.25"/>
    <row r="89" s="371" customFormat="1" x14ac:dyDescent="0.25"/>
    <row r="90" s="371" customFormat="1" x14ac:dyDescent="0.25"/>
    <row r="91" s="371" customFormat="1" x14ac:dyDescent="0.25"/>
    <row r="92" s="371" customFormat="1" x14ac:dyDescent="0.25"/>
    <row r="93" s="371" customFormat="1" x14ac:dyDescent="0.25"/>
    <row r="94" s="371" customFormat="1" x14ac:dyDescent="0.25"/>
    <row r="95" s="371" customFormat="1" x14ac:dyDescent="0.25"/>
    <row r="96" s="371" customFormat="1" x14ac:dyDescent="0.25"/>
    <row r="97" s="371" customFormat="1" x14ac:dyDescent="0.25"/>
    <row r="98" s="371" customFormat="1" x14ac:dyDescent="0.25"/>
    <row r="99" s="371" customFormat="1" x14ac:dyDescent="0.25"/>
    <row r="100" s="371" customFormat="1" x14ac:dyDescent="0.25"/>
    <row r="101" s="371" customFormat="1" x14ac:dyDescent="0.25"/>
    <row r="102" s="371" customFormat="1" x14ac:dyDescent="0.25"/>
    <row r="103" s="371" customFormat="1" x14ac:dyDescent="0.25"/>
    <row r="104" s="371" customFormat="1" x14ac:dyDescent="0.25"/>
    <row r="105" s="371" customFormat="1" x14ac:dyDescent="0.25"/>
    <row r="106" s="371" customFormat="1" x14ac:dyDescent="0.25"/>
    <row r="107" s="371" customFormat="1" x14ac:dyDescent="0.25"/>
    <row r="108" s="371" customFormat="1" x14ac:dyDescent="0.25"/>
    <row r="109" s="371" customFormat="1" x14ac:dyDescent="0.25"/>
    <row r="110" s="371" customFormat="1" x14ac:dyDescent="0.25"/>
    <row r="111" s="371" customFormat="1" x14ac:dyDescent="0.25"/>
    <row r="112" s="371" customFormat="1" x14ac:dyDescent="0.25"/>
    <row r="113" s="371" customFormat="1" x14ac:dyDescent="0.25"/>
    <row r="114" s="371" customFormat="1" x14ac:dyDescent="0.25"/>
    <row r="115" s="371" customFormat="1" x14ac:dyDescent="0.25"/>
    <row r="116" s="371" customFormat="1" x14ac:dyDescent="0.25"/>
    <row r="117" s="371" customFormat="1" x14ac:dyDescent="0.25"/>
    <row r="118" s="371" customFormat="1" x14ac:dyDescent="0.25"/>
    <row r="119" s="371" customFormat="1" x14ac:dyDescent="0.25"/>
    <row r="120" s="371" customFormat="1" x14ac:dyDescent="0.25"/>
    <row r="121" s="371" customFormat="1" x14ac:dyDescent="0.25"/>
    <row r="122" s="371" customFormat="1" x14ac:dyDescent="0.25"/>
    <row r="123" s="371" customFormat="1" x14ac:dyDescent="0.25"/>
    <row r="124" s="371" customFormat="1" x14ac:dyDescent="0.25"/>
    <row r="125" s="371" customFormat="1" x14ac:dyDescent="0.25"/>
    <row r="126" s="371" customFormat="1" x14ac:dyDescent="0.25"/>
    <row r="127" s="371" customFormat="1" x14ac:dyDescent="0.25"/>
    <row r="128" s="371" customFormat="1" x14ac:dyDescent="0.25"/>
    <row r="129" s="371" customFormat="1" x14ac:dyDescent="0.25"/>
    <row r="130" s="371" customFormat="1" x14ac:dyDescent="0.25"/>
    <row r="131" s="371" customFormat="1" x14ac:dyDescent="0.25"/>
    <row r="132" s="371" customFormat="1" x14ac:dyDescent="0.25"/>
    <row r="133" s="371" customFormat="1" x14ac:dyDescent="0.25"/>
    <row r="134" s="371" customFormat="1" x14ac:dyDescent="0.25"/>
    <row r="135" s="371" customFormat="1" x14ac:dyDescent="0.25"/>
    <row r="136" s="371" customFormat="1" x14ac:dyDescent="0.25"/>
    <row r="137" s="371" customFormat="1" x14ac:dyDescent="0.25"/>
    <row r="138" s="371" customFormat="1" x14ac:dyDescent="0.25"/>
    <row r="139" s="371" customFormat="1" x14ac:dyDescent="0.25"/>
    <row r="140" s="371" customFormat="1" x14ac:dyDescent="0.25"/>
    <row r="141" s="371" customFormat="1" x14ac:dyDescent="0.25"/>
    <row r="142" s="371" customFormat="1" x14ac:dyDescent="0.25"/>
    <row r="143" s="371" customFormat="1" x14ac:dyDescent="0.25"/>
    <row r="144" s="371" customFormat="1" x14ac:dyDescent="0.25"/>
    <row r="145" s="371" customFormat="1" x14ac:dyDescent="0.25"/>
    <row r="146" s="371" customFormat="1" x14ac:dyDescent="0.25"/>
    <row r="147" s="371" customFormat="1" x14ac:dyDescent="0.25"/>
    <row r="148" s="371" customFormat="1" x14ac:dyDescent="0.25"/>
    <row r="149" s="371" customFormat="1" x14ac:dyDescent="0.25"/>
    <row r="150" s="371" customFormat="1" x14ac:dyDescent="0.25"/>
    <row r="151" s="371" customFormat="1" x14ac:dyDescent="0.25"/>
    <row r="152" s="371" customFormat="1" x14ac:dyDescent="0.25"/>
    <row r="153" s="371" customFormat="1" x14ac:dyDescent="0.25"/>
    <row r="154" s="371" customFormat="1" x14ac:dyDescent="0.25"/>
    <row r="155" s="371" customFormat="1" x14ac:dyDescent="0.25"/>
    <row r="156" s="371" customFormat="1" x14ac:dyDescent="0.25"/>
    <row r="157" s="371" customFormat="1" x14ac:dyDescent="0.25"/>
    <row r="158" s="371" customFormat="1" x14ac:dyDescent="0.25"/>
    <row r="159" s="371" customFormat="1" x14ac:dyDescent="0.25"/>
    <row r="160" s="371" customFormat="1" x14ac:dyDescent="0.25"/>
    <row r="161" s="371" customFormat="1" x14ac:dyDescent="0.25"/>
    <row r="162" s="371" customFormat="1" x14ac:dyDescent="0.25"/>
    <row r="163" s="371" customFormat="1" x14ac:dyDescent="0.25"/>
    <row r="164" s="371" customFormat="1" x14ac:dyDescent="0.25"/>
    <row r="165" s="371" customFormat="1" x14ac:dyDescent="0.25"/>
    <row r="166" s="371" customFormat="1" x14ac:dyDescent="0.25"/>
    <row r="167" s="371" customFormat="1" x14ac:dyDescent="0.25"/>
    <row r="168" s="371" customFormat="1" x14ac:dyDescent="0.25"/>
    <row r="169" s="371" customFormat="1" x14ac:dyDescent="0.25"/>
    <row r="170" s="371" customFormat="1" x14ac:dyDescent="0.25"/>
    <row r="171" s="371" customFormat="1" x14ac:dyDescent="0.25"/>
    <row r="172" s="371" customFormat="1" x14ac:dyDescent="0.25"/>
    <row r="173" s="371" customFormat="1" x14ac:dyDescent="0.25"/>
    <row r="174" s="371" customFormat="1" x14ac:dyDescent="0.25"/>
    <row r="175" s="371" customFormat="1" x14ac:dyDescent="0.25"/>
    <row r="176" s="371" customFormat="1" x14ac:dyDescent="0.25"/>
    <row r="177" s="371" customFormat="1" x14ac:dyDescent="0.25"/>
    <row r="178" s="371" customFormat="1" x14ac:dyDescent="0.25"/>
    <row r="179" s="371" customFormat="1" x14ac:dyDescent="0.25"/>
    <row r="180" s="371" customFormat="1" x14ac:dyDescent="0.25"/>
    <row r="181" s="371" customFormat="1" x14ac:dyDescent="0.25"/>
    <row r="182" s="371" customFormat="1" x14ac:dyDescent="0.25"/>
    <row r="183" s="371" customFormat="1" x14ac:dyDescent="0.25"/>
    <row r="184" s="371" customFormat="1" x14ac:dyDescent="0.25"/>
    <row r="185" s="371" customFormat="1" x14ac:dyDescent="0.25"/>
    <row r="186" s="371" customFormat="1" x14ac:dyDescent="0.25"/>
    <row r="187" s="371" customFormat="1" x14ac:dyDescent="0.25"/>
    <row r="188" s="371" customFormat="1" x14ac:dyDescent="0.25"/>
    <row r="189" s="371" customFormat="1" x14ac:dyDescent="0.25"/>
    <row r="190" s="371" customFormat="1" x14ac:dyDescent="0.25"/>
    <row r="191" s="371" customFormat="1" x14ac:dyDescent="0.25"/>
    <row r="192" s="371" customFormat="1" x14ac:dyDescent="0.25"/>
    <row r="193" s="371" customFormat="1" x14ac:dyDescent="0.25"/>
    <row r="194" s="371" customFormat="1" x14ac:dyDescent="0.25"/>
    <row r="195" s="371" customFormat="1" x14ac:dyDescent="0.25"/>
    <row r="196" s="371" customFormat="1" x14ac:dyDescent="0.25"/>
    <row r="197" s="371" customFormat="1" x14ac:dyDescent="0.25"/>
    <row r="198" s="371" customFormat="1" x14ac:dyDescent="0.25"/>
    <row r="199" s="371" customFormat="1" x14ac:dyDescent="0.25"/>
    <row r="200" s="371" customFormat="1" x14ac:dyDescent="0.25"/>
    <row r="201" s="371" customFormat="1" x14ac:dyDescent="0.25"/>
    <row r="202" s="371" customFormat="1" x14ac:dyDescent="0.25"/>
    <row r="203" s="371" customFormat="1" x14ac:dyDescent="0.25"/>
    <row r="204" s="371" customFormat="1" x14ac:dyDescent="0.25"/>
    <row r="205" s="371" customFormat="1" x14ac:dyDescent="0.25"/>
    <row r="206" s="371" customFormat="1" x14ac:dyDescent="0.25"/>
    <row r="207" s="371" customFormat="1" x14ac:dyDescent="0.25"/>
    <row r="208" s="371" customFormat="1" x14ac:dyDescent="0.25"/>
    <row r="209" s="371" customFormat="1" x14ac:dyDescent="0.25"/>
    <row r="210" s="371" customFormat="1" x14ac:dyDescent="0.25"/>
    <row r="211" s="371" customFormat="1" x14ac:dyDescent="0.25"/>
    <row r="212" s="371" customFormat="1" x14ac:dyDescent="0.25"/>
    <row r="213" s="371" customFormat="1" x14ac:dyDescent="0.25"/>
    <row r="214" s="371" customFormat="1" x14ac:dyDescent="0.25"/>
    <row r="215" s="371" customFormat="1" x14ac:dyDescent="0.25"/>
    <row r="216" s="371" customFormat="1" x14ac:dyDescent="0.25"/>
    <row r="217" s="371" customFormat="1" x14ac:dyDescent="0.25"/>
    <row r="218" s="371" customFormat="1" x14ac:dyDescent="0.25"/>
    <row r="219" s="371" customFormat="1" x14ac:dyDescent="0.25"/>
    <row r="220" s="371" customFormat="1" x14ac:dyDescent="0.25"/>
    <row r="221" s="371" customFormat="1" x14ac:dyDescent="0.25"/>
    <row r="222" s="371" customFormat="1" x14ac:dyDescent="0.25"/>
    <row r="223" s="371" customFormat="1" x14ac:dyDescent="0.25"/>
    <row r="224" s="371" customFormat="1" x14ac:dyDescent="0.25"/>
    <row r="225" s="371" customFormat="1" x14ac:dyDescent="0.25"/>
    <row r="226" s="371" customFormat="1" x14ac:dyDescent="0.25"/>
    <row r="227" s="371" customFormat="1" x14ac:dyDescent="0.25"/>
    <row r="228" s="371" customFormat="1" x14ac:dyDescent="0.25"/>
    <row r="229" s="371" customFormat="1" x14ac:dyDescent="0.25"/>
    <row r="230" s="371" customFormat="1" x14ac:dyDescent="0.25"/>
    <row r="231" s="371" customFormat="1" x14ac:dyDescent="0.25"/>
    <row r="232" s="371" customFormat="1" x14ac:dyDescent="0.25"/>
    <row r="233" s="371" customFormat="1" x14ac:dyDescent="0.25"/>
    <row r="234" s="371" customFormat="1" x14ac:dyDescent="0.25"/>
    <row r="235" s="371" customFormat="1" x14ac:dyDescent="0.25"/>
    <row r="236" s="371" customFormat="1" x14ac:dyDescent="0.25"/>
    <row r="237" s="371" customFormat="1" x14ac:dyDescent="0.25"/>
    <row r="238" s="371" customFormat="1" x14ac:dyDescent="0.25"/>
    <row r="239" s="371" customFormat="1" x14ac:dyDescent="0.25"/>
    <row r="240" s="371" customFormat="1" x14ac:dyDescent="0.25"/>
    <row r="241" s="371" customFormat="1" x14ac:dyDescent="0.25"/>
    <row r="242" s="371" customFormat="1" x14ac:dyDescent="0.25"/>
    <row r="243" s="371" customFormat="1" x14ac:dyDescent="0.25"/>
    <row r="244" s="371" customFormat="1" x14ac:dyDescent="0.25"/>
    <row r="245" s="371" customFormat="1" x14ac:dyDescent="0.25"/>
    <row r="246" s="371" customFormat="1" x14ac:dyDescent="0.25"/>
    <row r="247" s="371" customFormat="1" x14ac:dyDescent="0.25"/>
    <row r="248" s="371" customFormat="1" x14ac:dyDescent="0.25"/>
    <row r="249" s="371" customFormat="1" x14ac:dyDescent="0.25"/>
    <row r="250" s="371" customFormat="1" x14ac:dyDescent="0.25"/>
    <row r="251" s="371" customFormat="1" x14ac:dyDescent="0.25"/>
    <row r="252" s="371" customFormat="1" x14ac:dyDescent="0.25"/>
    <row r="253" s="371" customFormat="1" x14ac:dyDescent="0.25"/>
    <row r="254" s="371" customFormat="1" x14ac:dyDescent="0.25"/>
    <row r="255" s="371" customFormat="1" x14ac:dyDescent="0.25"/>
    <row r="256" s="371" customFormat="1" x14ac:dyDescent="0.25"/>
    <row r="257" s="371" customFormat="1" x14ac:dyDescent="0.25"/>
    <row r="258" s="371" customFormat="1" x14ac:dyDescent="0.25"/>
    <row r="259" s="371" customFormat="1" x14ac:dyDescent="0.25"/>
    <row r="260" s="371" customFormat="1" x14ac:dyDescent="0.25"/>
    <row r="261" s="371" customFormat="1" x14ac:dyDescent="0.25"/>
    <row r="262" s="371" customFormat="1" x14ac:dyDescent="0.25"/>
    <row r="263" s="371" customFormat="1" x14ac:dyDescent="0.25"/>
    <row r="264" s="371" customFormat="1" x14ac:dyDescent="0.25"/>
    <row r="265" s="371" customFormat="1" x14ac:dyDescent="0.25"/>
    <row r="266" s="371" customFormat="1" x14ac:dyDescent="0.25"/>
    <row r="267" s="371" customFormat="1" x14ac:dyDescent="0.25"/>
    <row r="268" s="371" customFormat="1" x14ac:dyDescent="0.25"/>
    <row r="269" s="371" customFormat="1" x14ac:dyDescent="0.25"/>
    <row r="270" s="371" customFormat="1" x14ac:dyDescent="0.25"/>
    <row r="271" s="371" customFormat="1" x14ac:dyDescent="0.25"/>
    <row r="272" s="371" customFormat="1" x14ac:dyDescent="0.25"/>
    <row r="273" s="371" customFormat="1" x14ac:dyDescent="0.25"/>
    <row r="274" s="371" customFormat="1" x14ac:dyDescent="0.25"/>
    <row r="275" s="371" customFormat="1" x14ac:dyDescent="0.25"/>
    <row r="276" s="371" customFormat="1" x14ac:dyDescent="0.25"/>
    <row r="277" s="371" customFormat="1" x14ac:dyDescent="0.25"/>
    <row r="278" s="371" customFormat="1" x14ac:dyDescent="0.25"/>
    <row r="279" s="371" customFormat="1" x14ac:dyDescent="0.25"/>
    <row r="280" s="371" customFormat="1" x14ac:dyDescent="0.25"/>
    <row r="281" s="371" customFormat="1" x14ac:dyDescent="0.25"/>
    <row r="282" s="371" customFormat="1" x14ac:dyDescent="0.25"/>
    <row r="283" s="371" customFormat="1" x14ac:dyDescent="0.25"/>
    <row r="284" s="371" customFormat="1" x14ac:dyDescent="0.25"/>
    <row r="285" s="371" customFormat="1" x14ac:dyDescent="0.25"/>
    <row r="286" s="371" customFormat="1" x14ac:dyDescent="0.25"/>
    <row r="287" s="371" customFormat="1" x14ac:dyDescent="0.25"/>
    <row r="288" s="371" customFormat="1" x14ac:dyDescent="0.25"/>
    <row r="289" s="371" customFormat="1" x14ac:dyDescent="0.25"/>
    <row r="290" s="371" customFormat="1" x14ac:dyDescent="0.25"/>
    <row r="291" s="371" customFormat="1" x14ac:dyDescent="0.25"/>
    <row r="292" s="371" customFormat="1" x14ac:dyDescent="0.25"/>
    <row r="293" s="371" customFormat="1" x14ac:dyDescent="0.25"/>
    <row r="294" s="371" customFormat="1" x14ac:dyDescent="0.25"/>
    <row r="295" s="371" customFormat="1" x14ac:dyDescent="0.25"/>
    <row r="296" s="371" customFormat="1" x14ac:dyDescent="0.25"/>
    <row r="297" s="371" customFormat="1" x14ac:dyDescent="0.25"/>
    <row r="298" s="371" customFormat="1" x14ac:dyDescent="0.25"/>
    <row r="299" s="371" customFormat="1" x14ac:dyDescent="0.25"/>
    <row r="300" s="371" customFormat="1" x14ac:dyDescent="0.25"/>
    <row r="301" s="371" customFormat="1" x14ac:dyDescent="0.25"/>
    <row r="302" s="371" customFormat="1" x14ac:dyDescent="0.25"/>
    <row r="303" s="371" customFormat="1" x14ac:dyDescent="0.25"/>
    <row r="304" s="371" customFormat="1" x14ac:dyDescent="0.25"/>
    <row r="305" s="371" customFormat="1" x14ac:dyDescent="0.25"/>
    <row r="306" s="371" customFormat="1" x14ac:dyDescent="0.25"/>
    <row r="307" s="371" customFormat="1" x14ac:dyDescent="0.25"/>
    <row r="308" s="371" customFormat="1" x14ac:dyDescent="0.25"/>
    <row r="309" s="371" customFormat="1" x14ac:dyDescent="0.25"/>
    <row r="310" s="371" customFormat="1" x14ac:dyDescent="0.25"/>
    <row r="311" s="371" customFormat="1" x14ac:dyDescent="0.25"/>
    <row r="312" s="371" customFormat="1" x14ac:dyDescent="0.25"/>
    <row r="313" s="371" customFormat="1" x14ac:dyDescent="0.25"/>
    <row r="314" s="371" customFormat="1" x14ac:dyDescent="0.25"/>
    <row r="315" s="371" customFormat="1" x14ac:dyDescent="0.25"/>
    <row r="316" s="371" customFormat="1" x14ac:dyDescent="0.25"/>
    <row r="317" s="371" customFormat="1" x14ac:dyDescent="0.25"/>
    <row r="318" s="371" customFormat="1" x14ac:dyDescent="0.25"/>
    <row r="319" s="371" customFormat="1" x14ac:dyDescent="0.25"/>
    <row r="320" s="371" customFormat="1" x14ac:dyDescent="0.25"/>
    <row r="321" s="371" customFormat="1" x14ac:dyDescent="0.25"/>
    <row r="322" s="371" customFormat="1" x14ac:dyDescent="0.25"/>
    <row r="323" s="371" customFormat="1" x14ac:dyDescent="0.25"/>
    <row r="324" s="371" customFormat="1" x14ac:dyDescent="0.25"/>
    <row r="325" s="371" customFormat="1" x14ac:dyDescent="0.25"/>
    <row r="326" s="371" customFormat="1" x14ac:dyDescent="0.25"/>
    <row r="327" s="371" customFormat="1" x14ac:dyDescent="0.25"/>
    <row r="328" s="371" customFormat="1" x14ac:dyDescent="0.25"/>
    <row r="329" s="371" customFormat="1" x14ac:dyDescent="0.25"/>
    <row r="330" s="371" customFormat="1" x14ac:dyDescent="0.25"/>
    <row r="331" s="371" customFormat="1" x14ac:dyDescent="0.25"/>
    <row r="332" s="371" customFormat="1" x14ac:dyDescent="0.25"/>
    <row r="333" s="371" customFormat="1" x14ac:dyDescent="0.25"/>
    <row r="334" s="371" customFormat="1" x14ac:dyDescent="0.25"/>
    <row r="335" s="371" customFormat="1" x14ac:dyDescent="0.25"/>
    <row r="336" s="371" customFormat="1" x14ac:dyDescent="0.25"/>
    <row r="337" s="371" customFormat="1" x14ac:dyDescent="0.25"/>
    <row r="338" s="371" customFormat="1" x14ac:dyDescent="0.25"/>
    <row r="339" s="371" customFormat="1" x14ac:dyDescent="0.25"/>
    <row r="340" s="371" customFormat="1" x14ac:dyDescent="0.25"/>
    <row r="341" s="371" customFormat="1" x14ac:dyDescent="0.25"/>
    <row r="342" s="371" customFormat="1" x14ac:dyDescent="0.25"/>
    <row r="343" s="371" customFormat="1" x14ac:dyDescent="0.25"/>
    <row r="344" s="371" customFormat="1" x14ac:dyDescent="0.25"/>
    <row r="345" s="371" customFormat="1" x14ac:dyDescent="0.25"/>
    <row r="346" s="371" customFormat="1" x14ac:dyDescent="0.25"/>
    <row r="347" s="371" customFormat="1" x14ac:dyDescent="0.25"/>
    <row r="348" s="371" customFormat="1" x14ac:dyDescent="0.25"/>
    <row r="349" s="371" customFormat="1" x14ac:dyDescent="0.25"/>
    <row r="350" s="371" customFormat="1" x14ac:dyDescent="0.25"/>
    <row r="351" s="371" customFormat="1" x14ac:dyDescent="0.25"/>
    <row r="352" s="371" customFormat="1" x14ac:dyDescent="0.25"/>
    <row r="353" s="371" customFormat="1" x14ac:dyDescent="0.25"/>
    <row r="354" s="371" customFormat="1" x14ac:dyDescent="0.25"/>
    <row r="355" s="371" customFormat="1" x14ac:dyDescent="0.25"/>
    <row r="356" s="371" customFormat="1" x14ac:dyDescent="0.25"/>
    <row r="357" s="371" customFormat="1" x14ac:dyDescent="0.25"/>
    <row r="358" s="371" customFormat="1" x14ac:dyDescent="0.25"/>
    <row r="359" s="371" customFormat="1" x14ac:dyDescent="0.25"/>
    <row r="360" s="371" customFormat="1" x14ac:dyDescent="0.25"/>
    <row r="361" s="371" customFormat="1" x14ac:dyDescent="0.25"/>
    <row r="362" s="371" customFormat="1" x14ac:dyDescent="0.25"/>
    <row r="363" s="371" customFormat="1" x14ac:dyDescent="0.25"/>
    <row r="364" s="371" customFormat="1" x14ac:dyDescent="0.25"/>
    <row r="365" s="371" customFormat="1" x14ac:dyDescent="0.25"/>
    <row r="366" s="371" customFormat="1" x14ac:dyDescent="0.25"/>
    <row r="367" s="371" customFormat="1" x14ac:dyDescent="0.25"/>
    <row r="368" s="371" customFormat="1" x14ac:dyDescent="0.25"/>
    <row r="369" s="371" customFormat="1" x14ac:dyDescent="0.25"/>
    <row r="370" s="371" customFormat="1" x14ac:dyDescent="0.25"/>
    <row r="371" s="371" customFormat="1" x14ac:dyDescent="0.25"/>
  </sheetData>
  <sheetProtection algorithmName="SHA-512" hashValue="qjesWD8HqYMAWCUq9XmtcTBv8eStWebZLrXncuSwer6F6Co+Sjh2/dlARL0u6D2xDA845ubbPzGIUQYfV3Yyrw==" saltValue="3yts4aYLCA11D+r9w9eWbQ==" spinCount="100000" sheet="1" objects="1" scenarios="1"/>
  <mergeCells count="8">
    <mergeCell ref="B34:F34"/>
    <mergeCell ref="B3:D3"/>
    <mergeCell ref="B4:D4"/>
    <mergeCell ref="B5:D5"/>
    <mergeCell ref="B10:G10"/>
    <mergeCell ref="B22:G22"/>
    <mergeCell ref="B27:G27"/>
    <mergeCell ref="B15:G15"/>
  </mergeCells>
  <conditionalFormatting sqref="B9:C9 E9:F9 B11:C14 E11:F14 B23:C26 E23:F26">
    <cfRule type="notContainsBlanks" dxfId="3" priority="14">
      <formula>LEN(TRIM(B9))&gt;0</formula>
    </cfRule>
  </conditionalFormatting>
  <conditionalFormatting sqref="B16:C21">
    <cfRule type="notContainsBlanks" dxfId="2" priority="4">
      <formula>LEN(TRIM(B16))&gt;0</formula>
    </cfRule>
  </conditionalFormatting>
  <conditionalFormatting sqref="B28:C33 E28:F33">
    <cfRule type="notContainsBlanks" dxfId="1" priority="8">
      <formula>LEN(TRIM(B28))&gt;0</formula>
    </cfRule>
  </conditionalFormatting>
  <conditionalFormatting sqref="E16:F21">
    <cfRule type="notContainsBlanks" dxfId="0" priority="5">
      <formula>LEN(TRIM(E16))&gt;0</formula>
    </cfRule>
  </conditionalFormatting>
  <pageMargins left="0.7" right="0.7" top="0.75" bottom="0.75" header="0.3" footer="0.3"/>
  <ignoredErrors>
    <ignoredError sqref="G11:G12 G13 B4:B5 G23 G24:G25 G28:G32 G16:G20 G34" unlockedFormula="1"/>
  </ignoredError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3FC1E64-E6BB-7A46-8163-6571D7039B78}">
  <dimension ref="A1:BB390"/>
  <sheetViews>
    <sheetView zoomScale="125" workbookViewId="0"/>
  </sheetViews>
  <sheetFormatPr defaultColWidth="11" defaultRowHeight="15" x14ac:dyDescent="0.25"/>
  <cols>
    <col min="1" max="1" width="3.796875" style="4" customWidth="1"/>
    <col min="2" max="2" width="65" style="4" bestFit="1" customWidth="1"/>
    <col min="3" max="3" width="41.296875" style="4" bestFit="1" customWidth="1"/>
    <col min="4" max="4" width="13" style="4" customWidth="1"/>
    <col min="5" max="5" width="2.69921875" style="4" customWidth="1"/>
    <col min="6" max="6" width="26.69921875" style="4" customWidth="1"/>
    <col min="7" max="7" width="13.69921875" style="4" bestFit="1" customWidth="1"/>
    <col min="8" max="8" width="19.69921875" style="4" bestFit="1" customWidth="1"/>
    <col min="9" max="10" width="11" style="3"/>
    <col min="11" max="11" width="14" style="3" bestFit="1" customWidth="1"/>
    <col min="12" max="54" width="11" style="3"/>
    <col min="55" max="16384" width="11" style="4"/>
  </cols>
  <sheetData>
    <row r="1" spans="1:12" x14ac:dyDescent="0.25">
      <c r="A1" s="111"/>
      <c r="B1" s="112"/>
      <c r="C1" s="112"/>
      <c r="D1" s="112"/>
      <c r="E1" s="113"/>
      <c r="F1" s="112"/>
      <c r="G1" s="112"/>
      <c r="H1" s="112"/>
      <c r="I1" s="113"/>
      <c r="J1" s="113"/>
      <c r="K1" s="113"/>
      <c r="L1" s="143"/>
    </row>
    <row r="2" spans="1:12" x14ac:dyDescent="0.25">
      <c r="A2" s="115"/>
      <c r="B2" s="6"/>
      <c r="C2" s="6"/>
      <c r="D2" s="6"/>
      <c r="E2" s="3"/>
      <c r="F2" s="6"/>
      <c r="G2" s="6"/>
      <c r="H2" s="6"/>
      <c r="L2" s="144"/>
    </row>
    <row r="3" spans="1:12" x14ac:dyDescent="0.25">
      <c r="A3" s="115"/>
      <c r="B3" s="10" t="s">
        <v>93</v>
      </c>
      <c r="C3" s="168"/>
      <c r="D3" s="168"/>
      <c r="E3" s="3"/>
      <c r="F3" s="6"/>
      <c r="G3" s="6"/>
      <c r="H3" s="6"/>
      <c r="L3" s="144"/>
    </row>
    <row r="4" spans="1:12" x14ac:dyDescent="0.25">
      <c r="A4" s="115"/>
      <c r="B4" s="10" t="str">
        <f>Stadskantoor!B4</f>
        <v>Cateringdiensten gemeente 's-Hertogenbosch - Totaaloverzicht</v>
      </c>
      <c r="C4" s="168"/>
      <c r="D4" s="168"/>
      <c r="E4" s="3"/>
      <c r="F4" s="6"/>
      <c r="G4" s="6"/>
      <c r="H4" s="6"/>
      <c r="L4" s="144"/>
    </row>
    <row r="5" spans="1:12" x14ac:dyDescent="0.25">
      <c r="A5" s="115"/>
      <c r="B5" s="10" t="str">
        <f>Stadskantoor!B5</f>
        <v>Datum 20-05-2026</v>
      </c>
      <c r="C5" s="168"/>
      <c r="D5" s="168"/>
      <c r="E5" s="3"/>
      <c r="F5" s="6"/>
      <c r="G5" s="6"/>
      <c r="H5" s="6"/>
      <c r="L5" s="144"/>
    </row>
    <row r="6" spans="1:12" x14ac:dyDescent="0.25">
      <c r="A6" s="117"/>
      <c r="B6" s="120"/>
      <c r="C6" s="118"/>
      <c r="D6" s="121"/>
      <c r="E6" s="119"/>
      <c r="F6" s="120"/>
      <c r="G6" s="120"/>
      <c r="H6" s="120"/>
      <c r="I6" s="119"/>
      <c r="J6" s="119"/>
      <c r="K6" s="119"/>
      <c r="L6" s="145"/>
    </row>
    <row r="7" spans="1:12" s="3" customFormat="1" x14ac:dyDescent="0.25">
      <c r="A7" s="146"/>
      <c r="B7" s="26"/>
      <c r="C7" s="26"/>
      <c r="D7" s="26"/>
      <c r="E7" s="26"/>
      <c r="F7" s="26"/>
      <c r="G7" s="26"/>
      <c r="H7" s="26"/>
      <c r="I7" s="26"/>
      <c r="J7" s="26"/>
      <c r="K7" s="26"/>
      <c r="L7" s="147"/>
    </row>
    <row r="8" spans="1:12" s="3" customFormat="1" x14ac:dyDescent="0.25">
      <c r="A8" s="148"/>
      <c r="B8" s="169" t="s">
        <v>0</v>
      </c>
      <c r="C8" s="320" t="s">
        <v>13</v>
      </c>
      <c r="D8" s="321"/>
      <c r="E8" s="321"/>
      <c r="F8" s="321"/>
      <c r="G8" s="321"/>
      <c r="H8" s="321"/>
      <c r="I8" s="321"/>
      <c r="J8" s="321"/>
      <c r="K8" s="322"/>
      <c r="L8" s="149"/>
    </row>
    <row r="9" spans="1:12" s="3" customFormat="1" x14ac:dyDescent="0.25">
      <c r="A9" s="148"/>
      <c r="B9" s="170" t="s">
        <v>0</v>
      </c>
      <c r="C9" s="170" t="s">
        <v>38</v>
      </c>
      <c r="D9" s="171" t="s">
        <v>39</v>
      </c>
      <c r="E9" s="323" t="s">
        <v>83</v>
      </c>
      <c r="F9" s="323"/>
      <c r="G9" s="172" t="s">
        <v>41</v>
      </c>
      <c r="H9" s="172" t="s">
        <v>44</v>
      </c>
      <c r="I9" s="323" t="s">
        <v>45</v>
      </c>
      <c r="J9" s="323"/>
      <c r="K9" s="173" t="s">
        <v>42</v>
      </c>
      <c r="L9" s="149"/>
    </row>
    <row r="10" spans="1:12" s="3" customFormat="1" ht="16.95" customHeight="1" x14ac:dyDescent="0.25">
      <c r="A10" s="148"/>
      <c r="B10" s="416" t="s">
        <v>1</v>
      </c>
      <c r="C10" s="433"/>
      <c r="D10" s="357"/>
      <c r="E10" s="366"/>
      <c r="F10" s="367"/>
      <c r="G10" s="434"/>
      <c r="H10" s="360"/>
      <c r="I10" s="328">
        <f>G10*H10</f>
        <v>0</v>
      </c>
      <c r="J10" s="329"/>
      <c r="K10" s="202">
        <f>I10*E10</f>
        <v>0</v>
      </c>
      <c r="L10" s="149"/>
    </row>
    <row r="11" spans="1:12" s="3" customFormat="1" ht="16.95" customHeight="1" x14ac:dyDescent="0.25">
      <c r="A11" s="148"/>
      <c r="B11" s="142" t="s">
        <v>2</v>
      </c>
      <c r="C11" s="433"/>
      <c r="D11" s="357"/>
      <c r="E11" s="366"/>
      <c r="F11" s="367"/>
      <c r="G11" s="434"/>
      <c r="H11" s="360"/>
      <c r="I11" s="328">
        <f t="shared" ref="I11:I13" si="0">G11*H11</f>
        <v>0</v>
      </c>
      <c r="J11" s="329"/>
      <c r="K11" s="202">
        <f t="shared" ref="K11:K13" si="1">I11*E11</f>
        <v>0</v>
      </c>
      <c r="L11" s="149"/>
    </row>
    <row r="12" spans="1:12" s="3" customFormat="1" ht="16.95" customHeight="1" x14ac:dyDescent="0.25">
      <c r="A12" s="148"/>
      <c r="B12" s="142" t="s">
        <v>90</v>
      </c>
      <c r="C12" s="433"/>
      <c r="D12" s="357"/>
      <c r="E12" s="366"/>
      <c r="F12" s="367"/>
      <c r="G12" s="434"/>
      <c r="H12" s="360"/>
      <c r="I12" s="328">
        <f t="shared" si="0"/>
        <v>0</v>
      </c>
      <c r="J12" s="329"/>
      <c r="K12" s="202">
        <f t="shared" si="1"/>
        <v>0</v>
      </c>
      <c r="L12" s="149"/>
    </row>
    <row r="13" spans="1:12" s="3" customFormat="1" ht="16.95" customHeight="1" x14ac:dyDescent="0.25">
      <c r="A13" s="148"/>
      <c r="B13" s="142" t="s">
        <v>91</v>
      </c>
      <c r="C13" s="433"/>
      <c r="D13" s="435"/>
      <c r="E13" s="366"/>
      <c r="F13" s="367"/>
      <c r="G13" s="434"/>
      <c r="H13" s="360"/>
      <c r="I13" s="328">
        <f t="shared" si="0"/>
        <v>0</v>
      </c>
      <c r="J13" s="329"/>
      <c r="K13" s="202">
        <f t="shared" si="1"/>
        <v>0</v>
      </c>
      <c r="L13" s="149"/>
    </row>
    <row r="14" spans="1:12" s="3" customFormat="1" x14ac:dyDescent="0.25">
      <c r="A14" s="148"/>
      <c r="B14" s="195"/>
      <c r="C14" s="195"/>
      <c r="D14" s="195"/>
      <c r="E14" s="324" t="s">
        <v>8</v>
      </c>
      <c r="F14" s="325"/>
      <c r="G14" s="88">
        <f>SUM(G10:G13)</f>
        <v>0</v>
      </c>
      <c r="H14" s="183">
        <f>SUM(H10:H13)</f>
        <v>0</v>
      </c>
      <c r="I14" s="326">
        <f>SUM(I10:J13)</f>
        <v>0</v>
      </c>
      <c r="J14" s="327"/>
      <c r="K14" s="203">
        <f>SUM(K10:K13)</f>
        <v>0</v>
      </c>
      <c r="L14" s="149"/>
    </row>
    <row r="15" spans="1:12" s="3" customFormat="1" x14ac:dyDescent="0.25">
      <c r="A15" s="163"/>
      <c r="B15" s="164"/>
      <c r="C15" s="164"/>
      <c r="D15" s="164"/>
      <c r="E15" s="164"/>
      <c r="F15" s="164"/>
      <c r="G15" s="164"/>
      <c r="H15" s="164"/>
      <c r="I15" s="164"/>
      <c r="J15" s="164"/>
      <c r="K15" s="164"/>
      <c r="L15" s="165"/>
    </row>
    <row r="16" spans="1:12" s="3" customFormat="1" x14ac:dyDescent="0.25"/>
    <row r="17" s="3" customFormat="1" x14ac:dyDescent="0.25"/>
    <row r="18" s="3" customFormat="1" x14ac:dyDescent="0.25"/>
    <row r="19" s="3" customFormat="1" x14ac:dyDescent="0.25"/>
    <row r="20" s="3" customFormat="1" x14ac:dyDescent="0.25"/>
    <row r="21" s="3" customFormat="1" x14ac:dyDescent="0.25"/>
    <row r="22" s="3" customFormat="1" x14ac:dyDescent="0.25"/>
    <row r="23" s="3" customFormat="1" x14ac:dyDescent="0.25"/>
    <row r="24" s="3" customFormat="1" x14ac:dyDescent="0.25"/>
    <row r="25" s="3" customFormat="1" x14ac:dyDescent="0.25"/>
    <row r="26" s="3" customFormat="1" x14ac:dyDescent="0.25"/>
    <row r="27" s="3" customFormat="1" x14ac:dyDescent="0.25"/>
    <row r="28" s="3" customFormat="1" x14ac:dyDescent="0.25"/>
    <row r="29" s="3" customFormat="1" x14ac:dyDescent="0.25"/>
    <row r="30" s="3" customFormat="1" x14ac:dyDescent="0.25"/>
    <row r="31" s="3" customFormat="1" x14ac:dyDescent="0.25"/>
    <row r="32" s="3" customFormat="1" x14ac:dyDescent="0.25"/>
    <row r="33" s="3" customFormat="1" x14ac:dyDescent="0.25"/>
    <row r="34" s="3" customFormat="1" x14ac:dyDescent="0.25"/>
    <row r="35" s="3" customFormat="1" x14ac:dyDescent="0.25"/>
    <row r="36" s="3" customFormat="1" x14ac:dyDescent="0.25"/>
    <row r="37" s="3" customFormat="1" x14ac:dyDescent="0.25"/>
    <row r="38" s="3" customFormat="1" x14ac:dyDescent="0.25"/>
    <row r="39" s="3" customFormat="1" x14ac:dyDescent="0.25"/>
    <row r="40" s="3" customFormat="1" x14ac:dyDescent="0.25"/>
    <row r="41" s="3" customFormat="1" x14ac:dyDescent="0.25"/>
    <row r="42" s="3" customFormat="1" x14ac:dyDescent="0.25"/>
    <row r="43" s="3" customFormat="1" x14ac:dyDescent="0.25"/>
    <row r="44" s="3" customFormat="1" x14ac:dyDescent="0.25"/>
    <row r="45" s="3" customFormat="1" x14ac:dyDescent="0.25"/>
    <row r="46" s="3" customFormat="1" x14ac:dyDescent="0.25"/>
    <row r="47" s="3" customFormat="1" x14ac:dyDescent="0.25"/>
    <row r="48" s="3" customFormat="1" x14ac:dyDescent="0.25"/>
    <row r="49" s="3" customFormat="1" x14ac:dyDescent="0.25"/>
    <row r="50" s="3" customFormat="1" x14ac:dyDescent="0.25"/>
    <row r="51" s="3" customFormat="1" x14ac:dyDescent="0.25"/>
    <row r="52" s="3" customFormat="1" x14ac:dyDescent="0.25"/>
    <row r="53" s="3" customFormat="1" x14ac:dyDescent="0.25"/>
    <row r="54" s="3" customFormat="1" x14ac:dyDescent="0.25"/>
    <row r="55" s="3" customFormat="1" x14ac:dyDescent="0.25"/>
    <row r="56" s="3" customFormat="1" x14ac:dyDescent="0.25"/>
    <row r="57" s="3" customFormat="1" x14ac:dyDescent="0.25"/>
    <row r="58" s="3" customFormat="1" x14ac:dyDescent="0.25"/>
    <row r="59" s="3" customFormat="1" x14ac:dyDescent="0.25"/>
    <row r="60" s="3" customFormat="1" x14ac:dyDescent="0.25"/>
    <row r="61" s="3" customFormat="1" x14ac:dyDescent="0.25"/>
    <row r="62" s="3" customFormat="1" x14ac:dyDescent="0.25"/>
    <row r="63" s="3" customFormat="1" x14ac:dyDescent="0.25"/>
    <row r="64" s="3" customFormat="1" x14ac:dyDescent="0.25"/>
    <row r="65" s="3" customFormat="1" x14ac:dyDescent="0.25"/>
    <row r="66" s="3" customFormat="1" x14ac:dyDescent="0.25"/>
    <row r="67" s="3" customFormat="1" x14ac:dyDescent="0.25"/>
    <row r="68" s="3" customFormat="1" x14ac:dyDescent="0.25"/>
    <row r="69" s="3" customFormat="1" x14ac:dyDescent="0.25"/>
    <row r="70" s="3" customFormat="1" x14ac:dyDescent="0.25"/>
    <row r="71" s="3" customFormat="1" x14ac:dyDescent="0.25"/>
    <row r="72" s="3" customFormat="1" x14ac:dyDescent="0.25"/>
    <row r="73" s="3" customFormat="1" x14ac:dyDescent="0.25"/>
    <row r="74" s="3" customFormat="1" x14ac:dyDescent="0.25"/>
    <row r="75" s="3" customFormat="1" x14ac:dyDescent="0.25"/>
    <row r="76" s="3" customFormat="1" x14ac:dyDescent="0.25"/>
    <row r="77" s="3" customFormat="1" x14ac:dyDescent="0.25"/>
    <row r="78" s="3" customFormat="1" x14ac:dyDescent="0.25"/>
    <row r="79" s="3" customFormat="1" x14ac:dyDescent="0.25"/>
    <row r="80" s="3" customFormat="1" x14ac:dyDescent="0.25"/>
    <row r="81" s="3" customFormat="1" x14ac:dyDescent="0.25"/>
    <row r="82" s="3" customFormat="1" x14ac:dyDescent="0.25"/>
    <row r="83" s="3" customFormat="1" x14ac:dyDescent="0.25"/>
    <row r="84" s="3" customFormat="1" x14ac:dyDescent="0.25"/>
    <row r="85" s="3" customFormat="1" x14ac:dyDescent="0.25"/>
    <row r="86" s="3" customFormat="1" x14ac:dyDescent="0.25"/>
    <row r="87" s="3" customFormat="1" x14ac:dyDescent="0.25"/>
    <row r="88" s="3" customFormat="1" x14ac:dyDescent="0.25"/>
    <row r="89" s="3" customFormat="1" x14ac:dyDescent="0.25"/>
    <row r="90" s="3" customFormat="1" x14ac:dyDescent="0.25"/>
    <row r="91" s="3" customFormat="1" x14ac:dyDescent="0.25"/>
    <row r="92" s="3" customFormat="1" x14ac:dyDescent="0.25"/>
    <row r="93" s="3" customFormat="1" x14ac:dyDescent="0.25"/>
    <row r="94" s="3" customFormat="1" x14ac:dyDescent="0.25"/>
    <row r="95" s="3" customFormat="1" x14ac:dyDescent="0.25"/>
    <row r="96" s="3" customFormat="1" x14ac:dyDescent="0.25"/>
    <row r="97" s="3" customFormat="1" x14ac:dyDescent="0.25"/>
    <row r="98" s="3" customFormat="1" x14ac:dyDescent="0.25"/>
    <row r="99" s="3" customFormat="1" x14ac:dyDescent="0.25"/>
    <row r="100" s="3" customFormat="1" x14ac:dyDescent="0.25"/>
    <row r="101" s="3" customFormat="1" x14ac:dyDescent="0.25"/>
    <row r="102" s="3" customFormat="1" x14ac:dyDescent="0.25"/>
    <row r="103" s="3" customFormat="1" x14ac:dyDescent="0.25"/>
    <row r="104" s="3" customFormat="1" x14ac:dyDescent="0.25"/>
    <row r="105" s="3" customFormat="1" x14ac:dyDescent="0.25"/>
    <row r="106" s="3" customFormat="1" x14ac:dyDescent="0.25"/>
    <row r="107" s="3" customFormat="1" x14ac:dyDescent="0.25"/>
    <row r="108" s="3" customFormat="1" x14ac:dyDescent="0.25"/>
    <row r="109" s="3" customFormat="1" x14ac:dyDescent="0.25"/>
    <row r="110" s="3" customFormat="1" x14ac:dyDescent="0.25"/>
    <row r="111" s="3" customFormat="1" x14ac:dyDescent="0.25"/>
    <row r="112" s="3" customFormat="1" x14ac:dyDescent="0.25"/>
    <row r="113" s="3" customFormat="1" x14ac:dyDescent="0.25"/>
    <row r="114" s="3" customFormat="1" x14ac:dyDescent="0.25"/>
    <row r="115" s="3" customFormat="1" x14ac:dyDescent="0.25"/>
    <row r="116" s="3" customFormat="1" x14ac:dyDescent="0.25"/>
    <row r="117" s="3" customFormat="1" x14ac:dyDescent="0.25"/>
    <row r="118" s="3" customFormat="1" x14ac:dyDescent="0.25"/>
    <row r="119" s="3" customFormat="1" x14ac:dyDescent="0.25"/>
    <row r="120" s="3" customFormat="1" x14ac:dyDescent="0.25"/>
    <row r="121" s="3" customFormat="1" x14ac:dyDescent="0.25"/>
    <row r="122" s="3" customFormat="1" x14ac:dyDescent="0.25"/>
    <row r="123" s="3" customFormat="1" x14ac:dyDescent="0.25"/>
    <row r="124" s="3" customFormat="1" x14ac:dyDescent="0.25"/>
    <row r="125" s="3" customFormat="1" x14ac:dyDescent="0.25"/>
    <row r="126" s="3" customFormat="1" x14ac:dyDescent="0.25"/>
    <row r="127" s="3" customFormat="1" x14ac:dyDescent="0.25"/>
    <row r="128" s="3" customFormat="1" x14ac:dyDescent="0.25"/>
    <row r="129" s="3" customFormat="1" x14ac:dyDescent="0.25"/>
    <row r="130" s="3" customFormat="1" x14ac:dyDescent="0.25"/>
    <row r="131" s="3" customFormat="1" x14ac:dyDescent="0.25"/>
    <row r="132" s="3" customFormat="1" x14ac:dyDescent="0.25"/>
    <row r="133" s="3" customFormat="1" x14ac:dyDescent="0.25"/>
    <row r="134" s="3" customFormat="1" x14ac:dyDescent="0.25"/>
    <row r="135" s="3" customFormat="1" x14ac:dyDescent="0.25"/>
    <row r="136" s="3" customFormat="1" x14ac:dyDescent="0.25"/>
    <row r="137" s="3" customFormat="1" x14ac:dyDescent="0.25"/>
    <row r="138" s="3" customFormat="1" x14ac:dyDescent="0.25"/>
    <row r="139" s="3" customFormat="1" x14ac:dyDescent="0.25"/>
    <row r="140" s="3" customFormat="1" x14ac:dyDescent="0.25"/>
    <row r="141" s="3" customFormat="1" x14ac:dyDescent="0.25"/>
    <row r="142" s="3" customFormat="1" x14ac:dyDescent="0.25"/>
    <row r="143" s="3" customFormat="1" x14ac:dyDescent="0.25"/>
    <row r="144" s="3" customFormat="1" x14ac:dyDescent="0.25"/>
    <row r="145" s="3" customFormat="1" x14ac:dyDescent="0.25"/>
    <row r="146" s="3" customFormat="1" x14ac:dyDescent="0.25"/>
    <row r="147" s="3" customFormat="1" x14ac:dyDescent="0.25"/>
    <row r="148" s="3" customFormat="1" x14ac:dyDescent="0.25"/>
    <row r="149" s="3" customFormat="1" x14ac:dyDescent="0.25"/>
    <row r="150" s="3" customFormat="1" x14ac:dyDescent="0.25"/>
    <row r="151" s="3" customFormat="1" x14ac:dyDescent="0.25"/>
    <row r="152" s="3" customFormat="1" x14ac:dyDescent="0.25"/>
    <row r="153" s="3" customFormat="1" x14ac:dyDescent="0.25"/>
    <row r="154" s="3" customFormat="1" x14ac:dyDescent="0.25"/>
    <row r="155" s="3" customFormat="1" x14ac:dyDescent="0.25"/>
    <row r="156" s="3" customFormat="1" x14ac:dyDescent="0.25"/>
    <row r="157" s="3" customFormat="1" x14ac:dyDescent="0.25"/>
    <row r="158" s="3" customFormat="1" x14ac:dyDescent="0.25"/>
    <row r="159" s="3" customFormat="1" x14ac:dyDescent="0.25"/>
    <row r="160" s="3" customFormat="1" x14ac:dyDescent="0.25"/>
    <row r="161" s="3" customFormat="1" x14ac:dyDescent="0.25"/>
    <row r="162" s="3" customFormat="1" x14ac:dyDescent="0.25"/>
    <row r="163" s="3" customFormat="1" x14ac:dyDescent="0.25"/>
    <row r="164" s="3" customFormat="1" x14ac:dyDescent="0.25"/>
    <row r="165" s="3" customFormat="1" x14ac:dyDescent="0.25"/>
    <row r="166" s="3" customFormat="1" x14ac:dyDescent="0.25"/>
    <row r="167" s="3" customFormat="1" x14ac:dyDescent="0.25"/>
    <row r="168" s="3" customFormat="1" x14ac:dyDescent="0.25"/>
    <row r="169" s="3" customFormat="1" x14ac:dyDescent="0.25"/>
    <row r="170" s="3" customFormat="1" x14ac:dyDescent="0.25"/>
    <row r="171" s="3" customFormat="1" x14ac:dyDescent="0.25"/>
    <row r="172" s="3" customFormat="1" x14ac:dyDescent="0.25"/>
    <row r="173" s="3" customFormat="1" x14ac:dyDescent="0.25"/>
    <row r="174" s="3" customFormat="1" x14ac:dyDescent="0.25"/>
    <row r="175" s="3" customFormat="1" x14ac:dyDescent="0.25"/>
    <row r="176" s="3" customFormat="1" x14ac:dyDescent="0.25"/>
    <row r="177" s="3" customFormat="1" x14ac:dyDescent="0.25"/>
    <row r="178" s="3" customFormat="1" x14ac:dyDescent="0.25"/>
    <row r="179" s="3" customFormat="1" x14ac:dyDescent="0.25"/>
    <row r="180" s="3" customFormat="1" x14ac:dyDescent="0.25"/>
    <row r="181" s="3" customFormat="1" x14ac:dyDescent="0.25"/>
    <row r="182" s="3" customFormat="1" x14ac:dyDescent="0.25"/>
    <row r="183" s="3" customFormat="1" x14ac:dyDescent="0.25"/>
    <row r="184" s="3" customFormat="1" x14ac:dyDescent="0.25"/>
    <row r="185" s="3" customFormat="1" x14ac:dyDescent="0.25"/>
    <row r="186" s="3" customFormat="1" x14ac:dyDescent="0.25"/>
    <row r="187" s="3" customFormat="1" x14ac:dyDescent="0.25"/>
    <row r="188" s="3" customFormat="1" x14ac:dyDescent="0.25"/>
    <row r="189" s="3" customFormat="1" x14ac:dyDescent="0.25"/>
    <row r="190" s="3" customFormat="1" x14ac:dyDescent="0.25"/>
    <row r="191" s="3" customFormat="1" x14ac:dyDescent="0.25"/>
    <row r="192" s="3" customFormat="1" x14ac:dyDescent="0.25"/>
    <row r="193" s="3" customFormat="1" x14ac:dyDescent="0.25"/>
    <row r="194" s="3" customFormat="1" x14ac:dyDescent="0.25"/>
    <row r="195" s="3" customFormat="1" x14ac:dyDescent="0.25"/>
    <row r="196" s="3" customFormat="1" x14ac:dyDescent="0.25"/>
    <row r="197" s="3" customFormat="1" x14ac:dyDescent="0.25"/>
    <row r="198" s="3" customFormat="1" x14ac:dyDescent="0.25"/>
    <row r="199" s="3" customFormat="1" x14ac:dyDescent="0.25"/>
    <row r="200" s="3" customFormat="1" x14ac:dyDescent="0.25"/>
    <row r="201" s="3" customFormat="1" x14ac:dyDescent="0.25"/>
    <row r="202" s="3" customFormat="1" x14ac:dyDescent="0.25"/>
    <row r="203" s="3" customFormat="1" x14ac:dyDescent="0.25"/>
    <row r="204" s="3" customFormat="1" x14ac:dyDescent="0.25"/>
    <row r="205" s="3" customFormat="1" x14ac:dyDescent="0.25"/>
    <row r="206" s="3" customFormat="1" x14ac:dyDescent="0.25"/>
    <row r="207" s="3" customFormat="1" x14ac:dyDescent="0.25"/>
    <row r="208" s="3" customFormat="1" x14ac:dyDescent="0.25"/>
    <row r="209" s="3" customFormat="1" x14ac:dyDescent="0.25"/>
    <row r="210" s="3" customFormat="1" x14ac:dyDescent="0.25"/>
    <row r="211" s="3" customFormat="1" x14ac:dyDescent="0.25"/>
    <row r="212" s="3" customFormat="1" x14ac:dyDescent="0.25"/>
    <row r="213" s="3" customFormat="1" x14ac:dyDescent="0.25"/>
    <row r="214" s="3" customFormat="1" x14ac:dyDescent="0.25"/>
    <row r="215" s="3" customFormat="1" x14ac:dyDescent="0.25"/>
    <row r="216" s="3" customFormat="1" x14ac:dyDescent="0.25"/>
    <row r="217" s="3" customFormat="1" x14ac:dyDescent="0.25"/>
    <row r="218" s="3" customFormat="1" x14ac:dyDescent="0.25"/>
    <row r="219" s="3" customFormat="1" x14ac:dyDescent="0.25"/>
    <row r="220" s="3" customFormat="1" x14ac:dyDescent="0.25"/>
    <row r="221" s="3" customFormat="1" x14ac:dyDescent="0.25"/>
    <row r="222" s="3" customFormat="1" x14ac:dyDescent="0.25"/>
    <row r="223" s="3" customFormat="1" x14ac:dyDescent="0.25"/>
    <row r="224" s="3" customFormat="1" x14ac:dyDescent="0.25"/>
    <row r="225" s="3" customFormat="1" x14ac:dyDescent="0.25"/>
    <row r="226" s="3" customFormat="1" x14ac:dyDescent="0.25"/>
    <row r="227" s="3" customFormat="1" x14ac:dyDescent="0.25"/>
    <row r="228" s="3" customFormat="1" x14ac:dyDescent="0.25"/>
    <row r="229" s="3" customFormat="1" x14ac:dyDescent="0.25"/>
    <row r="230" s="3" customFormat="1" x14ac:dyDescent="0.25"/>
    <row r="231" s="3" customFormat="1" x14ac:dyDescent="0.25"/>
    <row r="232" s="3" customFormat="1" x14ac:dyDescent="0.25"/>
    <row r="233" s="3" customFormat="1" x14ac:dyDescent="0.25"/>
    <row r="234" s="3" customFormat="1" x14ac:dyDescent="0.25"/>
    <row r="235" s="3" customFormat="1" x14ac:dyDescent="0.25"/>
    <row r="236" s="3" customFormat="1" x14ac:dyDescent="0.25"/>
    <row r="237" s="3" customFormat="1" x14ac:dyDescent="0.25"/>
    <row r="238" s="3" customFormat="1" x14ac:dyDescent="0.25"/>
    <row r="239" s="3" customFormat="1" x14ac:dyDescent="0.25"/>
    <row r="240" s="3" customFormat="1" x14ac:dyDescent="0.25"/>
    <row r="241" s="3" customFormat="1" x14ac:dyDescent="0.25"/>
    <row r="242" s="3" customFormat="1" x14ac:dyDescent="0.25"/>
    <row r="243" s="3" customFormat="1" x14ac:dyDescent="0.25"/>
    <row r="244" s="3" customFormat="1" x14ac:dyDescent="0.25"/>
    <row r="245" s="3" customFormat="1" x14ac:dyDescent="0.25"/>
    <row r="246" s="3" customFormat="1" x14ac:dyDescent="0.25"/>
    <row r="247" s="3" customFormat="1" x14ac:dyDescent="0.25"/>
    <row r="248" s="3" customFormat="1" x14ac:dyDescent="0.25"/>
    <row r="249" s="3" customFormat="1" x14ac:dyDescent="0.25"/>
    <row r="250" s="3" customFormat="1" x14ac:dyDescent="0.25"/>
    <row r="251" s="3" customFormat="1" x14ac:dyDescent="0.25"/>
    <row r="252" s="3" customFormat="1" x14ac:dyDescent="0.25"/>
    <row r="253" s="3" customFormat="1" x14ac:dyDescent="0.25"/>
    <row r="254" s="3" customFormat="1" x14ac:dyDescent="0.25"/>
    <row r="255" s="3" customFormat="1" x14ac:dyDescent="0.25"/>
    <row r="256" s="3" customFormat="1" x14ac:dyDescent="0.25"/>
    <row r="257" s="3" customFormat="1" x14ac:dyDescent="0.25"/>
    <row r="258" s="3" customFormat="1" x14ac:dyDescent="0.25"/>
    <row r="259" s="3" customFormat="1" x14ac:dyDescent="0.25"/>
    <row r="260" s="3" customFormat="1" x14ac:dyDescent="0.25"/>
    <row r="261" s="3" customFormat="1" x14ac:dyDescent="0.25"/>
    <row r="262" s="3" customFormat="1" x14ac:dyDescent="0.25"/>
    <row r="263" s="3" customFormat="1" x14ac:dyDescent="0.25"/>
    <row r="264" s="3" customFormat="1" x14ac:dyDescent="0.25"/>
    <row r="265" s="3" customFormat="1" x14ac:dyDescent="0.25"/>
    <row r="266" s="3" customFormat="1" x14ac:dyDescent="0.25"/>
    <row r="267" s="3" customFormat="1" x14ac:dyDescent="0.25"/>
    <row r="268" s="3" customFormat="1" x14ac:dyDescent="0.25"/>
    <row r="269" s="3" customFormat="1" x14ac:dyDescent="0.25"/>
    <row r="270" s="3" customFormat="1" x14ac:dyDescent="0.25"/>
    <row r="271" s="3" customFormat="1" x14ac:dyDescent="0.25"/>
    <row r="272" s="3" customFormat="1" x14ac:dyDescent="0.25"/>
    <row r="273" s="3" customFormat="1" x14ac:dyDescent="0.25"/>
    <row r="274" s="3" customFormat="1" x14ac:dyDescent="0.25"/>
    <row r="275" s="3" customFormat="1" x14ac:dyDescent="0.25"/>
    <row r="276" s="3" customFormat="1" x14ac:dyDescent="0.25"/>
    <row r="277" s="3" customFormat="1" x14ac:dyDescent="0.25"/>
    <row r="278" s="3" customFormat="1" x14ac:dyDescent="0.25"/>
    <row r="279" s="3" customFormat="1" x14ac:dyDescent="0.25"/>
    <row r="280" s="3" customFormat="1" x14ac:dyDescent="0.25"/>
    <row r="281" s="3" customFormat="1" x14ac:dyDescent="0.25"/>
    <row r="282" s="3" customFormat="1" x14ac:dyDescent="0.25"/>
    <row r="283" s="3" customFormat="1" x14ac:dyDescent="0.25"/>
    <row r="284" s="3" customFormat="1" x14ac:dyDescent="0.25"/>
    <row r="285" s="3" customFormat="1" x14ac:dyDescent="0.25"/>
    <row r="286" s="3" customFormat="1" x14ac:dyDescent="0.25"/>
    <row r="287" s="3" customFormat="1" x14ac:dyDescent="0.25"/>
    <row r="288" s="3" customFormat="1" x14ac:dyDescent="0.25"/>
    <row r="289" s="3" customFormat="1" x14ac:dyDescent="0.25"/>
    <row r="290" s="3" customFormat="1" x14ac:dyDescent="0.25"/>
    <row r="291" s="3" customFormat="1" x14ac:dyDescent="0.25"/>
    <row r="292" s="3" customFormat="1" x14ac:dyDescent="0.25"/>
    <row r="293" s="3" customFormat="1" x14ac:dyDescent="0.25"/>
    <row r="294" s="3" customFormat="1" x14ac:dyDescent="0.25"/>
    <row r="295" s="3" customFormat="1" x14ac:dyDescent="0.25"/>
    <row r="296" s="3" customFormat="1" x14ac:dyDescent="0.25"/>
    <row r="297" s="3" customFormat="1" x14ac:dyDescent="0.25"/>
    <row r="298" s="3" customFormat="1" x14ac:dyDescent="0.25"/>
    <row r="299" s="3" customFormat="1" x14ac:dyDescent="0.25"/>
    <row r="300" s="3" customFormat="1" x14ac:dyDescent="0.25"/>
    <row r="301" s="3" customFormat="1" x14ac:dyDescent="0.25"/>
    <row r="302" s="3" customFormat="1" x14ac:dyDescent="0.25"/>
    <row r="303" s="3" customFormat="1" x14ac:dyDescent="0.25"/>
    <row r="304" s="3" customFormat="1" x14ac:dyDescent="0.25"/>
    <row r="305" s="3" customFormat="1" x14ac:dyDescent="0.25"/>
    <row r="306" s="3" customFormat="1" x14ac:dyDescent="0.25"/>
    <row r="307" s="3" customFormat="1" x14ac:dyDescent="0.25"/>
    <row r="308" s="3" customFormat="1" x14ac:dyDescent="0.25"/>
    <row r="309" s="3" customFormat="1" x14ac:dyDescent="0.25"/>
    <row r="310" s="3" customFormat="1" x14ac:dyDescent="0.25"/>
    <row r="311" s="3" customFormat="1" x14ac:dyDescent="0.25"/>
    <row r="312" s="3" customFormat="1" x14ac:dyDescent="0.25"/>
    <row r="313" s="3" customFormat="1" x14ac:dyDescent="0.25"/>
    <row r="314" s="3" customFormat="1" x14ac:dyDescent="0.25"/>
    <row r="315" s="3" customFormat="1" x14ac:dyDescent="0.25"/>
    <row r="316" s="3" customFormat="1" x14ac:dyDescent="0.25"/>
    <row r="317" s="3" customFormat="1" x14ac:dyDescent="0.25"/>
    <row r="318" s="3" customFormat="1" x14ac:dyDescent="0.25"/>
    <row r="319" s="3" customFormat="1" x14ac:dyDescent="0.25"/>
    <row r="320" s="3" customFormat="1" x14ac:dyDescent="0.25"/>
    <row r="321" s="3" customFormat="1" x14ac:dyDescent="0.25"/>
    <row r="322" s="3" customFormat="1" x14ac:dyDescent="0.25"/>
    <row r="323" s="3" customFormat="1" x14ac:dyDescent="0.25"/>
    <row r="324" s="3" customFormat="1" x14ac:dyDescent="0.25"/>
    <row r="325" s="3" customFormat="1" x14ac:dyDescent="0.25"/>
    <row r="326" s="3" customFormat="1" x14ac:dyDescent="0.25"/>
    <row r="327" s="3" customFormat="1" x14ac:dyDescent="0.25"/>
    <row r="328" s="3" customFormat="1" x14ac:dyDescent="0.25"/>
    <row r="329" s="3" customFormat="1" x14ac:dyDescent="0.25"/>
    <row r="330" s="3" customFormat="1" x14ac:dyDescent="0.25"/>
    <row r="331" s="3" customFormat="1" x14ac:dyDescent="0.25"/>
    <row r="332" s="3" customFormat="1" x14ac:dyDescent="0.25"/>
    <row r="333" s="3" customFormat="1" x14ac:dyDescent="0.25"/>
    <row r="334" s="3" customFormat="1" x14ac:dyDescent="0.25"/>
    <row r="335" s="3" customFormat="1" x14ac:dyDescent="0.25"/>
    <row r="336" s="3" customFormat="1" x14ac:dyDescent="0.25"/>
    <row r="337" s="3" customFormat="1" x14ac:dyDescent="0.25"/>
    <row r="338" s="3" customFormat="1" x14ac:dyDescent="0.25"/>
    <row r="339" s="3" customFormat="1" x14ac:dyDescent="0.25"/>
    <row r="340" s="3" customFormat="1" x14ac:dyDescent="0.25"/>
    <row r="341" s="3" customFormat="1" x14ac:dyDescent="0.25"/>
    <row r="342" s="3" customFormat="1" x14ac:dyDescent="0.25"/>
    <row r="343" s="3" customFormat="1" x14ac:dyDescent="0.25"/>
    <row r="344" s="3" customFormat="1" x14ac:dyDescent="0.25"/>
    <row r="345" s="3" customFormat="1" x14ac:dyDescent="0.25"/>
    <row r="346" s="3" customFormat="1" x14ac:dyDescent="0.25"/>
    <row r="347" s="3" customFormat="1" x14ac:dyDescent="0.25"/>
    <row r="348" s="3" customFormat="1" x14ac:dyDescent="0.25"/>
    <row r="349" s="3" customFormat="1" x14ac:dyDescent="0.25"/>
    <row r="350" s="3" customFormat="1" x14ac:dyDescent="0.25"/>
    <row r="351" s="3" customFormat="1" x14ac:dyDescent="0.25"/>
    <row r="352" s="3" customFormat="1" x14ac:dyDescent="0.25"/>
    <row r="353" s="3" customFormat="1" x14ac:dyDescent="0.25"/>
    <row r="354" s="3" customFormat="1" x14ac:dyDescent="0.25"/>
    <row r="355" s="3" customFormat="1" x14ac:dyDescent="0.25"/>
    <row r="356" s="3" customFormat="1" x14ac:dyDescent="0.25"/>
    <row r="357" s="3" customFormat="1" x14ac:dyDescent="0.25"/>
    <row r="358" s="3" customFormat="1" x14ac:dyDescent="0.25"/>
    <row r="359" s="3" customFormat="1" x14ac:dyDescent="0.25"/>
    <row r="360" s="3" customFormat="1" x14ac:dyDescent="0.25"/>
    <row r="361" s="3" customFormat="1" x14ac:dyDescent="0.25"/>
    <row r="362" s="3" customFormat="1" x14ac:dyDescent="0.25"/>
    <row r="363" s="3" customFormat="1" x14ac:dyDescent="0.25"/>
    <row r="364" s="3" customFormat="1" x14ac:dyDescent="0.25"/>
    <row r="365" s="3" customFormat="1" x14ac:dyDescent="0.25"/>
    <row r="366" s="3" customFormat="1" x14ac:dyDescent="0.25"/>
    <row r="367" s="3" customFormat="1" x14ac:dyDescent="0.25"/>
    <row r="368" s="3" customFormat="1" x14ac:dyDescent="0.25"/>
    <row r="369" s="3" customFormat="1" x14ac:dyDescent="0.25"/>
    <row r="370" s="3" customFormat="1" x14ac:dyDescent="0.25"/>
    <row r="371" s="3" customFormat="1" x14ac:dyDescent="0.25"/>
    <row r="372" s="3" customFormat="1" x14ac:dyDescent="0.25"/>
    <row r="373" s="3" customFormat="1" x14ac:dyDescent="0.25"/>
    <row r="374" s="3" customFormat="1" x14ac:dyDescent="0.25"/>
    <row r="375" s="3" customFormat="1" x14ac:dyDescent="0.25"/>
    <row r="376" s="3" customFormat="1" x14ac:dyDescent="0.25"/>
    <row r="377" s="3" customFormat="1" x14ac:dyDescent="0.25"/>
    <row r="378" s="3" customFormat="1" x14ac:dyDescent="0.25"/>
    <row r="379" s="3" customFormat="1" x14ac:dyDescent="0.25"/>
    <row r="380" s="3" customFormat="1" x14ac:dyDescent="0.25"/>
    <row r="381" s="3" customFormat="1" x14ac:dyDescent="0.25"/>
    <row r="382" s="3" customFormat="1" x14ac:dyDescent="0.25"/>
    <row r="383" s="3" customFormat="1" x14ac:dyDescent="0.25"/>
    <row r="384" s="3" customFormat="1" x14ac:dyDescent="0.25"/>
    <row r="385" s="3" customFormat="1" x14ac:dyDescent="0.25"/>
    <row r="386" s="3" customFormat="1" x14ac:dyDescent="0.25"/>
    <row r="387" s="3" customFormat="1" x14ac:dyDescent="0.25"/>
    <row r="388" s="3" customFormat="1" x14ac:dyDescent="0.25"/>
    <row r="389" s="3" customFormat="1" x14ac:dyDescent="0.25"/>
    <row r="390" s="3" customFormat="1" x14ac:dyDescent="0.25"/>
  </sheetData>
  <sheetProtection algorithmName="SHA-512" hashValue="H02puq+6eb5kEl0+PIGFdydPh7BmDzU86UgKfQfhRiqy2U9YskHWxhoCO1MYZoi5fZrpp0u3847KUPByrj368A==" saltValue="IZIbF2BWo9aoODBR+laB/w==" spinCount="100000" sheet="1" objects="1" scenarios="1"/>
  <mergeCells count="13">
    <mergeCell ref="C8:K8"/>
    <mergeCell ref="E9:F9"/>
    <mergeCell ref="I9:J9"/>
    <mergeCell ref="E14:F14"/>
    <mergeCell ref="I14:J14"/>
    <mergeCell ref="E10:F10"/>
    <mergeCell ref="I10:J10"/>
    <mergeCell ref="E13:F13"/>
    <mergeCell ref="I13:J13"/>
    <mergeCell ref="I11:J11"/>
    <mergeCell ref="I12:J12"/>
    <mergeCell ref="E12:F12"/>
    <mergeCell ref="E11:F11"/>
  </mergeCells>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A27CE75-1A1F-AB49-8A26-5C8D8DBC91AC}">
  <dimension ref="A1:AU395"/>
  <sheetViews>
    <sheetView zoomScale="150" workbookViewId="0"/>
  </sheetViews>
  <sheetFormatPr defaultColWidth="11" defaultRowHeight="15" x14ac:dyDescent="0.25"/>
  <cols>
    <col min="1" max="1" width="3.796875" style="4" customWidth="1"/>
    <col min="2" max="2" width="54" style="4" bestFit="1" customWidth="1"/>
    <col min="3" max="3" width="39.296875" style="4" customWidth="1"/>
    <col min="4" max="4" width="19.69921875" style="4" bestFit="1" customWidth="1"/>
    <col min="5" max="47" width="11" style="3"/>
    <col min="48" max="16384" width="11" style="4"/>
  </cols>
  <sheetData>
    <row r="1" spans="1:5" x14ac:dyDescent="0.25">
      <c r="A1" s="111"/>
      <c r="B1" s="112"/>
      <c r="C1" s="112"/>
      <c r="D1" s="112"/>
      <c r="E1" s="143"/>
    </row>
    <row r="2" spans="1:5" x14ac:dyDescent="0.25">
      <c r="A2" s="115"/>
      <c r="B2" s="6"/>
      <c r="C2" s="6"/>
      <c r="D2" s="6"/>
      <c r="E2" s="144"/>
    </row>
    <row r="3" spans="1:5" x14ac:dyDescent="0.25">
      <c r="A3" s="115"/>
      <c r="B3" s="10" t="s">
        <v>102</v>
      </c>
      <c r="C3" s="168"/>
      <c r="D3" s="6"/>
      <c r="E3" s="144"/>
    </row>
    <row r="4" spans="1:5" x14ac:dyDescent="0.25">
      <c r="A4" s="115"/>
      <c r="B4" s="10" t="str">
        <f>Stadskantoor!B4</f>
        <v>Cateringdiensten gemeente 's-Hertogenbosch - Totaaloverzicht</v>
      </c>
      <c r="C4" s="168"/>
      <c r="D4" s="6"/>
      <c r="E4" s="144"/>
    </row>
    <row r="5" spans="1:5" x14ac:dyDescent="0.25">
      <c r="A5" s="115"/>
      <c r="B5" s="10" t="str">
        <f>Stadskantoor!B5</f>
        <v>Datum 20-05-2026</v>
      </c>
      <c r="C5" s="168"/>
      <c r="D5" s="6"/>
      <c r="E5" s="144"/>
    </row>
    <row r="6" spans="1:5" x14ac:dyDescent="0.25">
      <c r="A6" s="117"/>
      <c r="B6" s="120"/>
      <c r="C6" s="118"/>
      <c r="D6" s="120"/>
      <c r="E6" s="145"/>
    </row>
    <row r="7" spans="1:5" s="3" customFormat="1" x14ac:dyDescent="0.25">
      <c r="A7" s="146"/>
      <c r="B7" s="26"/>
      <c r="C7" s="26"/>
      <c r="D7" s="26"/>
      <c r="E7" s="147"/>
    </row>
    <row r="8" spans="1:5" s="3" customFormat="1" x14ac:dyDescent="0.25">
      <c r="A8" s="148"/>
      <c r="B8" s="169" t="s">
        <v>144</v>
      </c>
      <c r="C8" s="330"/>
      <c r="D8" s="330"/>
      <c r="E8" s="149"/>
    </row>
    <row r="9" spans="1:5" s="3" customFormat="1" x14ac:dyDescent="0.25">
      <c r="A9" s="148"/>
      <c r="B9" s="170" t="s">
        <v>101</v>
      </c>
      <c r="C9" s="204" t="s">
        <v>85</v>
      </c>
      <c r="D9" s="204" t="s">
        <v>103</v>
      </c>
      <c r="E9" s="149"/>
    </row>
    <row r="10" spans="1:5" s="3" customFormat="1" ht="16.95" customHeight="1" x14ac:dyDescent="0.25">
      <c r="A10" s="148"/>
      <c r="B10" s="436"/>
      <c r="C10" s="437"/>
      <c r="D10" s="438"/>
      <c r="E10" s="149"/>
    </row>
    <row r="11" spans="1:5" s="3" customFormat="1" ht="16.95" customHeight="1" x14ac:dyDescent="0.25">
      <c r="A11" s="148"/>
      <c r="B11" s="436"/>
      <c r="C11" s="437"/>
      <c r="D11" s="438"/>
      <c r="E11" s="149"/>
    </row>
    <row r="12" spans="1:5" s="3" customFormat="1" ht="16.95" customHeight="1" x14ac:dyDescent="0.25">
      <c r="A12" s="148"/>
      <c r="B12" s="436"/>
      <c r="C12" s="437"/>
      <c r="D12" s="438"/>
      <c r="E12" s="149"/>
    </row>
    <row r="13" spans="1:5" s="3" customFormat="1" ht="16.95" customHeight="1" x14ac:dyDescent="0.25">
      <c r="A13" s="148"/>
      <c r="B13" s="436"/>
      <c r="C13" s="437"/>
      <c r="D13" s="438"/>
      <c r="E13" s="149"/>
    </row>
    <row r="14" spans="1:5" s="3" customFormat="1" ht="16.95" customHeight="1" x14ac:dyDescent="0.25">
      <c r="A14" s="148"/>
      <c r="B14" s="436"/>
      <c r="C14" s="437"/>
      <c r="D14" s="438"/>
      <c r="E14" s="149"/>
    </row>
    <row r="15" spans="1:5" s="3" customFormat="1" ht="16.95" customHeight="1" x14ac:dyDescent="0.25">
      <c r="A15" s="148"/>
      <c r="B15" s="436"/>
      <c r="C15" s="437"/>
      <c r="D15" s="438"/>
      <c r="E15" s="149"/>
    </row>
    <row r="16" spans="1:5" s="3" customFormat="1" ht="16.95" customHeight="1" x14ac:dyDescent="0.25">
      <c r="A16" s="148"/>
      <c r="B16" s="436"/>
      <c r="C16" s="437"/>
      <c r="D16" s="438"/>
      <c r="E16" s="149"/>
    </row>
    <row r="17" spans="1:5" s="3" customFormat="1" ht="16.95" customHeight="1" x14ac:dyDescent="0.25">
      <c r="A17" s="148"/>
      <c r="B17" s="436"/>
      <c r="C17" s="437"/>
      <c r="D17" s="438"/>
      <c r="E17" s="149"/>
    </row>
    <row r="18" spans="1:5" s="3" customFormat="1" ht="16.95" customHeight="1" x14ac:dyDescent="0.25">
      <c r="A18" s="148"/>
      <c r="B18" s="436"/>
      <c r="C18" s="437"/>
      <c r="D18" s="438"/>
      <c r="E18" s="149"/>
    </row>
    <row r="19" spans="1:5" s="3" customFormat="1" x14ac:dyDescent="0.25">
      <c r="A19" s="148"/>
      <c r="B19" s="49"/>
      <c r="C19" s="182" t="s">
        <v>8</v>
      </c>
      <c r="D19" s="184">
        <f>SUM(D10:D18)</f>
        <v>0</v>
      </c>
      <c r="E19" s="149"/>
    </row>
    <row r="20" spans="1:5" s="3" customFormat="1" x14ac:dyDescent="0.25">
      <c r="A20" s="163"/>
      <c r="B20" s="164"/>
      <c r="C20" s="164"/>
      <c r="D20" s="164"/>
      <c r="E20" s="165"/>
    </row>
    <row r="21" spans="1:5" s="3" customFormat="1" x14ac:dyDescent="0.25"/>
    <row r="22" spans="1:5" s="3" customFormat="1" x14ac:dyDescent="0.25"/>
    <row r="23" spans="1:5" s="3" customFormat="1" x14ac:dyDescent="0.25"/>
    <row r="24" spans="1:5" s="3" customFormat="1" x14ac:dyDescent="0.25"/>
    <row r="25" spans="1:5" s="3" customFormat="1" x14ac:dyDescent="0.25"/>
    <row r="26" spans="1:5" s="3" customFormat="1" x14ac:dyDescent="0.25"/>
    <row r="27" spans="1:5" s="3" customFormat="1" x14ac:dyDescent="0.25"/>
    <row r="28" spans="1:5" s="3" customFormat="1" x14ac:dyDescent="0.25"/>
    <row r="29" spans="1:5" s="3" customFormat="1" x14ac:dyDescent="0.25"/>
    <row r="30" spans="1:5" s="3" customFormat="1" x14ac:dyDescent="0.25"/>
    <row r="31" spans="1:5" s="3" customFormat="1" x14ac:dyDescent="0.25"/>
    <row r="32" spans="1:5" s="3" customFormat="1" x14ac:dyDescent="0.25"/>
    <row r="33" s="3" customFormat="1" x14ac:dyDescent="0.25"/>
    <row r="34" s="3" customFormat="1" x14ac:dyDescent="0.25"/>
    <row r="35" s="3" customFormat="1" x14ac:dyDescent="0.25"/>
    <row r="36" s="3" customFormat="1" x14ac:dyDescent="0.25"/>
    <row r="37" s="3" customFormat="1" x14ac:dyDescent="0.25"/>
    <row r="38" s="3" customFormat="1" x14ac:dyDescent="0.25"/>
    <row r="39" s="3" customFormat="1" x14ac:dyDescent="0.25"/>
    <row r="40" s="3" customFormat="1" x14ac:dyDescent="0.25"/>
    <row r="41" s="3" customFormat="1" x14ac:dyDescent="0.25"/>
    <row r="42" s="3" customFormat="1" x14ac:dyDescent="0.25"/>
    <row r="43" s="3" customFormat="1" x14ac:dyDescent="0.25"/>
    <row r="44" s="3" customFormat="1" x14ac:dyDescent="0.25"/>
    <row r="45" s="3" customFormat="1" x14ac:dyDescent="0.25"/>
    <row r="46" s="3" customFormat="1" x14ac:dyDescent="0.25"/>
    <row r="47" s="3" customFormat="1" x14ac:dyDescent="0.25"/>
    <row r="48" s="3" customFormat="1" x14ac:dyDescent="0.25"/>
    <row r="49" s="3" customFormat="1" x14ac:dyDescent="0.25"/>
    <row r="50" s="3" customFormat="1" x14ac:dyDescent="0.25"/>
    <row r="51" s="3" customFormat="1" x14ac:dyDescent="0.25"/>
    <row r="52" s="3" customFormat="1" x14ac:dyDescent="0.25"/>
    <row r="53" s="3" customFormat="1" x14ac:dyDescent="0.25"/>
    <row r="54" s="3" customFormat="1" x14ac:dyDescent="0.25"/>
    <row r="55" s="3" customFormat="1" x14ac:dyDescent="0.25"/>
    <row r="56" s="3" customFormat="1" x14ac:dyDescent="0.25"/>
    <row r="57" s="3" customFormat="1" x14ac:dyDescent="0.25"/>
    <row r="58" s="3" customFormat="1" x14ac:dyDescent="0.25"/>
    <row r="59" s="3" customFormat="1" x14ac:dyDescent="0.25"/>
    <row r="60" s="3" customFormat="1" x14ac:dyDescent="0.25"/>
    <row r="61" s="3" customFormat="1" x14ac:dyDescent="0.25"/>
    <row r="62" s="3" customFormat="1" x14ac:dyDescent="0.25"/>
    <row r="63" s="3" customFormat="1" x14ac:dyDescent="0.25"/>
    <row r="64" s="3" customFormat="1" x14ac:dyDescent="0.25"/>
    <row r="65" s="3" customFormat="1" x14ac:dyDescent="0.25"/>
    <row r="66" s="3" customFormat="1" x14ac:dyDescent="0.25"/>
    <row r="67" s="3" customFormat="1" x14ac:dyDescent="0.25"/>
    <row r="68" s="3" customFormat="1" x14ac:dyDescent="0.25"/>
    <row r="69" s="3" customFormat="1" x14ac:dyDescent="0.25"/>
    <row r="70" s="3" customFormat="1" x14ac:dyDescent="0.25"/>
    <row r="71" s="3" customFormat="1" x14ac:dyDescent="0.25"/>
    <row r="72" s="3" customFormat="1" x14ac:dyDescent="0.25"/>
    <row r="73" s="3" customFormat="1" x14ac:dyDescent="0.25"/>
    <row r="74" s="3" customFormat="1" x14ac:dyDescent="0.25"/>
    <row r="75" s="3" customFormat="1" x14ac:dyDescent="0.25"/>
    <row r="76" s="3" customFormat="1" x14ac:dyDescent="0.25"/>
    <row r="77" s="3" customFormat="1" x14ac:dyDescent="0.25"/>
    <row r="78" s="3" customFormat="1" x14ac:dyDescent="0.25"/>
    <row r="79" s="3" customFormat="1" x14ac:dyDescent="0.25"/>
    <row r="80" s="3" customFormat="1" x14ac:dyDescent="0.25"/>
    <row r="81" s="3" customFormat="1" x14ac:dyDescent="0.25"/>
    <row r="82" s="3" customFormat="1" x14ac:dyDescent="0.25"/>
    <row r="83" s="3" customFormat="1" x14ac:dyDescent="0.25"/>
    <row r="84" s="3" customFormat="1" x14ac:dyDescent="0.25"/>
    <row r="85" s="3" customFormat="1" x14ac:dyDescent="0.25"/>
    <row r="86" s="3" customFormat="1" x14ac:dyDescent="0.25"/>
    <row r="87" s="3" customFormat="1" x14ac:dyDescent="0.25"/>
    <row r="88" s="3" customFormat="1" x14ac:dyDescent="0.25"/>
    <row r="89" s="3" customFormat="1" x14ac:dyDescent="0.25"/>
    <row r="90" s="3" customFormat="1" x14ac:dyDescent="0.25"/>
    <row r="91" s="3" customFormat="1" x14ac:dyDescent="0.25"/>
    <row r="92" s="3" customFormat="1" x14ac:dyDescent="0.25"/>
    <row r="93" s="3" customFormat="1" x14ac:dyDescent="0.25"/>
    <row r="94" s="3" customFormat="1" x14ac:dyDescent="0.25"/>
    <row r="95" s="3" customFormat="1" x14ac:dyDescent="0.25"/>
    <row r="96" s="3" customFormat="1" x14ac:dyDescent="0.25"/>
    <row r="97" s="3" customFormat="1" x14ac:dyDescent="0.25"/>
    <row r="98" s="3" customFormat="1" x14ac:dyDescent="0.25"/>
    <row r="99" s="3" customFormat="1" x14ac:dyDescent="0.25"/>
    <row r="100" s="3" customFormat="1" x14ac:dyDescent="0.25"/>
    <row r="101" s="3" customFormat="1" x14ac:dyDescent="0.25"/>
    <row r="102" s="3" customFormat="1" x14ac:dyDescent="0.25"/>
    <row r="103" s="3" customFormat="1" x14ac:dyDescent="0.25"/>
    <row r="104" s="3" customFormat="1" x14ac:dyDescent="0.25"/>
    <row r="105" s="3" customFormat="1" x14ac:dyDescent="0.25"/>
    <row r="106" s="3" customFormat="1" x14ac:dyDescent="0.25"/>
    <row r="107" s="3" customFormat="1" x14ac:dyDescent="0.25"/>
    <row r="108" s="3" customFormat="1" x14ac:dyDescent="0.25"/>
    <row r="109" s="3" customFormat="1" x14ac:dyDescent="0.25"/>
    <row r="110" s="3" customFormat="1" x14ac:dyDescent="0.25"/>
    <row r="111" s="3" customFormat="1" x14ac:dyDescent="0.25"/>
    <row r="112" s="3" customFormat="1" x14ac:dyDescent="0.25"/>
    <row r="113" s="3" customFormat="1" x14ac:dyDescent="0.25"/>
    <row r="114" s="3" customFormat="1" x14ac:dyDescent="0.25"/>
    <row r="115" s="3" customFormat="1" x14ac:dyDescent="0.25"/>
    <row r="116" s="3" customFormat="1" x14ac:dyDescent="0.25"/>
    <row r="117" s="3" customFormat="1" x14ac:dyDescent="0.25"/>
    <row r="118" s="3" customFormat="1" x14ac:dyDescent="0.25"/>
    <row r="119" s="3" customFormat="1" x14ac:dyDescent="0.25"/>
    <row r="120" s="3" customFormat="1" x14ac:dyDescent="0.25"/>
    <row r="121" s="3" customFormat="1" x14ac:dyDescent="0.25"/>
    <row r="122" s="3" customFormat="1" x14ac:dyDescent="0.25"/>
    <row r="123" s="3" customFormat="1" x14ac:dyDescent="0.25"/>
    <row r="124" s="3" customFormat="1" x14ac:dyDescent="0.25"/>
    <row r="125" s="3" customFormat="1" x14ac:dyDescent="0.25"/>
    <row r="126" s="3" customFormat="1" x14ac:dyDescent="0.25"/>
    <row r="127" s="3" customFormat="1" x14ac:dyDescent="0.25"/>
    <row r="128" s="3" customFormat="1" x14ac:dyDescent="0.25"/>
    <row r="129" s="3" customFormat="1" x14ac:dyDescent="0.25"/>
    <row r="130" s="3" customFormat="1" x14ac:dyDescent="0.25"/>
    <row r="131" s="3" customFormat="1" x14ac:dyDescent="0.25"/>
    <row r="132" s="3" customFormat="1" x14ac:dyDescent="0.25"/>
    <row r="133" s="3" customFormat="1" x14ac:dyDescent="0.25"/>
    <row r="134" s="3" customFormat="1" x14ac:dyDescent="0.25"/>
    <row r="135" s="3" customFormat="1" x14ac:dyDescent="0.25"/>
    <row r="136" s="3" customFormat="1" x14ac:dyDescent="0.25"/>
    <row r="137" s="3" customFormat="1" x14ac:dyDescent="0.25"/>
    <row r="138" s="3" customFormat="1" x14ac:dyDescent="0.25"/>
    <row r="139" s="3" customFormat="1" x14ac:dyDescent="0.25"/>
    <row r="140" s="3" customFormat="1" x14ac:dyDescent="0.25"/>
    <row r="141" s="3" customFormat="1" x14ac:dyDescent="0.25"/>
    <row r="142" s="3" customFormat="1" x14ac:dyDescent="0.25"/>
    <row r="143" s="3" customFormat="1" x14ac:dyDescent="0.25"/>
    <row r="144" s="3" customFormat="1" x14ac:dyDescent="0.25"/>
    <row r="145" s="3" customFormat="1" x14ac:dyDescent="0.25"/>
    <row r="146" s="3" customFormat="1" x14ac:dyDescent="0.25"/>
    <row r="147" s="3" customFormat="1" x14ac:dyDescent="0.25"/>
    <row r="148" s="3" customFormat="1" x14ac:dyDescent="0.25"/>
    <row r="149" s="3" customFormat="1" x14ac:dyDescent="0.25"/>
    <row r="150" s="3" customFormat="1" x14ac:dyDescent="0.25"/>
    <row r="151" s="3" customFormat="1" x14ac:dyDescent="0.25"/>
    <row r="152" s="3" customFormat="1" x14ac:dyDescent="0.25"/>
    <row r="153" s="3" customFormat="1" x14ac:dyDescent="0.25"/>
    <row r="154" s="3" customFormat="1" x14ac:dyDescent="0.25"/>
    <row r="155" s="3" customFormat="1" x14ac:dyDescent="0.25"/>
    <row r="156" s="3" customFormat="1" x14ac:dyDescent="0.25"/>
    <row r="157" s="3" customFormat="1" x14ac:dyDescent="0.25"/>
    <row r="158" s="3" customFormat="1" x14ac:dyDescent="0.25"/>
    <row r="159" s="3" customFormat="1" x14ac:dyDescent="0.25"/>
    <row r="160" s="3" customFormat="1" x14ac:dyDescent="0.25"/>
    <row r="161" s="3" customFormat="1" x14ac:dyDescent="0.25"/>
    <row r="162" s="3" customFormat="1" x14ac:dyDescent="0.25"/>
    <row r="163" s="3" customFormat="1" x14ac:dyDescent="0.25"/>
    <row r="164" s="3" customFormat="1" x14ac:dyDescent="0.25"/>
    <row r="165" s="3" customFormat="1" x14ac:dyDescent="0.25"/>
    <row r="166" s="3" customFormat="1" x14ac:dyDescent="0.25"/>
    <row r="167" s="3" customFormat="1" x14ac:dyDescent="0.25"/>
    <row r="168" s="3" customFormat="1" x14ac:dyDescent="0.25"/>
    <row r="169" s="3" customFormat="1" x14ac:dyDescent="0.25"/>
    <row r="170" s="3" customFormat="1" x14ac:dyDescent="0.25"/>
    <row r="171" s="3" customFormat="1" x14ac:dyDescent="0.25"/>
    <row r="172" s="3" customFormat="1" x14ac:dyDescent="0.25"/>
    <row r="173" s="3" customFormat="1" x14ac:dyDescent="0.25"/>
    <row r="174" s="3" customFormat="1" x14ac:dyDescent="0.25"/>
    <row r="175" s="3" customFormat="1" x14ac:dyDescent="0.25"/>
    <row r="176" s="3" customFormat="1" x14ac:dyDescent="0.25"/>
    <row r="177" s="3" customFormat="1" x14ac:dyDescent="0.25"/>
    <row r="178" s="3" customFormat="1" x14ac:dyDescent="0.25"/>
    <row r="179" s="3" customFormat="1" x14ac:dyDescent="0.25"/>
    <row r="180" s="3" customFormat="1" x14ac:dyDescent="0.25"/>
    <row r="181" s="3" customFormat="1" x14ac:dyDescent="0.25"/>
    <row r="182" s="3" customFormat="1" x14ac:dyDescent="0.25"/>
    <row r="183" s="3" customFormat="1" x14ac:dyDescent="0.25"/>
    <row r="184" s="3" customFormat="1" x14ac:dyDescent="0.25"/>
    <row r="185" s="3" customFormat="1" x14ac:dyDescent="0.25"/>
    <row r="186" s="3" customFormat="1" x14ac:dyDescent="0.25"/>
    <row r="187" s="3" customFormat="1" x14ac:dyDescent="0.25"/>
    <row r="188" s="3" customFormat="1" x14ac:dyDescent="0.25"/>
    <row r="189" s="3" customFormat="1" x14ac:dyDescent="0.25"/>
    <row r="190" s="3" customFormat="1" x14ac:dyDescent="0.25"/>
    <row r="191" s="3" customFormat="1" x14ac:dyDescent="0.25"/>
    <row r="192" s="3" customFormat="1" x14ac:dyDescent="0.25"/>
    <row r="193" s="3" customFormat="1" x14ac:dyDescent="0.25"/>
    <row r="194" s="3" customFormat="1" x14ac:dyDescent="0.25"/>
    <row r="195" s="3" customFormat="1" x14ac:dyDescent="0.25"/>
    <row r="196" s="3" customFormat="1" x14ac:dyDescent="0.25"/>
    <row r="197" s="3" customFormat="1" x14ac:dyDescent="0.25"/>
    <row r="198" s="3" customFormat="1" x14ac:dyDescent="0.25"/>
    <row r="199" s="3" customFormat="1" x14ac:dyDescent="0.25"/>
    <row r="200" s="3" customFormat="1" x14ac:dyDescent="0.25"/>
    <row r="201" s="3" customFormat="1" x14ac:dyDescent="0.25"/>
    <row r="202" s="3" customFormat="1" x14ac:dyDescent="0.25"/>
    <row r="203" s="3" customFormat="1" x14ac:dyDescent="0.25"/>
    <row r="204" s="3" customFormat="1" x14ac:dyDescent="0.25"/>
    <row r="205" s="3" customFormat="1" x14ac:dyDescent="0.25"/>
    <row r="206" s="3" customFormat="1" x14ac:dyDescent="0.25"/>
    <row r="207" s="3" customFormat="1" x14ac:dyDescent="0.25"/>
    <row r="208" s="3" customFormat="1" x14ac:dyDescent="0.25"/>
    <row r="209" s="3" customFormat="1" x14ac:dyDescent="0.25"/>
    <row r="210" s="3" customFormat="1" x14ac:dyDescent="0.25"/>
    <row r="211" s="3" customFormat="1" x14ac:dyDescent="0.25"/>
    <row r="212" s="3" customFormat="1" x14ac:dyDescent="0.25"/>
    <row r="213" s="3" customFormat="1" x14ac:dyDescent="0.25"/>
    <row r="214" s="3" customFormat="1" x14ac:dyDescent="0.25"/>
    <row r="215" s="3" customFormat="1" x14ac:dyDescent="0.25"/>
    <row r="216" s="3" customFormat="1" x14ac:dyDescent="0.25"/>
    <row r="217" s="3" customFormat="1" x14ac:dyDescent="0.25"/>
    <row r="218" s="3" customFormat="1" x14ac:dyDescent="0.25"/>
    <row r="219" s="3" customFormat="1" x14ac:dyDescent="0.25"/>
    <row r="220" s="3" customFormat="1" x14ac:dyDescent="0.25"/>
    <row r="221" s="3" customFormat="1" x14ac:dyDescent="0.25"/>
    <row r="222" s="3" customFormat="1" x14ac:dyDescent="0.25"/>
    <row r="223" s="3" customFormat="1" x14ac:dyDescent="0.25"/>
    <row r="224" s="3" customFormat="1" x14ac:dyDescent="0.25"/>
    <row r="225" s="3" customFormat="1" x14ac:dyDescent="0.25"/>
    <row r="226" s="3" customFormat="1" x14ac:dyDescent="0.25"/>
    <row r="227" s="3" customFormat="1" x14ac:dyDescent="0.25"/>
    <row r="228" s="3" customFormat="1" x14ac:dyDescent="0.25"/>
    <row r="229" s="3" customFormat="1" x14ac:dyDescent="0.25"/>
    <row r="230" s="3" customFormat="1" x14ac:dyDescent="0.25"/>
    <row r="231" s="3" customFormat="1" x14ac:dyDescent="0.25"/>
    <row r="232" s="3" customFormat="1" x14ac:dyDescent="0.25"/>
    <row r="233" s="3" customFormat="1" x14ac:dyDescent="0.25"/>
    <row r="234" s="3" customFormat="1" x14ac:dyDescent="0.25"/>
    <row r="235" s="3" customFormat="1" x14ac:dyDescent="0.25"/>
    <row r="236" s="3" customFormat="1" x14ac:dyDescent="0.25"/>
    <row r="237" s="3" customFormat="1" x14ac:dyDescent="0.25"/>
    <row r="238" s="3" customFormat="1" x14ac:dyDescent="0.25"/>
    <row r="239" s="3" customFormat="1" x14ac:dyDescent="0.25"/>
    <row r="240" s="3" customFormat="1" x14ac:dyDescent="0.25"/>
    <row r="241" s="3" customFormat="1" x14ac:dyDescent="0.25"/>
    <row r="242" s="3" customFormat="1" x14ac:dyDescent="0.25"/>
    <row r="243" s="3" customFormat="1" x14ac:dyDescent="0.25"/>
    <row r="244" s="3" customFormat="1" x14ac:dyDescent="0.25"/>
    <row r="245" s="3" customFormat="1" x14ac:dyDescent="0.25"/>
    <row r="246" s="3" customFormat="1" x14ac:dyDescent="0.25"/>
    <row r="247" s="3" customFormat="1" x14ac:dyDescent="0.25"/>
    <row r="248" s="3" customFormat="1" x14ac:dyDescent="0.25"/>
    <row r="249" s="3" customFormat="1" x14ac:dyDescent="0.25"/>
    <row r="250" s="3" customFormat="1" x14ac:dyDescent="0.25"/>
    <row r="251" s="3" customFormat="1" x14ac:dyDescent="0.25"/>
    <row r="252" s="3" customFormat="1" x14ac:dyDescent="0.25"/>
    <row r="253" s="3" customFormat="1" x14ac:dyDescent="0.25"/>
    <row r="254" s="3" customFormat="1" x14ac:dyDescent="0.25"/>
    <row r="255" s="3" customFormat="1" x14ac:dyDescent="0.25"/>
    <row r="256" s="3" customFormat="1" x14ac:dyDescent="0.25"/>
    <row r="257" s="3" customFormat="1" x14ac:dyDescent="0.25"/>
    <row r="258" s="3" customFormat="1" x14ac:dyDescent="0.25"/>
    <row r="259" s="3" customFormat="1" x14ac:dyDescent="0.25"/>
    <row r="260" s="3" customFormat="1" x14ac:dyDescent="0.25"/>
    <row r="261" s="3" customFormat="1" x14ac:dyDescent="0.25"/>
    <row r="262" s="3" customFormat="1" x14ac:dyDescent="0.25"/>
    <row r="263" s="3" customFormat="1" x14ac:dyDescent="0.25"/>
    <row r="264" s="3" customFormat="1" x14ac:dyDescent="0.25"/>
    <row r="265" s="3" customFormat="1" x14ac:dyDescent="0.25"/>
    <row r="266" s="3" customFormat="1" x14ac:dyDescent="0.25"/>
    <row r="267" s="3" customFormat="1" x14ac:dyDescent="0.25"/>
    <row r="268" s="3" customFormat="1" x14ac:dyDescent="0.25"/>
    <row r="269" s="3" customFormat="1" x14ac:dyDescent="0.25"/>
    <row r="270" s="3" customFormat="1" x14ac:dyDescent="0.25"/>
    <row r="271" s="3" customFormat="1" x14ac:dyDescent="0.25"/>
    <row r="272" s="3" customFormat="1" x14ac:dyDescent="0.25"/>
    <row r="273" s="3" customFormat="1" x14ac:dyDescent="0.25"/>
    <row r="274" s="3" customFormat="1" x14ac:dyDescent="0.25"/>
    <row r="275" s="3" customFormat="1" x14ac:dyDescent="0.25"/>
    <row r="276" s="3" customFormat="1" x14ac:dyDescent="0.25"/>
    <row r="277" s="3" customFormat="1" x14ac:dyDescent="0.25"/>
    <row r="278" s="3" customFormat="1" x14ac:dyDescent="0.25"/>
    <row r="279" s="3" customFormat="1" x14ac:dyDescent="0.25"/>
    <row r="280" s="3" customFormat="1" x14ac:dyDescent="0.25"/>
    <row r="281" s="3" customFormat="1" x14ac:dyDescent="0.25"/>
    <row r="282" s="3" customFormat="1" x14ac:dyDescent="0.25"/>
    <row r="283" s="3" customFormat="1" x14ac:dyDescent="0.25"/>
    <row r="284" s="3" customFormat="1" x14ac:dyDescent="0.25"/>
    <row r="285" s="3" customFormat="1" x14ac:dyDescent="0.25"/>
    <row r="286" s="3" customFormat="1" x14ac:dyDescent="0.25"/>
    <row r="287" s="3" customFormat="1" x14ac:dyDescent="0.25"/>
    <row r="288" s="3" customFormat="1" x14ac:dyDescent="0.25"/>
    <row r="289" s="3" customFormat="1" x14ac:dyDescent="0.25"/>
    <row r="290" s="3" customFormat="1" x14ac:dyDescent="0.25"/>
    <row r="291" s="3" customFormat="1" x14ac:dyDescent="0.25"/>
    <row r="292" s="3" customFormat="1" x14ac:dyDescent="0.25"/>
    <row r="293" s="3" customFormat="1" x14ac:dyDescent="0.25"/>
    <row r="294" s="3" customFormat="1" x14ac:dyDescent="0.25"/>
    <row r="295" s="3" customFormat="1" x14ac:dyDescent="0.25"/>
    <row r="296" s="3" customFormat="1" x14ac:dyDescent="0.25"/>
    <row r="297" s="3" customFormat="1" x14ac:dyDescent="0.25"/>
    <row r="298" s="3" customFormat="1" x14ac:dyDescent="0.25"/>
    <row r="299" s="3" customFormat="1" x14ac:dyDescent="0.25"/>
    <row r="300" s="3" customFormat="1" x14ac:dyDescent="0.25"/>
    <row r="301" s="3" customFormat="1" x14ac:dyDescent="0.25"/>
    <row r="302" s="3" customFormat="1" x14ac:dyDescent="0.25"/>
    <row r="303" s="3" customFormat="1" x14ac:dyDescent="0.25"/>
    <row r="304" s="3" customFormat="1" x14ac:dyDescent="0.25"/>
    <row r="305" s="3" customFormat="1" x14ac:dyDescent="0.25"/>
    <row r="306" s="3" customFormat="1" x14ac:dyDescent="0.25"/>
    <row r="307" s="3" customFormat="1" x14ac:dyDescent="0.25"/>
    <row r="308" s="3" customFormat="1" x14ac:dyDescent="0.25"/>
    <row r="309" s="3" customFormat="1" x14ac:dyDescent="0.25"/>
    <row r="310" s="3" customFormat="1" x14ac:dyDescent="0.25"/>
    <row r="311" s="3" customFormat="1" x14ac:dyDescent="0.25"/>
    <row r="312" s="3" customFormat="1" x14ac:dyDescent="0.25"/>
    <row r="313" s="3" customFormat="1" x14ac:dyDescent="0.25"/>
    <row r="314" s="3" customFormat="1" x14ac:dyDescent="0.25"/>
    <row r="315" s="3" customFormat="1" x14ac:dyDescent="0.25"/>
    <row r="316" s="3" customFormat="1" x14ac:dyDescent="0.25"/>
    <row r="317" s="3" customFormat="1" x14ac:dyDescent="0.25"/>
    <row r="318" s="3" customFormat="1" x14ac:dyDescent="0.25"/>
    <row r="319" s="3" customFormat="1" x14ac:dyDescent="0.25"/>
    <row r="320" s="3" customFormat="1" x14ac:dyDescent="0.25"/>
    <row r="321" s="3" customFormat="1" x14ac:dyDescent="0.25"/>
    <row r="322" s="3" customFormat="1" x14ac:dyDescent="0.25"/>
    <row r="323" s="3" customFormat="1" x14ac:dyDescent="0.25"/>
    <row r="324" s="3" customFormat="1" x14ac:dyDescent="0.25"/>
    <row r="325" s="3" customFormat="1" x14ac:dyDescent="0.25"/>
    <row r="326" s="3" customFormat="1" x14ac:dyDescent="0.25"/>
    <row r="327" s="3" customFormat="1" x14ac:dyDescent="0.25"/>
    <row r="328" s="3" customFormat="1" x14ac:dyDescent="0.25"/>
    <row r="329" s="3" customFormat="1" x14ac:dyDescent="0.25"/>
    <row r="330" s="3" customFormat="1" x14ac:dyDescent="0.25"/>
    <row r="331" s="3" customFormat="1" x14ac:dyDescent="0.25"/>
    <row r="332" s="3" customFormat="1" x14ac:dyDescent="0.25"/>
    <row r="333" s="3" customFormat="1" x14ac:dyDescent="0.25"/>
    <row r="334" s="3" customFormat="1" x14ac:dyDescent="0.25"/>
    <row r="335" s="3" customFormat="1" x14ac:dyDescent="0.25"/>
    <row r="336" s="3" customFormat="1" x14ac:dyDescent="0.25"/>
    <row r="337" s="3" customFormat="1" x14ac:dyDescent="0.25"/>
    <row r="338" s="3" customFormat="1" x14ac:dyDescent="0.25"/>
    <row r="339" s="3" customFormat="1" x14ac:dyDescent="0.25"/>
    <row r="340" s="3" customFormat="1" x14ac:dyDescent="0.25"/>
    <row r="341" s="3" customFormat="1" x14ac:dyDescent="0.25"/>
    <row r="342" s="3" customFormat="1" x14ac:dyDescent="0.25"/>
    <row r="343" s="3" customFormat="1" x14ac:dyDescent="0.25"/>
    <row r="344" s="3" customFormat="1" x14ac:dyDescent="0.25"/>
    <row r="345" s="3" customFormat="1" x14ac:dyDescent="0.25"/>
    <row r="346" s="3" customFormat="1" x14ac:dyDescent="0.25"/>
    <row r="347" s="3" customFormat="1" x14ac:dyDescent="0.25"/>
    <row r="348" s="3" customFormat="1" x14ac:dyDescent="0.25"/>
    <row r="349" s="3" customFormat="1" x14ac:dyDescent="0.25"/>
    <row r="350" s="3" customFormat="1" x14ac:dyDescent="0.25"/>
    <row r="351" s="3" customFormat="1" x14ac:dyDescent="0.25"/>
    <row r="352" s="3" customFormat="1" x14ac:dyDescent="0.25"/>
    <row r="353" s="3" customFormat="1" x14ac:dyDescent="0.25"/>
    <row r="354" s="3" customFormat="1" x14ac:dyDescent="0.25"/>
    <row r="355" s="3" customFormat="1" x14ac:dyDescent="0.25"/>
    <row r="356" s="3" customFormat="1" x14ac:dyDescent="0.25"/>
    <row r="357" s="3" customFormat="1" x14ac:dyDescent="0.25"/>
    <row r="358" s="3" customFormat="1" x14ac:dyDescent="0.25"/>
    <row r="359" s="3" customFormat="1" x14ac:dyDescent="0.25"/>
    <row r="360" s="3" customFormat="1" x14ac:dyDescent="0.25"/>
    <row r="361" s="3" customFormat="1" x14ac:dyDescent="0.25"/>
    <row r="362" s="3" customFormat="1" x14ac:dyDescent="0.25"/>
    <row r="363" s="3" customFormat="1" x14ac:dyDescent="0.25"/>
    <row r="364" s="3" customFormat="1" x14ac:dyDescent="0.25"/>
    <row r="365" s="3" customFormat="1" x14ac:dyDescent="0.25"/>
    <row r="366" s="3" customFormat="1" x14ac:dyDescent="0.25"/>
    <row r="367" s="3" customFormat="1" x14ac:dyDescent="0.25"/>
    <row r="368" s="3" customFormat="1" x14ac:dyDescent="0.25"/>
    <row r="369" s="3" customFormat="1" x14ac:dyDescent="0.25"/>
    <row r="370" s="3" customFormat="1" x14ac:dyDescent="0.25"/>
    <row r="371" s="3" customFormat="1" x14ac:dyDescent="0.25"/>
    <row r="372" s="3" customFormat="1" x14ac:dyDescent="0.25"/>
    <row r="373" s="3" customFormat="1" x14ac:dyDescent="0.25"/>
    <row r="374" s="3" customFormat="1" x14ac:dyDescent="0.25"/>
    <row r="375" s="3" customFormat="1" x14ac:dyDescent="0.25"/>
    <row r="376" s="3" customFormat="1" x14ac:dyDescent="0.25"/>
    <row r="377" s="3" customFormat="1" x14ac:dyDescent="0.25"/>
    <row r="378" s="3" customFormat="1" x14ac:dyDescent="0.25"/>
    <row r="379" s="3" customFormat="1" x14ac:dyDescent="0.25"/>
    <row r="380" s="3" customFormat="1" x14ac:dyDescent="0.25"/>
    <row r="381" s="3" customFormat="1" x14ac:dyDescent="0.25"/>
    <row r="382" s="3" customFormat="1" x14ac:dyDescent="0.25"/>
    <row r="383" s="3" customFormat="1" x14ac:dyDescent="0.25"/>
    <row r="384" s="3" customFormat="1" x14ac:dyDescent="0.25"/>
    <row r="385" s="3" customFormat="1" x14ac:dyDescent="0.25"/>
    <row r="386" s="3" customFormat="1" x14ac:dyDescent="0.25"/>
    <row r="387" s="3" customFormat="1" x14ac:dyDescent="0.25"/>
    <row r="388" s="3" customFormat="1" x14ac:dyDescent="0.25"/>
    <row r="389" s="3" customFormat="1" x14ac:dyDescent="0.25"/>
    <row r="390" s="3" customFormat="1" x14ac:dyDescent="0.25"/>
    <row r="391" s="3" customFormat="1" x14ac:dyDescent="0.25"/>
    <row r="392" s="3" customFormat="1" x14ac:dyDescent="0.25"/>
    <row r="393" s="3" customFormat="1" x14ac:dyDescent="0.25"/>
    <row r="394" s="3" customFormat="1" x14ac:dyDescent="0.25"/>
    <row r="395" s="3" customFormat="1" x14ac:dyDescent="0.25"/>
  </sheetData>
  <sheetProtection algorithmName="SHA-512" hashValue="VP+Tq8TBcnr0Rm8H94IWLROYhpeUq2HsgpQMYAkZbEtnEpRi06d44R8jOZA98bOXzXLcLkQecvxZu7EPt8w0+w==" saltValue="8VxognzaMdnfL5Ss8UQAYg==" spinCount="100000" sheet="1" objects="1" scenarios="1"/>
  <mergeCells count="1">
    <mergeCell ref="C8:D8"/>
  </mergeCells>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6B53F57A34F152469E109A85C70DEBED" ma:contentTypeVersion="11" ma:contentTypeDescription="Een nieuw document maken." ma:contentTypeScope="" ma:versionID="9bf90a1710c7efd32fa44a228360ed49">
  <xsd:schema xmlns:xsd="http://www.w3.org/2001/XMLSchema" xmlns:xs="http://www.w3.org/2001/XMLSchema" xmlns:p="http://schemas.microsoft.com/office/2006/metadata/properties" xmlns:ns2="278c3c4d-f426-4f19-87e5-1f9242ca19bd" xmlns:ns3="ee60655f-9f26-4f85-af89-7e1802229844" xmlns:ns4="a1db025f-64a4-4f96-b4a6-8ae6dd54a103" targetNamespace="http://schemas.microsoft.com/office/2006/metadata/properties" ma:root="true" ma:fieldsID="81f9c9f89b048a2072b23d72fab64aa0" ns2:_="" ns3:_="" ns4:_="">
    <xsd:import namespace="278c3c4d-f426-4f19-87e5-1f9242ca19bd"/>
    <xsd:import namespace="ee60655f-9f26-4f85-af89-7e1802229844"/>
    <xsd:import namespace="a1db025f-64a4-4f96-b4a6-8ae6dd54a103"/>
    <xsd:element name="properties">
      <xsd:complexType>
        <xsd:sequence>
          <xsd:element name="documentManagement">
            <xsd:complexType>
              <xsd:all>
                <xsd:element ref="ns2:o361d3ceefc4464b85133234aef79e41" minOccurs="0"/>
                <xsd:element ref="ns2:c523776ef64d44ea944eac43704e0b3b" minOccurs="0"/>
                <xsd:element ref="ns2:fa126ea1a5bd4327ba499bf040c5b397" minOccurs="0"/>
                <xsd:element ref="ns2:gshDatum1" minOccurs="0"/>
                <xsd:element ref="ns3:TaxCatchAll" minOccurs="0"/>
                <xsd:element ref="ns4:MediaServiceMetadata" minOccurs="0"/>
                <xsd:element ref="ns4:MediaServiceFastMetadata" minOccurs="0"/>
                <xsd:element ref="ns4: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78c3c4d-f426-4f19-87e5-1f9242ca19bd" elementFormDefault="qualified">
    <xsd:import namespace="http://schemas.microsoft.com/office/2006/documentManagement/types"/>
    <xsd:import namespace="http://schemas.microsoft.com/office/infopath/2007/PartnerControls"/>
    <xsd:element name="o361d3ceefc4464b85133234aef79e41" ma:index="8" nillable="true" ma:taxonomy="true" ma:internalName="o361d3ceefc4464b85133234aef79e41" ma:taxonomyFieldName="gshProjectfase" ma:displayName="Fase" ma:default="" ma:fieldId="{8361d3ce-efc4-464b-8513-3234aef79e41}" ma:taxonomyMulti="true" ma:sspId="316ed7d9-15b5-47e9-844d-373de3abdf45" ma:termSetId="1b14d9c9-1ba1-437c-88a1-fc5bebd8c99d" ma:anchorId="89fd39fb-1a8a-46e8-9e2d-7a055a6e57d2" ma:open="false" ma:isKeyword="false">
      <xsd:complexType>
        <xsd:sequence>
          <xsd:element ref="pc:Terms" minOccurs="0" maxOccurs="1"/>
        </xsd:sequence>
      </xsd:complexType>
    </xsd:element>
    <xsd:element name="c523776ef64d44ea944eac43704e0b3b" ma:index="9" nillable="true" ma:taxonomy="true" ma:internalName="c523776ef64d44ea944eac43704e0b3b" ma:taxonomyFieldName="gshDocumentstatus" ma:displayName="Documentstatus" ma:default="1;#Concept|fac772ea-c83a-4d2d-8153-73dc814209cd" ma:fieldId="{c523776e-f64d-44ea-944e-ac43704e0b3b}" ma:sspId="316ed7d9-15b5-47e9-844d-373de3abdf45" ma:termSetId="0e84b077-0e23-4632-8d2a-497ecd0bd3c0" ma:anchorId="6d81ceb0-4683-4b56-80b1-fab3c3860f51" ma:open="false" ma:isKeyword="false">
      <xsd:complexType>
        <xsd:sequence>
          <xsd:element ref="pc:Terms" minOccurs="0" maxOccurs="1"/>
        </xsd:sequence>
      </xsd:complexType>
    </xsd:element>
    <xsd:element name="fa126ea1a5bd4327ba499bf040c5b397" ma:index="10" nillable="true" ma:taxonomy="true" ma:internalName="fa126ea1a5bd4327ba499bf040c5b397" ma:taxonomyFieldName="gshDocumentSoort" ma:displayName="Documentsoort" ma:default="" ma:fieldId="{fa126ea1-a5bd-4327-ba49-9bf040c5b397}" ma:sspId="316ed7d9-15b5-47e9-844d-373de3abdf45" ma:termSetId="3e14d707-b154-48f9-94b8-0e20e88171f0" ma:anchorId="00000000-0000-0000-0000-000000000000" ma:open="false" ma:isKeyword="false">
      <xsd:complexType>
        <xsd:sequence>
          <xsd:element ref="pc:Terms" minOccurs="0" maxOccurs="1"/>
        </xsd:sequence>
      </xsd:complexType>
    </xsd:element>
    <xsd:element name="gshDatum1" ma:index="11" nillable="true" ma:displayName="Datum I binnenkomst/verzending" ma:format="DateTime" ma:internalName="gshDatum1">
      <xsd:simpleType>
        <xsd:restriction base="dms:DateTime"/>
      </xsd:simpleType>
    </xsd:element>
  </xsd:schema>
  <xsd:schema xmlns:xsd="http://www.w3.org/2001/XMLSchema" xmlns:xs="http://www.w3.org/2001/XMLSchema" xmlns:dms="http://schemas.microsoft.com/office/2006/documentManagement/types" xmlns:pc="http://schemas.microsoft.com/office/infopath/2007/PartnerControls" targetNamespace="ee60655f-9f26-4f85-af89-7e1802229844" elementFormDefault="qualified">
    <xsd:import namespace="http://schemas.microsoft.com/office/2006/documentManagement/types"/>
    <xsd:import namespace="http://schemas.microsoft.com/office/infopath/2007/PartnerControls"/>
    <xsd:element name="TaxCatchAll" ma:index="13" nillable="true" ma:displayName="Taxonomy Catch All Column" ma:hidden="true" ma:list="{038a53cf-b10a-4771-9803-5000e995f471}" ma:internalName="TaxCatchAll" ma:showField="CatchAllData" ma:web="ee60655f-9f26-4f85-af89-7e1802229844">
      <xsd:complexType>
        <xsd:complexContent>
          <xsd:extension base="dms:MultiChoiceLookup">
            <xsd:sequence>
              <xsd:element name="Value" type="dms:Lookup" maxOccurs="unbounded" minOccurs="0"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a1db025f-64a4-4f96-b4a6-8ae6dd54a103" elementFormDefault="qualified">
    <xsd:import namespace="http://schemas.microsoft.com/office/2006/documentManagement/types"/>
    <xsd:import namespace="http://schemas.microsoft.com/office/infopath/2007/PartnerControls"/>
    <xsd:element name="MediaServiceMetadata" ma:index="16" nillable="true" ma:displayName="MediaServiceMetadata" ma:hidden="true" ma:internalName="MediaServiceMetadata" ma:readOnly="true">
      <xsd:simpleType>
        <xsd:restriction base="dms:Note"/>
      </xsd:simpleType>
    </xsd:element>
    <xsd:element name="MediaServiceFastMetadata" ma:index="17" nillable="true" ma:displayName="MediaServiceFastMetadata" ma:hidden="true" ma:internalName="MediaServiceFastMetadata" ma:readOnly="true">
      <xsd:simpleType>
        <xsd:restriction base="dms:Note"/>
      </xsd:simpleType>
    </xsd:element>
    <xsd:element name="MediaServiceSearchProperties" ma:index="18"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Inhoudstype"/>
        <xsd:element ref="dc:title" minOccurs="0" maxOccurs="1" ma:index="4" ma:displayName="Tite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ee60655f-9f26-4f85-af89-7e1802229844">
      <Value>1</Value>
    </TaxCatchAll>
    <o361d3ceefc4464b85133234aef79e41 xmlns="278c3c4d-f426-4f19-87e5-1f9242ca19bd">
      <Terms xmlns="http://schemas.microsoft.com/office/infopath/2007/PartnerControls"/>
    </o361d3ceefc4464b85133234aef79e41>
    <fa126ea1a5bd4327ba499bf040c5b397 xmlns="278c3c4d-f426-4f19-87e5-1f9242ca19bd">
      <Terms xmlns="http://schemas.microsoft.com/office/infopath/2007/PartnerControls"/>
    </fa126ea1a5bd4327ba499bf040c5b397>
    <gshDatum1 xmlns="278c3c4d-f426-4f19-87e5-1f9242ca19bd" xsi:nil="true"/>
    <c523776ef64d44ea944eac43704e0b3b xmlns="278c3c4d-f426-4f19-87e5-1f9242ca19bd">
      <Terms xmlns="http://schemas.microsoft.com/office/infopath/2007/PartnerControls">
        <TermInfo xmlns="http://schemas.microsoft.com/office/infopath/2007/PartnerControls">
          <TermName xmlns="http://schemas.microsoft.com/office/infopath/2007/PartnerControls">Concept</TermName>
          <TermId xmlns="http://schemas.microsoft.com/office/infopath/2007/PartnerControls">fac772ea-c83a-4d2d-8153-73dc814209cd</TermId>
        </TermInfo>
      </Terms>
    </c523776ef64d44ea944eac43704e0b3b>
  </documentManagement>
</p:properties>
</file>

<file path=customXml/itemProps1.xml><?xml version="1.0" encoding="utf-8"?>
<ds:datastoreItem xmlns:ds="http://schemas.openxmlformats.org/officeDocument/2006/customXml" ds:itemID="{2C4CCA7D-4E58-4968-BA5F-7B94BE1FFC52}">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278c3c4d-f426-4f19-87e5-1f9242ca19bd"/>
    <ds:schemaRef ds:uri="ee60655f-9f26-4f85-af89-7e1802229844"/>
    <ds:schemaRef ds:uri="a1db025f-64a4-4f96-b4a6-8ae6dd54a103"/>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A55CE7B2-C26A-4C45-A9C7-F3BA8F4C85B5}">
  <ds:schemaRefs>
    <ds:schemaRef ds:uri="http://schemas.microsoft.com/sharepoint/v3/contenttype/forms"/>
  </ds:schemaRefs>
</ds:datastoreItem>
</file>

<file path=customXml/itemProps3.xml><?xml version="1.0" encoding="utf-8"?>
<ds:datastoreItem xmlns:ds="http://schemas.openxmlformats.org/officeDocument/2006/customXml" ds:itemID="{6511BD4F-AA75-4FD3-85F8-139C479B5470}">
  <ds:schemaRefs>
    <ds:schemaRef ds:uri="a1db025f-64a4-4f96-b4a6-8ae6dd54a103"/>
    <ds:schemaRef ds:uri="http://www.w3.org/XML/1998/namespace"/>
    <ds:schemaRef ds:uri="http://schemas.openxmlformats.org/package/2006/metadata/core-properties"/>
    <ds:schemaRef ds:uri="http://purl.org/dc/terms/"/>
    <ds:schemaRef ds:uri="http://schemas.microsoft.com/office/2006/metadata/properties"/>
    <ds:schemaRef ds:uri="ee60655f-9f26-4f85-af89-7e1802229844"/>
    <ds:schemaRef ds:uri="http://schemas.microsoft.com/office/2006/documentManagement/types"/>
    <ds:schemaRef ds:uri="http://purl.org/dc/elements/1.1/"/>
    <ds:schemaRef ds:uri="http://schemas.microsoft.com/office/infopath/2007/PartnerControls"/>
    <ds:schemaRef ds:uri="278c3c4d-f426-4f19-87e5-1f9242ca19bd"/>
    <ds:schemaRef ds:uri="http://purl.org/dc/dcmitype/"/>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Werkbladen</vt:lpstr>
      </vt:variant>
      <vt:variant>
        <vt:i4>9</vt:i4>
      </vt:variant>
      <vt:variant>
        <vt:lpstr>Benoemde bereiken</vt:lpstr>
      </vt:variant>
      <vt:variant>
        <vt:i4>3</vt:i4>
      </vt:variant>
    </vt:vector>
  </HeadingPairs>
  <TitlesOfParts>
    <vt:vector size="12" baseType="lpstr">
      <vt:lpstr>Totaaloverzicht</vt:lpstr>
      <vt:lpstr>Stadskantoor</vt:lpstr>
      <vt:lpstr>Afvalstoffendienst</vt:lpstr>
      <vt:lpstr>Stadhuis</vt:lpstr>
      <vt:lpstr>Weener XL</vt:lpstr>
      <vt:lpstr>Banqueting Stadhuis</vt:lpstr>
      <vt:lpstr>Banqueting overige locaties</vt:lpstr>
      <vt:lpstr>Warmedranken voorzieningen</vt:lpstr>
      <vt:lpstr>Opstartkosten</vt:lpstr>
      <vt:lpstr>Afvalstoffendienst!Afdrukbereik</vt:lpstr>
      <vt:lpstr>Stadhuis!Afdrukbereik</vt:lpstr>
      <vt:lpstr>Stadskantoor!Afdrukbereik</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Rianne Zantingh</dc:creator>
  <cp:keywords/>
  <dc:description/>
  <cp:lastModifiedBy>Lineke François - Jonker</cp:lastModifiedBy>
  <cp:revision/>
  <dcterms:created xsi:type="dcterms:W3CDTF">2024-12-03T14:03:39Z</dcterms:created>
  <dcterms:modified xsi:type="dcterms:W3CDTF">2026-05-20T12:14:24Z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0x0101006B53F57A34F152469E109A85C70DEBED</vt:lpwstr>
  </property>
  <property fmtid="{D5CDD505-2E9C-101B-9397-08002B2CF9AE}" pid="3" name="MediaServiceImageTags">
    <vt:lpwstr/>
  </property>
  <property fmtid="{D5CDD505-2E9C-101B-9397-08002B2CF9AE}" pid="4" name="gshDocumentSoort">
    <vt:lpwstr/>
  </property>
  <property fmtid="{D5CDD505-2E9C-101B-9397-08002B2CF9AE}" pid="5" name="gshProjectfase">
    <vt:lpwstr/>
  </property>
  <property fmtid="{D5CDD505-2E9C-101B-9397-08002B2CF9AE}" pid="6" name="gshDocumentstatus">
    <vt:lpwstr>1;#Concept|fac772ea-c83a-4d2d-8153-73dc814209cd</vt:lpwstr>
  </property>
</Properties>
</file>