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95" documentId="8_{557B52C2-0E2B-4E37-B650-3ED975FEC756}" xr6:coauthVersionLast="47" xr6:coauthVersionMax="47" xr10:uidLastSave="{D9232506-0678-4DC2-A873-5604145F54A5}"/>
  <bookViews>
    <workbookView xWindow="19090" yWindow="-110" windowWidth="38620" windowHeight="21100" xr2:uid="{00000000-000D-0000-FFFF-FFFF00000000}"/>
  </bookViews>
  <sheets>
    <sheet name="Prijzenblad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A31" i="1" l="1"/>
  <c r="A30" i="1"/>
  <c r="H21" i="1"/>
  <c r="H20" i="1"/>
  <c r="E21" i="1"/>
  <c r="E20" i="1"/>
  <c r="H14" i="1" l="1"/>
  <c r="H13" i="1"/>
  <c r="F18" i="1" l="1"/>
  <c r="C18" i="1"/>
  <c r="F11" i="1"/>
  <c r="C11" i="1"/>
  <c r="G20" i="1" l="1"/>
  <c r="I20" i="1" l="1"/>
  <c r="D30" i="1" s="1"/>
  <c r="F30" i="1" s="1"/>
  <c r="E14" i="1" l="1"/>
  <c r="E13" i="1"/>
  <c r="E7" i="1"/>
  <c r="E8" i="1" s="1"/>
  <c r="G21" i="1"/>
  <c r="A28" i="1"/>
  <c r="A27" i="1"/>
  <c r="A26" i="1"/>
  <c r="I21" i="1" l="1"/>
  <c r="D31" i="1" s="1"/>
  <c r="F31" i="1" s="1"/>
  <c r="E22" i="1"/>
  <c r="H22" i="1"/>
  <c r="I22" i="1" s="1"/>
  <c r="E15" i="1"/>
  <c r="F32" i="1" l="1"/>
  <c r="I14" i="1"/>
  <c r="G14" i="1"/>
  <c r="G13" i="1"/>
  <c r="F8" i="1" l="1"/>
  <c r="C8" i="1"/>
  <c r="C22" i="1" l="1"/>
  <c r="C15" i="1"/>
  <c r="F22" i="1"/>
  <c r="F15" i="1"/>
  <c r="H15" i="1" l="1"/>
  <c r="I15" i="1" s="1"/>
  <c r="I13" i="1"/>
  <c r="G7" i="1"/>
  <c r="H7" i="1" l="1"/>
  <c r="H8" i="1" l="1"/>
  <c r="I8" i="1" s="1"/>
  <c r="I7" i="1"/>
  <c r="D29" i="1" s="1"/>
  <c r="F29" i="1" s="1"/>
  <c r="F33" i="1" s="1"/>
</calcChain>
</file>

<file path=xl/sharedStrings.xml><?xml version="1.0" encoding="utf-8"?>
<sst xmlns="http://schemas.openxmlformats.org/spreadsheetml/2006/main" count="57" uniqueCount="40">
  <si>
    <t>MAANDPRIJS</t>
  </si>
  <si>
    <t>JAARPRIJS</t>
  </si>
  <si>
    <t>OMSCHRIJVING</t>
  </si>
  <si>
    <t>1. PRINTERS</t>
  </si>
  <si>
    <t>2. TIKPRIJZEN</t>
  </si>
  <si>
    <t>TIKKEN PER JAAR</t>
  </si>
  <si>
    <t>KORTING (%)*</t>
  </si>
  <si>
    <t>** Prijzen worden ook bij verhoogde afname dan onder 'AANTAL' benoemd gehanteerd.</t>
  </si>
  <si>
    <t>INSCHRIJFPRIJS</t>
  </si>
  <si>
    <t>2A. Tikprijs zwart-wit (per A4 enkelzijdig)</t>
  </si>
  <si>
    <t>TOTAAL AAN VASTE COMPONENTEN</t>
  </si>
  <si>
    <t>TOTAAL AAN OPTIONELE COMPONENTEN</t>
  </si>
  <si>
    <t>PRIJS PERIODE</t>
  </si>
  <si>
    <t>TOTAALSCORE</t>
  </si>
  <si>
    <t>AANTAL**</t>
  </si>
  <si>
    <t>2B. Tikprijs kleur (per A4 enkelzijdig)</t>
  </si>
  <si>
    <t>SCORE WORDT BEREKEND OP TOTAALNIVEAU VOOR 1 t/m 2B</t>
  </si>
  <si>
    <t>JAAR 6 EN 7</t>
  </si>
  <si>
    <t>JAAR 1 T/M 5</t>
  </si>
  <si>
    <t>[VUL HIER UW BEDRIJFSNAAM IN]</t>
  </si>
  <si>
    <t>MAX. PUNTEN</t>
  </si>
  <si>
    <t>UW PUNTEN</t>
  </si>
  <si>
    <t>* Korting t.o.v. van de initieel opgegeven prijzen onder 'jaar 1 t/m 5'.</t>
  </si>
  <si>
    <t>VUL DE RODE CELLEN IN</t>
  </si>
  <si>
    <t>INSTRUCTIE:</t>
  </si>
  <si>
    <t>UW INSCHRIJFPRIJS</t>
  </si>
  <si>
    <t>LAAGSTE INSCHRIJFPRIJS</t>
  </si>
  <si>
    <t>4. SCORE OP INSCHRIJVING</t>
  </si>
  <si>
    <t>INSCHRIJVER:</t>
  </si>
  <si>
    <t>[NAAM INSCHRIJVER]</t>
  </si>
  <si>
    <t>PRIJS PER TIK</t>
  </si>
  <si>
    <t>1. Multifunctional (huur, inclusief Afwerkunit (standaard) en beheer/onderhoud)</t>
  </si>
  <si>
    <t>KUNT U AANBIEDEN?***</t>
  </si>
  <si>
    <t>*** Indien u een optie kunt aanbieden dan krijgt u hiervoor a. de maximum score indien de optie standaard in uw huurprijs onder 1 valt, of b. een score naar rato van de laagste maandprijs indien u de optie optioneel aan kan bieden of c. geen punten indien u deze optie niet aan kunt bieden.</t>
  </si>
  <si>
    <t>3. OPTIONEEL (ALS MEERPRIJS PER MULTIFUNCTIONAL AAN TE BIEDEN)</t>
  </si>
  <si>
    <t>meerprijs per multifunctional</t>
  </si>
  <si>
    <t>nee</t>
  </si>
  <si>
    <t>BIJLAGE 11 - PRIJZENFORMULIER</t>
  </si>
  <si>
    <t>3A. Afwerkunit uitgebreid exclusief 3B. (zie eis 116 en 117)</t>
  </si>
  <si>
    <t>3B. Afwerkunit perforeren 23 gaatjes (zie eis 118)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</si>
</sst>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??_ ;_ @_ "/>
    <numFmt numFmtId="165" formatCode="0.0%"/>
    <numFmt numFmtId="166" formatCode="_ &quot;€&quot;\ * #,##0.0000_ ;_ &quot;€&quot;\ * \-#,##0.0000_ ;_ &quot;€&quot;\ * &quot;-&quot;??_ ;_ @_ "/>
    <numFmt numFmtId="167" formatCode="_ &quot;€&quot;\ * #,##0.00_ ;_ &quot;€&quot;\ * \-#,##0.00_ ;_ &quot;€&quot;\ * &quot;-&quot;??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 Light"/>
      <family val="2"/>
      <scheme val="major"/>
    </font>
    <font>
      <sz val="1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0" tint="-0.1499984740745262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lightUp">
        <fgColor theme="0"/>
        <bgColor theme="3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/>
        <b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44" fontId="10" fillId="8" borderId="11" xfId="1" applyFont="1" applyFill="1" applyBorder="1" applyAlignment="1" applyProtection="1">
      <alignment horizontal="center" vertical="top"/>
      <protection locked="0"/>
    </xf>
    <xf numFmtId="9" fontId="10" fillId="8" borderId="11" xfId="2" applyFont="1" applyFill="1" applyBorder="1" applyAlignment="1" applyProtection="1">
      <alignment horizontal="center" vertical="top"/>
      <protection locked="0"/>
    </xf>
    <xf numFmtId="9" fontId="10" fillId="8" borderId="12" xfId="2" applyFont="1" applyFill="1" applyBorder="1" applyAlignment="1" applyProtection="1">
      <alignment horizontal="center" vertical="center"/>
      <protection locked="0"/>
    </xf>
    <xf numFmtId="9" fontId="10" fillId="8" borderId="16" xfId="2" applyFont="1" applyFill="1" applyBorder="1" applyAlignment="1" applyProtection="1">
      <alignment horizontal="center" vertical="center"/>
      <protection locked="0"/>
    </xf>
    <xf numFmtId="164" fontId="10" fillId="8" borderId="12" xfId="1" applyNumberFormat="1" applyFont="1" applyFill="1" applyBorder="1" applyAlignment="1" applyProtection="1">
      <alignment horizontal="center" vertical="center"/>
      <protection locked="0"/>
    </xf>
    <xf numFmtId="164" fontId="10" fillId="8" borderId="16" xfId="1" applyNumberFormat="1" applyFont="1" applyFill="1" applyBorder="1" applyAlignment="1" applyProtection="1">
      <alignment horizontal="center" vertical="center"/>
      <protection locked="0"/>
    </xf>
    <xf numFmtId="9" fontId="10" fillId="8" borderId="23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4" fontId="0" fillId="0" borderId="0" xfId="1" applyFont="1" applyAlignment="1" applyProtection="1">
      <alignment horizontal="center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right" vertical="center"/>
    </xf>
    <xf numFmtId="0" fontId="0" fillId="0" borderId="0" xfId="1" applyNumberFormat="1" applyFont="1" applyAlignment="1" applyProtection="1">
      <alignment horizontal="center"/>
    </xf>
    <xf numFmtId="0" fontId="6" fillId="5" borderId="1" xfId="0" applyFont="1" applyFill="1" applyBorder="1"/>
    <xf numFmtId="0" fontId="6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7" fillId="6" borderId="28" xfId="0" applyFont="1" applyFill="1" applyBorder="1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44" fontId="0" fillId="0" borderId="13" xfId="1" applyFont="1" applyBorder="1" applyAlignment="1" applyProtection="1">
      <alignment horizontal="center" vertical="top"/>
    </xf>
    <xf numFmtId="44" fontId="0" fillId="0" borderId="4" xfId="1" applyFont="1" applyBorder="1" applyAlignment="1" applyProtection="1">
      <alignment horizontal="center" vertical="top"/>
    </xf>
    <xf numFmtId="44" fontId="0" fillId="0" borderId="5" xfId="1" applyFont="1" applyBorder="1" applyAlignment="1" applyProtection="1">
      <alignment horizontal="center" vertical="top"/>
    </xf>
    <xf numFmtId="44" fontId="8" fillId="7" borderId="14" xfId="0" applyNumberFormat="1" applyFont="1" applyFill="1" applyBorder="1" applyAlignment="1">
      <alignment vertical="top"/>
    </xf>
    <xf numFmtId="0" fontId="2" fillId="3" borderId="1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44" fontId="2" fillId="3" borderId="3" xfId="1" applyFont="1" applyFill="1" applyBorder="1" applyAlignment="1" applyProtection="1">
      <alignment vertical="center"/>
    </xf>
    <xf numFmtId="44" fontId="2" fillId="3" borderId="2" xfId="1" applyFont="1" applyFill="1" applyBorder="1" applyAlignment="1" applyProtection="1">
      <alignment vertical="center"/>
    </xf>
    <xf numFmtId="44" fontId="7" fillId="6" borderId="29" xfId="0" applyNumberFormat="1" applyFont="1" applyFill="1" applyBorder="1"/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44" fontId="0" fillId="0" borderId="19" xfId="1" applyFont="1" applyBorder="1" applyAlignment="1" applyProtection="1">
      <alignment horizontal="center" vertical="center"/>
    </xf>
    <xf numFmtId="44" fontId="0" fillId="0" borderId="18" xfId="1" applyFont="1" applyBorder="1" applyAlignment="1" applyProtection="1">
      <alignment horizontal="center" vertical="center"/>
    </xf>
    <xf numFmtId="44" fontId="0" fillId="0" borderId="20" xfId="1" applyFont="1" applyBorder="1" applyAlignment="1" applyProtection="1">
      <alignment horizontal="center" vertical="center"/>
    </xf>
    <xf numFmtId="44" fontId="8" fillId="7" borderId="12" xfId="0" applyNumberFormat="1" applyFont="1" applyFill="1" applyBorder="1"/>
    <xf numFmtId="44" fontId="0" fillId="0" borderId="17" xfId="1" applyFont="1" applyBorder="1" applyAlignment="1" applyProtection="1">
      <alignment horizontal="center" vertical="center"/>
    </xf>
    <xf numFmtId="44" fontId="0" fillId="0" borderId="22" xfId="1" applyFont="1" applyBorder="1" applyAlignment="1" applyProtection="1">
      <alignment horizontal="center" vertical="center"/>
    </xf>
    <xf numFmtId="44" fontId="8" fillId="7" borderId="16" xfId="0" applyNumberFormat="1" applyFont="1" applyFill="1" applyBorder="1"/>
    <xf numFmtId="0" fontId="2" fillId="3" borderId="2" xfId="0" applyFont="1" applyFill="1" applyBorder="1" applyAlignment="1">
      <alignment horizontal="center" vertical="center" shrinkToFit="1"/>
    </xf>
    <xf numFmtId="165" fontId="0" fillId="0" borderId="25" xfId="0" applyNumberFormat="1" applyBorder="1" applyAlignment="1">
      <alignment horizontal="center" vertical="center"/>
    </xf>
    <xf numFmtId="44" fontId="0" fillId="0" borderId="25" xfId="1" applyFont="1" applyBorder="1" applyAlignment="1" applyProtection="1">
      <alignment horizontal="center" vertical="center"/>
    </xf>
    <xf numFmtId="44" fontId="0" fillId="0" borderId="24" xfId="1" applyFont="1" applyBorder="1" applyAlignment="1" applyProtection="1">
      <alignment horizontal="center" vertical="center"/>
    </xf>
    <xf numFmtId="44" fontId="0" fillId="0" borderId="26" xfId="1" applyFont="1" applyBorder="1" applyAlignment="1" applyProtection="1">
      <alignment horizontal="center" vertical="center"/>
    </xf>
    <xf numFmtId="44" fontId="8" fillId="7" borderId="23" xfId="0" applyNumberFormat="1" applyFont="1" applyFill="1" applyBorder="1"/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right"/>
    </xf>
    <xf numFmtId="0" fontId="4" fillId="0" borderId="0" xfId="0" applyFont="1"/>
    <xf numFmtId="0" fontId="2" fillId="3" borderId="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44" fontId="2" fillId="3" borderId="2" xfId="0" applyNumberFormat="1" applyFont="1" applyFill="1" applyBorder="1" applyAlignment="1">
      <alignment horizontal="left" vertical="center" shrinkToFit="1"/>
    </xf>
    <xf numFmtId="44" fontId="0" fillId="0" borderId="26" xfId="0" applyNumberFormat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2" fillId="2" borderId="7" xfId="0" applyNumberFormat="1" applyFont="1" applyFill="1" applyBorder="1" applyAlignment="1">
      <alignment horizontal="left" vertical="center" shrinkToFit="1"/>
    </xf>
    <xf numFmtId="44" fontId="3" fillId="8" borderId="14" xfId="0" applyNumberFormat="1" applyFont="1" applyFill="1" applyBorder="1" applyAlignment="1" applyProtection="1">
      <alignment horizontal="left" vertical="center" shrinkToFit="1"/>
      <protection locked="0"/>
    </xf>
    <xf numFmtId="44" fontId="0" fillId="8" borderId="23" xfId="0" applyNumberFormat="1" applyFill="1" applyBorder="1" applyAlignment="1" applyProtection="1">
      <alignment horizontal="left" vertical="center" shrinkToFit="1"/>
      <protection locked="0"/>
    </xf>
    <xf numFmtId="0" fontId="9" fillId="6" borderId="27" xfId="0" applyFont="1" applyFill="1" applyBorder="1" applyAlignment="1">
      <alignment horizontal="center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 vertical="center"/>
    </xf>
    <xf numFmtId="44" fontId="2" fillId="3" borderId="8" xfId="1" applyFont="1" applyFill="1" applyBorder="1" applyAlignment="1" applyProtection="1">
      <alignment vertical="center"/>
    </xf>
    <xf numFmtId="165" fontId="0" fillId="0" borderId="19" xfId="0" applyNumberFormat="1" applyBorder="1" applyAlignment="1">
      <alignment horizontal="center" vertical="center"/>
    </xf>
    <xf numFmtId="2" fontId="2" fillId="3" borderId="2" xfId="2" applyNumberFormat="1" applyFont="1" applyFill="1" applyBorder="1" applyAlignment="1" applyProtection="1">
      <alignment horizontal="center" vertical="center"/>
    </xf>
    <xf numFmtId="2" fontId="0" fillId="0" borderId="26" xfId="2" applyNumberFormat="1" applyFont="1" applyBorder="1" applyAlignment="1" applyProtection="1">
      <alignment horizontal="center" vertical="center"/>
    </xf>
    <xf numFmtId="2" fontId="2" fillId="3" borderId="3" xfId="2" applyNumberFormat="1" applyFont="1" applyFill="1" applyBorder="1" applyAlignment="1" applyProtection="1">
      <alignment horizontal="center" vertical="center" shrinkToFit="1"/>
    </xf>
    <xf numFmtId="2" fontId="0" fillId="0" borderId="25" xfId="2" applyNumberFormat="1" applyFont="1" applyBorder="1" applyAlignment="1" applyProtection="1">
      <alignment horizontal="center" vertical="center" shrinkToFit="1"/>
    </xf>
    <xf numFmtId="2" fontId="2" fillId="3" borderId="3" xfId="2" applyNumberFormat="1" applyFont="1" applyFill="1" applyBorder="1" applyAlignment="1" applyProtection="1">
      <alignment horizontal="center" vertical="center"/>
    </xf>
    <xf numFmtId="2" fontId="2" fillId="2" borderId="8" xfId="2" applyNumberFormat="1" applyFont="1" applyFill="1" applyBorder="1" applyAlignment="1" applyProtection="1">
      <alignment horizontal="center" vertical="center" shrinkToFit="1"/>
    </xf>
    <xf numFmtId="0" fontId="10" fillId="0" borderId="0" xfId="0" applyFont="1" applyAlignment="1">
      <alignment horizontal="left"/>
    </xf>
    <xf numFmtId="0" fontId="12" fillId="0" borderId="0" xfId="0" applyFont="1"/>
    <xf numFmtId="3" fontId="5" fillId="0" borderId="18" xfId="0" applyNumberFormat="1" applyFont="1" applyBorder="1" applyAlignment="1">
      <alignment horizontal="center" vertical="center" shrinkToFit="1"/>
    </xf>
    <xf numFmtId="2" fontId="2" fillId="9" borderId="14" xfId="2" quotePrefix="1" applyNumberFormat="1" applyFont="1" applyFill="1" applyBorder="1" applyAlignment="1" applyProtection="1">
      <alignment horizontal="center" vertical="center"/>
    </xf>
    <xf numFmtId="166" fontId="0" fillId="0" borderId="18" xfId="1" applyNumberFormat="1" applyFont="1" applyBorder="1" applyAlignment="1" applyProtection="1">
      <alignment horizontal="center" vertical="center"/>
    </xf>
    <xf numFmtId="166" fontId="0" fillId="0" borderId="21" xfId="1" applyNumberFormat="1" applyFont="1" applyBorder="1" applyAlignment="1" applyProtection="1">
      <alignment horizontal="center" vertical="center"/>
    </xf>
    <xf numFmtId="167" fontId="10" fillId="8" borderId="12" xfId="1" applyNumberFormat="1" applyFont="1" applyFill="1" applyBorder="1" applyAlignment="1" applyProtection="1">
      <alignment horizontal="center" vertical="center"/>
      <protection locked="0"/>
    </xf>
    <xf numFmtId="167" fontId="10" fillId="8" borderId="23" xfId="1" applyNumberFormat="1" applyFont="1" applyFill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>
      <alignment horizontal="center" vertical="top"/>
    </xf>
    <xf numFmtId="3" fontId="0" fillId="0" borderId="2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0" fontId="2" fillId="4" borderId="2" xfId="2" quotePrefix="1" applyNumberFormat="1" applyFont="1" applyFill="1" applyBorder="1" applyAlignment="1" applyProtection="1">
      <alignment horizontal="center" vertical="center"/>
    </xf>
    <xf numFmtId="10" fontId="2" fillId="4" borderId="3" xfId="2" quotePrefix="1" applyNumberFormat="1" applyFont="1" applyFill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left"/>
      <protection locked="0"/>
    </xf>
    <xf numFmtId="0" fontId="10" fillId="8" borderId="1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left" vertical="center"/>
    </xf>
    <xf numFmtId="0" fontId="4" fillId="8" borderId="9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15" xfId="0" applyFont="1" applyFill="1" applyBorder="1" applyAlignment="1" applyProtection="1">
      <alignment horizontal="center" vertical="center" wrapText="1"/>
      <protection locked="0"/>
    </xf>
    <xf numFmtId="0" fontId="4" fillId="8" borderId="6" xfId="0" applyFont="1" applyFill="1" applyBorder="1" applyAlignment="1" applyProtection="1">
      <alignment horizontal="center" vertical="center" wrapText="1"/>
      <protection locked="0"/>
    </xf>
    <xf numFmtId="0" fontId="4" fillId="8" borderId="7" xfId="0" applyFont="1" applyFill="1" applyBorder="1" applyAlignment="1" applyProtection="1">
      <alignment horizontal="center" vertical="center" wrapText="1"/>
      <protection locked="0"/>
    </xf>
    <xf numFmtId="0" fontId="4" fillId="8" borderId="8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  <xf numFmtId="10" fontId="5" fillId="0" borderId="10" xfId="2" applyNumberFormat="1" applyFont="1" applyBorder="1" applyAlignment="1" applyProtection="1">
      <alignment horizontal="center" vertical="center" shrinkToFit="1"/>
    </xf>
    <xf numFmtId="10" fontId="5" fillId="0" borderId="15" xfId="2" applyNumberFormat="1" applyFont="1" applyBorder="1" applyAlignment="1" applyProtection="1">
      <alignment horizontal="center" vertical="center" shrinkToFit="1"/>
    </xf>
    <xf numFmtId="10" fontId="5" fillId="0" borderId="0" xfId="2" applyNumberFormat="1" applyFont="1" applyBorder="1" applyAlignment="1" applyProtection="1">
      <alignment horizontal="center" vertical="center" shrinkToFit="1"/>
    </xf>
    <xf numFmtId="10" fontId="5" fillId="0" borderId="0" xfId="2" applyNumberFormat="1" applyFont="1" applyAlignment="1" applyProtection="1">
      <alignment horizontal="center" vertical="center" shrinkToFit="1"/>
    </xf>
    <xf numFmtId="10" fontId="5" fillId="0" borderId="30" xfId="2" applyNumberFormat="1" applyFont="1" applyBorder="1" applyAlignment="1" applyProtection="1">
      <alignment horizontal="center" vertical="center" shrinkToFit="1"/>
    </xf>
    <xf numFmtId="10" fontId="5" fillId="0" borderId="7" xfId="2" applyNumberFormat="1" applyFont="1" applyBorder="1" applyAlignment="1" applyProtection="1">
      <alignment horizontal="center" vertical="center" shrinkToFit="1"/>
    </xf>
    <xf numFmtId="10" fontId="5" fillId="0" borderId="8" xfId="2" applyNumberFormat="1" applyFont="1" applyBorder="1" applyAlignment="1" applyProtection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8" fillId="0" borderId="12" xfId="0" applyFont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Fill="1" applyBorder="1" applyAlignment="1">
      <alignment vertical="center" shrinkToFit="1"/>
    </xf>
    <xf numFmtId="0" fontId="0" fillId="0" borderId="24" xfId="0" applyFill="1" applyBorder="1" applyAlignment="1">
      <alignment vertical="center" shrinkToFi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FF"/>
      <color rgb="FFFF9999"/>
      <color rgb="FFFFED81"/>
      <color rgb="FFFFFF66"/>
      <color rgb="FFC9E7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838200</xdr:colOff>
      <xdr:row>21</xdr:row>
      <xdr:rowOff>0</xdr:rowOff>
    </xdr:from>
    <xdr:to>
      <xdr:col>18</xdr:col>
      <xdr:colOff>0</xdr:colOff>
      <xdr:row>23</xdr:row>
      <xdr:rowOff>0</xdr:rowOff>
    </xdr:to>
    <xdr:pic>
      <xdr:nvPicPr>
        <xdr:cNvPr id="5" name="Afbeelding 5">
          <a:extLst>
            <a:ext uri="{FF2B5EF4-FFF2-40B4-BE49-F238E27FC236}">
              <a16:creationId xmlns:a16="http://schemas.microsoft.com/office/drawing/2014/main" id="{82487574-1918-477C-859F-C489F4CBF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523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819150</xdr:colOff>
      <xdr:row>1</xdr:row>
      <xdr:rowOff>142875</xdr:rowOff>
    </xdr:to>
    <xdr:pic>
      <xdr:nvPicPr>
        <xdr:cNvPr id="6" name="Afbeelding 4">
          <a:extLst>
            <a:ext uri="{FF2B5EF4-FFF2-40B4-BE49-F238E27FC236}">
              <a16:creationId xmlns:a16="http://schemas.microsoft.com/office/drawing/2014/main" id="{D07C6AEE-C184-4842-8278-13D99E92F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8191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838200</xdr:colOff>
      <xdr:row>0</xdr:row>
      <xdr:rowOff>0</xdr:rowOff>
    </xdr:from>
    <xdr:to>
      <xdr:col>0</xdr:col>
      <xdr:colOff>1362075</xdr:colOff>
      <xdr:row>2</xdr:row>
      <xdr:rowOff>0</xdr:rowOff>
    </xdr:to>
    <xdr:pic>
      <xdr:nvPicPr>
        <xdr:cNvPr id="7" name="Afbeelding 5">
          <a:extLst>
            <a:ext uri="{FF2B5EF4-FFF2-40B4-BE49-F238E27FC236}">
              <a16:creationId xmlns:a16="http://schemas.microsoft.com/office/drawing/2014/main" id="{DAFE1A09-F8A7-44B3-9117-72C32B97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523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ijdanus College">
      <a:dk1>
        <a:sysClr val="windowText" lastClr="000000"/>
      </a:dk1>
      <a:lt1>
        <a:sysClr val="window" lastClr="FFFFFF"/>
      </a:lt1>
      <a:dk2>
        <a:srgbClr val="7F7F7F"/>
      </a:dk2>
      <a:lt2>
        <a:srgbClr val="E7E6E6"/>
      </a:lt2>
      <a:accent1>
        <a:srgbClr val="383838"/>
      </a:accent1>
      <a:accent2>
        <a:srgbClr val="FCBF27"/>
      </a:accent2>
      <a:accent3>
        <a:srgbClr val="FEE7AE"/>
      </a:accent3>
      <a:accent4>
        <a:srgbClr val="000000"/>
      </a:accent4>
      <a:accent5>
        <a:srgbClr val="000000"/>
      </a:accent5>
      <a:accent6>
        <a:srgbClr val="000000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zoomScale="130" zoomScaleNormal="130" workbookViewId="0">
      <selection activeCell="G7" sqref="G7"/>
    </sheetView>
  </sheetViews>
  <sheetFormatPr defaultColWidth="0" defaultRowHeight="14.4" zeroHeight="1" x14ac:dyDescent="0.3"/>
  <cols>
    <col min="1" max="1" width="50.6640625" customWidth="1"/>
    <col min="2" max="4" width="16.6640625" style="8" customWidth="1"/>
    <col min="5" max="5" width="16.6640625" style="9" customWidth="1"/>
    <col min="6" max="8" width="16.6640625" style="10" customWidth="1"/>
    <col min="9" max="9" width="16.6640625" customWidth="1"/>
    <col min="10" max="20" width="0" hidden="1" customWidth="1"/>
    <col min="21" max="16384" width="9.109375" hidden="1"/>
  </cols>
  <sheetData>
    <row r="1" spans="1:9" x14ac:dyDescent="0.3">
      <c r="B1" s="80" t="s">
        <v>28</v>
      </c>
      <c r="C1" s="93" t="s">
        <v>29</v>
      </c>
      <c r="D1" s="93"/>
      <c r="I1" s="11" t="s">
        <v>37</v>
      </c>
    </row>
    <row r="2" spans="1:9" x14ac:dyDescent="0.3">
      <c r="B2" s="80" t="s">
        <v>24</v>
      </c>
      <c r="C2" s="94" t="s">
        <v>23</v>
      </c>
      <c r="D2" s="95"/>
      <c r="I2" s="11"/>
    </row>
    <row r="3" spans="1:9" x14ac:dyDescent="0.3">
      <c r="E3" s="12"/>
    </row>
    <row r="4" spans="1:9" ht="15.6" x14ac:dyDescent="0.3">
      <c r="A4" s="13" t="s">
        <v>3</v>
      </c>
      <c r="B4" s="14"/>
      <c r="C4" s="14"/>
      <c r="D4" s="15"/>
      <c r="E4" s="14"/>
      <c r="F4" s="14"/>
      <c r="G4" s="15"/>
      <c r="H4" s="14"/>
      <c r="I4" s="63" t="s">
        <v>8</v>
      </c>
    </row>
    <row r="5" spans="1:9" x14ac:dyDescent="0.3">
      <c r="A5" s="121"/>
      <c r="B5" s="122"/>
      <c r="C5" s="123" t="s">
        <v>18</v>
      </c>
      <c r="D5" s="123"/>
      <c r="E5" s="124"/>
      <c r="F5" s="125" t="s">
        <v>17</v>
      </c>
      <c r="G5" s="123"/>
      <c r="H5" s="123"/>
      <c r="I5" s="16"/>
    </row>
    <row r="6" spans="1:9" x14ac:dyDescent="0.3">
      <c r="A6" s="17" t="s">
        <v>2</v>
      </c>
      <c r="B6" s="18"/>
      <c r="C6" s="19" t="s">
        <v>14</v>
      </c>
      <c r="D6" s="18" t="s">
        <v>0</v>
      </c>
      <c r="E6" s="20" t="s">
        <v>12</v>
      </c>
      <c r="F6" s="19" t="s">
        <v>6</v>
      </c>
      <c r="G6" s="18" t="s">
        <v>0</v>
      </c>
      <c r="H6" s="20" t="s">
        <v>12</v>
      </c>
      <c r="I6" s="16"/>
    </row>
    <row r="7" spans="1:9" ht="30" customHeight="1" x14ac:dyDescent="0.3">
      <c r="A7" s="126" t="s">
        <v>31</v>
      </c>
      <c r="B7" s="127"/>
      <c r="C7" s="88">
        <v>65</v>
      </c>
      <c r="D7" s="1">
        <v>0</v>
      </c>
      <c r="E7" s="21">
        <f>C7*D7*60</f>
        <v>0</v>
      </c>
      <c r="F7" s="2">
        <v>0</v>
      </c>
      <c r="G7" s="22">
        <f>D7*(1-F7)</f>
        <v>0</v>
      </c>
      <c r="H7" s="23">
        <f>C7*G7*24</f>
        <v>0</v>
      </c>
      <c r="I7" s="24">
        <f>SUM(H7,E7)</f>
        <v>0</v>
      </c>
    </row>
    <row r="8" spans="1:9" x14ac:dyDescent="0.3">
      <c r="A8" s="25"/>
      <c r="B8" s="26"/>
      <c r="C8" s="27" t="str">
        <f>"PRIJS " &amp; C5</f>
        <v>PRIJS JAAR 1 T/M 5</v>
      </c>
      <c r="D8" s="27"/>
      <c r="E8" s="28">
        <f>SUM(E7:E7)*5</f>
        <v>0</v>
      </c>
      <c r="F8" s="27" t="str">
        <f>"PRIJS " &amp; F5</f>
        <v>PRIJS JAAR 6 EN 7</v>
      </c>
      <c r="G8" s="27"/>
      <c r="H8" s="29">
        <f>SUM(H7:H7)</f>
        <v>0</v>
      </c>
      <c r="I8" s="30">
        <f>SUM(H8,E8)</f>
        <v>0</v>
      </c>
    </row>
    <row r="9" spans="1:9" x14ac:dyDescent="0.3"/>
    <row r="10" spans="1:9" ht="15.6" x14ac:dyDescent="0.3">
      <c r="A10" s="13" t="s">
        <v>4</v>
      </c>
      <c r="B10" s="14"/>
      <c r="C10" s="14"/>
      <c r="D10" s="15"/>
      <c r="E10" s="14"/>
      <c r="F10" s="14"/>
      <c r="G10" s="15"/>
      <c r="H10" s="14"/>
      <c r="I10" s="63" t="s">
        <v>8</v>
      </c>
    </row>
    <row r="11" spans="1:9" x14ac:dyDescent="0.3">
      <c r="A11" s="121"/>
      <c r="B11" s="122"/>
      <c r="C11" s="123" t="str">
        <f>C5</f>
        <v>JAAR 1 T/M 5</v>
      </c>
      <c r="D11" s="123"/>
      <c r="E11" s="124"/>
      <c r="F11" s="125" t="str">
        <f>F5</f>
        <v>JAAR 6 EN 7</v>
      </c>
      <c r="G11" s="123"/>
      <c r="H11" s="123"/>
      <c r="I11" s="16"/>
    </row>
    <row r="12" spans="1:9" ht="15" customHeight="1" x14ac:dyDescent="0.3">
      <c r="A12" s="31" t="s">
        <v>2</v>
      </c>
      <c r="B12" s="32"/>
      <c r="C12" s="33" t="s">
        <v>5</v>
      </c>
      <c r="D12" s="32" t="s">
        <v>30</v>
      </c>
      <c r="E12" s="20" t="s">
        <v>12</v>
      </c>
      <c r="F12" s="34" t="s">
        <v>6</v>
      </c>
      <c r="G12" s="32" t="s">
        <v>30</v>
      </c>
      <c r="H12" s="32" t="s">
        <v>1</v>
      </c>
      <c r="I12" s="16"/>
    </row>
    <row r="13" spans="1:9" x14ac:dyDescent="0.3">
      <c r="A13" s="128" t="s">
        <v>9</v>
      </c>
      <c r="B13" s="128"/>
      <c r="C13" s="89">
        <v>3000000</v>
      </c>
      <c r="D13" s="5">
        <v>0</v>
      </c>
      <c r="E13" s="35">
        <f>C13*D13*5</f>
        <v>0</v>
      </c>
      <c r="F13" s="3">
        <v>0</v>
      </c>
      <c r="G13" s="84">
        <f>D13*(1-F13)</f>
        <v>0</v>
      </c>
      <c r="H13" s="37">
        <f>C13*D13*(1-F13)*2</f>
        <v>0</v>
      </c>
      <c r="I13" s="38">
        <f>SUM(H13,E13)</f>
        <v>0</v>
      </c>
    </row>
    <row r="14" spans="1:9" x14ac:dyDescent="0.3">
      <c r="A14" s="129" t="s">
        <v>15</v>
      </c>
      <c r="B14" s="130"/>
      <c r="C14" s="90">
        <v>2600000</v>
      </c>
      <c r="D14" s="6">
        <v>0</v>
      </c>
      <c r="E14" s="39">
        <f>C14*D14*5</f>
        <v>0</v>
      </c>
      <c r="F14" s="4">
        <v>0</v>
      </c>
      <c r="G14" s="85">
        <f>D14*(1-F14)</f>
        <v>0</v>
      </c>
      <c r="H14" s="40">
        <f>C14*D14*(1-F14)*2</f>
        <v>0</v>
      </c>
      <c r="I14" s="41">
        <f>SUM(H14,E14)</f>
        <v>0</v>
      </c>
    </row>
    <row r="15" spans="1:9" x14ac:dyDescent="0.3">
      <c r="A15" s="25"/>
      <c r="B15" s="26"/>
      <c r="C15" s="27" t="str">
        <f>C8</f>
        <v>PRIJS JAAR 1 T/M 5</v>
      </c>
      <c r="D15" s="27"/>
      <c r="E15" s="28">
        <f>SUM(E13:E14)*5</f>
        <v>0</v>
      </c>
      <c r="F15" s="27" t="str">
        <f>F8</f>
        <v>PRIJS JAAR 6 EN 7</v>
      </c>
      <c r="G15" s="27"/>
      <c r="H15" s="29">
        <f>SUM(H13:H14)</f>
        <v>0</v>
      </c>
      <c r="I15" s="30">
        <f>SUM(H15,E15)</f>
        <v>0</v>
      </c>
    </row>
    <row r="16" spans="1:9" x14ac:dyDescent="0.3"/>
    <row r="17" spans="1:9" ht="15.6" x14ac:dyDescent="0.3">
      <c r="A17" s="13" t="s">
        <v>34</v>
      </c>
      <c r="B17" s="14"/>
      <c r="C17" s="14"/>
      <c r="D17" s="15"/>
      <c r="E17" s="14"/>
      <c r="F17" s="14"/>
      <c r="G17" s="15"/>
      <c r="H17" s="14"/>
      <c r="I17" s="63" t="s">
        <v>8</v>
      </c>
    </row>
    <row r="18" spans="1:9" x14ac:dyDescent="0.3">
      <c r="A18" s="121"/>
      <c r="B18" s="122"/>
      <c r="C18" s="123" t="str">
        <f>C5</f>
        <v>JAAR 1 T/M 5</v>
      </c>
      <c r="D18" s="123"/>
      <c r="E18" s="124"/>
      <c r="F18" s="125" t="str">
        <f>F5</f>
        <v>JAAR 6 EN 7</v>
      </c>
      <c r="G18" s="123"/>
      <c r="H18" s="123"/>
      <c r="I18" s="16"/>
    </row>
    <row r="19" spans="1:9" ht="15" customHeight="1" x14ac:dyDescent="0.3">
      <c r="A19" s="64" t="s">
        <v>2</v>
      </c>
      <c r="B19" s="65" t="s">
        <v>32</v>
      </c>
      <c r="C19" s="66"/>
      <c r="D19" s="67" t="s">
        <v>0</v>
      </c>
      <c r="E19" s="68" t="s">
        <v>12</v>
      </c>
      <c r="F19" s="66" t="s">
        <v>6</v>
      </c>
      <c r="G19" s="67" t="s">
        <v>0</v>
      </c>
      <c r="H19" s="68" t="s">
        <v>12</v>
      </c>
      <c r="I19" s="16"/>
    </row>
    <row r="20" spans="1:9" x14ac:dyDescent="0.3">
      <c r="A20" s="131" t="s">
        <v>38</v>
      </c>
      <c r="B20" s="73" t="s">
        <v>36</v>
      </c>
      <c r="C20" s="82" t="s">
        <v>35</v>
      </c>
      <c r="D20" s="86">
        <v>0</v>
      </c>
      <c r="E20" s="35">
        <f>D20*60</f>
        <v>0</v>
      </c>
      <c r="F20" s="3">
        <v>0</v>
      </c>
      <c r="G20" s="36">
        <f>D20*(1-F20)</f>
        <v>0</v>
      </c>
      <c r="H20" s="37">
        <f>D20*(1-F20)*24</f>
        <v>0</v>
      </c>
      <c r="I20" s="38">
        <f>SUM(H20,E20)</f>
        <v>0</v>
      </c>
    </row>
    <row r="21" spans="1:9" x14ac:dyDescent="0.3">
      <c r="A21" s="132" t="s">
        <v>39</v>
      </c>
      <c r="B21" s="43" t="s">
        <v>36</v>
      </c>
      <c r="C21" s="82" t="s">
        <v>35</v>
      </c>
      <c r="D21" s="87">
        <v>0</v>
      </c>
      <c r="E21" s="44">
        <f>D21*60</f>
        <v>0</v>
      </c>
      <c r="F21" s="7">
        <v>0</v>
      </c>
      <c r="G21" s="45">
        <f>D21*(1-F21)</f>
        <v>0</v>
      </c>
      <c r="H21" s="46">
        <f>D21*(1-F21)*24</f>
        <v>0</v>
      </c>
      <c r="I21" s="47">
        <f>SUM(H21,E21)</f>
        <v>0</v>
      </c>
    </row>
    <row r="22" spans="1:9" x14ac:dyDescent="0.3">
      <c r="A22" s="69"/>
      <c r="B22" s="70"/>
      <c r="C22" s="71" t="str">
        <f>C8</f>
        <v>PRIJS JAAR 1 T/M 5</v>
      </c>
      <c r="D22" s="71"/>
      <c r="E22" s="72">
        <f>SUM(E21:E21)*5</f>
        <v>0</v>
      </c>
      <c r="F22" s="71" t="str">
        <f>F8</f>
        <v>PRIJS JAAR 6 EN 7</v>
      </c>
      <c r="G22" s="71"/>
      <c r="H22" s="72">
        <f>SUM(H21:H21)</f>
        <v>0</v>
      </c>
      <c r="I22" s="30">
        <f>SUM(H22,E22)</f>
        <v>0</v>
      </c>
    </row>
    <row r="23" spans="1:9" x14ac:dyDescent="0.3">
      <c r="B23"/>
      <c r="C23"/>
      <c r="D23"/>
      <c r="E23"/>
      <c r="F23"/>
      <c r="G23"/>
      <c r="H23"/>
    </row>
    <row r="24" spans="1:9" ht="15.6" x14ac:dyDescent="0.3">
      <c r="A24" s="48" t="s">
        <v>27</v>
      </c>
      <c r="B24" s="49"/>
      <c r="C24" s="49"/>
      <c r="D24" s="49"/>
      <c r="E24" s="49"/>
      <c r="F24" s="50"/>
      <c r="G24" s="51"/>
    </row>
    <row r="25" spans="1:9" ht="15.6" x14ac:dyDescent="0.3">
      <c r="A25" s="102" t="s">
        <v>2</v>
      </c>
      <c r="B25" s="103"/>
      <c r="C25" s="42" t="s">
        <v>20</v>
      </c>
      <c r="D25" s="42" t="s">
        <v>25</v>
      </c>
      <c r="E25" s="42" t="s">
        <v>26</v>
      </c>
      <c r="F25" s="52" t="s">
        <v>21</v>
      </c>
      <c r="H25" s="51"/>
      <c r="I25" s="51"/>
    </row>
    <row r="26" spans="1:9" x14ac:dyDescent="0.3">
      <c r="A26" s="111" t="str">
        <f>A7</f>
        <v>1. Multifunctional (huur, inclusief Afwerkunit (standaard) en beheer/onderhoud)</v>
      </c>
      <c r="B26" s="112"/>
      <c r="C26" s="104" t="s">
        <v>16</v>
      </c>
      <c r="D26" s="104"/>
      <c r="E26" s="104"/>
      <c r="F26" s="105"/>
      <c r="I26" s="10"/>
    </row>
    <row r="27" spans="1:9" x14ac:dyDescent="0.3">
      <c r="A27" s="113" t="str">
        <f>A13</f>
        <v>2A. Tikprijs zwart-wit (per A4 enkelzijdig)</v>
      </c>
      <c r="B27" s="114"/>
      <c r="C27" s="106"/>
      <c r="D27" s="107"/>
      <c r="E27" s="107"/>
      <c r="F27" s="108"/>
    </row>
    <row r="28" spans="1:9" x14ac:dyDescent="0.3">
      <c r="A28" s="115" t="str">
        <f>A14</f>
        <v>2B. Tikprijs kleur (per A4 enkelzijdig)</v>
      </c>
      <c r="B28" s="116"/>
      <c r="C28" s="109"/>
      <c r="D28" s="109"/>
      <c r="E28" s="109"/>
      <c r="F28" s="110"/>
    </row>
    <row r="29" spans="1:9" x14ac:dyDescent="0.3">
      <c r="A29" s="53" t="s">
        <v>10</v>
      </c>
      <c r="B29" s="54"/>
      <c r="C29" s="74">
        <v>56</v>
      </c>
      <c r="D29" s="55">
        <f>SUM(I7,I13,I14)</f>
        <v>0</v>
      </c>
      <c r="E29" s="61">
        <v>0</v>
      </c>
      <c r="F29" s="76">
        <f>IFERROR(MAX(0,(1-(($D29-$E29)/$E29))*$C29),0)</f>
        <v>0</v>
      </c>
    </row>
    <row r="30" spans="1:9" x14ac:dyDescent="0.3">
      <c r="A30" s="117" t="str">
        <f>A20</f>
        <v>3A. Afwerkunit uitgebreid exclusief 3B. (zie eis 116 en 117)</v>
      </c>
      <c r="B30" s="118"/>
      <c r="C30" s="75">
        <v>2</v>
      </c>
      <c r="D30" s="56" t="str">
        <f>IF(OR(B20="ja, all-in onder 1.",B20="nee"),"n.v.t.",I20)</f>
        <v>n.v.t.</v>
      </c>
      <c r="E30" s="62">
        <v>0</v>
      </c>
      <c r="F30" s="77">
        <f>IF(B20="nee",0,IF(B20="all-in onder 1.",$C30,IFERROR(MAX(0,(1-(($D30-$E30)/$E30))*$C30),0)))</f>
        <v>0</v>
      </c>
    </row>
    <row r="31" spans="1:9" ht="15" customHeight="1" x14ac:dyDescent="0.3">
      <c r="A31" s="113" t="str">
        <f>A21</f>
        <v>3B. Afwerkunit perforeren 23 gaatjes (zie eis 118)</v>
      </c>
      <c r="B31" s="114"/>
      <c r="C31" s="75">
        <v>2</v>
      </c>
      <c r="D31" s="56" t="str">
        <f>IF(OR(B21="ja, all-in onder 1.",B21="nee"),"n.v.t.",I21)</f>
        <v>n.v.t.</v>
      </c>
      <c r="E31" s="62">
        <v>0</v>
      </c>
      <c r="F31" s="77">
        <f>IF(B21="nee",0,IF(B21="all-in onder 1.",$C31,IFERROR(MAX(0,(1-(($D31-$E31)/$E31))*$C31),0)))</f>
        <v>0</v>
      </c>
      <c r="G31" s="57"/>
    </row>
    <row r="32" spans="1:9" x14ac:dyDescent="0.3">
      <c r="A32" s="53" t="s">
        <v>11</v>
      </c>
      <c r="B32" s="54"/>
      <c r="C32" s="83">
        <f>SUM(C30:C31)</f>
        <v>4</v>
      </c>
      <c r="D32" s="91"/>
      <c r="E32" s="92"/>
      <c r="F32" s="78">
        <f>SUM(F30:F31)</f>
        <v>0</v>
      </c>
    </row>
    <row r="33" spans="1:9" ht="15" customHeight="1" x14ac:dyDescent="0.3">
      <c r="A33" s="58"/>
      <c r="B33" s="59"/>
      <c r="C33" s="59"/>
      <c r="D33" s="59"/>
      <c r="E33" s="60" t="s">
        <v>13</v>
      </c>
      <c r="F33" s="79">
        <f>SUM(F32,F29)</f>
        <v>0</v>
      </c>
      <c r="G33" s="57"/>
    </row>
    <row r="34" spans="1:9" x14ac:dyDescent="0.3"/>
    <row r="35" spans="1:9" x14ac:dyDescent="0.3">
      <c r="A35" s="81" t="s">
        <v>22</v>
      </c>
      <c r="B35" s="81"/>
      <c r="C35" s="81"/>
      <c r="D35" s="81"/>
      <c r="E35" s="81"/>
      <c r="F35" s="81"/>
      <c r="G35"/>
      <c r="H35"/>
    </row>
    <row r="36" spans="1:9" ht="15" customHeight="1" x14ac:dyDescent="0.3">
      <c r="A36" s="81" t="s">
        <v>7</v>
      </c>
      <c r="B36" s="81"/>
      <c r="C36" s="81"/>
      <c r="D36" s="81"/>
      <c r="E36" s="81"/>
      <c r="F36" s="81"/>
      <c r="G36"/>
      <c r="H36"/>
    </row>
    <row r="37" spans="1:9" ht="15" customHeight="1" x14ac:dyDescent="0.3">
      <c r="A37" s="119" t="s">
        <v>33</v>
      </c>
      <c r="B37" s="119"/>
      <c r="C37" s="119"/>
      <c r="D37" s="119"/>
      <c r="E37" s="119"/>
      <c r="F37" s="120"/>
      <c r="G37" s="96" t="s">
        <v>19</v>
      </c>
      <c r="H37" s="97"/>
      <c r="I37" s="98"/>
    </row>
    <row r="38" spans="1:9" x14ac:dyDescent="0.3">
      <c r="A38" s="119"/>
      <c r="B38" s="119"/>
      <c r="C38" s="119"/>
      <c r="D38" s="119"/>
      <c r="E38" s="119"/>
      <c r="F38" s="120"/>
      <c r="G38" s="99"/>
      <c r="H38" s="100"/>
      <c r="I38" s="101"/>
    </row>
    <row r="39" spans="1:9" x14ac:dyDescent="0.3"/>
    <row r="40" spans="1:9" x14ac:dyDescent="0.3"/>
    <row r="41" spans="1:9" x14ac:dyDescent="0.3"/>
    <row r="42" spans="1:9" x14ac:dyDescent="0.3"/>
    <row r="43" spans="1:9" x14ac:dyDescent="0.3"/>
    <row r="44" spans="1:9" x14ac:dyDescent="0.3"/>
  </sheetData>
  <sheetProtection algorithmName="SHA-512" hashValue="Xr3kCRfYLmWAp5x/RLMh0f5D9bV6gkLa79xAaoECIhkuT46lzoOuuyoWomNuPKcMOatmTpXoH1lUVPOPtX8dlw==" saltValue="nFMGtmBHmRlpfo9mkEKLCg==" spinCount="100000" sheet="1" objects="1" scenarios="1"/>
  <mergeCells count="24">
    <mergeCell ref="F11:H11"/>
    <mergeCell ref="A7:B7"/>
    <mergeCell ref="A13:B13"/>
    <mergeCell ref="F18:H18"/>
    <mergeCell ref="A11:B11"/>
    <mergeCell ref="A14:B14"/>
    <mergeCell ref="C18:E18"/>
    <mergeCell ref="A18:B18"/>
    <mergeCell ref="D32:E32"/>
    <mergeCell ref="C1:D1"/>
    <mergeCell ref="C2:D2"/>
    <mergeCell ref="G37:I38"/>
    <mergeCell ref="A25:B25"/>
    <mergeCell ref="C26:F28"/>
    <mergeCell ref="A26:B26"/>
    <mergeCell ref="A27:B27"/>
    <mergeCell ref="A28:B28"/>
    <mergeCell ref="A30:B30"/>
    <mergeCell ref="A31:B31"/>
    <mergeCell ref="A37:F38"/>
    <mergeCell ref="A5:B5"/>
    <mergeCell ref="C5:E5"/>
    <mergeCell ref="F5:H5"/>
    <mergeCell ref="C11:E11"/>
  </mergeCells>
  <dataValidations count="1">
    <dataValidation type="list" allowBlank="1" showInputMessage="1" showErrorMessage="1" sqref="B20:B21" xr:uid="{ADFA442E-3931-4111-9452-31D03D14C1E9}">
      <formula1>"ja,all-in onder 1.,nee"</formula1>
    </dataValidation>
  </dataValidations>
  <pageMargins left="0.7" right="0.7" top="0.75" bottom="0.75" header="0.3" footer="0.3"/>
  <pageSetup paperSize="9" scale="71" orientation="landscape" r:id="rId1"/>
  <ignoredErrors>
    <ignoredError sqref="C3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9" ma:contentTypeDescription="Een nieuw document maken." ma:contentTypeScope="" ma:versionID="294144352c9ba12e1bc76322135f7b1a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85640556fb3befbe7dd47d7cafe00e98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fe9947-23f0-4572-8ed9-0791e311fa0d}" ma:internalName="TaxCatchAll" ma:showField="CatchAllData" ma:web="720d9b1d-60e8-4acf-8763-7792c7c9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8b4a256c-d6d1-4418-bc9d-3d30b6e9dd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6d353-2e47-4aa4-9b0f-d1ecf904f41c">
      <Terms xmlns="http://schemas.microsoft.com/office/infopath/2007/PartnerControls"/>
    </lcf76f155ced4ddcb4097134ff3c332f>
    <TaxCatchAll xmlns="720d9b1d-60e8-4acf-8763-7792c7c9d1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F9DBD-80C3-4FD1-A556-DC8D52D38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7A7D0-D088-4C48-B983-72C1AA3D67B6}">
  <ds:schemaRefs>
    <ds:schemaRef ds:uri="http://schemas.microsoft.com/office/2006/metadata/properties"/>
    <ds:schemaRef ds:uri="http://schemas.microsoft.com/office/infopath/2007/PartnerControls"/>
    <ds:schemaRef ds:uri="d1b6d353-2e47-4aa4-9b0f-d1ecf904f41c"/>
    <ds:schemaRef ds:uri="720d9b1d-60e8-4acf-8763-7792c7c9d130"/>
  </ds:schemaRefs>
</ds:datastoreItem>
</file>

<file path=customXml/itemProps3.xml><?xml version="1.0" encoding="utf-8"?>
<ds:datastoreItem xmlns:ds="http://schemas.openxmlformats.org/officeDocument/2006/customXml" ds:itemID="{5A08CAA9-C172-4DE4-8F0B-A2919C2528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MediaServiceImageTags">
    <vt:lpwstr/>
  </property>
</Properties>
</file>