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/>
  <mc:AlternateContent xmlns:mc="http://schemas.openxmlformats.org/markup-compatibility/2006">
    <mc:Choice Requires="x15">
      <x15ac:absPath xmlns:x15ac="http://schemas.microsoft.com/office/spreadsheetml/2010/11/ac" url="https://vrfryslan.sharepoint.com/sites/BV-AanbestedingLeaseEnMobiliteit/Openbare Documenten/04 Gepubliceerd/"/>
    </mc:Choice>
  </mc:AlternateContent>
  <xr:revisionPtr revIDLastSave="516" documentId="8_{1FD220AA-C953-42F1-BA87-D48A4BA32624}" xr6:coauthVersionLast="47" xr6:coauthVersionMax="47" xr10:uidLastSave="{769A6384-48A8-424E-BD61-D1EC3D94990C}"/>
  <bookViews>
    <workbookView xWindow="-120" yWindow="-120" windowWidth="29040" windowHeight="15720" xr2:uid="{00000000-000D-0000-FFFF-FFFF00000000}"/>
  </bookViews>
  <sheets>
    <sheet name="Voorblad" sheetId="2" r:id="rId1"/>
    <sheet name="Prijzenblad" sheetId="1" r:id="rId2"/>
    <sheet name="Berekeningsbladen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 l="1"/>
  <c r="F23" i="1"/>
  <c r="F21" i="1"/>
  <c r="F32" i="1"/>
  <c r="F30" i="1"/>
  <c r="F29" i="1"/>
  <c r="B32" i="1" l="1"/>
  <c r="B30" i="1"/>
  <c r="B29" i="1"/>
  <c r="B28" i="1"/>
  <c r="B51" i="1"/>
  <c r="H32" i="1"/>
  <c r="H30" i="1"/>
  <c r="H29" i="1"/>
  <c r="E33" i="3"/>
  <c r="F28" i="1" s="1"/>
  <c r="H28" i="1" s="1"/>
  <c r="B65" i="3"/>
  <c r="B127" i="3"/>
  <c r="E126" i="3"/>
  <c r="E127" i="3"/>
  <c r="B100" i="3"/>
  <c r="B68" i="3"/>
  <c r="B36" i="3"/>
  <c r="B4" i="3"/>
  <c r="H39" i="1"/>
  <c r="H40" i="1"/>
  <c r="H41" i="1"/>
  <c r="H42" i="1"/>
  <c r="H23" i="1"/>
  <c r="H21" i="1"/>
  <c r="B126" i="3"/>
  <c r="E96" i="3"/>
  <c r="E97" i="3" s="1"/>
  <c r="B96" i="3"/>
  <c r="B97" i="3" s="1"/>
  <c r="E64" i="3"/>
  <c r="E65" i="3" s="1"/>
  <c r="B64" i="3"/>
  <c r="E32" i="3"/>
  <c r="B32" i="3"/>
  <c r="B33" i="3" s="1"/>
  <c r="F19" i="1" s="1"/>
  <c r="H33" i="1" l="1" a="1"/>
  <c r="H33" i="1" s="1"/>
  <c r="E51" i="1" s="1"/>
  <c r="H47" i="1"/>
  <c r="H46" i="1"/>
  <c r="H48" i="1" s="1"/>
  <c r="B50" i="1"/>
  <c r="B8" i="1"/>
  <c r="B7" i="1"/>
  <c r="B6" i="1"/>
  <c r="H38" i="1" l="1"/>
  <c r="H37" i="1"/>
  <c r="H20" i="1"/>
  <c r="H19" i="1"/>
  <c r="H24" i="1" s="1" a="1"/>
  <c r="H24" i="1" s="1"/>
  <c r="E50" i="1" s="1"/>
  <c r="E53" i="1" l="1"/>
  <c r="D23" i="2" s="1"/>
  <c r="H43" i="1"/>
  <c r="E52" i="1" s="1"/>
  <c r="B5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<sst xmlns="http://schemas.openxmlformats.org/spreadsheetml/2006/main" count="302" uniqueCount="88">
  <si>
    <t>Naam Inschrijver:</t>
  </si>
  <si>
    <t>Datum:</t>
  </si>
  <si>
    <t>Naam en rechtsgeldige ondertekening:</t>
  </si>
  <si>
    <t>Merk/type of toelichting</t>
  </si>
  <si>
    <t>Kosten per stuk excl. Btw</t>
  </si>
  <si>
    <t>Totale inschrijfprijs:</t>
  </si>
  <si>
    <t>Totaal:</t>
  </si>
  <si>
    <t>Prijzen opties
*deze kosten worden niet meegenomen in de inschrijfprijs en zijn optioneel af te nemen tegen de opgegeven prijs voor Opdrachtgever.</t>
  </si>
  <si>
    <r>
      <t xml:space="preserve">Invulinstructie:
</t>
    </r>
    <r>
      <rPr>
        <sz val="12"/>
        <rFont val="Aptos Narrow"/>
        <family val="2"/>
        <scheme val="minor"/>
      </rPr>
      <t xml:space="preserve">De oranje gekleurde vakken dienen te worden ingevuld door Inschrijver. </t>
    </r>
  </si>
  <si>
    <t>&lt;&lt;Optioneel: aan te vullen door Inschrijver&gt;&gt;</t>
  </si>
  <si>
    <t>Versie 1.0</t>
  </si>
  <si>
    <t>Aantallen</t>
  </si>
  <si>
    <r>
      <rPr>
        <b/>
        <sz val="16"/>
        <color theme="0"/>
        <rFont val="Aptos Narrow"/>
        <family val="2"/>
        <scheme val="minor"/>
      </rPr>
      <t>Invulinstructie:</t>
    </r>
    <r>
      <rPr>
        <b/>
        <sz val="11"/>
        <color theme="0"/>
        <rFont val="Aptos Narrow"/>
        <family val="2"/>
        <scheme val="minor"/>
      </rPr>
      <t xml:space="preserve">
</t>
    </r>
    <r>
      <rPr>
        <sz val="11"/>
        <color theme="0"/>
        <rFont val="Aptos Narrow"/>
        <family val="2"/>
        <scheme val="minor"/>
      </rPr>
      <t>&gt; Inschrijver vult de oranje vakken in;
&gt; Alle prijzen zijn excl. Btw;
&gt; 'Prijzen opties' vallen buiten de inschrijprijs, deze worden optioneel uitgevraagd.
&gt; Het prijzenblad wordt zowel in PDF als Excel ingediend.</t>
    </r>
  </si>
  <si>
    <t xml:space="preserve">In te vullen door Inschrijver </t>
  </si>
  <si>
    <t xml:space="preserve">Alle door Inschrijver verstrekte tarieven en prijzen zijn marktconform en realistisch. Indien blijkt dat er niet marktconform of realistisch wordt aangeboden, is Opdrachtgever gerechtigd de Inschrijving ongeldig te verklaren. </t>
  </si>
  <si>
    <t>Totale inschrijfprijs (excl. Btw)</t>
  </si>
  <si>
    <t>Lease en Mobiliteit</t>
  </si>
  <si>
    <t>Bijlage 5 - Prijzenblad - Offerteaanvraag inzake Lease en Mobiliteit ten behoeve van Veiligheidsregio Fryslân</t>
  </si>
  <si>
    <t>Achterliggende berekeningbladen behorende bij het Prijzenblad:</t>
  </si>
  <si>
    <t>Huidige lease auto</t>
  </si>
  <si>
    <t>Merk</t>
  </si>
  <si>
    <t>Type</t>
  </si>
  <si>
    <t>Contractduur</t>
  </si>
  <si>
    <t>Bruto-aanschafprijs</t>
  </si>
  <si>
    <t>Korting op aanschafprijs</t>
  </si>
  <si>
    <t>Netto-aanschafprijs</t>
  </si>
  <si>
    <t>Restwaarde</t>
  </si>
  <si>
    <t>Kostenaspecten</t>
  </si>
  <si>
    <t>Administratiekosten</t>
  </si>
  <si>
    <t>Afschrijving van de personenwagen</t>
  </si>
  <si>
    <t>Verzekering</t>
  </si>
  <si>
    <t>Brandstofpas / laadpas</t>
  </si>
  <si>
    <t>Houderschapsbelasting</t>
  </si>
  <si>
    <t>Andere overheidsheffingen</t>
  </si>
  <si>
    <t>Kosten voor de accessoires</t>
  </si>
  <si>
    <t>Rente</t>
  </si>
  <si>
    <t>Correctief en preventief onderhoud (inclusief vervangend vervoer)</t>
  </si>
  <si>
    <t>Hulpdienst bij pech (inclusief vervangend vervoer)</t>
  </si>
  <si>
    <t>Fleet management systeem</t>
  </si>
  <si>
    <t>Overige kosten (nader specificeren door inschrijver)</t>
  </si>
  <si>
    <t>-</t>
  </si>
  <si>
    <t>Totaal leasekosten per maand</t>
  </si>
  <si>
    <t>Huidige lease fiets</t>
  </si>
  <si>
    <t>Afschrijving van de fiets</t>
  </si>
  <si>
    <t>Laadpas</t>
  </si>
  <si>
    <t>Huidig voertuigtype</t>
  </si>
  <si>
    <t>Volkswagen ID.3 (5-d) 58kWh ev pro edition 150kW aut</t>
  </si>
  <si>
    <t>Cupra Born (5-d) 58kWh ev performance one 150kW aut</t>
  </si>
  <si>
    <t>Volkswagen ID Buzz Cargo (gb) 77kWh ev l1h1 150kW aut</t>
  </si>
  <si>
    <t>Inschrijfprijs huidig voertuigtype</t>
  </si>
  <si>
    <t>Gazelle Grenoble C8 + HMB</t>
  </si>
  <si>
    <t>Auto's</t>
  </si>
  <si>
    <t>Fiets</t>
  </si>
  <si>
    <t>Huur auto's</t>
  </si>
  <si>
    <t>Volkswagen Golf of vergelijkbaar</t>
  </si>
  <si>
    <t>Inschrijfprijs huur auto's</t>
  </si>
  <si>
    <t>Volkswagen ID.3 of vergelijkbaar</t>
  </si>
  <si>
    <t>Volkswagen ID Buzz of vergelijkbaar</t>
  </si>
  <si>
    <t>Volkswagen transporter of vergelijkbaar</t>
  </si>
  <si>
    <t>Volkswagen bakwagen met klep of vergelijkbaar</t>
  </si>
  <si>
    <t>ID.3 (5-d) 58kWh ev pro edition 150kW aut</t>
  </si>
  <si>
    <t>Volkswagen</t>
  </si>
  <si>
    <t>Cupra</t>
  </si>
  <si>
    <t>Born (5-d) 58kWh ev performance one 150kW aut</t>
  </si>
  <si>
    <t>ID Buzz Cargo (gb) 77kWh ev l1h1 150kW aut</t>
  </si>
  <si>
    <t>Gazelle</t>
  </si>
  <si>
    <t>Grenoble C8 + HMB</t>
  </si>
  <si>
    <t>Huurprijzen per dag op basis van vrije kilometers</t>
  </si>
  <si>
    <t>Volkswagen Golf Variant of vergelijkbaar</t>
  </si>
  <si>
    <t>Vervangend voertuigtype</t>
  </si>
  <si>
    <t>Inschrijfprijs vervangend voertuigtype</t>
  </si>
  <si>
    <r>
      <t>Gebruik voor het invullen van de prijzen voor</t>
    </r>
    <r>
      <rPr>
        <b/>
        <u/>
        <sz val="11"/>
        <rFont val="Aptos Narrow"/>
        <family val="2"/>
        <scheme val="minor"/>
      </rPr>
      <t xml:space="preserve"> huidig en vervangend voertuigtype</t>
    </r>
    <r>
      <rPr>
        <b/>
        <sz val="11"/>
        <rFont val="Aptos Narrow"/>
        <family val="2"/>
        <scheme val="minor"/>
      </rPr>
      <t xml:space="preserve"> de berekeningsbladen op het tweede tabblad</t>
    </r>
  </si>
  <si>
    <t>vervanger voor huidige Cupra Born</t>
  </si>
  <si>
    <t>vervanger voor huidige Volkswagen ID.3</t>
  </si>
  <si>
    <t>vervanger voor huidige Volkswagen ID Buzz</t>
  </si>
  <si>
    <t>vervanger voor Gazelle Grenoble C8 + HMB</t>
  </si>
  <si>
    <t xml:space="preserve">Aanbevolen Vervangend Voertuigtype voor Volkswagen ID.3 gelijkwaardig alternatief met een groter emissievrij deel </t>
  </si>
  <si>
    <t xml:space="preserve">Aanbevolen Vervangend Voertuigtype voor Cupra Born gelijkwaardig alternatief met een groter emissievrij deel </t>
  </si>
  <si>
    <t xml:space="preserve">Aanbevolen Vervangend Voertuigtype voor Volkswagen ID Buzz Cargo gelijkwaardig alternatief met een groter emissievrij deel </t>
  </si>
  <si>
    <t xml:space="preserve">Aanbevolen Vervangend Voertuigtype voor Gazelle Grenoble C8 + HMB gelijkwaardig alternatief met een groter emissievrij deel </t>
  </si>
  <si>
    <t>48 maanden / 30.000 km</t>
  </si>
  <si>
    <t>48 maanden / 55.000 km</t>
  </si>
  <si>
    <t>48 maanden</t>
  </si>
  <si>
    <t>Totaal leasekosten per maand excl. 21% Btw</t>
  </si>
  <si>
    <t>Totaal leasekosten incl. Btw per maand</t>
  </si>
  <si>
    <t>Bijlage 4 - Prijzenblad - Offerteaanvraag inzake Lease en Mobiliteit ten behoeve van Veiligheidsregio Fryslân</t>
  </si>
  <si>
    <t>TN-Kenmerk 586209</t>
  </si>
  <si>
    <t>Leasekosten per maand excl. Btw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</si>
</sst>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&quot;€&quot;\ #,##0.00"/>
  </numFmts>
  <fonts count="3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rial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b/>
      <u/>
      <sz val="12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0"/>
      <color rgb="FFFF0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theme="4" tint="-0.499984740745262"/>
      <name val="Aptos Narrow"/>
      <family val="2"/>
      <scheme val="minor"/>
    </font>
    <font>
      <b/>
      <sz val="10"/>
      <color theme="0"/>
      <name val="Arial"/>
      <family val="2"/>
    </font>
    <font>
      <b/>
      <sz val="14"/>
      <color rgb="FFC00000"/>
      <name val="Arial"/>
      <family val="2"/>
    </font>
    <font>
      <b/>
      <sz val="11"/>
      <color theme="0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0"/>
      <name val="Arial"/>
      <family val="2"/>
    </font>
    <font>
      <sz val="9"/>
      <name val="Century Gothic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2"/>
      <color theme="0"/>
      <name val="Aptos Narrow"/>
      <family val="2"/>
      <scheme val="minor"/>
    </font>
    <font>
      <b/>
      <sz val="9"/>
      <color rgb="FF000000"/>
      <name val="Verdana"/>
      <family val="2"/>
    </font>
    <font>
      <b/>
      <sz val="9"/>
      <color theme="1"/>
      <name val="Verdana"/>
      <family val="2"/>
    </font>
    <font>
      <sz val="9"/>
      <color rgb="FF000000"/>
      <name val="Verdana"/>
      <family val="2"/>
    </font>
    <font>
      <b/>
      <sz val="9"/>
      <color rgb="FFFFFFFF"/>
      <name val="Verdana"/>
      <family val="2"/>
    </font>
    <font>
      <sz val="9"/>
      <name val="Verdana"/>
      <family val="2"/>
    </font>
    <font>
      <sz val="9"/>
      <color theme="1"/>
      <name val="Verdana"/>
      <family val="2"/>
    </font>
    <font>
      <b/>
      <sz val="11"/>
      <color theme="0"/>
      <name val="Verdana"/>
      <family val="2"/>
    </font>
    <font>
      <b/>
      <sz val="11"/>
      <name val="Aptos Narrow"/>
      <family val="2"/>
      <scheme val="minor"/>
    </font>
    <font>
      <b/>
      <u/>
      <sz val="11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93468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E87331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</cellStyleXfs>
  <cellXfs count="224">
    <xf numFmtId="0" fontId="0" fillId="0" borderId="0" xfId="0"/>
    <xf numFmtId="0" fontId="6" fillId="2" borderId="5" xfId="3" applyFont="1" applyFill="1" applyBorder="1" applyAlignment="1" applyProtection="1">
      <alignment horizontal="center" vertical="center"/>
      <protection locked="0"/>
    </xf>
    <xf numFmtId="0" fontId="6" fillId="2" borderId="6" xfId="3" applyFont="1" applyFill="1" applyBorder="1" applyAlignment="1" applyProtection="1">
      <alignment horizontal="center" vertical="center"/>
      <protection locked="0"/>
    </xf>
    <xf numFmtId="0" fontId="10" fillId="2" borderId="6" xfId="3" applyFont="1" applyFill="1" applyBorder="1" applyAlignment="1" applyProtection="1">
      <alignment horizontal="center" vertical="center"/>
      <protection locked="0"/>
    </xf>
    <xf numFmtId="44" fontId="10" fillId="2" borderId="6" xfId="1" applyFont="1" applyFill="1" applyBorder="1" applyAlignment="1" applyProtection="1">
      <alignment horizontal="center" vertical="center"/>
      <protection locked="0"/>
    </xf>
    <xf numFmtId="44" fontId="10" fillId="4" borderId="6" xfId="1" applyFont="1" applyFill="1" applyBorder="1" applyAlignment="1" applyProtection="1">
      <alignment horizontal="center" vertical="center"/>
    </xf>
    <xf numFmtId="44" fontId="11" fillId="3" borderId="28" xfId="1" applyFont="1" applyFill="1" applyBorder="1" applyProtection="1"/>
    <xf numFmtId="0" fontId="10" fillId="2" borderId="7" xfId="3" applyFont="1" applyFill="1" applyBorder="1" applyAlignment="1" applyProtection="1">
      <alignment horizontal="center" vertical="center"/>
      <protection locked="0"/>
    </xf>
    <xf numFmtId="0" fontId="10" fillId="2" borderId="29" xfId="3" applyFont="1" applyFill="1" applyBorder="1" applyAlignment="1" applyProtection="1">
      <alignment horizontal="center" vertical="center"/>
      <protection locked="0"/>
    </xf>
    <xf numFmtId="44" fontId="10" fillId="4" borderId="29" xfId="1" applyFont="1" applyFill="1" applyBorder="1" applyAlignment="1" applyProtection="1">
      <alignment horizontal="center" vertical="center"/>
    </xf>
    <xf numFmtId="44" fontId="11" fillId="4" borderId="28" xfId="1" applyFont="1" applyFill="1" applyBorder="1" applyProtection="1"/>
    <xf numFmtId="44" fontId="10" fillId="2" borderId="7" xfId="1" applyFont="1" applyFill="1" applyBorder="1" applyAlignment="1" applyProtection="1">
      <alignment horizontal="center" vertical="center"/>
      <protection locked="0"/>
    </xf>
    <xf numFmtId="0" fontId="16" fillId="2" borderId="5" xfId="3" applyFont="1" applyFill="1" applyBorder="1" applyAlignment="1" applyProtection="1">
      <alignment horizontal="center" vertical="center"/>
      <protection locked="0"/>
    </xf>
    <xf numFmtId="0" fontId="16" fillId="2" borderId="6" xfId="3" applyFont="1" applyFill="1" applyBorder="1" applyAlignment="1" applyProtection="1">
      <alignment horizontal="center" vertical="center"/>
      <protection locked="0"/>
    </xf>
    <xf numFmtId="0" fontId="3" fillId="5" borderId="17" xfId="3" applyFill="1" applyBorder="1"/>
    <xf numFmtId="0" fontId="3" fillId="5" borderId="0" xfId="3" applyFill="1" applyAlignment="1">
      <alignment horizontal="center" vertical="center"/>
    </xf>
    <xf numFmtId="0" fontId="22" fillId="5" borderId="0" xfId="3" applyFont="1" applyFill="1" applyAlignment="1">
      <alignment horizontal="center"/>
    </xf>
    <xf numFmtId="0" fontId="4" fillId="5" borderId="18" xfId="0" applyFont="1" applyFill="1" applyBorder="1"/>
    <xf numFmtId="0" fontId="3" fillId="5" borderId="0" xfId="3" applyFill="1" applyAlignment="1">
      <alignment horizontal="left" vertical="center"/>
    </xf>
    <xf numFmtId="0" fontId="3" fillId="5" borderId="0" xfId="3" applyFill="1" applyAlignment="1">
      <alignment wrapText="1"/>
    </xf>
    <xf numFmtId="0" fontId="4" fillId="5" borderId="17" xfId="0" applyFont="1" applyFill="1" applyBorder="1"/>
    <xf numFmtId="0" fontId="16" fillId="5" borderId="0" xfId="3" applyFont="1" applyFill="1" applyAlignment="1">
      <alignment horizontal="center" vertical="center"/>
    </xf>
    <xf numFmtId="0" fontId="16" fillId="5" borderId="0" xfId="3" applyFont="1" applyFill="1" applyAlignment="1">
      <alignment horizontal="right" vertical="top"/>
    </xf>
    <xf numFmtId="0" fontId="6" fillId="5" borderId="18" xfId="0" applyFont="1" applyFill="1" applyBorder="1" applyAlignment="1">
      <alignment horizontal="center"/>
    </xf>
    <xf numFmtId="0" fontId="4" fillId="5" borderId="4" xfId="0" applyFont="1" applyFill="1" applyBorder="1"/>
    <xf numFmtId="0" fontId="25" fillId="5" borderId="18" xfId="0" applyFont="1" applyFill="1" applyBorder="1" applyAlignment="1">
      <alignment horizontal="center"/>
    </xf>
    <xf numFmtId="0" fontId="6" fillId="2" borderId="6" xfId="3" applyFont="1" applyFill="1" applyBorder="1" applyAlignment="1" applyProtection="1">
      <alignment horizontal="left" vertical="top" wrapText="1"/>
      <protection locked="0"/>
    </xf>
    <xf numFmtId="0" fontId="6" fillId="2" borderId="7" xfId="3" applyFont="1" applyFill="1" applyBorder="1" applyAlignment="1" applyProtection="1">
      <alignment horizontal="left" vertical="top" wrapText="1"/>
      <protection locked="0"/>
    </xf>
    <xf numFmtId="0" fontId="18" fillId="5" borderId="12" xfId="0" applyFont="1" applyFill="1" applyBorder="1" applyAlignment="1">
      <alignment horizontal="left" vertical="center" wrapText="1"/>
    </xf>
    <xf numFmtId="0" fontId="5" fillId="5" borderId="12" xfId="0" applyFont="1" applyFill="1" applyBorder="1" applyAlignment="1">
      <alignment horizontal="left" vertical="center"/>
    </xf>
    <xf numFmtId="0" fontId="5" fillId="5" borderId="2" xfId="0" applyFont="1" applyFill="1" applyBorder="1" applyAlignment="1">
      <alignment horizontal="left" vertical="center"/>
    </xf>
    <xf numFmtId="0" fontId="5" fillId="5" borderId="0" xfId="0" applyFont="1" applyFill="1" applyAlignment="1">
      <alignment horizontal="left" vertical="center"/>
    </xf>
    <xf numFmtId="0" fontId="5" fillId="5" borderId="18" xfId="0" applyFont="1" applyFill="1" applyBorder="1" applyAlignment="1">
      <alignment horizontal="left" vertical="center"/>
    </xf>
    <xf numFmtId="0" fontId="5" fillId="5" borderId="19" xfId="0" applyFont="1" applyFill="1" applyBorder="1" applyAlignment="1">
      <alignment horizontal="left" vertical="center"/>
    </xf>
    <xf numFmtId="0" fontId="5" fillId="5" borderId="4" xfId="0" applyFont="1" applyFill="1" applyBorder="1" applyAlignment="1">
      <alignment horizontal="left" vertical="center"/>
    </xf>
    <xf numFmtId="44" fontId="21" fillId="2" borderId="1" xfId="0" applyNumberFormat="1" applyFont="1" applyFill="1" applyBorder="1" applyAlignment="1">
      <alignment horizontal="center" vertical="center" wrapText="1"/>
    </xf>
    <xf numFmtId="44" fontId="21" fillId="2" borderId="2" xfId="0" applyNumberFormat="1" applyFont="1" applyFill="1" applyBorder="1" applyAlignment="1">
      <alignment horizontal="center" vertical="center" wrapText="1"/>
    </xf>
    <xf numFmtId="44" fontId="21" fillId="2" borderId="3" xfId="0" applyNumberFormat="1" applyFont="1" applyFill="1" applyBorder="1" applyAlignment="1">
      <alignment horizontal="center" vertical="center" wrapText="1"/>
    </xf>
    <xf numFmtId="44" fontId="21" fillId="2" borderId="4" xfId="0" applyNumberFormat="1" applyFont="1" applyFill="1" applyBorder="1" applyAlignment="1">
      <alignment horizontal="center" vertical="center" wrapText="1"/>
    </xf>
    <xf numFmtId="0" fontId="2" fillId="5" borderId="0" xfId="3" applyFont="1" applyFill="1" applyAlignment="1">
      <alignment horizontal="center" vertical="center" wrapText="1"/>
    </xf>
    <xf numFmtId="0" fontId="2" fillId="5" borderId="0" xfId="3" applyFont="1" applyFill="1" applyAlignment="1">
      <alignment horizontal="center" vertical="center"/>
    </xf>
    <xf numFmtId="0" fontId="2" fillId="5" borderId="18" xfId="3" applyFont="1" applyFill="1" applyBorder="1" applyAlignment="1">
      <alignment horizontal="center" vertical="center"/>
    </xf>
    <xf numFmtId="0" fontId="16" fillId="5" borderId="0" xfId="3" applyFont="1" applyFill="1" applyAlignment="1">
      <alignment horizontal="right" vertical="top" wrapText="1"/>
    </xf>
    <xf numFmtId="0" fontId="16" fillId="2" borderId="6" xfId="3" applyFont="1" applyFill="1" applyBorder="1" applyAlignment="1" applyProtection="1">
      <alignment horizontal="left" vertical="top" wrapText="1"/>
      <protection locked="0"/>
    </xf>
    <xf numFmtId="0" fontId="16" fillId="2" borderId="7" xfId="3" applyFont="1" applyFill="1" applyBorder="1" applyAlignment="1" applyProtection="1">
      <alignment horizontal="left" vertical="top" wrapText="1"/>
      <protection locked="0"/>
    </xf>
    <xf numFmtId="0" fontId="23" fillId="6" borderId="17" xfId="4" applyFont="1" applyFill="1" applyBorder="1" applyAlignment="1">
      <alignment horizontal="left" vertical="center" wrapText="1"/>
    </xf>
    <xf numFmtId="0" fontId="24" fillId="6" borderId="0" xfId="4" applyFont="1" applyFill="1" applyAlignment="1">
      <alignment horizontal="left" vertical="center" wrapText="1"/>
    </xf>
    <xf numFmtId="0" fontId="24" fillId="6" borderId="18" xfId="4" applyFont="1" applyFill="1" applyBorder="1" applyAlignment="1">
      <alignment horizontal="left" vertical="center" wrapText="1"/>
    </xf>
    <xf numFmtId="0" fontId="24" fillId="6" borderId="17" xfId="4" applyFont="1" applyFill="1" applyBorder="1" applyAlignment="1">
      <alignment horizontal="left" vertical="center" wrapText="1"/>
    </xf>
    <xf numFmtId="44" fontId="24" fillId="5" borderId="17" xfId="0" applyNumberFormat="1" applyFont="1" applyFill="1" applyBorder="1" applyAlignment="1">
      <alignment horizontal="right" vertical="center" wrapText="1"/>
    </xf>
    <xf numFmtId="44" fontId="24" fillId="5" borderId="0" xfId="0" applyNumberFormat="1" applyFont="1" applyFill="1" applyAlignment="1">
      <alignment horizontal="right" vertical="center" wrapText="1"/>
    </xf>
    <xf numFmtId="0" fontId="0" fillId="5" borderId="3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2" fillId="5" borderId="1" xfId="0" applyFont="1" applyFill="1" applyBorder="1" applyAlignment="1">
      <alignment horizontal="center" vertical="center" wrapText="1"/>
    </xf>
    <xf numFmtId="0" fontId="17" fillId="5" borderId="12" xfId="0" applyFont="1" applyFill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0" fontId="17" fillId="5" borderId="17" xfId="0" applyFont="1" applyFill="1" applyBorder="1" applyAlignment="1">
      <alignment horizontal="center" vertical="center" wrapText="1"/>
    </xf>
    <xf numFmtId="0" fontId="17" fillId="5" borderId="0" xfId="0" applyFont="1" applyFill="1" applyAlignment="1">
      <alignment horizontal="center" vertical="center" wrapText="1"/>
    </xf>
    <xf numFmtId="0" fontId="17" fillId="5" borderId="18" xfId="0" applyFont="1" applyFill="1" applyBorder="1" applyAlignment="1">
      <alignment horizontal="center" vertical="center" wrapText="1"/>
    </xf>
    <xf numFmtId="0" fontId="16" fillId="5" borderId="0" xfId="3" applyFont="1" applyFill="1"/>
    <xf numFmtId="14" fontId="16" fillId="5" borderId="0" xfId="3" applyNumberFormat="1" applyFont="1" applyFill="1" applyAlignment="1">
      <alignment horizontal="left"/>
    </xf>
    <xf numFmtId="44" fontId="18" fillId="3" borderId="23" xfId="1" applyFont="1" applyFill="1" applyBorder="1" applyAlignment="1" applyProtection="1">
      <alignment horizontal="center" vertical="center"/>
    </xf>
    <xf numFmtId="44" fontId="18" fillId="3" borderId="24" xfId="1" applyFont="1" applyFill="1" applyBorder="1" applyAlignment="1" applyProtection="1">
      <alignment horizontal="center" vertical="center"/>
    </xf>
    <xf numFmtId="44" fontId="18" fillId="3" borderId="28" xfId="1" applyFont="1" applyFill="1" applyBorder="1" applyAlignment="1" applyProtection="1">
      <alignment horizontal="center" vertical="center"/>
    </xf>
    <xf numFmtId="1" fontId="10" fillId="2" borderId="6" xfId="2" applyNumberFormat="1" applyFont="1" applyFill="1" applyBorder="1" applyAlignment="1" applyProtection="1">
      <alignment horizontal="center" vertical="center"/>
      <protection locked="0"/>
    </xf>
    <xf numFmtId="1" fontId="10" fillId="2" borderId="7" xfId="2" applyNumberFormat="1" applyFont="1" applyFill="1" applyBorder="1" applyAlignment="1" applyProtection="1">
      <alignment horizontal="center" vertical="center"/>
      <protection locked="0"/>
    </xf>
    <xf numFmtId="164" fontId="28" fillId="10" borderId="35" xfId="0" applyNumberFormat="1" applyFont="1" applyFill="1" applyBorder="1" applyAlignment="1" applyProtection="1">
      <alignment horizontal="left" vertical="top"/>
      <protection locked="0"/>
    </xf>
    <xf numFmtId="0" fontId="0" fillId="10" borderId="38" xfId="0" applyFill="1" applyBorder="1" applyAlignment="1" applyProtection="1">
      <alignment horizontal="left" vertical="top"/>
      <protection locked="0"/>
    </xf>
    <xf numFmtId="0" fontId="28" fillId="10" borderId="35" xfId="0" applyFont="1" applyFill="1" applyBorder="1" applyAlignment="1" applyProtection="1">
      <alignment horizontal="left" vertical="top"/>
      <protection locked="0"/>
    </xf>
    <xf numFmtId="164" fontId="30" fillId="10" borderId="35" xfId="0" applyNumberFormat="1" applyFont="1" applyFill="1" applyBorder="1" applyAlignment="1" applyProtection="1">
      <alignment horizontal="left" vertical="top"/>
      <protection locked="0"/>
    </xf>
    <xf numFmtId="0" fontId="0" fillId="10" borderId="35" xfId="0" applyFill="1" applyBorder="1" applyAlignment="1" applyProtection="1">
      <alignment horizontal="left" vertical="top"/>
      <protection locked="0"/>
    </xf>
    <xf numFmtId="0" fontId="7" fillId="2" borderId="15" xfId="0" applyFont="1" applyFill="1" applyBorder="1" applyAlignment="1" applyProtection="1">
      <alignment horizontal="center"/>
      <protection locked="0"/>
    </xf>
    <xf numFmtId="0" fontId="7" fillId="2" borderId="16" xfId="0" applyFont="1" applyFill="1" applyBorder="1" applyAlignment="1" applyProtection="1">
      <alignment horizontal="center"/>
      <protection locked="0"/>
    </xf>
    <xf numFmtId="0" fontId="7" fillId="2" borderId="33" xfId="0" applyFont="1" applyFill="1" applyBorder="1" applyAlignment="1" applyProtection="1">
      <alignment horizontal="center"/>
      <protection locked="0"/>
    </xf>
    <xf numFmtId="0" fontId="0" fillId="5" borderId="0" xfId="0" applyFill="1" applyProtection="1"/>
    <xf numFmtId="1" fontId="0" fillId="5" borderId="0" xfId="0" applyNumberFormat="1" applyFill="1" applyProtection="1"/>
    <xf numFmtId="0" fontId="12" fillId="0" borderId="0" xfId="0" applyFont="1" applyProtection="1"/>
    <xf numFmtId="0" fontId="0" fillId="0" borderId="0" xfId="0" applyProtection="1"/>
    <xf numFmtId="0" fontId="2" fillId="5" borderId="1" xfId="0" applyFont="1" applyFill="1" applyBorder="1" applyAlignment="1" applyProtection="1">
      <alignment vertical="center" wrapText="1"/>
    </xf>
    <xf numFmtId="0" fontId="2" fillId="5" borderId="12" xfId="0" applyFont="1" applyFill="1" applyBorder="1" applyAlignment="1" applyProtection="1">
      <alignment vertical="center" wrapText="1"/>
    </xf>
    <xf numFmtId="0" fontId="2" fillId="5" borderId="12" xfId="0" applyFont="1" applyFill="1" applyBorder="1" applyAlignment="1" applyProtection="1">
      <alignment horizontal="center" vertical="center" wrapText="1"/>
    </xf>
    <xf numFmtId="0" fontId="2" fillId="5" borderId="2" xfId="0" applyFont="1" applyFill="1" applyBorder="1" applyAlignment="1" applyProtection="1">
      <alignment horizontal="center" vertical="center" wrapText="1"/>
    </xf>
    <xf numFmtId="9" fontId="15" fillId="5" borderId="0" xfId="2" applyFont="1" applyFill="1" applyProtection="1"/>
    <xf numFmtId="0" fontId="2" fillId="5" borderId="17" xfId="0" applyFont="1" applyFill="1" applyBorder="1" applyAlignment="1" applyProtection="1">
      <alignment vertical="center" wrapText="1"/>
    </xf>
    <xf numFmtId="0" fontId="2" fillId="5" borderId="0" xfId="0" applyFont="1" applyFill="1" applyAlignment="1" applyProtection="1">
      <alignment vertical="center" wrapText="1"/>
    </xf>
    <xf numFmtId="0" fontId="2" fillId="5" borderId="0" xfId="0" applyFont="1" applyFill="1" applyAlignment="1" applyProtection="1">
      <alignment horizontal="center" vertical="center" wrapText="1"/>
    </xf>
    <xf numFmtId="0" fontId="2" fillId="5" borderId="18" xfId="0" applyFont="1" applyFill="1" applyBorder="1" applyAlignment="1" applyProtection="1">
      <alignment horizontal="center" vertical="center" wrapText="1"/>
    </xf>
    <xf numFmtId="0" fontId="4" fillId="5" borderId="0" xfId="0" applyFont="1" applyFill="1" applyProtection="1"/>
    <xf numFmtId="0" fontId="6" fillId="5" borderId="17" xfId="3" applyFont="1" applyFill="1" applyBorder="1" applyProtection="1"/>
    <xf numFmtId="0" fontId="6" fillId="5" borderId="0" xfId="0" applyFont="1" applyFill="1" applyAlignment="1" applyProtection="1">
      <alignment vertical="center"/>
    </xf>
    <xf numFmtId="0" fontId="7" fillId="5" borderId="0" xfId="3" applyFont="1" applyFill="1" applyAlignment="1" applyProtection="1">
      <alignment horizontal="center" vertical="center"/>
    </xf>
    <xf numFmtId="44" fontId="10" fillId="2" borderId="1" xfId="0" applyNumberFormat="1" applyFont="1" applyFill="1" applyBorder="1" applyAlignment="1" applyProtection="1">
      <alignment horizontal="center" vertical="center" wrapText="1"/>
    </xf>
    <xf numFmtId="44" fontId="10" fillId="2" borderId="2" xfId="0" applyNumberFormat="1" applyFont="1" applyFill="1" applyBorder="1" applyAlignment="1" applyProtection="1">
      <alignment horizontal="center" vertical="center" wrapText="1"/>
    </xf>
    <xf numFmtId="1" fontId="7" fillId="5" borderId="0" xfId="3" applyNumberFormat="1" applyFont="1" applyFill="1" applyAlignment="1" applyProtection="1">
      <alignment horizontal="center"/>
    </xf>
    <xf numFmtId="0" fontId="9" fillId="5" borderId="18" xfId="0" applyFont="1" applyFill="1" applyBorder="1" applyProtection="1"/>
    <xf numFmtId="0" fontId="13" fillId="0" borderId="0" xfId="0" applyFont="1" applyProtection="1"/>
    <xf numFmtId="0" fontId="4" fillId="0" borderId="0" xfId="0" applyFont="1" applyProtection="1"/>
    <xf numFmtId="14" fontId="6" fillId="5" borderId="17" xfId="3" applyNumberFormat="1" applyFont="1" applyFill="1" applyBorder="1" applyAlignment="1" applyProtection="1">
      <alignment horizontal="left"/>
    </xf>
    <xf numFmtId="44" fontId="10" fillId="2" borderId="3" xfId="0" applyNumberFormat="1" applyFont="1" applyFill="1" applyBorder="1" applyAlignment="1" applyProtection="1">
      <alignment horizontal="center" vertical="center" wrapText="1"/>
    </xf>
    <xf numFmtId="44" fontId="10" fillId="2" borderId="4" xfId="0" applyNumberFormat="1" applyFont="1" applyFill="1" applyBorder="1" applyAlignment="1" applyProtection="1">
      <alignment horizontal="center" vertical="center" wrapText="1"/>
    </xf>
    <xf numFmtId="0" fontId="25" fillId="5" borderId="17" xfId="3" applyFont="1" applyFill="1" applyBorder="1" applyProtection="1"/>
    <xf numFmtId="0" fontId="7" fillId="5" borderId="0" xfId="3" applyFont="1" applyFill="1" applyProtection="1"/>
    <xf numFmtId="0" fontId="7" fillId="5" borderId="0" xfId="3" applyFont="1" applyFill="1" applyAlignment="1" applyProtection="1">
      <alignment horizontal="left" vertical="center"/>
    </xf>
    <xf numFmtId="0" fontId="7" fillId="5" borderId="0" xfId="3" applyFont="1" applyFill="1" applyAlignment="1" applyProtection="1">
      <alignment wrapText="1"/>
    </xf>
    <xf numFmtId="0" fontId="7" fillId="5" borderId="17" xfId="3" applyFont="1" applyFill="1" applyBorder="1" applyProtection="1"/>
    <xf numFmtId="0" fontId="6" fillId="5" borderId="0" xfId="3" applyFont="1" applyFill="1" applyAlignment="1" applyProtection="1">
      <alignment horizontal="right" vertical="top"/>
    </xf>
    <xf numFmtId="0" fontId="9" fillId="5" borderId="0" xfId="0" applyFont="1" applyFill="1" applyProtection="1"/>
    <xf numFmtId="1" fontId="9" fillId="5" borderId="0" xfId="0" applyNumberFormat="1" applyFont="1" applyFill="1" applyProtection="1"/>
    <xf numFmtId="0" fontId="6" fillId="5" borderId="0" xfId="3" applyFont="1" applyFill="1" applyAlignment="1" applyProtection="1">
      <alignment horizontal="right" vertical="top" wrapText="1"/>
    </xf>
    <xf numFmtId="0" fontId="6" fillId="5" borderId="0" xfId="3" applyFont="1" applyFill="1" applyAlignment="1" applyProtection="1">
      <alignment horizontal="center" vertical="center"/>
    </xf>
    <xf numFmtId="0" fontId="9" fillId="5" borderId="3" xfId="0" applyFont="1" applyFill="1" applyBorder="1" applyProtection="1"/>
    <xf numFmtId="0" fontId="9" fillId="5" borderId="19" xfId="0" applyFont="1" applyFill="1" applyBorder="1" applyProtection="1"/>
    <xf numFmtId="1" fontId="9" fillId="5" borderId="19" xfId="0" applyNumberFormat="1" applyFont="1" applyFill="1" applyBorder="1" applyProtection="1"/>
    <xf numFmtId="0" fontId="9" fillId="5" borderId="4" xfId="0" applyFont="1" applyFill="1" applyBorder="1" applyProtection="1"/>
    <xf numFmtId="0" fontId="5" fillId="5" borderId="0" xfId="0" applyFont="1" applyFill="1" applyProtection="1"/>
    <xf numFmtId="0" fontId="6" fillId="5" borderId="15" xfId="0" applyFont="1" applyFill="1" applyBorder="1" applyAlignment="1" applyProtection="1">
      <alignment horizontal="center" wrapText="1"/>
    </xf>
    <xf numFmtId="0" fontId="6" fillId="5" borderId="16" xfId="0" applyFont="1" applyFill="1" applyBorder="1" applyAlignment="1" applyProtection="1">
      <alignment horizontal="center" wrapText="1"/>
    </xf>
    <xf numFmtId="0" fontId="6" fillId="5" borderId="20" xfId="0" applyFont="1" applyFill="1" applyBorder="1" applyAlignment="1" applyProtection="1">
      <alignment horizontal="center" wrapText="1"/>
    </xf>
    <xf numFmtId="1" fontId="6" fillId="5" borderId="21" xfId="0" applyNumberFormat="1" applyFont="1" applyFill="1" applyBorder="1" applyAlignment="1" applyProtection="1">
      <alignment horizontal="center" vertical="center"/>
    </xf>
    <xf numFmtId="44" fontId="6" fillId="5" borderId="22" xfId="0" applyNumberFormat="1" applyFont="1" applyFill="1" applyBorder="1" applyAlignment="1" applyProtection="1">
      <alignment horizontal="center" vertical="center"/>
    </xf>
    <xf numFmtId="1" fontId="6" fillId="5" borderId="22" xfId="0" applyNumberFormat="1" applyFont="1" applyFill="1" applyBorder="1" applyAlignment="1" applyProtection="1">
      <alignment horizontal="center" vertical="center"/>
    </xf>
    <xf numFmtId="0" fontId="14" fillId="0" borderId="0" xfId="0" applyFont="1" applyProtection="1"/>
    <xf numFmtId="0" fontId="33" fillId="2" borderId="1" xfId="0" applyFont="1" applyFill="1" applyBorder="1" applyAlignment="1" applyProtection="1">
      <alignment horizontal="center" vertical="center" wrapText="1"/>
    </xf>
    <xf numFmtId="0" fontId="33" fillId="2" borderId="12" xfId="0" applyFont="1" applyFill="1" applyBorder="1" applyAlignment="1" applyProtection="1">
      <alignment horizontal="center" vertical="center" wrapText="1"/>
    </xf>
    <xf numFmtId="0" fontId="33" fillId="2" borderId="2" xfId="0" applyFont="1" applyFill="1" applyBorder="1" applyAlignment="1" applyProtection="1">
      <alignment horizontal="center" vertical="center" wrapText="1"/>
    </xf>
    <xf numFmtId="0" fontId="5" fillId="0" borderId="0" xfId="0" applyFont="1" applyProtection="1"/>
    <xf numFmtId="0" fontId="18" fillId="5" borderId="23" xfId="0" applyFont="1" applyFill="1" applyBorder="1" applyAlignment="1" applyProtection="1">
      <alignment horizontal="center" wrapText="1"/>
    </xf>
    <xf numFmtId="0" fontId="18" fillId="5" borderId="24" xfId="0" applyFont="1" applyFill="1" applyBorder="1" applyAlignment="1" applyProtection="1">
      <alignment horizontal="center" wrapText="1"/>
    </xf>
    <xf numFmtId="1" fontId="6" fillId="5" borderId="24" xfId="0" applyNumberFormat="1" applyFont="1" applyFill="1" applyBorder="1" applyAlignment="1" applyProtection="1">
      <alignment horizontal="center" vertical="center"/>
    </xf>
    <xf numFmtId="44" fontId="6" fillId="5" borderId="28" xfId="0" applyNumberFormat="1" applyFont="1" applyFill="1" applyBorder="1" applyAlignment="1" applyProtection="1">
      <alignment horizontal="center" vertical="center"/>
    </xf>
    <xf numFmtId="1" fontId="6" fillId="5" borderId="28" xfId="0" applyNumberFormat="1" applyFont="1" applyFill="1" applyBorder="1" applyAlignment="1" applyProtection="1">
      <alignment horizontal="center" vertical="center"/>
    </xf>
    <xf numFmtId="0" fontId="33" fillId="2" borderId="17" xfId="0" applyFont="1" applyFill="1" applyBorder="1" applyAlignment="1" applyProtection="1">
      <alignment horizontal="center" vertical="center" wrapText="1"/>
    </xf>
    <xf numFmtId="0" fontId="33" fillId="2" borderId="0" xfId="0" applyFont="1" applyFill="1" applyAlignment="1" applyProtection="1">
      <alignment horizontal="center" vertical="center" wrapText="1"/>
    </xf>
    <xf numFmtId="0" fontId="33" fillId="2" borderId="18" xfId="0" applyFont="1" applyFill="1" applyBorder="1" applyAlignment="1" applyProtection="1">
      <alignment horizontal="center" vertical="center" wrapText="1"/>
    </xf>
    <xf numFmtId="0" fontId="7" fillId="4" borderId="17" xfId="0" applyFont="1" applyFill="1" applyBorder="1" applyAlignment="1" applyProtection="1">
      <alignment horizontal="center"/>
    </xf>
    <xf numFmtId="0" fontId="7" fillId="4" borderId="0" xfId="0" applyFont="1" applyFill="1" applyAlignment="1" applyProtection="1">
      <alignment horizontal="center"/>
    </xf>
    <xf numFmtId="0" fontId="7" fillId="4" borderId="18" xfId="0" applyFont="1" applyFill="1" applyBorder="1" applyAlignment="1" applyProtection="1">
      <alignment horizontal="center"/>
    </xf>
    <xf numFmtId="1" fontId="10" fillId="4" borderId="29" xfId="2" applyNumberFormat="1" applyFont="1" applyFill="1" applyBorder="1" applyAlignment="1" applyProtection="1">
      <alignment horizontal="center" vertical="center"/>
    </xf>
    <xf numFmtId="0" fontId="7" fillId="4" borderId="11" xfId="0" applyFont="1" applyFill="1" applyBorder="1" applyAlignment="1" applyProtection="1">
      <alignment horizontal="center"/>
    </xf>
    <xf numFmtId="0" fontId="7" fillId="4" borderId="10" xfId="0" applyFont="1" applyFill="1" applyBorder="1" applyAlignment="1" applyProtection="1">
      <alignment horizontal="center"/>
    </xf>
    <xf numFmtId="0" fontId="7" fillId="4" borderId="13" xfId="0" applyFont="1" applyFill="1" applyBorder="1" applyAlignment="1" applyProtection="1">
      <alignment horizontal="center"/>
    </xf>
    <xf numFmtId="1" fontId="10" fillId="4" borderId="6" xfId="2" applyNumberFormat="1" applyFont="1" applyFill="1" applyBorder="1" applyAlignment="1" applyProtection="1">
      <alignment horizontal="center" vertical="center"/>
    </xf>
    <xf numFmtId="0" fontId="7" fillId="4" borderId="8" xfId="0" applyFont="1" applyFill="1" applyBorder="1" applyAlignment="1" applyProtection="1">
      <alignment horizontal="center"/>
    </xf>
    <xf numFmtId="0" fontId="7" fillId="4" borderId="9" xfId="0" applyFont="1" applyFill="1" applyBorder="1" applyAlignment="1" applyProtection="1">
      <alignment horizontal="center"/>
    </xf>
    <xf numFmtId="0" fontId="7" fillId="4" borderId="14" xfId="0" applyFont="1" applyFill="1" applyBorder="1" applyAlignment="1" applyProtection="1">
      <alignment horizontal="center"/>
    </xf>
    <xf numFmtId="0" fontId="6" fillId="5" borderId="23" xfId="0" applyFont="1" applyFill="1" applyBorder="1" applyAlignment="1" applyProtection="1">
      <alignment wrapText="1"/>
    </xf>
    <xf numFmtId="0" fontId="6" fillId="5" borderId="24" xfId="0" applyFont="1" applyFill="1" applyBorder="1" applyAlignment="1" applyProtection="1">
      <alignment wrapText="1"/>
    </xf>
    <xf numFmtId="1" fontId="6" fillId="5" borderId="24" xfId="0" applyNumberFormat="1" applyFont="1" applyFill="1" applyBorder="1" applyAlignment="1" applyProtection="1">
      <alignment wrapText="1"/>
    </xf>
    <xf numFmtId="0" fontId="6" fillId="5" borderId="28" xfId="0" applyFont="1" applyFill="1" applyBorder="1" applyAlignment="1" applyProtection="1">
      <alignment wrapText="1"/>
    </xf>
    <xf numFmtId="0" fontId="6" fillId="5" borderId="23" xfId="0" applyFont="1" applyFill="1" applyBorder="1" applyAlignment="1" applyProtection="1">
      <alignment horizontal="right"/>
    </xf>
    <xf numFmtId="0" fontId="6" fillId="5" borderId="24" xfId="0" applyFont="1" applyFill="1" applyBorder="1" applyAlignment="1" applyProtection="1">
      <alignment horizontal="right"/>
    </xf>
    <xf numFmtId="0" fontId="33" fillId="2" borderId="3" xfId="0" applyFont="1" applyFill="1" applyBorder="1" applyAlignment="1" applyProtection="1">
      <alignment horizontal="center" vertical="center" wrapText="1"/>
    </xf>
    <xf numFmtId="0" fontId="33" fillId="2" borderId="19" xfId="0" applyFont="1" applyFill="1" applyBorder="1" applyAlignment="1" applyProtection="1">
      <alignment horizontal="center" vertical="center" wrapText="1"/>
    </xf>
    <xf numFmtId="0" fontId="33" fillId="2" borderId="4" xfId="0" applyFont="1" applyFill="1" applyBorder="1" applyAlignment="1" applyProtection="1">
      <alignment horizontal="center" vertical="center" wrapText="1"/>
    </xf>
    <xf numFmtId="0" fontId="9" fillId="4" borderId="3" xfId="0" applyFont="1" applyFill="1" applyBorder="1" applyProtection="1"/>
    <xf numFmtId="0" fontId="9" fillId="4" borderId="19" xfId="0" applyFont="1" applyFill="1" applyBorder="1" applyProtection="1"/>
    <xf numFmtId="1" fontId="9" fillId="4" borderId="19" xfId="0" applyNumberFormat="1" applyFont="1" applyFill="1" applyBorder="1" applyProtection="1"/>
    <xf numFmtId="0" fontId="9" fillId="4" borderId="4" xfId="0" applyFont="1" applyFill="1" applyBorder="1" applyProtection="1"/>
    <xf numFmtId="0" fontId="33" fillId="0" borderId="0" xfId="0" applyFont="1" applyAlignment="1" applyProtection="1">
      <alignment horizontal="center" vertical="center" wrapText="1"/>
    </xf>
    <xf numFmtId="49" fontId="7" fillId="4" borderId="17" xfId="0" applyNumberFormat="1" applyFont="1" applyFill="1" applyBorder="1" applyAlignment="1" applyProtection="1">
      <alignment horizontal="center"/>
    </xf>
    <xf numFmtId="49" fontId="7" fillId="4" borderId="0" xfId="0" applyNumberFormat="1" applyFont="1" applyFill="1" applyAlignment="1" applyProtection="1">
      <alignment horizontal="center"/>
    </xf>
    <xf numFmtId="49" fontId="7" fillId="4" borderId="18" xfId="0" applyNumberFormat="1" applyFont="1" applyFill="1" applyBorder="1" applyAlignment="1" applyProtection="1">
      <alignment horizontal="center"/>
    </xf>
    <xf numFmtId="0" fontId="7" fillId="4" borderId="29" xfId="3" applyFont="1" applyFill="1" applyBorder="1" applyAlignment="1" applyProtection="1">
      <alignment horizontal="center" vertical="center"/>
    </xf>
    <xf numFmtId="0" fontId="7" fillId="4" borderId="6" xfId="3" applyFont="1" applyFill="1" applyBorder="1" applyAlignment="1" applyProtection="1">
      <alignment horizontal="center" vertical="center"/>
    </xf>
    <xf numFmtId="0" fontId="18" fillId="5" borderId="28" xfId="0" applyFont="1" applyFill="1" applyBorder="1" applyAlignment="1" applyProtection="1">
      <alignment horizontal="center" wrapText="1"/>
    </xf>
    <xf numFmtId="0" fontId="6" fillId="5" borderId="23" xfId="0" applyFont="1" applyFill="1" applyBorder="1" applyAlignment="1" applyProtection="1">
      <alignment horizontal="center" wrapText="1"/>
    </xf>
    <xf numFmtId="0" fontId="25" fillId="5" borderId="24" xfId="0" applyFont="1" applyFill="1" applyBorder="1" applyAlignment="1" applyProtection="1">
      <alignment horizontal="center" wrapText="1"/>
    </xf>
    <xf numFmtId="0" fontId="25" fillId="5" borderId="25" xfId="0" applyFont="1" applyFill="1" applyBorder="1" applyAlignment="1" applyProtection="1">
      <alignment horizontal="center" wrapText="1"/>
    </xf>
    <xf numFmtId="1" fontId="6" fillId="5" borderId="26" xfId="0" applyNumberFormat="1" applyFont="1" applyFill="1" applyBorder="1" applyAlignment="1" applyProtection="1">
      <alignment horizontal="center" vertical="center"/>
    </xf>
    <xf numFmtId="44" fontId="6" fillId="5" borderId="27" xfId="0" applyNumberFormat="1" applyFont="1" applyFill="1" applyBorder="1" applyAlignment="1" applyProtection="1">
      <alignment horizontal="center" vertical="center"/>
    </xf>
    <xf numFmtId="0" fontId="18" fillId="5" borderId="1" xfId="0" applyFont="1" applyFill="1" applyBorder="1" applyAlignment="1" applyProtection="1">
      <alignment horizontal="center" wrapText="1"/>
    </xf>
    <xf numFmtId="0" fontId="18" fillId="5" borderId="12" xfId="0" applyFont="1" applyFill="1" applyBorder="1" applyAlignment="1" applyProtection="1">
      <alignment horizontal="center" wrapText="1"/>
    </xf>
    <xf numFmtId="1" fontId="6" fillId="5" borderId="0" xfId="0" applyNumberFormat="1" applyFont="1" applyFill="1" applyAlignment="1" applyProtection="1">
      <alignment horizontal="center" vertical="center"/>
    </xf>
    <xf numFmtId="44" fontId="6" fillId="5" borderId="18" xfId="0" applyNumberFormat="1" applyFont="1" applyFill="1" applyBorder="1" applyAlignment="1" applyProtection="1">
      <alignment horizontal="center" vertical="center"/>
    </xf>
    <xf numFmtId="1" fontId="6" fillId="5" borderId="13" xfId="0" applyNumberFormat="1" applyFont="1" applyFill="1" applyBorder="1" applyAlignment="1" applyProtection="1">
      <alignment horizontal="center" vertical="center"/>
    </xf>
    <xf numFmtId="44" fontId="6" fillId="5" borderId="13" xfId="0" applyNumberFormat="1" applyFont="1" applyFill="1" applyBorder="1" applyAlignment="1" applyProtection="1">
      <alignment horizontal="center" vertical="center"/>
    </xf>
    <xf numFmtId="0" fontId="6" fillId="5" borderId="24" xfId="0" applyFont="1" applyFill="1" applyBorder="1" applyAlignment="1" applyProtection="1">
      <alignment horizontal="center" wrapText="1"/>
    </xf>
    <xf numFmtId="0" fontId="6" fillId="5" borderId="25" xfId="0" applyFont="1" applyFill="1" applyBorder="1" applyAlignment="1" applyProtection="1">
      <alignment horizontal="center" wrapText="1"/>
    </xf>
    <xf numFmtId="0" fontId="8" fillId="4" borderId="30" xfId="0" applyFont="1" applyFill="1" applyBorder="1" applyAlignment="1" applyProtection="1">
      <alignment horizontal="center"/>
    </xf>
    <xf numFmtId="0" fontId="8" fillId="4" borderId="31" xfId="0" applyFont="1" applyFill="1" applyBorder="1" applyAlignment="1" applyProtection="1">
      <alignment horizontal="center"/>
    </xf>
    <xf numFmtId="0" fontId="8" fillId="4" borderId="32" xfId="0" applyFont="1" applyFill="1" applyBorder="1" applyAlignment="1" applyProtection="1">
      <alignment horizontal="center"/>
    </xf>
    <xf numFmtId="0" fontId="8" fillId="4" borderId="11" xfId="0" applyFont="1" applyFill="1" applyBorder="1" applyProtection="1"/>
    <xf numFmtId="0" fontId="8" fillId="4" borderId="10" xfId="0" applyFont="1" applyFill="1" applyBorder="1" applyProtection="1"/>
    <xf numFmtId="44" fontId="8" fillId="4" borderId="13" xfId="0" applyNumberFormat="1" applyFont="1" applyFill="1" applyBorder="1" applyProtection="1"/>
    <xf numFmtId="0" fontId="8" fillId="4" borderId="8" xfId="0" applyFont="1" applyFill="1" applyBorder="1" applyAlignment="1" applyProtection="1">
      <alignment horizontal="left"/>
    </xf>
    <xf numFmtId="0" fontId="8" fillId="4" borderId="9" xfId="0" applyFont="1" applyFill="1" applyBorder="1" applyAlignment="1" applyProtection="1">
      <alignment horizontal="left"/>
    </xf>
    <xf numFmtId="44" fontId="8" fillId="4" borderId="14" xfId="0" applyNumberFormat="1" applyFont="1" applyFill="1" applyBorder="1" applyProtection="1"/>
    <xf numFmtId="0" fontId="8" fillId="3" borderId="15" xfId="0" applyFont="1" applyFill="1" applyBorder="1" applyAlignment="1" applyProtection="1">
      <alignment horizontal="right"/>
    </xf>
    <xf numFmtId="0" fontId="8" fillId="3" borderId="16" xfId="0" applyFont="1" applyFill="1" applyBorder="1" applyAlignment="1" applyProtection="1">
      <alignment horizontal="right"/>
    </xf>
    <xf numFmtId="44" fontId="8" fillId="3" borderId="33" xfId="0" applyNumberFormat="1" applyFont="1" applyFill="1" applyBorder="1" applyProtection="1"/>
    <xf numFmtId="1" fontId="0" fillId="0" borderId="0" xfId="0" applyNumberFormat="1" applyProtection="1"/>
    <xf numFmtId="0" fontId="32" fillId="8" borderId="0" xfId="0" applyFont="1" applyFill="1" applyAlignment="1" applyProtection="1">
      <alignment horizontal="center" vertical="center" wrapText="1"/>
    </xf>
    <xf numFmtId="0" fontId="0" fillId="8" borderId="2" xfId="0" applyFill="1" applyBorder="1" applyAlignment="1" applyProtection="1">
      <alignment horizontal="center"/>
    </xf>
    <xf numFmtId="0" fontId="0" fillId="8" borderId="18" xfId="0" applyFill="1" applyBorder="1" applyAlignment="1" applyProtection="1">
      <alignment horizontal="center"/>
    </xf>
    <xf numFmtId="0" fontId="32" fillId="8" borderId="0" xfId="0" applyFont="1" applyFill="1" applyAlignment="1" applyProtection="1">
      <alignment horizontal="center" vertical="center" wrapText="1"/>
    </xf>
    <xf numFmtId="0" fontId="27" fillId="0" borderId="37" xfId="0" applyFont="1" applyBorder="1" applyAlignment="1" applyProtection="1">
      <alignment horizontal="left" vertical="top" wrapText="1"/>
    </xf>
    <xf numFmtId="0" fontId="0" fillId="0" borderId="38" xfId="0" applyBorder="1" applyAlignment="1" applyProtection="1">
      <alignment horizontal="left" vertical="top" wrapText="1"/>
    </xf>
    <xf numFmtId="0" fontId="0" fillId="8" borderId="0" xfId="0" applyFill="1" applyProtection="1"/>
    <xf numFmtId="0" fontId="26" fillId="7" borderId="34" xfId="0" applyFont="1" applyFill="1" applyBorder="1" applyAlignment="1" applyProtection="1">
      <alignment horizontal="left" vertical="top" wrapText="1"/>
    </xf>
    <xf numFmtId="0" fontId="28" fillId="7" borderId="35" xfId="0" applyFont="1" applyFill="1" applyBorder="1" applyAlignment="1" applyProtection="1">
      <alignment horizontal="left" vertical="top"/>
    </xf>
    <xf numFmtId="0" fontId="28" fillId="7" borderId="34" xfId="0" applyFont="1" applyFill="1" applyBorder="1" applyAlignment="1" applyProtection="1">
      <alignment horizontal="left" vertical="top" wrapText="1"/>
    </xf>
    <xf numFmtId="0" fontId="29" fillId="9" borderId="34" xfId="0" applyFont="1" applyFill="1" applyBorder="1" applyAlignment="1" applyProtection="1">
      <alignment horizontal="left" vertical="top" wrapText="1"/>
    </xf>
    <xf numFmtId="0" fontId="29" fillId="9" borderId="35" xfId="0" applyFont="1" applyFill="1" applyBorder="1" applyAlignment="1" applyProtection="1">
      <alignment horizontal="left" vertical="top"/>
    </xf>
    <xf numFmtId="164" fontId="26" fillId="7" borderId="35" xfId="0" applyNumberFormat="1" applyFont="1" applyFill="1" applyBorder="1" applyAlignment="1" applyProtection="1">
      <alignment horizontal="left" vertical="top"/>
    </xf>
    <xf numFmtId="0" fontId="26" fillId="7" borderId="36" xfId="0" applyFont="1" applyFill="1" applyBorder="1" applyAlignment="1" applyProtection="1">
      <alignment horizontal="left" vertical="top" wrapText="1"/>
    </xf>
    <xf numFmtId="164" fontId="26" fillId="7" borderId="22" xfId="0" applyNumberFormat="1" applyFont="1" applyFill="1" applyBorder="1" applyAlignment="1" applyProtection="1">
      <alignment horizontal="left" vertical="top"/>
    </xf>
    <xf numFmtId="0" fontId="31" fillId="8" borderId="17" xfId="0" applyFont="1" applyFill="1" applyBorder="1" applyAlignment="1" applyProtection="1">
      <alignment horizontal="left" vertical="top" wrapText="1"/>
    </xf>
    <xf numFmtId="0" fontId="0" fillId="8" borderId="0" xfId="0" applyFill="1" applyAlignment="1" applyProtection="1">
      <alignment horizontal="left" vertical="top"/>
    </xf>
    <xf numFmtId="0" fontId="31" fillId="8" borderId="0" xfId="0" applyFont="1" applyFill="1" applyAlignment="1" applyProtection="1">
      <alignment horizontal="left" vertical="top" wrapText="1"/>
    </xf>
    <xf numFmtId="0" fontId="26" fillId="0" borderId="37" xfId="0" applyFont="1" applyBorder="1" applyAlignment="1" applyProtection="1">
      <alignment horizontal="left" vertical="top" wrapText="1"/>
    </xf>
    <xf numFmtId="0" fontId="0" fillId="0" borderId="38" xfId="0" applyBorder="1" applyAlignment="1" applyProtection="1">
      <alignment horizontal="left" vertical="top" wrapText="1"/>
    </xf>
    <xf numFmtId="0" fontId="27" fillId="0" borderId="34" xfId="0" applyFont="1" applyBorder="1" applyAlignment="1" applyProtection="1">
      <alignment horizontal="left" vertical="top" wrapText="1"/>
    </xf>
    <xf numFmtId="0" fontId="0" fillId="0" borderId="35" xfId="0" applyBorder="1" applyAlignment="1" applyProtection="1">
      <alignment horizontal="left" vertical="top"/>
    </xf>
    <xf numFmtId="0" fontId="0" fillId="0" borderId="0" xfId="0" applyFill="1" applyProtection="1"/>
    <xf numFmtId="0" fontId="27" fillId="8" borderId="17" xfId="0" applyFont="1" applyFill="1" applyBorder="1" applyAlignment="1" applyProtection="1">
      <alignment horizontal="left" vertical="top" wrapText="1"/>
    </xf>
    <xf numFmtId="0" fontId="27" fillId="8" borderId="0" xfId="0" applyFont="1" applyFill="1" applyAlignment="1" applyProtection="1">
      <alignment horizontal="left" vertical="top" wrapText="1"/>
    </xf>
    <xf numFmtId="0" fontId="0" fillId="8" borderId="17" xfId="0" applyFill="1" applyBorder="1" applyAlignment="1" applyProtection="1">
      <alignment horizontal="center" vertical="top" wrapText="1"/>
    </xf>
    <xf numFmtId="0" fontId="0" fillId="8" borderId="0" xfId="0" applyFill="1" applyAlignment="1" applyProtection="1">
      <alignment horizontal="center" vertical="top" wrapText="1"/>
    </xf>
    <xf numFmtId="0" fontId="0" fillId="8" borderId="3" xfId="0" applyFill="1" applyBorder="1" applyAlignment="1" applyProtection="1">
      <alignment horizontal="center" vertical="top" wrapText="1"/>
    </xf>
    <xf numFmtId="0" fontId="0" fillId="8" borderId="19" xfId="0" applyFill="1" applyBorder="1" applyAlignment="1" applyProtection="1">
      <alignment horizontal="center" vertical="top" wrapText="1"/>
    </xf>
    <xf numFmtId="0" fontId="0" fillId="8" borderId="4" xfId="0" applyFill="1" applyBorder="1" applyAlignment="1" applyProtection="1">
      <alignment horizontal="center"/>
    </xf>
    <xf numFmtId="0" fontId="0" fillId="0" borderId="0" xfId="0" applyAlignment="1" applyProtection="1">
      <alignment horizontal="left" vertical="top" wrapText="1"/>
    </xf>
    <xf numFmtId="0" fontId="0" fillId="0" borderId="0" xfId="0" applyAlignment="1" applyProtection="1">
      <alignment horizontal="left" vertical="top"/>
    </xf>
    <xf numFmtId="0" fontId="28" fillId="10" borderId="34" xfId="0" applyFont="1" applyFill="1" applyBorder="1" applyAlignment="1" applyProtection="1">
      <alignment horizontal="left" vertical="top" wrapText="1"/>
      <protection locked="0"/>
    </xf>
  </cellXfs>
  <cellStyles count="5">
    <cellStyle name="Procent" xfId="2" builtinId="5"/>
    <cellStyle name="Standaard" xfId="0" builtinId="0"/>
    <cellStyle name="Standaard 10" xfId="4" xr:uid="{A1D498DC-782B-4DD5-BFFA-9491EB813C5F}"/>
    <cellStyle name="Standaard 2" xfId="3" xr:uid="{E94EA1D8-0CCC-4B76-B033-6497BCBCD74F}"/>
    <cellStyle name="Valuta" xfId="1" builtinId="4"/>
  </cellStyles>
  <dxfs count="0"/>
  <tableStyles count="0" defaultTableStyle="TableStyleMedium2" defaultPivotStyle="PivotStyleMedium9"/>
  <colors>
    <mruColors>
      <color rgb="FFE87331"/>
      <color rgb="FF0934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1543050</xdr:colOff>
      <xdr:row>3</xdr:row>
      <xdr:rowOff>15654</xdr:rowOff>
    </xdr:to>
    <xdr:pic>
      <xdr:nvPicPr>
        <xdr:cNvPr id="2" name="Afbeelding 1" descr="logo VRF">
          <a:extLst>
            <a:ext uri="{FF2B5EF4-FFF2-40B4-BE49-F238E27FC236}">
              <a16:creationId xmlns:a16="http://schemas.microsoft.com/office/drawing/2014/main" id="{2AF0FD16-0B40-4897-8616-B8F6B75C84C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1543050" cy="36871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E8DDF-C7A5-4C8A-96B4-7B65801109F9}">
  <dimension ref="A1:M24"/>
  <sheetViews>
    <sheetView showGridLines="0" tabSelected="1" workbookViewId="0">
      <selection activeCell="Q16" sqref="Q16"/>
    </sheetView>
  </sheetViews>
  <sheetFormatPr defaultRowHeight="15" x14ac:dyDescent="0.25"/>
  <cols>
    <col min="2" max="2" width="35.42578125" bestFit="1" customWidth="1"/>
    <col min="3" max="3" width="21.140625" customWidth="1"/>
  </cols>
  <sheetData>
    <row r="1" spans="1:13" x14ac:dyDescent="0.25">
      <c r="A1" s="53" t="s">
        <v>85</v>
      </c>
      <c r="B1" s="54"/>
      <c r="C1" s="54"/>
      <c r="D1" s="54"/>
      <c r="E1" s="54"/>
      <c r="F1" s="54"/>
      <c r="G1" s="55"/>
      <c r="H1" s="28" t="s">
        <v>12</v>
      </c>
      <c r="I1" s="29"/>
      <c r="J1" s="29"/>
      <c r="K1" s="29"/>
      <c r="L1" s="29"/>
      <c r="M1" s="30"/>
    </row>
    <row r="2" spans="1:13" x14ac:dyDescent="0.25">
      <c r="A2" s="56"/>
      <c r="B2" s="57"/>
      <c r="C2" s="57"/>
      <c r="D2" s="57"/>
      <c r="E2" s="57"/>
      <c r="F2" s="57"/>
      <c r="G2" s="58"/>
      <c r="H2" s="31"/>
      <c r="I2" s="31"/>
      <c r="J2" s="31"/>
      <c r="K2" s="31"/>
      <c r="L2" s="31"/>
      <c r="M2" s="32"/>
    </row>
    <row r="3" spans="1:13" x14ac:dyDescent="0.25">
      <c r="A3" s="56"/>
      <c r="B3" s="57"/>
      <c r="C3" s="57"/>
      <c r="D3" s="57"/>
      <c r="E3" s="57"/>
      <c r="F3" s="57"/>
      <c r="G3" s="58"/>
      <c r="H3" s="31"/>
      <c r="I3" s="31"/>
      <c r="J3" s="31"/>
      <c r="K3" s="31"/>
      <c r="L3" s="31"/>
      <c r="M3" s="32"/>
    </row>
    <row r="4" spans="1:13" x14ac:dyDescent="0.25">
      <c r="A4" s="56"/>
      <c r="B4" s="57"/>
      <c r="C4" s="57"/>
      <c r="D4" s="57"/>
      <c r="E4" s="57"/>
      <c r="F4" s="57"/>
      <c r="G4" s="58"/>
      <c r="H4" s="31"/>
      <c r="I4" s="31"/>
      <c r="J4" s="31"/>
      <c r="K4" s="31"/>
      <c r="L4" s="31"/>
      <c r="M4" s="32"/>
    </row>
    <row r="5" spans="1:13" ht="15.75" thickBot="1" x14ac:dyDescent="0.3">
      <c r="A5" s="56"/>
      <c r="B5" s="57"/>
      <c r="C5" s="57"/>
      <c r="D5" s="57"/>
      <c r="E5" s="57"/>
      <c r="F5" s="57"/>
      <c r="G5" s="58"/>
      <c r="H5" s="31"/>
      <c r="I5" s="31"/>
      <c r="J5" s="31"/>
      <c r="K5" s="31"/>
      <c r="L5" s="31"/>
      <c r="M5" s="32"/>
    </row>
    <row r="6" spans="1:13" ht="15.75" x14ac:dyDescent="0.3">
      <c r="A6" s="14"/>
      <c r="B6" s="59" t="s">
        <v>10</v>
      </c>
      <c r="C6" s="15"/>
      <c r="D6" s="35" t="s">
        <v>13</v>
      </c>
      <c r="E6" s="36"/>
      <c r="F6" s="16"/>
      <c r="G6" s="17"/>
      <c r="H6" s="31"/>
      <c r="I6" s="31"/>
      <c r="J6" s="31"/>
      <c r="K6" s="31"/>
      <c r="L6" s="31"/>
      <c r="M6" s="32"/>
    </row>
    <row r="7" spans="1:13" ht="16.5" thickBot="1" x14ac:dyDescent="0.35">
      <c r="A7" s="14"/>
      <c r="B7" s="60">
        <v>46162</v>
      </c>
      <c r="C7" s="15"/>
      <c r="D7" s="37"/>
      <c r="E7" s="38"/>
      <c r="F7" s="16"/>
      <c r="G7" s="17"/>
      <c r="H7" s="31"/>
      <c r="I7" s="31"/>
      <c r="J7" s="31"/>
      <c r="K7" s="31"/>
      <c r="L7" s="31"/>
      <c r="M7" s="32"/>
    </row>
    <row r="8" spans="1:13" ht="15.75" x14ac:dyDescent="0.3">
      <c r="A8" s="14"/>
      <c r="B8" s="59" t="s">
        <v>86</v>
      </c>
      <c r="C8" s="15"/>
      <c r="D8" s="18"/>
      <c r="E8" s="19"/>
      <c r="F8" s="16"/>
      <c r="G8" s="17"/>
      <c r="H8" s="31"/>
      <c r="I8" s="31"/>
      <c r="J8" s="31"/>
      <c r="K8" s="31"/>
      <c r="L8" s="31"/>
      <c r="M8" s="32"/>
    </row>
    <row r="9" spans="1:13" ht="18" x14ac:dyDescent="0.25">
      <c r="A9" s="20"/>
      <c r="B9" s="39" t="s">
        <v>16</v>
      </c>
      <c r="C9" s="40"/>
      <c r="D9" s="40"/>
      <c r="E9" s="40"/>
      <c r="F9" s="40"/>
      <c r="G9" s="41"/>
      <c r="H9" s="31"/>
      <c r="I9" s="31"/>
      <c r="J9" s="31"/>
      <c r="K9" s="31"/>
      <c r="L9" s="31"/>
      <c r="M9" s="32"/>
    </row>
    <row r="10" spans="1:13" ht="15.75" thickBot="1" x14ac:dyDescent="0.3">
      <c r="A10" s="20"/>
      <c r="B10" s="21"/>
      <c r="C10" s="21"/>
      <c r="D10" s="21"/>
      <c r="E10" s="21"/>
      <c r="F10" s="21"/>
      <c r="G10" s="17"/>
      <c r="H10" s="31"/>
      <c r="I10" s="31"/>
      <c r="J10" s="31"/>
      <c r="K10" s="31"/>
      <c r="L10" s="31"/>
      <c r="M10" s="32"/>
    </row>
    <row r="11" spans="1:13" x14ac:dyDescent="0.25">
      <c r="A11" s="20"/>
      <c r="B11" s="22" t="s">
        <v>0</v>
      </c>
      <c r="C11" s="12"/>
      <c r="D11" s="21"/>
      <c r="E11" s="21"/>
      <c r="F11" s="21"/>
      <c r="G11" s="17"/>
      <c r="H11" s="31"/>
      <c r="I11" s="31"/>
      <c r="J11" s="31"/>
      <c r="K11" s="31"/>
      <c r="L11" s="31"/>
      <c r="M11" s="32"/>
    </row>
    <row r="12" spans="1:13" x14ac:dyDescent="0.25">
      <c r="A12" s="20"/>
      <c r="B12" s="22" t="s">
        <v>1</v>
      </c>
      <c r="C12" s="13"/>
      <c r="D12" s="21"/>
      <c r="E12" s="21"/>
      <c r="F12" s="21"/>
      <c r="G12" s="17"/>
      <c r="H12" s="31"/>
      <c r="I12" s="31"/>
      <c r="J12" s="31"/>
      <c r="K12" s="31"/>
      <c r="L12" s="31"/>
      <c r="M12" s="32"/>
    </row>
    <row r="13" spans="1:13" ht="15.75" thickBot="1" x14ac:dyDescent="0.3">
      <c r="A13" s="20"/>
      <c r="B13" s="42" t="s">
        <v>2</v>
      </c>
      <c r="C13" s="43"/>
      <c r="D13" s="21"/>
      <c r="E13" s="21"/>
      <c r="F13" s="21"/>
      <c r="G13" s="17"/>
      <c r="H13" s="33"/>
      <c r="I13" s="33"/>
      <c r="J13" s="33"/>
      <c r="K13" s="33"/>
      <c r="L13" s="33"/>
      <c r="M13" s="34"/>
    </row>
    <row r="14" spans="1:13" x14ac:dyDescent="0.25">
      <c r="A14" s="20"/>
      <c r="B14" s="42"/>
      <c r="C14" s="43"/>
      <c r="D14" s="21"/>
      <c r="E14" s="21"/>
      <c r="F14" s="21"/>
      <c r="G14" s="17"/>
    </row>
    <row r="15" spans="1:13" x14ac:dyDescent="0.25">
      <c r="A15" s="20"/>
      <c r="B15" s="21"/>
      <c r="C15" s="43"/>
      <c r="D15" s="21"/>
      <c r="E15" s="21"/>
      <c r="F15" s="21"/>
      <c r="G15" s="17"/>
    </row>
    <row r="16" spans="1:13" x14ac:dyDescent="0.25">
      <c r="A16" s="20"/>
      <c r="B16" s="21"/>
      <c r="C16" s="43"/>
      <c r="D16" s="21"/>
      <c r="E16" s="21"/>
      <c r="F16" s="21"/>
      <c r="G16" s="17"/>
    </row>
    <row r="17" spans="1:7" ht="15.75" thickBot="1" x14ac:dyDescent="0.3">
      <c r="A17" s="20"/>
      <c r="B17" s="21"/>
      <c r="C17" s="44"/>
      <c r="D17" s="21"/>
      <c r="E17" s="21"/>
      <c r="F17" s="21"/>
      <c r="G17" s="17"/>
    </row>
    <row r="18" spans="1:7" x14ac:dyDescent="0.25">
      <c r="A18" s="20"/>
      <c r="B18" s="21"/>
      <c r="C18" s="21"/>
      <c r="D18" s="21"/>
      <c r="E18" s="21"/>
      <c r="F18" s="21"/>
      <c r="G18" s="17"/>
    </row>
    <row r="19" spans="1:7" ht="19.7" customHeight="1" x14ac:dyDescent="0.25">
      <c r="A19" s="45" t="s">
        <v>14</v>
      </c>
      <c r="B19" s="46"/>
      <c r="C19" s="46"/>
      <c r="D19" s="46"/>
      <c r="E19" s="46"/>
      <c r="F19" s="46"/>
      <c r="G19" s="47"/>
    </row>
    <row r="20" spans="1:7" ht="19.7" customHeight="1" x14ac:dyDescent="0.25">
      <c r="A20" s="48"/>
      <c r="B20" s="46"/>
      <c r="C20" s="46"/>
      <c r="D20" s="46"/>
      <c r="E20" s="46"/>
      <c r="F20" s="46"/>
      <c r="G20" s="47"/>
    </row>
    <row r="21" spans="1:7" ht="19.7" customHeight="1" x14ac:dyDescent="0.25">
      <c r="A21" s="48"/>
      <c r="B21" s="46"/>
      <c r="C21" s="46"/>
      <c r="D21" s="46"/>
      <c r="E21" s="46"/>
      <c r="F21" s="46"/>
      <c r="G21" s="47"/>
    </row>
    <row r="22" spans="1:7" ht="16.5" thickBot="1" x14ac:dyDescent="0.3">
      <c r="A22" s="20"/>
      <c r="B22" s="21"/>
      <c r="C22" s="21"/>
      <c r="D22" s="21"/>
      <c r="E22" s="21"/>
      <c r="F22" s="21"/>
      <c r="G22" s="23"/>
    </row>
    <row r="23" spans="1:7" ht="16.5" thickBot="1" x14ac:dyDescent="0.3">
      <c r="A23" s="49" t="s">
        <v>15</v>
      </c>
      <c r="B23" s="50"/>
      <c r="C23" s="50"/>
      <c r="D23" s="61">
        <f>Prijzenblad!E53</f>
        <v>0</v>
      </c>
      <c r="E23" s="62"/>
      <c r="F23" s="63"/>
      <c r="G23" s="25"/>
    </row>
    <row r="24" spans="1:7" ht="15.75" thickBot="1" x14ac:dyDescent="0.3">
      <c r="A24" s="51"/>
      <c r="B24" s="52"/>
      <c r="C24" s="52"/>
      <c r="D24" s="52"/>
      <c r="E24" s="52"/>
      <c r="F24" s="52"/>
      <c r="G24" s="24"/>
    </row>
  </sheetData>
  <sheetProtection algorithmName="SHA-512" hashValue="jIHdNtbblfgxRXqQLzU8oel1nTjz1nBy2QH2bq8eucJFDDsfhjh2/vCbd79wbN/AtTfI8S2+LKcOACwFx3IWeQ==" saltValue="3fIbPp2crcPBgDZs2dQmhg==" spinCount="100000" sheet="1" objects="1" scenarios="1"/>
  <mergeCells count="10">
    <mergeCell ref="A19:G21"/>
    <mergeCell ref="A23:C23"/>
    <mergeCell ref="D23:F23"/>
    <mergeCell ref="A24:F24"/>
    <mergeCell ref="A1:G5"/>
    <mergeCell ref="H1:M13"/>
    <mergeCell ref="D6:E7"/>
    <mergeCell ref="B9:G9"/>
    <mergeCell ref="B13:B14"/>
    <mergeCell ref="C13:C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54"/>
  <sheetViews>
    <sheetView showGridLines="0" topLeftCell="A6" zoomScale="85" zoomScaleNormal="85" workbookViewId="0">
      <selection activeCell="F46" sqref="F46:G46"/>
    </sheetView>
  </sheetViews>
  <sheetFormatPr defaultRowHeight="15" x14ac:dyDescent="0.25"/>
  <cols>
    <col min="1" max="1" width="1.85546875" style="77" customWidth="1"/>
    <col min="2" max="4" width="24.85546875" style="77" customWidth="1"/>
    <col min="5" max="5" width="43.85546875" style="77" bestFit="1" customWidth="1"/>
    <col min="6" max="6" width="35.140625" style="77" bestFit="1" customWidth="1"/>
    <col min="7" max="7" width="24" style="190" customWidth="1"/>
    <col min="8" max="8" width="35.140625" style="77" bestFit="1" customWidth="1"/>
    <col min="9" max="9" width="2.140625" style="77" customWidth="1"/>
    <col min="10" max="12" width="8.85546875" style="76"/>
    <col min="13" max="16384" width="9.140625" style="77"/>
  </cols>
  <sheetData>
    <row r="1" spans="1:26" ht="15.75" thickBot="1" x14ac:dyDescent="0.3">
      <c r="A1" s="74"/>
      <c r="B1" s="74"/>
      <c r="C1" s="74"/>
      <c r="D1" s="74"/>
      <c r="E1" s="74"/>
      <c r="F1" s="74"/>
      <c r="G1" s="75"/>
      <c r="H1" s="74"/>
      <c r="I1" s="74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</row>
    <row r="2" spans="1:26" ht="14.85" customHeight="1" x14ac:dyDescent="0.25">
      <c r="A2" s="74"/>
      <c r="B2" s="78"/>
      <c r="C2" s="79"/>
      <c r="D2" s="80" t="s">
        <v>17</v>
      </c>
      <c r="E2" s="80"/>
      <c r="F2" s="80"/>
      <c r="G2" s="80"/>
      <c r="H2" s="81"/>
      <c r="I2" s="82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</row>
    <row r="3" spans="1:26" ht="14.85" customHeight="1" x14ac:dyDescent="0.25">
      <c r="A3" s="74"/>
      <c r="B3" s="83"/>
      <c r="C3" s="84"/>
      <c r="D3" s="85"/>
      <c r="E3" s="85"/>
      <c r="F3" s="85"/>
      <c r="G3" s="85"/>
      <c r="H3" s="86"/>
      <c r="I3" s="82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</row>
    <row r="4" spans="1:26" ht="14.85" customHeight="1" x14ac:dyDescent="0.25">
      <c r="A4" s="74"/>
      <c r="B4" s="83"/>
      <c r="C4" s="84"/>
      <c r="D4" s="85"/>
      <c r="E4" s="85"/>
      <c r="F4" s="85"/>
      <c r="G4" s="85"/>
      <c r="H4" s="86"/>
      <c r="I4" s="82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</row>
    <row r="5" spans="1:26" ht="15" customHeight="1" thickBot="1" x14ac:dyDescent="0.3">
      <c r="A5" s="74"/>
      <c r="B5" s="83"/>
      <c r="C5" s="84"/>
      <c r="D5" s="85"/>
      <c r="E5" s="85"/>
      <c r="F5" s="85"/>
      <c r="G5" s="85"/>
      <c r="H5" s="86"/>
      <c r="I5" s="74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</row>
    <row r="6" spans="1:26" s="96" customFormat="1" ht="27.6" customHeight="1" x14ac:dyDescent="0.25">
      <c r="A6" s="87"/>
      <c r="B6" s="88" t="str">
        <f>Voorblad!B6</f>
        <v>Versie 1.0</v>
      </c>
      <c r="C6" s="89"/>
      <c r="D6" s="90"/>
      <c r="E6" s="91" t="s">
        <v>8</v>
      </c>
      <c r="F6" s="92"/>
      <c r="G6" s="93"/>
      <c r="H6" s="94"/>
      <c r="I6" s="87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spans="1:26" s="96" customFormat="1" ht="27.6" customHeight="1" thickBot="1" x14ac:dyDescent="0.3">
      <c r="A7" s="87"/>
      <c r="B7" s="97">
        <f>Voorblad!B7</f>
        <v>46162</v>
      </c>
      <c r="C7" s="89"/>
      <c r="D7" s="90"/>
      <c r="E7" s="98"/>
      <c r="F7" s="99"/>
      <c r="G7" s="93"/>
      <c r="H7" s="94"/>
      <c r="I7" s="87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</row>
    <row r="8" spans="1:26" s="96" customFormat="1" ht="16.5" thickBot="1" x14ac:dyDescent="0.3">
      <c r="A8" s="87"/>
      <c r="B8" s="100" t="str">
        <f>Voorblad!B8</f>
        <v>TN-Kenmerk 586209</v>
      </c>
      <c r="C8" s="101"/>
      <c r="D8" s="90"/>
      <c r="E8" s="102"/>
      <c r="F8" s="103"/>
      <c r="G8" s="93"/>
      <c r="H8" s="94"/>
      <c r="I8" s="87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</row>
    <row r="9" spans="1:26" ht="15.75" x14ac:dyDescent="0.25">
      <c r="A9" s="74"/>
      <c r="B9" s="104"/>
      <c r="C9" s="105" t="s">
        <v>0</v>
      </c>
      <c r="D9" s="1"/>
      <c r="E9" s="106"/>
      <c r="F9" s="106"/>
      <c r="G9" s="107"/>
      <c r="H9" s="94"/>
      <c r="I9" s="74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</row>
    <row r="10" spans="1:26" ht="15.75" x14ac:dyDescent="0.25">
      <c r="A10" s="74"/>
      <c r="B10" s="104"/>
      <c r="C10" s="105" t="s">
        <v>1</v>
      </c>
      <c r="D10" s="2"/>
      <c r="E10" s="106"/>
      <c r="F10" s="106"/>
      <c r="G10" s="107"/>
      <c r="H10" s="94"/>
      <c r="I10" s="74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</row>
    <row r="11" spans="1:26" ht="15.75" x14ac:dyDescent="0.25">
      <c r="A11" s="74"/>
      <c r="B11" s="104"/>
      <c r="C11" s="108" t="s">
        <v>2</v>
      </c>
      <c r="D11" s="26"/>
      <c r="E11" s="106"/>
      <c r="F11" s="106"/>
      <c r="G11" s="107"/>
      <c r="H11" s="94"/>
      <c r="I11" s="74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</row>
    <row r="12" spans="1:26" ht="15.75" x14ac:dyDescent="0.25">
      <c r="A12" s="74"/>
      <c r="B12" s="104"/>
      <c r="C12" s="108"/>
      <c r="D12" s="26"/>
      <c r="E12" s="106"/>
      <c r="F12" s="106"/>
      <c r="G12" s="107"/>
      <c r="H12" s="94"/>
      <c r="I12" s="74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</row>
    <row r="13" spans="1:26" ht="15.75" x14ac:dyDescent="0.25">
      <c r="A13" s="74"/>
      <c r="B13" s="104"/>
      <c r="C13" s="109"/>
      <c r="D13" s="26"/>
      <c r="E13" s="106"/>
      <c r="F13" s="106"/>
      <c r="G13" s="107"/>
      <c r="H13" s="94"/>
      <c r="I13" s="74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</row>
    <row r="14" spans="1:26" ht="15.75" x14ac:dyDescent="0.25">
      <c r="A14" s="74"/>
      <c r="B14" s="104"/>
      <c r="C14" s="109"/>
      <c r="D14" s="26"/>
      <c r="E14" s="106"/>
      <c r="F14" s="106"/>
      <c r="G14" s="107"/>
      <c r="H14" s="94"/>
      <c r="I14" s="74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76"/>
      <c r="Y14" s="76"/>
      <c r="Z14" s="76"/>
    </row>
    <row r="15" spans="1:26" ht="16.5" thickBot="1" x14ac:dyDescent="0.3">
      <c r="A15" s="74"/>
      <c r="B15" s="104"/>
      <c r="C15" s="109"/>
      <c r="D15" s="27"/>
      <c r="E15" s="106"/>
      <c r="F15" s="106"/>
      <c r="G15" s="107"/>
      <c r="H15" s="94"/>
      <c r="I15" s="74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</row>
    <row r="16" spans="1:26" ht="16.5" thickBot="1" x14ac:dyDescent="0.3">
      <c r="A16" s="74"/>
      <c r="B16" s="110"/>
      <c r="C16" s="111"/>
      <c r="D16" s="111"/>
      <c r="E16" s="111"/>
      <c r="F16" s="111"/>
      <c r="G16" s="112"/>
      <c r="H16" s="113"/>
      <c r="I16" s="74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</row>
    <row r="17" spans="1:26" s="125" customFormat="1" ht="16.5" thickBot="1" x14ac:dyDescent="0.3">
      <c r="A17" s="114"/>
      <c r="B17" s="115" t="s">
        <v>45</v>
      </c>
      <c r="C17" s="116"/>
      <c r="D17" s="117"/>
      <c r="E17" s="118" t="s">
        <v>3</v>
      </c>
      <c r="F17" s="119" t="s">
        <v>87</v>
      </c>
      <c r="G17" s="120" t="s">
        <v>11</v>
      </c>
      <c r="H17" s="119" t="s">
        <v>87</v>
      </c>
      <c r="I17" s="114"/>
      <c r="J17" s="121"/>
      <c r="K17" s="122" t="s">
        <v>71</v>
      </c>
      <c r="L17" s="123"/>
      <c r="M17" s="124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</row>
    <row r="18" spans="1:26" s="125" customFormat="1" ht="16.5" thickBot="1" x14ac:dyDescent="0.3">
      <c r="A18" s="114"/>
      <c r="B18" s="126" t="s">
        <v>51</v>
      </c>
      <c r="C18" s="127"/>
      <c r="D18" s="127"/>
      <c r="E18" s="128"/>
      <c r="F18" s="129"/>
      <c r="G18" s="130"/>
      <c r="H18" s="129"/>
      <c r="I18" s="114"/>
      <c r="J18" s="121"/>
      <c r="K18" s="131"/>
      <c r="L18" s="132"/>
      <c r="M18" s="133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</row>
    <row r="19" spans="1:26" ht="15.75" x14ac:dyDescent="0.25">
      <c r="A19" s="74"/>
      <c r="B19" s="134" t="s">
        <v>46</v>
      </c>
      <c r="C19" s="135"/>
      <c r="D19" s="136"/>
      <c r="E19" s="8"/>
      <c r="F19" s="9">
        <f>Berekeningsbladen!B33</f>
        <v>0</v>
      </c>
      <c r="G19" s="137">
        <v>1</v>
      </c>
      <c r="H19" s="9">
        <f>F19*G19</f>
        <v>0</v>
      </c>
      <c r="I19" s="74"/>
      <c r="K19" s="131"/>
      <c r="L19" s="132"/>
      <c r="M19" s="133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</row>
    <row r="20" spans="1:26" ht="15.75" x14ac:dyDescent="0.25">
      <c r="A20" s="74"/>
      <c r="B20" s="138" t="s">
        <v>47</v>
      </c>
      <c r="C20" s="139"/>
      <c r="D20" s="140"/>
      <c r="E20" s="3"/>
      <c r="F20" s="5">
        <f>Berekeningsbladen!B65</f>
        <v>0</v>
      </c>
      <c r="G20" s="141">
        <v>1</v>
      </c>
      <c r="H20" s="5">
        <f t="shared" ref="H20:H21" si="0">F20*G20</f>
        <v>0</v>
      </c>
      <c r="I20" s="74"/>
      <c r="K20" s="131"/>
      <c r="L20" s="132"/>
      <c r="M20" s="133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</row>
    <row r="21" spans="1:26" ht="16.5" thickBot="1" x14ac:dyDescent="0.3">
      <c r="A21" s="74"/>
      <c r="B21" s="142" t="s">
        <v>48</v>
      </c>
      <c r="C21" s="143"/>
      <c r="D21" s="144"/>
      <c r="E21" s="3"/>
      <c r="F21" s="5">
        <f>Berekeningsbladen!B97</f>
        <v>0</v>
      </c>
      <c r="G21" s="141">
        <v>1</v>
      </c>
      <c r="H21" s="5">
        <f t="shared" si="0"/>
        <v>0</v>
      </c>
      <c r="I21" s="74"/>
      <c r="K21" s="131"/>
      <c r="L21" s="132"/>
      <c r="M21" s="133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</row>
    <row r="22" spans="1:26" ht="16.5" thickBot="1" x14ac:dyDescent="0.3">
      <c r="A22" s="74"/>
      <c r="B22" s="126" t="s">
        <v>52</v>
      </c>
      <c r="C22" s="127"/>
      <c r="D22" s="127"/>
      <c r="E22" s="145"/>
      <c r="F22" s="146"/>
      <c r="G22" s="147"/>
      <c r="H22" s="148"/>
      <c r="I22" s="74"/>
      <c r="K22" s="131"/>
      <c r="L22" s="132"/>
      <c r="M22" s="133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</row>
    <row r="23" spans="1:26" ht="16.5" thickBot="1" x14ac:dyDescent="0.3">
      <c r="A23" s="74"/>
      <c r="B23" s="142" t="s">
        <v>50</v>
      </c>
      <c r="C23" s="143"/>
      <c r="D23" s="144"/>
      <c r="E23" s="8"/>
      <c r="F23" s="5">
        <f>Berekeningsbladen!B127</f>
        <v>0</v>
      </c>
      <c r="G23" s="141">
        <v>1</v>
      </c>
      <c r="H23" s="5">
        <f t="shared" ref="H23" si="1">F23*G23</f>
        <v>0</v>
      </c>
      <c r="I23" s="74"/>
      <c r="K23" s="131"/>
      <c r="L23" s="132"/>
      <c r="M23" s="133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</row>
    <row r="24" spans="1:26" ht="16.5" thickBot="1" x14ac:dyDescent="0.3">
      <c r="A24" s="74"/>
      <c r="B24" s="149" t="s">
        <v>49</v>
      </c>
      <c r="C24" s="150"/>
      <c r="D24" s="150"/>
      <c r="E24" s="150"/>
      <c r="F24" s="150"/>
      <c r="G24" s="150"/>
      <c r="H24" s="6" cm="1">
        <f t="array" ref="H24">SUM(H19:H21+H23)</f>
        <v>0</v>
      </c>
      <c r="I24" s="74"/>
      <c r="K24" s="151"/>
      <c r="L24" s="152"/>
      <c r="M24" s="153"/>
    </row>
    <row r="25" spans="1:26" ht="16.5" thickBot="1" x14ac:dyDescent="0.3">
      <c r="A25" s="74"/>
      <c r="B25" s="154"/>
      <c r="C25" s="155"/>
      <c r="D25" s="155"/>
      <c r="E25" s="155"/>
      <c r="F25" s="155"/>
      <c r="G25" s="156"/>
      <c r="H25" s="157"/>
      <c r="I25" s="74"/>
      <c r="K25" s="158"/>
      <c r="L25" s="158"/>
      <c r="M25" s="158"/>
    </row>
    <row r="26" spans="1:26" ht="16.5" thickBot="1" x14ac:dyDescent="0.3">
      <c r="A26" s="74"/>
      <c r="B26" s="115" t="s">
        <v>69</v>
      </c>
      <c r="C26" s="116"/>
      <c r="D26" s="117"/>
      <c r="E26" s="118" t="s">
        <v>3</v>
      </c>
      <c r="F26" s="119" t="s">
        <v>87</v>
      </c>
      <c r="G26" s="120" t="s">
        <v>11</v>
      </c>
      <c r="H26" s="119" t="s">
        <v>87</v>
      </c>
      <c r="I26" s="74"/>
      <c r="K26" s="158"/>
      <c r="L26" s="158"/>
      <c r="M26" s="158"/>
    </row>
    <row r="27" spans="1:26" ht="16.5" thickBot="1" x14ac:dyDescent="0.3">
      <c r="A27" s="74"/>
      <c r="B27" s="126" t="s">
        <v>51</v>
      </c>
      <c r="C27" s="127"/>
      <c r="D27" s="127"/>
      <c r="E27" s="128"/>
      <c r="F27" s="129"/>
      <c r="G27" s="130"/>
      <c r="H27" s="129"/>
      <c r="I27" s="74"/>
      <c r="K27" s="158"/>
      <c r="L27" s="158"/>
      <c r="M27" s="158"/>
    </row>
    <row r="28" spans="1:26" ht="15.75" x14ac:dyDescent="0.25">
      <c r="A28" s="74"/>
      <c r="B28" s="159">
        <f>Berekeningsbladen!E4</f>
        <v>0</v>
      </c>
      <c r="C28" s="160"/>
      <c r="D28" s="161"/>
      <c r="E28" s="162" t="s">
        <v>73</v>
      </c>
      <c r="F28" s="9">
        <f>Berekeningsbladen!E33</f>
        <v>0</v>
      </c>
      <c r="G28" s="137">
        <v>1</v>
      </c>
      <c r="H28" s="9">
        <f>F28*G28</f>
        <v>0</v>
      </c>
      <c r="I28" s="74"/>
      <c r="K28" s="158"/>
      <c r="L28" s="158"/>
      <c r="M28" s="158"/>
    </row>
    <row r="29" spans="1:26" ht="15.75" x14ac:dyDescent="0.25">
      <c r="A29" s="74"/>
      <c r="B29" s="138">
        <f>Berekeningsbladen!E36</f>
        <v>0</v>
      </c>
      <c r="C29" s="139"/>
      <c r="D29" s="140"/>
      <c r="E29" s="163" t="s">
        <v>72</v>
      </c>
      <c r="F29" s="5">
        <f>Berekeningsbladen!E65</f>
        <v>0</v>
      </c>
      <c r="G29" s="141">
        <v>1</v>
      </c>
      <c r="H29" s="5">
        <f t="shared" ref="H29:H30" si="2">F29*G29</f>
        <v>0</v>
      </c>
      <c r="I29" s="74"/>
      <c r="K29" s="158"/>
      <c r="L29" s="158"/>
      <c r="M29" s="158"/>
    </row>
    <row r="30" spans="1:26" ht="16.5" thickBot="1" x14ac:dyDescent="0.3">
      <c r="A30" s="74"/>
      <c r="B30" s="142">
        <f>Berekeningsbladen!E68</f>
        <v>0</v>
      </c>
      <c r="C30" s="143"/>
      <c r="D30" s="144"/>
      <c r="E30" s="163" t="s">
        <v>74</v>
      </c>
      <c r="F30" s="5">
        <f>Berekeningsbladen!E97</f>
        <v>0</v>
      </c>
      <c r="G30" s="141">
        <v>1</v>
      </c>
      <c r="H30" s="5">
        <f t="shared" si="2"/>
        <v>0</v>
      </c>
      <c r="I30" s="74"/>
      <c r="K30" s="158"/>
      <c r="L30" s="158"/>
      <c r="M30" s="158"/>
    </row>
    <row r="31" spans="1:26" ht="16.5" thickBot="1" x14ac:dyDescent="0.3">
      <c r="A31" s="74"/>
      <c r="B31" s="126" t="s">
        <v>52</v>
      </c>
      <c r="C31" s="127"/>
      <c r="D31" s="164"/>
      <c r="E31" s="145"/>
      <c r="F31" s="146"/>
      <c r="G31" s="147"/>
      <c r="H31" s="148"/>
      <c r="I31" s="74"/>
      <c r="K31" s="158"/>
      <c r="L31" s="158"/>
      <c r="M31" s="158"/>
    </row>
    <row r="32" spans="1:26" ht="16.5" thickBot="1" x14ac:dyDescent="0.3">
      <c r="A32" s="74"/>
      <c r="B32" s="142">
        <f>Berekeningsbladen!E100</f>
        <v>0</v>
      </c>
      <c r="C32" s="143"/>
      <c r="D32" s="144"/>
      <c r="E32" s="162" t="s">
        <v>75</v>
      </c>
      <c r="F32" s="5">
        <f>Berekeningsbladen!E127</f>
        <v>0</v>
      </c>
      <c r="G32" s="141">
        <v>1</v>
      </c>
      <c r="H32" s="5">
        <f t="shared" ref="H32" si="3">F32*G32</f>
        <v>0</v>
      </c>
      <c r="I32" s="74"/>
      <c r="K32" s="158"/>
      <c r="L32" s="158"/>
      <c r="M32" s="158"/>
    </row>
    <row r="33" spans="1:13" ht="16.5" thickBot="1" x14ac:dyDescent="0.3">
      <c r="A33" s="74"/>
      <c r="B33" s="149" t="s">
        <v>70</v>
      </c>
      <c r="C33" s="150"/>
      <c r="D33" s="150"/>
      <c r="E33" s="150"/>
      <c r="F33" s="150"/>
      <c r="G33" s="150"/>
      <c r="H33" s="6" cm="1">
        <f t="array" ref="H33">SUM(H28:H30+H32)</f>
        <v>0</v>
      </c>
      <c r="I33" s="74"/>
      <c r="K33" s="158"/>
      <c r="L33" s="158"/>
      <c r="M33" s="158"/>
    </row>
    <row r="34" spans="1:13" ht="16.5" thickBot="1" x14ac:dyDescent="0.3">
      <c r="A34" s="74"/>
      <c r="B34" s="154"/>
      <c r="C34" s="155"/>
      <c r="D34" s="155"/>
      <c r="E34" s="155"/>
      <c r="F34" s="155"/>
      <c r="G34" s="156"/>
      <c r="H34" s="157"/>
      <c r="I34" s="74"/>
    </row>
    <row r="35" spans="1:13" ht="16.5" thickBot="1" x14ac:dyDescent="0.3">
      <c r="A35" s="74"/>
      <c r="B35" s="165" t="s">
        <v>53</v>
      </c>
      <c r="C35" s="166"/>
      <c r="D35" s="167"/>
      <c r="E35" s="168" t="s">
        <v>3</v>
      </c>
      <c r="F35" s="169" t="s">
        <v>4</v>
      </c>
      <c r="G35" s="120" t="s">
        <v>11</v>
      </c>
      <c r="H35" s="119" t="s">
        <v>4</v>
      </c>
      <c r="I35" s="74"/>
    </row>
    <row r="36" spans="1:13" ht="15.75" x14ac:dyDescent="0.25">
      <c r="A36" s="74"/>
      <c r="B36" s="170" t="s">
        <v>67</v>
      </c>
      <c r="C36" s="171"/>
      <c r="D36" s="171"/>
      <c r="E36" s="172"/>
      <c r="F36" s="173"/>
      <c r="G36" s="174"/>
      <c r="H36" s="175"/>
      <c r="I36" s="74"/>
    </row>
    <row r="37" spans="1:13" ht="15.75" x14ac:dyDescent="0.25">
      <c r="A37" s="74"/>
      <c r="B37" s="134" t="s">
        <v>54</v>
      </c>
      <c r="C37" s="135"/>
      <c r="D37" s="136"/>
      <c r="E37" s="3"/>
      <c r="F37" s="4">
        <v>0</v>
      </c>
      <c r="G37" s="141">
        <v>1</v>
      </c>
      <c r="H37" s="5">
        <f>F37*G37</f>
        <v>0</v>
      </c>
      <c r="I37" s="74"/>
    </row>
    <row r="38" spans="1:13" ht="15.75" x14ac:dyDescent="0.25">
      <c r="A38" s="74"/>
      <c r="B38" s="138" t="s">
        <v>56</v>
      </c>
      <c r="C38" s="139"/>
      <c r="D38" s="140"/>
      <c r="E38" s="3"/>
      <c r="F38" s="4">
        <v>0</v>
      </c>
      <c r="G38" s="141">
        <v>1</v>
      </c>
      <c r="H38" s="5">
        <f>F38*G38</f>
        <v>0</v>
      </c>
      <c r="I38" s="74"/>
    </row>
    <row r="39" spans="1:13" ht="15.75" x14ac:dyDescent="0.25">
      <c r="A39" s="74"/>
      <c r="B39" s="138" t="s">
        <v>68</v>
      </c>
      <c r="C39" s="139"/>
      <c r="D39" s="140"/>
      <c r="E39" s="3"/>
      <c r="F39" s="4">
        <v>0</v>
      </c>
      <c r="G39" s="141">
        <v>1</v>
      </c>
      <c r="H39" s="5">
        <f t="shared" ref="H39:H42" si="4">F39*G39</f>
        <v>0</v>
      </c>
      <c r="I39" s="74"/>
    </row>
    <row r="40" spans="1:13" ht="15.75" x14ac:dyDescent="0.25">
      <c r="A40" s="74"/>
      <c r="B40" s="138" t="s">
        <v>58</v>
      </c>
      <c r="C40" s="139"/>
      <c r="D40" s="140"/>
      <c r="E40" s="3"/>
      <c r="F40" s="4">
        <v>0</v>
      </c>
      <c r="G40" s="141">
        <v>1</v>
      </c>
      <c r="H40" s="5">
        <f t="shared" si="4"/>
        <v>0</v>
      </c>
      <c r="I40" s="74"/>
    </row>
    <row r="41" spans="1:13" ht="15.75" x14ac:dyDescent="0.25">
      <c r="A41" s="74"/>
      <c r="B41" s="138" t="s">
        <v>57</v>
      </c>
      <c r="C41" s="139"/>
      <c r="D41" s="140"/>
      <c r="E41" s="3"/>
      <c r="F41" s="4">
        <v>0</v>
      </c>
      <c r="G41" s="141">
        <v>1</v>
      </c>
      <c r="H41" s="5">
        <f t="shared" si="4"/>
        <v>0</v>
      </c>
      <c r="I41" s="74"/>
    </row>
    <row r="42" spans="1:13" ht="16.5" thickBot="1" x14ac:dyDescent="0.3">
      <c r="A42" s="74"/>
      <c r="B42" s="138" t="s">
        <v>59</v>
      </c>
      <c r="C42" s="139"/>
      <c r="D42" s="140"/>
      <c r="E42" s="3"/>
      <c r="F42" s="4">
        <v>0</v>
      </c>
      <c r="G42" s="141">
        <v>1</v>
      </c>
      <c r="H42" s="5">
        <f t="shared" si="4"/>
        <v>0</v>
      </c>
      <c r="I42" s="74"/>
    </row>
    <row r="43" spans="1:13" ht="16.5" thickBot="1" x14ac:dyDescent="0.3">
      <c r="A43" s="74"/>
      <c r="B43" s="149" t="s">
        <v>55</v>
      </c>
      <c r="C43" s="150"/>
      <c r="D43" s="150"/>
      <c r="E43" s="150"/>
      <c r="F43" s="150"/>
      <c r="G43" s="150"/>
      <c r="H43" s="6">
        <f>SUM(H37:H42)</f>
        <v>0</v>
      </c>
      <c r="I43" s="74"/>
    </row>
    <row r="44" spans="1:13" ht="16.5" thickBot="1" x14ac:dyDescent="0.3">
      <c r="A44" s="74"/>
      <c r="B44" s="154"/>
      <c r="C44" s="155"/>
      <c r="D44" s="155"/>
      <c r="E44" s="155"/>
      <c r="F44" s="155"/>
      <c r="G44" s="156"/>
      <c r="H44" s="157"/>
      <c r="I44" s="74"/>
    </row>
    <row r="45" spans="1:13" ht="50.1" customHeight="1" thickBot="1" x14ac:dyDescent="0.3">
      <c r="A45" s="74"/>
      <c r="B45" s="165" t="s">
        <v>7</v>
      </c>
      <c r="C45" s="176"/>
      <c r="D45" s="177"/>
      <c r="E45" s="168" t="s">
        <v>3</v>
      </c>
      <c r="F45" s="169" t="s">
        <v>4</v>
      </c>
      <c r="G45" s="120" t="s">
        <v>11</v>
      </c>
      <c r="H45" s="119" t="s">
        <v>4</v>
      </c>
      <c r="I45" s="74"/>
    </row>
    <row r="46" spans="1:13" ht="16.5" thickBot="1" x14ac:dyDescent="0.3">
      <c r="A46" s="74"/>
      <c r="B46" s="71" t="s">
        <v>9</v>
      </c>
      <c r="C46" s="72"/>
      <c r="D46" s="73"/>
      <c r="E46" s="3"/>
      <c r="F46" s="4">
        <v>0</v>
      </c>
      <c r="G46" s="64"/>
      <c r="H46" s="9">
        <f t="shared" ref="H46" si="5">G46*F46</f>
        <v>0</v>
      </c>
      <c r="I46" s="74"/>
    </row>
    <row r="47" spans="1:13" ht="16.5" thickBot="1" x14ac:dyDescent="0.3">
      <c r="A47" s="74"/>
      <c r="B47" s="71" t="s">
        <v>9</v>
      </c>
      <c r="C47" s="72"/>
      <c r="D47" s="73"/>
      <c r="E47" s="7"/>
      <c r="F47" s="11">
        <v>0</v>
      </c>
      <c r="G47" s="65"/>
      <c r="H47" s="9">
        <f>G47*F47</f>
        <v>0</v>
      </c>
      <c r="I47" s="74"/>
    </row>
    <row r="48" spans="1:13" ht="16.5" thickBot="1" x14ac:dyDescent="0.3">
      <c r="A48" s="74"/>
      <c r="B48" s="106"/>
      <c r="C48" s="106"/>
      <c r="D48" s="106"/>
      <c r="E48" s="106"/>
      <c r="F48" s="106"/>
      <c r="G48" s="107"/>
      <c r="H48" s="10">
        <f>SUM(H46:H47)</f>
        <v>0</v>
      </c>
      <c r="I48" s="74"/>
    </row>
    <row r="49" spans="1:9" ht="15.75" x14ac:dyDescent="0.25">
      <c r="A49" s="74"/>
      <c r="B49" s="178" t="s">
        <v>5</v>
      </c>
      <c r="C49" s="179"/>
      <c r="D49" s="179"/>
      <c r="E49" s="180"/>
      <c r="F49" s="106"/>
      <c r="G49" s="107"/>
      <c r="H49" s="106"/>
      <c r="I49" s="74"/>
    </row>
    <row r="50" spans="1:9" ht="15.75" x14ac:dyDescent="0.25">
      <c r="A50" s="74"/>
      <c r="B50" s="181" t="str">
        <f>B24</f>
        <v>Inschrijfprijs huidig voertuigtype</v>
      </c>
      <c r="C50" s="182"/>
      <c r="D50" s="182"/>
      <c r="E50" s="183">
        <f>H24</f>
        <v>0</v>
      </c>
      <c r="F50" s="106"/>
      <c r="G50" s="107"/>
      <c r="H50" s="106"/>
      <c r="I50" s="74"/>
    </row>
    <row r="51" spans="1:9" ht="15.75" x14ac:dyDescent="0.25">
      <c r="A51" s="74"/>
      <c r="B51" s="181" t="str">
        <f>B33</f>
        <v>Inschrijfprijs vervangend voertuigtype</v>
      </c>
      <c r="C51" s="182"/>
      <c r="D51" s="182"/>
      <c r="E51" s="183">
        <f>H33</f>
        <v>0</v>
      </c>
      <c r="F51" s="106"/>
      <c r="G51" s="107"/>
      <c r="H51" s="106"/>
      <c r="I51" s="74"/>
    </row>
    <row r="52" spans="1:9" ht="15.75" x14ac:dyDescent="0.25">
      <c r="A52" s="74"/>
      <c r="B52" s="184" t="str">
        <f>B43</f>
        <v>Inschrijfprijs huur auto's</v>
      </c>
      <c r="C52" s="185"/>
      <c r="D52" s="185"/>
      <c r="E52" s="186">
        <f>H43</f>
        <v>0</v>
      </c>
      <c r="F52" s="106"/>
      <c r="G52" s="107"/>
      <c r="H52" s="106"/>
      <c r="I52" s="74"/>
    </row>
    <row r="53" spans="1:9" ht="16.5" thickBot="1" x14ac:dyDescent="0.3">
      <c r="A53" s="74"/>
      <c r="B53" s="187" t="s">
        <v>6</v>
      </c>
      <c r="C53" s="188"/>
      <c r="D53" s="188"/>
      <c r="E53" s="189">
        <f>SUM(E50:E52)</f>
        <v>0</v>
      </c>
      <c r="F53" s="106"/>
      <c r="G53" s="107"/>
      <c r="H53" s="106"/>
      <c r="I53" s="74"/>
    </row>
    <row r="54" spans="1:9" ht="15.75" x14ac:dyDescent="0.25">
      <c r="A54" s="74"/>
      <c r="B54" s="106"/>
      <c r="C54" s="106"/>
      <c r="D54" s="106"/>
      <c r="E54" s="106"/>
      <c r="F54" s="106"/>
      <c r="G54" s="107"/>
      <c r="H54" s="106"/>
      <c r="I54" s="74"/>
    </row>
  </sheetData>
  <sheetProtection algorithmName="SHA-512" hashValue="O6d7jPp6e93o6fxAz5J9/o4TrNLBM4W1dMUDZYAFyyhWacGOsMcHpblWlQ9k+MDP4oD55RVDcEfOtoBpxnBFeQ==" saltValue="U2k3yhVxboK2Fp4ZdAEmEA==" spinCount="100000" sheet="1" formatColumns="0" formatRows="0"/>
  <mergeCells count="38">
    <mergeCell ref="K17:M24"/>
    <mergeCell ref="B36:D36"/>
    <mergeCell ref="B26:D26"/>
    <mergeCell ref="B27:D27"/>
    <mergeCell ref="B28:D28"/>
    <mergeCell ref="B29:D29"/>
    <mergeCell ref="B30:D30"/>
    <mergeCell ref="B31:D31"/>
    <mergeCell ref="B32:D32"/>
    <mergeCell ref="B33:G33"/>
    <mergeCell ref="B18:D18"/>
    <mergeCell ref="B22:D22"/>
    <mergeCell ref="B23:D23"/>
    <mergeCell ref="B51:D51"/>
    <mergeCell ref="B52:D52"/>
    <mergeCell ref="B49:E49"/>
    <mergeCell ref="B53:D53"/>
    <mergeCell ref="B43:G43"/>
    <mergeCell ref="B50:D50"/>
    <mergeCell ref="B45:D45"/>
    <mergeCell ref="B46:D46"/>
    <mergeCell ref="B47:D47"/>
    <mergeCell ref="B35:D35"/>
    <mergeCell ref="B37:D37"/>
    <mergeCell ref="B41:D41"/>
    <mergeCell ref="B42:D42"/>
    <mergeCell ref="D2:H5"/>
    <mergeCell ref="B24:G24"/>
    <mergeCell ref="B21:D21"/>
    <mergeCell ref="B17:D17"/>
    <mergeCell ref="E6:F7"/>
    <mergeCell ref="C11:C12"/>
    <mergeCell ref="D11:D15"/>
    <mergeCell ref="B19:D19"/>
    <mergeCell ref="B20:D20"/>
    <mergeCell ref="B39:D39"/>
    <mergeCell ref="B40:D40"/>
    <mergeCell ref="B38:D3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8A570-45C6-487F-96A1-FB19EDD3FD59}">
  <dimension ref="A1:H129"/>
  <sheetViews>
    <sheetView zoomScale="90" zoomScaleNormal="90" workbookViewId="0">
      <selection activeCell="M14" sqref="M14"/>
    </sheetView>
  </sheetViews>
  <sheetFormatPr defaultRowHeight="15" x14ac:dyDescent="0.25"/>
  <cols>
    <col min="1" max="1" width="33.42578125" style="221" customWidth="1"/>
    <col min="2" max="2" width="52.7109375" style="222" customWidth="1"/>
    <col min="3" max="3" width="9.140625" style="77"/>
    <col min="4" max="4" width="34" style="77" customWidth="1"/>
    <col min="5" max="5" width="52.7109375" style="77" customWidth="1"/>
    <col min="6" max="16384" width="9.140625" style="77"/>
  </cols>
  <sheetData>
    <row r="1" spans="1:6" ht="15" customHeight="1" x14ac:dyDescent="0.25">
      <c r="A1" s="191" t="s">
        <v>18</v>
      </c>
      <c r="B1" s="191"/>
      <c r="C1" s="191"/>
      <c r="D1" s="191"/>
      <c r="E1" s="191"/>
      <c r="F1" s="192"/>
    </row>
    <row r="2" spans="1:6" x14ac:dyDescent="0.25">
      <c r="A2" s="191"/>
      <c r="B2" s="191"/>
      <c r="C2" s="191"/>
      <c r="D2" s="191"/>
      <c r="E2" s="191"/>
      <c r="F2" s="193"/>
    </row>
    <row r="3" spans="1:6" ht="15.75" thickBot="1" x14ac:dyDescent="0.3">
      <c r="A3" s="194"/>
      <c r="B3" s="194"/>
      <c r="C3" s="194"/>
      <c r="D3" s="194"/>
      <c r="E3" s="194"/>
      <c r="F3" s="193"/>
    </row>
    <row r="4" spans="1:6" ht="45" x14ac:dyDescent="0.25">
      <c r="A4" s="195" t="s">
        <v>19</v>
      </c>
      <c r="B4" s="196" t="str">
        <f>Prijzenblad!B19</f>
        <v>Volkswagen ID.3 (5-d) 58kWh ev pro edition 150kW aut</v>
      </c>
      <c r="C4" s="197"/>
      <c r="D4" s="195" t="s">
        <v>76</v>
      </c>
      <c r="E4" s="67"/>
      <c r="F4" s="193"/>
    </row>
    <row r="5" spans="1:6" x14ac:dyDescent="0.25">
      <c r="A5" s="198" t="s">
        <v>20</v>
      </c>
      <c r="B5" s="199" t="s">
        <v>61</v>
      </c>
      <c r="C5" s="197"/>
      <c r="D5" s="198" t="s">
        <v>20</v>
      </c>
      <c r="E5" s="68"/>
      <c r="F5" s="193"/>
    </row>
    <row r="6" spans="1:6" x14ac:dyDescent="0.25">
      <c r="A6" s="198" t="s">
        <v>21</v>
      </c>
      <c r="B6" s="199" t="s">
        <v>60</v>
      </c>
      <c r="C6" s="197"/>
      <c r="D6" s="198" t="s">
        <v>21</v>
      </c>
      <c r="E6" s="68"/>
      <c r="F6" s="193"/>
    </row>
    <row r="7" spans="1:6" x14ac:dyDescent="0.25">
      <c r="A7" s="198" t="s">
        <v>22</v>
      </c>
      <c r="B7" s="199" t="s">
        <v>80</v>
      </c>
      <c r="C7" s="197"/>
      <c r="D7" s="198" t="s">
        <v>22</v>
      </c>
      <c r="E7" s="199" t="s">
        <v>80</v>
      </c>
      <c r="F7" s="193"/>
    </row>
    <row r="8" spans="1:6" x14ac:dyDescent="0.25">
      <c r="A8" s="198" t="s">
        <v>23</v>
      </c>
      <c r="B8" s="66"/>
      <c r="C8" s="197"/>
      <c r="D8" s="198" t="s">
        <v>23</v>
      </c>
      <c r="E8" s="66"/>
      <c r="F8" s="193"/>
    </row>
    <row r="9" spans="1:6" x14ac:dyDescent="0.25">
      <c r="A9" s="198" t="s">
        <v>24</v>
      </c>
      <c r="B9" s="66"/>
      <c r="C9" s="197"/>
      <c r="D9" s="198" t="s">
        <v>24</v>
      </c>
      <c r="E9" s="66"/>
      <c r="F9" s="193"/>
    </row>
    <row r="10" spans="1:6" x14ac:dyDescent="0.25">
      <c r="A10" s="198" t="s">
        <v>25</v>
      </c>
      <c r="B10" s="66"/>
      <c r="C10" s="197"/>
      <c r="D10" s="198" t="s">
        <v>25</v>
      </c>
      <c r="E10" s="66"/>
      <c r="F10" s="193"/>
    </row>
    <row r="11" spans="1:6" x14ac:dyDescent="0.25">
      <c r="A11" s="198" t="s">
        <v>26</v>
      </c>
      <c r="B11" s="66"/>
      <c r="C11" s="197"/>
      <c r="D11" s="198" t="s">
        <v>26</v>
      </c>
      <c r="E11" s="66"/>
      <c r="F11" s="193"/>
    </row>
    <row r="12" spans="1:6" x14ac:dyDescent="0.25">
      <c r="A12" s="200"/>
      <c r="B12" s="199"/>
      <c r="C12" s="197"/>
      <c r="D12" s="200"/>
      <c r="E12" s="199"/>
      <c r="F12" s="193"/>
    </row>
    <row r="13" spans="1:6" x14ac:dyDescent="0.25">
      <c r="A13" s="201" t="s">
        <v>27</v>
      </c>
      <c r="B13" s="202"/>
      <c r="C13" s="197"/>
      <c r="D13" s="201" t="s">
        <v>27</v>
      </c>
      <c r="E13" s="202"/>
      <c r="F13" s="193"/>
    </row>
    <row r="14" spans="1:6" x14ac:dyDescent="0.25">
      <c r="A14" s="201"/>
      <c r="B14" s="202"/>
      <c r="C14" s="197"/>
      <c r="D14" s="201"/>
      <c r="E14" s="202"/>
      <c r="F14" s="193"/>
    </row>
    <row r="15" spans="1:6" x14ac:dyDescent="0.25">
      <c r="A15" s="200" t="s">
        <v>28</v>
      </c>
      <c r="B15" s="69"/>
      <c r="C15" s="197"/>
      <c r="D15" s="200" t="s">
        <v>28</v>
      </c>
      <c r="E15" s="66"/>
      <c r="F15" s="193"/>
    </row>
    <row r="16" spans="1:6" ht="22.5" x14ac:dyDescent="0.25">
      <c r="A16" s="200" t="s">
        <v>29</v>
      </c>
      <c r="B16" s="69"/>
      <c r="C16" s="197"/>
      <c r="D16" s="200" t="s">
        <v>29</v>
      </c>
      <c r="E16" s="66"/>
      <c r="F16" s="193"/>
    </row>
    <row r="17" spans="1:6" x14ac:dyDescent="0.25">
      <c r="A17" s="200" t="s">
        <v>30</v>
      </c>
      <c r="B17" s="69"/>
      <c r="C17" s="197"/>
      <c r="D17" s="200" t="s">
        <v>30</v>
      </c>
      <c r="E17" s="66"/>
      <c r="F17" s="193"/>
    </row>
    <row r="18" spans="1:6" x14ac:dyDescent="0.25">
      <c r="A18" s="200" t="s">
        <v>31</v>
      </c>
      <c r="B18" s="69"/>
      <c r="C18" s="197"/>
      <c r="D18" s="200" t="s">
        <v>31</v>
      </c>
      <c r="E18" s="66"/>
      <c r="F18" s="193"/>
    </row>
    <row r="19" spans="1:6" x14ac:dyDescent="0.25">
      <c r="A19" s="200" t="s">
        <v>32</v>
      </c>
      <c r="B19" s="69"/>
      <c r="C19" s="197"/>
      <c r="D19" s="200" t="s">
        <v>32</v>
      </c>
      <c r="E19" s="66"/>
      <c r="F19" s="193"/>
    </row>
    <row r="20" spans="1:6" x14ac:dyDescent="0.25">
      <c r="A20" s="200" t="s">
        <v>33</v>
      </c>
      <c r="B20" s="69"/>
      <c r="C20" s="197"/>
      <c r="D20" s="200" t="s">
        <v>33</v>
      </c>
      <c r="E20" s="66"/>
      <c r="F20" s="193"/>
    </row>
    <row r="21" spans="1:6" x14ac:dyDescent="0.25">
      <c r="A21" s="200" t="s">
        <v>34</v>
      </c>
      <c r="B21" s="69"/>
      <c r="C21" s="197"/>
      <c r="D21" s="200" t="s">
        <v>34</v>
      </c>
      <c r="E21" s="66"/>
      <c r="F21" s="193"/>
    </row>
    <row r="22" spans="1:6" x14ac:dyDescent="0.25">
      <c r="A22" s="200" t="s">
        <v>35</v>
      </c>
      <c r="B22" s="69"/>
      <c r="C22" s="197"/>
      <c r="D22" s="200" t="s">
        <v>35</v>
      </c>
      <c r="E22" s="66"/>
      <c r="F22" s="193"/>
    </row>
    <row r="23" spans="1:6" ht="22.5" x14ac:dyDescent="0.25">
      <c r="A23" s="200" t="s">
        <v>36</v>
      </c>
      <c r="B23" s="69"/>
      <c r="C23" s="197"/>
      <c r="D23" s="200" t="s">
        <v>36</v>
      </c>
      <c r="E23" s="66"/>
      <c r="F23" s="193"/>
    </row>
    <row r="24" spans="1:6" ht="22.5" x14ac:dyDescent="0.25">
      <c r="A24" s="200" t="s">
        <v>37</v>
      </c>
      <c r="B24" s="69"/>
      <c r="C24" s="197"/>
      <c r="D24" s="200" t="s">
        <v>37</v>
      </c>
      <c r="E24" s="66"/>
      <c r="F24" s="193"/>
    </row>
    <row r="25" spans="1:6" x14ac:dyDescent="0.25">
      <c r="A25" s="200" t="s">
        <v>38</v>
      </c>
      <c r="B25" s="69"/>
      <c r="C25" s="197"/>
      <c r="D25" s="200" t="s">
        <v>38</v>
      </c>
      <c r="E25" s="66"/>
      <c r="F25" s="193"/>
    </row>
    <row r="26" spans="1:6" ht="22.5" x14ac:dyDescent="0.25">
      <c r="A26" s="200" t="s">
        <v>39</v>
      </c>
      <c r="B26" s="69"/>
      <c r="C26" s="197"/>
      <c r="D26" s="200" t="s">
        <v>39</v>
      </c>
      <c r="E26" s="66"/>
      <c r="F26" s="193"/>
    </row>
    <row r="27" spans="1:6" x14ac:dyDescent="0.25">
      <c r="A27" s="223" t="s">
        <v>40</v>
      </c>
      <c r="B27" s="69"/>
      <c r="C27" s="197"/>
      <c r="D27" s="223" t="s">
        <v>40</v>
      </c>
      <c r="E27" s="66"/>
      <c r="F27" s="193"/>
    </row>
    <row r="28" spans="1:6" x14ac:dyDescent="0.25">
      <c r="A28" s="223" t="s">
        <v>40</v>
      </c>
      <c r="B28" s="69"/>
      <c r="C28" s="197"/>
      <c r="D28" s="223" t="s">
        <v>40</v>
      </c>
      <c r="E28" s="66"/>
      <c r="F28" s="193"/>
    </row>
    <row r="29" spans="1:6" x14ac:dyDescent="0.25">
      <c r="A29" s="223" t="s">
        <v>40</v>
      </c>
      <c r="B29" s="69"/>
      <c r="C29" s="197"/>
      <c r="D29" s="223" t="s">
        <v>40</v>
      </c>
      <c r="E29" s="66"/>
      <c r="F29" s="193"/>
    </row>
    <row r="30" spans="1:6" x14ac:dyDescent="0.25">
      <c r="A30" s="223" t="s">
        <v>40</v>
      </c>
      <c r="B30" s="69"/>
      <c r="C30" s="197"/>
      <c r="D30" s="223" t="s">
        <v>40</v>
      </c>
      <c r="E30" s="66"/>
      <c r="F30" s="193"/>
    </row>
    <row r="31" spans="1:6" x14ac:dyDescent="0.25">
      <c r="A31" s="223" t="s">
        <v>40</v>
      </c>
      <c r="B31" s="69"/>
      <c r="C31" s="197"/>
      <c r="D31" s="223" t="s">
        <v>40</v>
      </c>
      <c r="E31" s="66"/>
      <c r="F31" s="193"/>
    </row>
    <row r="32" spans="1:6" ht="22.5" x14ac:dyDescent="0.25">
      <c r="A32" s="198" t="s">
        <v>84</v>
      </c>
      <c r="B32" s="203">
        <f>SUM(B15:B31)</f>
        <v>0</v>
      </c>
      <c r="C32" s="197"/>
      <c r="D32" s="198" t="s">
        <v>84</v>
      </c>
      <c r="E32" s="203">
        <f>SUM(E15:E31)</f>
        <v>0</v>
      </c>
      <c r="F32" s="193"/>
    </row>
    <row r="33" spans="1:8" ht="23.25" thickBot="1" x14ac:dyDescent="0.3">
      <c r="A33" s="204" t="s">
        <v>83</v>
      </c>
      <c r="B33" s="205">
        <f>B32/1.21</f>
        <v>0</v>
      </c>
      <c r="C33" s="197"/>
      <c r="D33" s="204" t="s">
        <v>83</v>
      </c>
      <c r="E33" s="205">
        <f>E32/1.21</f>
        <v>0</v>
      </c>
      <c r="F33" s="193"/>
    </row>
    <row r="34" spans="1:8" ht="15.75" thickBot="1" x14ac:dyDescent="0.3">
      <c r="A34" s="206"/>
      <c r="B34" s="207"/>
      <c r="C34" s="197"/>
      <c r="D34" s="208"/>
      <c r="E34" s="207"/>
      <c r="F34" s="193"/>
    </row>
    <row r="35" spans="1:8" x14ac:dyDescent="0.25">
      <c r="A35" s="209" t="s">
        <v>18</v>
      </c>
      <c r="B35" s="210"/>
      <c r="C35" s="197"/>
      <c r="D35" s="209" t="s">
        <v>18</v>
      </c>
      <c r="E35" s="210"/>
      <c r="F35" s="193"/>
    </row>
    <row r="36" spans="1:8" ht="45" x14ac:dyDescent="0.25">
      <c r="A36" s="211" t="s">
        <v>19</v>
      </c>
      <c r="B36" s="212" t="str">
        <f>Prijzenblad!B20</f>
        <v>Cupra Born (5-d) 58kWh ev performance one 150kW aut</v>
      </c>
      <c r="C36" s="197"/>
      <c r="D36" s="211" t="s">
        <v>77</v>
      </c>
      <c r="E36" s="70"/>
      <c r="F36" s="193"/>
    </row>
    <row r="37" spans="1:8" x14ac:dyDescent="0.25">
      <c r="A37" s="198" t="s">
        <v>20</v>
      </c>
      <c r="B37" s="199" t="s">
        <v>62</v>
      </c>
      <c r="C37" s="197"/>
      <c r="D37" s="198" t="s">
        <v>20</v>
      </c>
      <c r="E37" s="68"/>
      <c r="F37" s="193"/>
    </row>
    <row r="38" spans="1:8" x14ac:dyDescent="0.25">
      <c r="A38" s="198" t="s">
        <v>21</v>
      </c>
      <c r="B38" s="199" t="s">
        <v>63</v>
      </c>
      <c r="C38" s="197"/>
      <c r="D38" s="198" t="s">
        <v>21</v>
      </c>
      <c r="E38" s="68"/>
      <c r="F38" s="193"/>
    </row>
    <row r="39" spans="1:8" x14ac:dyDescent="0.25">
      <c r="A39" s="198" t="s">
        <v>22</v>
      </c>
      <c r="B39" s="199" t="s">
        <v>80</v>
      </c>
      <c r="C39" s="197"/>
      <c r="D39" s="198" t="s">
        <v>22</v>
      </c>
      <c r="E39" s="199" t="s">
        <v>80</v>
      </c>
      <c r="F39" s="193"/>
    </row>
    <row r="40" spans="1:8" x14ac:dyDescent="0.25">
      <c r="A40" s="198" t="s">
        <v>23</v>
      </c>
      <c r="B40" s="66"/>
      <c r="C40" s="197"/>
      <c r="D40" s="198" t="s">
        <v>23</v>
      </c>
      <c r="E40" s="66"/>
      <c r="F40" s="193"/>
    </row>
    <row r="41" spans="1:8" x14ac:dyDescent="0.25">
      <c r="A41" s="198" t="s">
        <v>24</v>
      </c>
      <c r="B41" s="66"/>
      <c r="C41" s="197"/>
      <c r="D41" s="198" t="s">
        <v>24</v>
      </c>
      <c r="E41" s="66"/>
      <c r="F41" s="193"/>
    </row>
    <row r="42" spans="1:8" x14ac:dyDescent="0.25">
      <c r="A42" s="198" t="s">
        <v>25</v>
      </c>
      <c r="B42" s="66"/>
      <c r="C42" s="197"/>
      <c r="D42" s="198" t="s">
        <v>25</v>
      </c>
      <c r="E42" s="66"/>
      <c r="F42" s="193"/>
    </row>
    <row r="43" spans="1:8" x14ac:dyDescent="0.25">
      <c r="A43" s="198" t="s">
        <v>26</v>
      </c>
      <c r="B43" s="66"/>
      <c r="C43" s="197"/>
      <c r="D43" s="198" t="s">
        <v>26</v>
      </c>
      <c r="E43" s="66"/>
      <c r="F43" s="193"/>
    </row>
    <row r="44" spans="1:8" x14ac:dyDescent="0.25">
      <c r="A44" s="200"/>
      <c r="B44" s="199"/>
      <c r="C44" s="197"/>
      <c r="D44" s="200"/>
      <c r="E44" s="199"/>
      <c r="F44" s="193"/>
    </row>
    <row r="45" spans="1:8" x14ac:dyDescent="0.25">
      <c r="A45" s="201" t="s">
        <v>27</v>
      </c>
      <c r="B45" s="202"/>
      <c r="C45" s="197"/>
      <c r="D45" s="201" t="s">
        <v>27</v>
      </c>
      <c r="E45" s="202"/>
      <c r="F45" s="193"/>
    </row>
    <row r="46" spans="1:8" x14ac:dyDescent="0.25">
      <c r="A46" s="201"/>
      <c r="B46" s="202"/>
      <c r="C46" s="197"/>
      <c r="D46" s="201"/>
      <c r="E46" s="202"/>
      <c r="F46" s="193"/>
      <c r="H46" s="213"/>
    </row>
    <row r="47" spans="1:8" x14ac:dyDescent="0.25">
      <c r="A47" s="200" t="s">
        <v>28</v>
      </c>
      <c r="B47" s="66"/>
      <c r="C47" s="197"/>
      <c r="D47" s="200" t="s">
        <v>28</v>
      </c>
      <c r="E47" s="66"/>
      <c r="F47" s="193"/>
    </row>
    <row r="48" spans="1:8" ht="22.5" x14ac:dyDescent="0.25">
      <c r="A48" s="200" t="s">
        <v>29</v>
      </c>
      <c r="B48" s="66"/>
      <c r="C48" s="197"/>
      <c r="D48" s="200" t="s">
        <v>29</v>
      </c>
      <c r="E48" s="66"/>
      <c r="F48" s="193"/>
    </row>
    <row r="49" spans="1:6" x14ac:dyDescent="0.25">
      <c r="A49" s="200" t="s">
        <v>30</v>
      </c>
      <c r="B49" s="66"/>
      <c r="C49" s="197"/>
      <c r="D49" s="200" t="s">
        <v>30</v>
      </c>
      <c r="E49" s="66"/>
      <c r="F49" s="193"/>
    </row>
    <row r="50" spans="1:6" x14ac:dyDescent="0.25">
      <c r="A50" s="200" t="s">
        <v>31</v>
      </c>
      <c r="B50" s="66"/>
      <c r="C50" s="197"/>
      <c r="D50" s="200" t="s">
        <v>31</v>
      </c>
      <c r="E50" s="66"/>
      <c r="F50" s="193"/>
    </row>
    <row r="51" spans="1:6" x14ac:dyDescent="0.25">
      <c r="A51" s="200" t="s">
        <v>32</v>
      </c>
      <c r="B51" s="66"/>
      <c r="C51" s="197"/>
      <c r="D51" s="200" t="s">
        <v>32</v>
      </c>
      <c r="E51" s="66"/>
      <c r="F51" s="193"/>
    </row>
    <row r="52" spans="1:6" x14ac:dyDescent="0.25">
      <c r="A52" s="200" t="s">
        <v>33</v>
      </c>
      <c r="B52" s="66"/>
      <c r="C52" s="197"/>
      <c r="D52" s="200" t="s">
        <v>33</v>
      </c>
      <c r="E52" s="66"/>
      <c r="F52" s="193"/>
    </row>
    <row r="53" spans="1:6" x14ac:dyDescent="0.25">
      <c r="A53" s="200" t="s">
        <v>34</v>
      </c>
      <c r="B53" s="66"/>
      <c r="C53" s="197"/>
      <c r="D53" s="200" t="s">
        <v>34</v>
      </c>
      <c r="E53" s="66"/>
      <c r="F53" s="193"/>
    </row>
    <row r="54" spans="1:6" x14ac:dyDescent="0.25">
      <c r="A54" s="200" t="s">
        <v>35</v>
      </c>
      <c r="B54" s="66"/>
      <c r="C54" s="197"/>
      <c r="D54" s="200" t="s">
        <v>35</v>
      </c>
      <c r="E54" s="66"/>
      <c r="F54" s="193"/>
    </row>
    <row r="55" spans="1:6" ht="22.5" x14ac:dyDescent="0.25">
      <c r="A55" s="200" t="s">
        <v>36</v>
      </c>
      <c r="B55" s="66"/>
      <c r="C55" s="197"/>
      <c r="D55" s="200" t="s">
        <v>36</v>
      </c>
      <c r="E55" s="66"/>
      <c r="F55" s="193"/>
    </row>
    <row r="56" spans="1:6" ht="22.5" x14ac:dyDescent="0.25">
      <c r="A56" s="200" t="s">
        <v>37</v>
      </c>
      <c r="B56" s="66"/>
      <c r="C56" s="197"/>
      <c r="D56" s="200" t="s">
        <v>37</v>
      </c>
      <c r="E56" s="66"/>
      <c r="F56" s="193"/>
    </row>
    <row r="57" spans="1:6" x14ac:dyDescent="0.25">
      <c r="A57" s="200" t="s">
        <v>38</v>
      </c>
      <c r="B57" s="66"/>
      <c r="C57" s="197"/>
      <c r="D57" s="200" t="s">
        <v>38</v>
      </c>
      <c r="E57" s="66"/>
      <c r="F57" s="193"/>
    </row>
    <row r="58" spans="1:6" ht="22.5" x14ac:dyDescent="0.25">
      <c r="A58" s="200" t="s">
        <v>39</v>
      </c>
      <c r="B58" s="66"/>
      <c r="C58" s="197"/>
      <c r="D58" s="200" t="s">
        <v>39</v>
      </c>
      <c r="E58" s="66"/>
      <c r="F58" s="193"/>
    </row>
    <row r="59" spans="1:6" x14ac:dyDescent="0.25">
      <c r="A59" s="223" t="s">
        <v>40</v>
      </c>
      <c r="B59" s="66"/>
      <c r="C59" s="197"/>
      <c r="D59" s="223" t="s">
        <v>40</v>
      </c>
      <c r="E59" s="66"/>
      <c r="F59" s="193"/>
    </row>
    <row r="60" spans="1:6" x14ac:dyDescent="0.25">
      <c r="A60" s="223" t="s">
        <v>40</v>
      </c>
      <c r="B60" s="66"/>
      <c r="C60" s="197"/>
      <c r="D60" s="223" t="s">
        <v>40</v>
      </c>
      <c r="E60" s="66"/>
      <c r="F60" s="193"/>
    </row>
    <row r="61" spans="1:6" x14ac:dyDescent="0.25">
      <c r="A61" s="223" t="s">
        <v>40</v>
      </c>
      <c r="B61" s="66"/>
      <c r="C61" s="197"/>
      <c r="D61" s="223" t="s">
        <v>40</v>
      </c>
      <c r="E61" s="66"/>
      <c r="F61" s="193"/>
    </row>
    <row r="62" spans="1:6" x14ac:dyDescent="0.25">
      <c r="A62" s="223" t="s">
        <v>40</v>
      </c>
      <c r="B62" s="66"/>
      <c r="C62" s="197"/>
      <c r="D62" s="223" t="s">
        <v>40</v>
      </c>
      <c r="E62" s="66"/>
      <c r="F62" s="193"/>
    </row>
    <row r="63" spans="1:6" x14ac:dyDescent="0.25">
      <c r="A63" s="223" t="s">
        <v>40</v>
      </c>
      <c r="B63" s="66"/>
      <c r="C63" s="197"/>
      <c r="D63" s="223" t="s">
        <v>40</v>
      </c>
      <c r="E63" s="66"/>
      <c r="F63" s="193"/>
    </row>
    <row r="64" spans="1:6" x14ac:dyDescent="0.25">
      <c r="A64" s="198" t="s">
        <v>41</v>
      </c>
      <c r="B64" s="203">
        <f>SUM(B47:B63)</f>
        <v>0</v>
      </c>
      <c r="C64" s="197"/>
      <c r="D64" s="198" t="s">
        <v>41</v>
      </c>
      <c r="E64" s="203">
        <f>SUM(E47:E63)</f>
        <v>0</v>
      </c>
      <c r="F64" s="193"/>
    </row>
    <row r="65" spans="1:6" ht="23.25" thickBot="1" x14ac:dyDescent="0.3">
      <c r="A65" s="204" t="s">
        <v>83</v>
      </c>
      <c r="B65" s="205">
        <f>B632/1.21</f>
        <v>0</v>
      </c>
      <c r="C65" s="197"/>
      <c r="D65" s="204" t="s">
        <v>83</v>
      </c>
      <c r="E65" s="205">
        <f>E64/1.21</f>
        <v>0</v>
      </c>
      <c r="F65" s="193"/>
    </row>
    <row r="66" spans="1:6" ht="15.75" thickBot="1" x14ac:dyDescent="0.3">
      <c r="A66" s="214"/>
      <c r="B66" s="207"/>
      <c r="C66" s="197"/>
      <c r="D66" s="215"/>
      <c r="E66" s="207"/>
      <c r="F66" s="193"/>
    </row>
    <row r="67" spans="1:6" x14ac:dyDescent="0.25">
      <c r="A67" s="209" t="s">
        <v>18</v>
      </c>
      <c r="B67" s="210"/>
      <c r="C67" s="197"/>
      <c r="D67" s="209" t="s">
        <v>18</v>
      </c>
      <c r="E67" s="210"/>
      <c r="F67" s="193"/>
    </row>
    <row r="68" spans="1:6" ht="56.25" x14ac:dyDescent="0.25">
      <c r="A68" s="211" t="s">
        <v>19</v>
      </c>
      <c r="B68" s="212" t="str">
        <f>Prijzenblad!B21</f>
        <v>Volkswagen ID Buzz Cargo (gb) 77kWh ev l1h1 150kW aut</v>
      </c>
      <c r="C68" s="197"/>
      <c r="D68" s="211" t="s">
        <v>78</v>
      </c>
      <c r="E68" s="70"/>
      <c r="F68" s="193"/>
    </row>
    <row r="69" spans="1:6" x14ac:dyDescent="0.25">
      <c r="A69" s="200"/>
      <c r="B69" s="199"/>
      <c r="C69" s="197"/>
      <c r="D69" s="200"/>
      <c r="E69" s="199"/>
      <c r="F69" s="193"/>
    </row>
    <row r="70" spans="1:6" x14ac:dyDescent="0.25">
      <c r="A70" s="198" t="s">
        <v>20</v>
      </c>
      <c r="B70" s="199" t="s">
        <v>61</v>
      </c>
      <c r="C70" s="197"/>
      <c r="D70" s="198" t="s">
        <v>20</v>
      </c>
      <c r="E70" s="68"/>
      <c r="F70" s="193"/>
    </row>
    <row r="71" spans="1:6" x14ac:dyDescent="0.25">
      <c r="A71" s="198" t="s">
        <v>21</v>
      </c>
      <c r="B71" s="199" t="s">
        <v>64</v>
      </c>
      <c r="C71" s="197"/>
      <c r="D71" s="198" t="s">
        <v>21</v>
      </c>
      <c r="E71" s="68"/>
      <c r="F71" s="193"/>
    </row>
    <row r="72" spans="1:6" x14ac:dyDescent="0.25">
      <c r="A72" s="198" t="s">
        <v>22</v>
      </c>
      <c r="B72" s="199" t="s">
        <v>81</v>
      </c>
      <c r="C72" s="197"/>
      <c r="D72" s="198" t="s">
        <v>22</v>
      </c>
      <c r="E72" s="199" t="s">
        <v>81</v>
      </c>
      <c r="F72" s="193"/>
    </row>
    <row r="73" spans="1:6" x14ac:dyDescent="0.25">
      <c r="A73" s="198" t="s">
        <v>23</v>
      </c>
      <c r="B73" s="66"/>
      <c r="C73" s="197"/>
      <c r="D73" s="198" t="s">
        <v>23</v>
      </c>
      <c r="E73" s="66"/>
      <c r="F73" s="193"/>
    </row>
    <row r="74" spans="1:6" x14ac:dyDescent="0.25">
      <c r="A74" s="198" t="s">
        <v>24</v>
      </c>
      <c r="B74" s="66"/>
      <c r="C74" s="197"/>
      <c r="D74" s="198" t="s">
        <v>24</v>
      </c>
      <c r="E74" s="66"/>
      <c r="F74" s="193"/>
    </row>
    <row r="75" spans="1:6" x14ac:dyDescent="0.25">
      <c r="A75" s="198" t="s">
        <v>25</v>
      </c>
      <c r="B75" s="66"/>
      <c r="C75" s="197"/>
      <c r="D75" s="198" t="s">
        <v>25</v>
      </c>
      <c r="E75" s="66"/>
      <c r="F75" s="193"/>
    </row>
    <row r="76" spans="1:6" x14ac:dyDescent="0.25">
      <c r="A76" s="198" t="s">
        <v>26</v>
      </c>
      <c r="B76" s="66"/>
      <c r="C76" s="197"/>
      <c r="D76" s="198" t="s">
        <v>26</v>
      </c>
      <c r="E76" s="66"/>
      <c r="F76" s="193"/>
    </row>
    <row r="77" spans="1:6" x14ac:dyDescent="0.25">
      <c r="A77" s="200"/>
      <c r="B77" s="199"/>
      <c r="C77" s="197"/>
      <c r="D77" s="200"/>
      <c r="E77" s="199"/>
      <c r="F77" s="193"/>
    </row>
    <row r="78" spans="1:6" x14ac:dyDescent="0.25">
      <c r="A78" s="201" t="s">
        <v>27</v>
      </c>
      <c r="B78" s="202"/>
      <c r="C78" s="197"/>
      <c r="D78" s="201" t="s">
        <v>27</v>
      </c>
      <c r="E78" s="202"/>
      <c r="F78" s="193"/>
    </row>
    <row r="79" spans="1:6" x14ac:dyDescent="0.25">
      <c r="A79" s="201"/>
      <c r="B79" s="202"/>
      <c r="C79" s="197"/>
      <c r="D79" s="201"/>
      <c r="E79" s="202"/>
      <c r="F79" s="193"/>
    </row>
    <row r="80" spans="1:6" x14ac:dyDescent="0.25">
      <c r="A80" s="200" t="s">
        <v>28</v>
      </c>
      <c r="B80" s="66"/>
      <c r="C80" s="197"/>
      <c r="D80" s="200" t="s">
        <v>28</v>
      </c>
      <c r="E80" s="66"/>
      <c r="F80" s="193"/>
    </row>
    <row r="81" spans="1:6" ht="22.5" x14ac:dyDescent="0.25">
      <c r="A81" s="200" t="s">
        <v>29</v>
      </c>
      <c r="B81" s="66"/>
      <c r="C81" s="197"/>
      <c r="D81" s="200" t="s">
        <v>29</v>
      </c>
      <c r="E81" s="66"/>
      <c r="F81" s="193"/>
    </row>
    <row r="82" spans="1:6" x14ac:dyDescent="0.25">
      <c r="A82" s="200" t="s">
        <v>30</v>
      </c>
      <c r="B82" s="66"/>
      <c r="C82" s="197"/>
      <c r="D82" s="200" t="s">
        <v>30</v>
      </c>
      <c r="E82" s="66"/>
      <c r="F82" s="193"/>
    </row>
    <row r="83" spans="1:6" x14ac:dyDescent="0.25">
      <c r="A83" s="200" t="s">
        <v>31</v>
      </c>
      <c r="B83" s="66"/>
      <c r="C83" s="197"/>
      <c r="D83" s="200" t="s">
        <v>31</v>
      </c>
      <c r="E83" s="66"/>
      <c r="F83" s="193"/>
    </row>
    <row r="84" spans="1:6" x14ac:dyDescent="0.25">
      <c r="A84" s="200" t="s">
        <v>32</v>
      </c>
      <c r="B84" s="66"/>
      <c r="C84" s="197"/>
      <c r="D84" s="200" t="s">
        <v>32</v>
      </c>
      <c r="E84" s="66"/>
      <c r="F84" s="193"/>
    </row>
    <row r="85" spans="1:6" x14ac:dyDescent="0.25">
      <c r="A85" s="200" t="s">
        <v>33</v>
      </c>
      <c r="B85" s="66"/>
      <c r="C85" s="197"/>
      <c r="D85" s="200" t="s">
        <v>33</v>
      </c>
      <c r="E85" s="66"/>
      <c r="F85" s="193"/>
    </row>
    <row r="86" spans="1:6" x14ac:dyDescent="0.25">
      <c r="A86" s="200" t="s">
        <v>34</v>
      </c>
      <c r="B86" s="66"/>
      <c r="C86" s="197"/>
      <c r="D86" s="200" t="s">
        <v>34</v>
      </c>
      <c r="E86" s="66"/>
      <c r="F86" s="193"/>
    </row>
    <row r="87" spans="1:6" x14ac:dyDescent="0.25">
      <c r="A87" s="200" t="s">
        <v>35</v>
      </c>
      <c r="B87" s="66"/>
      <c r="C87" s="197"/>
      <c r="D87" s="200" t="s">
        <v>35</v>
      </c>
      <c r="E87" s="66"/>
      <c r="F87" s="193"/>
    </row>
    <row r="88" spans="1:6" ht="22.5" x14ac:dyDescent="0.25">
      <c r="A88" s="200" t="s">
        <v>36</v>
      </c>
      <c r="B88" s="66"/>
      <c r="C88" s="197"/>
      <c r="D88" s="200" t="s">
        <v>36</v>
      </c>
      <c r="E88" s="66"/>
      <c r="F88" s="193"/>
    </row>
    <row r="89" spans="1:6" ht="22.5" x14ac:dyDescent="0.25">
      <c r="A89" s="200" t="s">
        <v>37</v>
      </c>
      <c r="B89" s="66"/>
      <c r="C89" s="197"/>
      <c r="D89" s="200" t="s">
        <v>37</v>
      </c>
      <c r="E89" s="66"/>
      <c r="F89" s="193"/>
    </row>
    <row r="90" spans="1:6" ht="22.5" x14ac:dyDescent="0.25">
      <c r="A90" s="200" t="s">
        <v>39</v>
      </c>
      <c r="B90" s="66"/>
      <c r="C90" s="197"/>
      <c r="D90" s="200" t="s">
        <v>39</v>
      </c>
      <c r="E90" s="66"/>
      <c r="F90" s="193"/>
    </row>
    <row r="91" spans="1:6" x14ac:dyDescent="0.25">
      <c r="A91" s="223" t="s">
        <v>40</v>
      </c>
      <c r="B91" s="66"/>
      <c r="C91" s="197"/>
      <c r="D91" s="223" t="s">
        <v>40</v>
      </c>
      <c r="E91" s="66"/>
      <c r="F91" s="193"/>
    </row>
    <row r="92" spans="1:6" x14ac:dyDescent="0.25">
      <c r="A92" s="223" t="s">
        <v>40</v>
      </c>
      <c r="B92" s="66"/>
      <c r="C92" s="197"/>
      <c r="D92" s="223" t="s">
        <v>40</v>
      </c>
      <c r="E92" s="66"/>
      <c r="F92" s="193"/>
    </row>
    <row r="93" spans="1:6" x14ac:dyDescent="0.25">
      <c r="A93" s="223" t="s">
        <v>40</v>
      </c>
      <c r="B93" s="66"/>
      <c r="C93" s="197"/>
      <c r="D93" s="223" t="s">
        <v>40</v>
      </c>
      <c r="E93" s="66"/>
      <c r="F93" s="193"/>
    </row>
    <row r="94" spans="1:6" x14ac:dyDescent="0.25">
      <c r="A94" s="223" t="s">
        <v>40</v>
      </c>
      <c r="B94" s="66"/>
      <c r="C94" s="197"/>
      <c r="D94" s="223" t="s">
        <v>40</v>
      </c>
      <c r="E94" s="66"/>
      <c r="F94" s="193"/>
    </row>
    <row r="95" spans="1:6" x14ac:dyDescent="0.25">
      <c r="A95" s="223" t="s">
        <v>40</v>
      </c>
      <c r="B95" s="66"/>
      <c r="C95" s="197"/>
      <c r="D95" s="223" t="s">
        <v>40</v>
      </c>
      <c r="E95" s="66"/>
      <c r="F95" s="193"/>
    </row>
    <row r="96" spans="1:6" x14ac:dyDescent="0.25">
      <c r="A96" s="198" t="s">
        <v>41</v>
      </c>
      <c r="B96" s="203">
        <f>SUM(B80:B95)</f>
        <v>0</v>
      </c>
      <c r="C96" s="197"/>
      <c r="D96" s="198" t="s">
        <v>41</v>
      </c>
      <c r="E96" s="203">
        <f>SUM(E80:E95)</f>
        <v>0</v>
      </c>
      <c r="F96" s="193"/>
    </row>
    <row r="97" spans="1:6" ht="23.25" thickBot="1" x14ac:dyDescent="0.3">
      <c r="A97" s="204" t="s">
        <v>83</v>
      </c>
      <c r="B97" s="205">
        <f>B96/1.21</f>
        <v>0</v>
      </c>
      <c r="C97" s="197"/>
      <c r="D97" s="204" t="s">
        <v>83</v>
      </c>
      <c r="E97" s="205">
        <f>E96/1.21</f>
        <v>0</v>
      </c>
      <c r="F97" s="193"/>
    </row>
    <row r="98" spans="1:6" ht="15.75" thickBot="1" x14ac:dyDescent="0.3">
      <c r="A98" s="206"/>
      <c r="B98" s="207"/>
      <c r="C98" s="197"/>
      <c r="D98" s="208"/>
      <c r="E98" s="207"/>
      <c r="F98" s="193"/>
    </row>
    <row r="99" spans="1:6" x14ac:dyDescent="0.25">
      <c r="A99" s="209" t="s">
        <v>18</v>
      </c>
      <c r="B99" s="210"/>
      <c r="C99" s="197"/>
      <c r="D99" s="209" t="s">
        <v>18</v>
      </c>
      <c r="E99" s="210"/>
      <c r="F99" s="193"/>
    </row>
    <row r="100" spans="1:6" ht="56.25" x14ac:dyDescent="0.25">
      <c r="A100" s="211" t="s">
        <v>42</v>
      </c>
      <c r="B100" s="212" t="str">
        <f>Prijzenblad!B23</f>
        <v>Gazelle Grenoble C8 + HMB</v>
      </c>
      <c r="C100" s="197"/>
      <c r="D100" s="211" t="s">
        <v>79</v>
      </c>
      <c r="E100" s="70"/>
      <c r="F100" s="193"/>
    </row>
    <row r="101" spans="1:6" x14ac:dyDescent="0.25">
      <c r="A101" s="200"/>
      <c r="B101" s="199"/>
      <c r="C101" s="197"/>
      <c r="D101" s="200"/>
      <c r="E101" s="199"/>
      <c r="F101" s="193"/>
    </row>
    <row r="102" spans="1:6" x14ac:dyDescent="0.25">
      <c r="A102" s="198" t="s">
        <v>20</v>
      </c>
      <c r="B102" s="199" t="s">
        <v>65</v>
      </c>
      <c r="C102" s="197"/>
      <c r="D102" s="198" t="s">
        <v>20</v>
      </c>
      <c r="E102" s="68"/>
      <c r="F102" s="193"/>
    </row>
    <row r="103" spans="1:6" x14ac:dyDescent="0.25">
      <c r="A103" s="198" t="s">
        <v>21</v>
      </c>
      <c r="B103" s="199" t="s">
        <v>66</v>
      </c>
      <c r="C103" s="197"/>
      <c r="D103" s="198" t="s">
        <v>21</v>
      </c>
      <c r="E103" s="68"/>
      <c r="F103" s="193"/>
    </row>
    <row r="104" spans="1:6" x14ac:dyDescent="0.25">
      <c r="A104" s="198" t="s">
        <v>22</v>
      </c>
      <c r="B104" s="199" t="s">
        <v>82</v>
      </c>
      <c r="C104" s="197"/>
      <c r="D104" s="198" t="s">
        <v>22</v>
      </c>
      <c r="E104" s="199" t="s">
        <v>82</v>
      </c>
      <c r="F104" s="193"/>
    </row>
    <row r="105" spans="1:6" x14ac:dyDescent="0.25">
      <c r="A105" s="198" t="s">
        <v>23</v>
      </c>
      <c r="B105" s="66"/>
      <c r="C105" s="197"/>
      <c r="D105" s="198" t="s">
        <v>23</v>
      </c>
      <c r="E105" s="66"/>
      <c r="F105" s="193"/>
    </row>
    <row r="106" spans="1:6" x14ac:dyDescent="0.25">
      <c r="A106" s="198" t="s">
        <v>24</v>
      </c>
      <c r="B106" s="66"/>
      <c r="C106" s="197"/>
      <c r="D106" s="198" t="s">
        <v>24</v>
      </c>
      <c r="E106" s="66"/>
      <c r="F106" s="193"/>
    </row>
    <row r="107" spans="1:6" x14ac:dyDescent="0.25">
      <c r="A107" s="198" t="s">
        <v>25</v>
      </c>
      <c r="B107" s="66"/>
      <c r="C107" s="197"/>
      <c r="D107" s="198" t="s">
        <v>25</v>
      </c>
      <c r="E107" s="66"/>
      <c r="F107" s="193"/>
    </row>
    <row r="108" spans="1:6" x14ac:dyDescent="0.25">
      <c r="A108" s="198" t="s">
        <v>26</v>
      </c>
      <c r="B108" s="66"/>
      <c r="C108" s="197"/>
      <c r="D108" s="198" t="s">
        <v>26</v>
      </c>
      <c r="E108" s="66"/>
      <c r="F108" s="193"/>
    </row>
    <row r="109" spans="1:6" x14ac:dyDescent="0.25">
      <c r="A109" s="200"/>
      <c r="B109" s="199"/>
      <c r="C109" s="197"/>
      <c r="D109" s="200"/>
      <c r="E109" s="199"/>
      <c r="F109" s="193"/>
    </row>
    <row r="110" spans="1:6" x14ac:dyDescent="0.25">
      <c r="A110" s="201" t="s">
        <v>27</v>
      </c>
      <c r="B110" s="202"/>
      <c r="C110" s="197"/>
      <c r="D110" s="201" t="s">
        <v>27</v>
      </c>
      <c r="E110" s="202"/>
      <c r="F110" s="193"/>
    </row>
    <row r="111" spans="1:6" x14ac:dyDescent="0.25">
      <c r="A111" s="201"/>
      <c r="B111" s="202"/>
      <c r="C111" s="197"/>
      <c r="D111" s="201"/>
      <c r="E111" s="202"/>
      <c r="F111" s="193"/>
    </row>
    <row r="112" spans="1:6" x14ac:dyDescent="0.25">
      <c r="A112" s="200" t="s">
        <v>28</v>
      </c>
      <c r="B112" s="66"/>
      <c r="C112" s="197"/>
      <c r="D112" s="200" t="s">
        <v>28</v>
      </c>
      <c r="E112" s="66"/>
      <c r="F112" s="193"/>
    </row>
    <row r="113" spans="1:6" x14ac:dyDescent="0.25">
      <c r="A113" s="200" t="s">
        <v>43</v>
      </c>
      <c r="B113" s="66"/>
      <c r="C113" s="197"/>
      <c r="D113" s="200" t="s">
        <v>43</v>
      </c>
      <c r="E113" s="66"/>
      <c r="F113" s="193"/>
    </row>
    <row r="114" spans="1:6" x14ac:dyDescent="0.25">
      <c r="A114" s="200" t="s">
        <v>30</v>
      </c>
      <c r="B114" s="66"/>
      <c r="C114" s="197"/>
      <c r="D114" s="200" t="s">
        <v>30</v>
      </c>
      <c r="E114" s="66"/>
      <c r="F114" s="193"/>
    </row>
    <row r="115" spans="1:6" x14ac:dyDescent="0.25">
      <c r="A115" s="200" t="s">
        <v>44</v>
      </c>
      <c r="B115" s="66"/>
      <c r="C115" s="197"/>
      <c r="D115" s="200" t="s">
        <v>44</v>
      </c>
      <c r="E115" s="66"/>
      <c r="F115" s="193"/>
    </row>
    <row r="116" spans="1:6" x14ac:dyDescent="0.25">
      <c r="A116" s="200" t="s">
        <v>34</v>
      </c>
      <c r="B116" s="66"/>
      <c r="C116" s="197"/>
      <c r="D116" s="200" t="s">
        <v>34</v>
      </c>
      <c r="E116" s="66"/>
      <c r="F116" s="193"/>
    </row>
    <row r="117" spans="1:6" x14ac:dyDescent="0.25">
      <c r="A117" s="200" t="s">
        <v>35</v>
      </c>
      <c r="B117" s="66"/>
      <c r="C117" s="197"/>
      <c r="D117" s="200" t="s">
        <v>35</v>
      </c>
      <c r="E117" s="66"/>
      <c r="F117" s="193"/>
    </row>
    <row r="118" spans="1:6" ht="22.5" x14ac:dyDescent="0.25">
      <c r="A118" s="200" t="s">
        <v>36</v>
      </c>
      <c r="B118" s="66"/>
      <c r="C118" s="197"/>
      <c r="D118" s="200" t="s">
        <v>36</v>
      </c>
      <c r="E118" s="66"/>
      <c r="F118" s="193"/>
    </row>
    <row r="119" spans="1:6" ht="22.5" x14ac:dyDescent="0.25">
      <c r="A119" s="200" t="s">
        <v>37</v>
      </c>
      <c r="B119" s="66"/>
      <c r="C119" s="197"/>
      <c r="D119" s="200" t="s">
        <v>37</v>
      </c>
      <c r="E119" s="66"/>
      <c r="F119" s="193"/>
    </row>
    <row r="120" spans="1:6" ht="22.5" x14ac:dyDescent="0.25">
      <c r="A120" s="200" t="s">
        <v>39</v>
      </c>
      <c r="B120" s="66"/>
      <c r="C120" s="197"/>
      <c r="D120" s="200" t="s">
        <v>39</v>
      </c>
      <c r="E120" s="66"/>
      <c r="F120" s="193"/>
    </row>
    <row r="121" spans="1:6" x14ac:dyDescent="0.25">
      <c r="A121" s="223" t="s">
        <v>40</v>
      </c>
      <c r="B121" s="66"/>
      <c r="C121" s="197"/>
      <c r="D121" s="223" t="s">
        <v>40</v>
      </c>
      <c r="E121" s="66"/>
      <c r="F121" s="193"/>
    </row>
    <row r="122" spans="1:6" x14ac:dyDescent="0.25">
      <c r="A122" s="223" t="s">
        <v>40</v>
      </c>
      <c r="B122" s="66"/>
      <c r="C122" s="197"/>
      <c r="D122" s="223" t="s">
        <v>40</v>
      </c>
      <c r="E122" s="66"/>
      <c r="F122" s="193"/>
    </row>
    <row r="123" spans="1:6" x14ac:dyDescent="0.25">
      <c r="A123" s="223" t="s">
        <v>40</v>
      </c>
      <c r="B123" s="66"/>
      <c r="C123" s="197"/>
      <c r="D123" s="223" t="s">
        <v>40</v>
      </c>
      <c r="E123" s="66"/>
      <c r="F123" s="193"/>
    </row>
    <row r="124" spans="1:6" x14ac:dyDescent="0.25">
      <c r="A124" s="223" t="s">
        <v>40</v>
      </c>
      <c r="B124" s="66"/>
      <c r="C124" s="197"/>
      <c r="D124" s="223" t="s">
        <v>40</v>
      </c>
      <c r="E124" s="66"/>
      <c r="F124" s="193"/>
    </row>
    <row r="125" spans="1:6" x14ac:dyDescent="0.25">
      <c r="A125" s="223" t="s">
        <v>40</v>
      </c>
      <c r="B125" s="66"/>
      <c r="C125" s="197"/>
      <c r="D125" s="223" t="s">
        <v>40</v>
      </c>
      <c r="E125" s="66"/>
      <c r="F125" s="193"/>
    </row>
    <row r="126" spans="1:6" x14ac:dyDescent="0.25">
      <c r="A126" s="198" t="s">
        <v>41</v>
      </c>
      <c r="B126" s="203">
        <f>SUM(B112:B125)</f>
        <v>0</v>
      </c>
      <c r="C126" s="197"/>
      <c r="D126" s="198" t="s">
        <v>41</v>
      </c>
      <c r="E126" s="203">
        <f>SUM(E112:E125)</f>
        <v>0</v>
      </c>
      <c r="F126" s="193"/>
    </row>
    <row r="127" spans="1:6" ht="23.25" thickBot="1" x14ac:dyDescent="0.3">
      <c r="A127" s="204" t="s">
        <v>83</v>
      </c>
      <c r="B127" s="205">
        <f>B126/1.21</f>
        <v>0</v>
      </c>
      <c r="C127" s="197"/>
      <c r="D127" s="204" t="s">
        <v>83</v>
      </c>
      <c r="E127" s="205">
        <f>E126/1.21</f>
        <v>0</v>
      </c>
      <c r="F127" s="193"/>
    </row>
    <row r="128" spans="1:6" x14ac:dyDescent="0.25">
      <c r="A128" s="216"/>
      <c r="B128" s="217"/>
      <c r="C128" s="217"/>
      <c r="D128" s="217"/>
      <c r="E128" s="217"/>
      <c r="F128" s="193"/>
    </row>
    <row r="129" spans="1:6" ht="15.75" thickBot="1" x14ac:dyDescent="0.3">
      <c r="A129" s="218"/>
      <c r="B129" s="219"/>
      <c r="C129" s="219"/>
      <c r="D129" s="219"/>
      <c r="E129" s="219"/>
      <c r="F129" s="220"/>
    </row>
  </sheetData>
  <sheetProtection algorithmName="SHA-512" hashValue="lW1qn0Pt/7bo2RSTpvuSEo+/Soth6H3oFDFogrLGEsf20uYb65L7nik+gADGE4A2X4TtJJ9jjkAfqh1Y68HoTA==" saltValue="VnEc9W5ZCN2pHY7cevpsuw==" spinCount="100000" sheet="1" objects="1" scenarios="1"/>
  <mergeCells count="17">
    <mergeCell ref="A45:A46"/>
    <mergeCell ref="D45:D46"/>
    <mergeCell ref="A110:A111"/>
    <mergeCell ref="D110:D111"/>
    <mergeCell ref="A128:E129"/>
    <mergeCell ref="F1:F129"/>
    <mergeCell ref="A1:E2"/>
    <mergeCell ref="A67:B67"/>
    <mergeCell ref="D67:E67"/>
    <mergeCell ref="A78:A79"/>
    <mergeCell ref="D78:D79"/>
    <mergeCell ref="A99:B99"/>
    <mergeCell ref="D99:E99"/>
    <mergeCell ref="A13:A14"/>
    <mergeCell ref="D13:D14"/>
    <mergeCell ref="A35:B35"/>
    <mergeCell ref="D35:E3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485E4246038442A151C2589718AD28" ma:contentTypeVersion="3" ma:contentTypeDescription="Een nieuw document maken." ma:contentTypeScope="" ma:versionID="f8d7e169599b44355706bd391f979162">
  <xsd:schema xmlns:xsd="http://www.w3.org/2001/XMLSchema" xmlns:xs="http://www.w3.org/2001/XMLSchema" xmlns:p="http://schemas.microsoft.com/office/2006/metadata/properties" xmlns:ns2="63d6c9f0-7a84-4865-872a-8370b5119cc9" targetNamespace="http://schemas.microsoft.com/office/2006/metadata/properties" ma:root="true" ma:fieldsID="8369dd1cef1535cfd64983afadeb8cdf" ns2:_="">
    <xsd:import namespace="63d6c9f0-7a84-4865-872a-8370b5119cc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d6c9f0-7a84-4865-872a-8370b5119c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727006E-5F50-4B56-AFBA-E18C40AECD3C}">
  <ds:schemaRefs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purl.org/dc/dcmitype/"/>
    <ds:schemaRef ds:uri="4a2e7384-c603-4dd7-b752-cb4ad2e346be"/>
    <ds:schemaRef ds:uri="http://schemas.microsoft.com/office/2006/documentManagement/types"/>
    <ds:schemaRef ds:uri="79740929-1cec-4b5d-b9c6-3db29fe49037"/>
    <ds:schemaRef ds:uri="http://purl.org/dc/terms/"/>
    <ds:schemaRef ds:uri="http://www.w3.org/XML/1998/namespace"/>
    <ds:schemaRef ds:uri="509c1074-dc4b-4f6f-910c-6e25b5ea9ad8"/>
    <ds:schemaRef ds:uri="a0845668-f2bf-42b7-9160-e7984fc09c32"/>
    <ds:schemaRef ds:uri="66b725fc-06ca-49df-912c-1ef330806129"/>
    <ds:schemaRef ds:uri="25425263-5382-49c6-aa84-2381c024eeb7"/>
  </ds:schemaRefs>
</ds:datastoreItem>
</file>

<file path=customXml/itemProps2.xml><?xml version="1.0" encoding="utf-8"?>
<ds:datastoreItem xmlns:ds="http://schemas.openxmlformats.org/officeDocument/2006/customXml" ds:itemID="{C5E8AE65-2494-4146-9C67-E5D94E44FF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8E4720-BB8A-4D67-9EB7-0414265AC0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d6c9f0-7a84-4865-872a-8370b5119c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Voorblad</vt:lpstr>
      <vt:lpstr>Prijzenblad</vt:lpstr>
      <vt:lpstr>Berekeningsbladen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Céline Röfekamp - Roeland</dc:creator>
  <cp:keywords/>
  <dc:description/>
  <cp:lastModifiedBy>Céline Röfekamp - Roeland</cp:lastModifiedBy>
  <cp:revision/>
  <dcterms:created xsi:type="dcterms:W3CDTF">2024-08-02T07:49:37Z</dcterms:created>
  <dcterms:modified xsi:type="dcterms:W3CDTF">2026-05-20T12:21:10Z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0x010100D5485E4246038442A151C2589718AD28</vt:lpwstr>
  </property>
  <property fmtid="{D5CDD505-2E9C-101B-9397-08002B2CF9AE}" pid="3" name="MediaServiceImageTags">
    <vt:lpwstr/>
  </property>
  <property fmtid="{D5CDD505-2E9C-101B-9397-08002B2CF9AE}" pid="4" name="_ExtendedDescription">
    <vt:lpwstr/>
  </property>
</Properties>
</file>