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showInkAnnotation="0" codeName="ThisWorkbook" defaultThemeVersion="124226"/>
  <mc:AlternateContent xmlns:mc="http://schemas.openxmlformats.org/markup-compatibility/2006">
    <mc:Choice Requires="x15">
      <x15ac:absPath xmlns:x15ac="http://schemas.microsoft.com/office/spreadsheetml/2010/11/ac" url="https://hlmr.sharepoint.com/sites/ST-TeamInkoop/Gedeelde documenten/05_Dossiers/1_Actuele dossiers/2025-530 Bedrijfskleding/_11 Nota van Inlichtingen/"/>
    </mc:Choice>
  </mc:AlternateContent>
  <xr:revisionPtr revIDLastSave="29" documentId="8_{CE77FE29-803F-450F-857A-E8C288A1D0AF}" xr6:coauthVersionLast="47" xr6:coauthVersionMax="47" xr10:uidLastSave="{4FB9A17C-83B8-45CC-AC04-EAD8E7F921D2}"/>
  <bookViews>
    <workbookView xWindow="-120" yWindow="-120" windowWidth="29040" windowHeight="17520" tabRatio="921" activeTab="1" xr2:uid="{00000000-000D-0000-FFFF-FFFF00000000}"/>
  </bookViews>
  <sheets>
    <sheet name="Tab1 Toelichting" sheetId="33" r:id="rId1"/>
    <sheet name="Tab2 invulblad Prijzen" sheetId="34" r:id="rId2"/>
    <sheet name="Tab3 beoordeling prijs" sheetId="3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9" i="34" l="1"/>
  <c r="D23" i="34"/>
  <c r="D22" i="34"/>
  <c r="D21" i="34"/>
  <c r="D20" i="34"/>
  <c r="D19" i="34"/>
  <c r="D18" i="34"/>
  <c r="D17" i="34"/>
  <c r="D16" i="34"/>
  <c r="D15" i="34"/>
  <c r="D14" i="34"/>
  <c r="D13" i="34"/>
  <c r="D12" i="34"/>
  <c r="D11" i="34"/>
  <c r="D48" i="34"/>
  <c r="D47" i="34"/>
  <c r="D46" i="34"/>
  <c r="D45" i="34"/>
  <c r="D42" i="34"/>
  <c r="D41" i="34"/>
  <c r="D40" i="34"/>
  <c r="D39" i="34"/>
  <c r="D38" i="34"/>
  <c r="D37" i="34"/>
  <c r="D36" i="34"/>
  <c r="D35" i="34"/>
  <c r="D34" i="34"/>
  <c r="D33" i="34"/>
  <c r="D32" i="34"/>
  <c r="D31" i="34"/>
  <c r="D30" i="34"/>
  <c r="D29" i="34"/>
  <c r="D28" i="34"/>
  <c r="D27" i="34"/>
  <c r="D26" i="34"/>
  <c r="D10" i="34"/>
  <c r="D50" i="34" l="1"/>
  <c r="D24" i="34"/>
  <c r="D43" i="34"/>
  <c r="E23" i="32"/>
  <c r="E20" i="32"/>
  <c r="E17" i="32"/>
  <c r="F8" i="32"/>
  <c r="D52" i="34" l="1"/>
  <c r="D12" i="32" l="1"/>
  <c r="E12" i="32" s="1"/>
</calcChain>
</file>

<file path=xl/sharedStrings.xml><?xml version="1.0" encoding="utf-8"?>
<sst xmlns="http://schemas.openxmlformats.org/spreadsheetml/2006/main" count="88" uniqueCount="86">
  <si>
    <t>Bijlage E:  Prijzenblad  "Bedrijfskleding BOA's en Bodes"</t>
  </si>
  <si>
    <t xml:space="preserve">Toelichting; Gunningscriterium Prijs 
</t>
  </si>
  <si>
    <t>Ten aanzien van gunningscriterium prijs vult u het tarievenblad in (tabblad 2 invulblad prijzen) en voegt u deze toe aan uw inschrijving (rechtsgeldig ondertekend in excel format en in PDF).</t>
  </si>
  <si>
    <t xml:space="preserve">Inschrijfprijs
</t>
  </si>
  <si>
    <r>
      <rPr>
        <sz val="10"/>
        <color rgb="FF000000"/>
        <rFont val="Calibri"/>
        <scheme val="minor"/>
      </rPr>
      <t xml:space="preserve">Om de inschrijfprijs te bepalen vult inschrijver een maximum tarief per kledingitem in (Tabblad2 invulblad prijzen) 
</t>
    </r>
    <r>
      <rPr>
        <b/>
        <sz val="10"/>
        <color rgb="FF000000"/>
        <rFont val="Calibri"/>
        <scheme val="minor"/>
      </rPr>
      <t xml:space="preserve">Tarieven bedrijfskleding en vermaak
</t>
    </r>
    <r>
      <rPr>
        <sz val="10"/>
        <color rgb="FF000000"/>
        <rFont val="Calibri"/>
        <scheme val="minor"/>
      </rPr>
      <t xml:space="preserve">
Inschrijver vult in de groen gearceerde cellen op </t>
    </r>
    <r>
      <rPr>
        <u/>
        <sz val="10"/>
        <color rgb="FF000000"/>
        <rFont val="Calibri"/>
        <scheme val="minor"/>
      </rPr>
      <t>tabblad2</t>
    </r>
    <r>
      <rPr>
        <sz val="10"/>
        <color rgb="FF000000"/>
        <rFont val="Calibri"/>
        <scheme val="minor"/>
      </rPr>
      <t xml:space="preserve"> het maximum tarief dat hij rekent per kledingstuk in. Dit tarief wordt vermenigvuldigd met een geraamd aantal af te nemen stuks gedurende de gehele contractperiode. De subtotalen van alle kledingstukken worden vervolgens bij elkaar opgeteld om te komen tot een inschrijfprijs. 
De opgegeven aantallen zijn indicatief. Het werkelijke afnamevolume zal afwijken, mede omdat de behoefte voor de komende periode kan fluctueren.  Derhalve geven deze genoemde aantallen geen garantie voor de afname in de toekomst en kunnen er geen rechten aan worden ontleend.
</t>
    </r>
  </si>
  <si>
    <t>Eisen aan de in te dienen prijs</t>
  </si>
  <si>
    <t>1.</t>
  </si>
  <si>
    <t>Inschrijver gebruikt het door de aanbestedende dienst aangeleverde tarievenblad (dit document) voor de op te geven prijzen.</t>
  </si>
  <si>
    <t>2.</t>
  </si>
  <si>
    <t>Het is niet toegestaan het tarievenblad te wijzigen of een ander format te gebruiken. Afwijkingen van het prijzenblad – zoals het gebruik van (ongevraagde) toelichtingen, extra toevoegingen, etc. – zijn eveneens niet toegestaan.</t>
  </si>
  <si>
    <t>3.</t>
  </si>
  <si>
    <t>Ten aanzien van de opgegeven prijzen geldt dat deze:</t>
  </si>
  <si>
    <t xml:space="preserve"> - gelden gedurende de gehele duur van de overeenkomst (inclusief verlengingen), behoudens voor zover de overeenkomst indexering
    uitdrukkelijk toelaat;</t>
  </si>
  <si>
    <t xml:space="preserve"> - in euro’s en exclusief btw zijn;</t>
  </si>
  <si>
    <t xml:space="preserve"> - realistisch en marktconform zijn;</t>
  </si>
  <si>
    <t xml:space="preserve"> - all-in bedragen zijn en vaststaan gedurende de looptijd van de overeenkomst behoudens indexering;</t>
  </si>
  <si>
    <t xml:space="preserve"> - alle kosten voor het uitvoeren van de opdracht conform aanbestedingsdocumenten (inclusief Programma van Eisen) en uitvoering 
    conform ingediende beschrijving bij de gunningscriteria in de prijzen zijn opgenomen;</t>
  </si>
  <si>
    <t xml:space="preserve"> - geen negatieve bedragen bevatten.</t>
  </si>
  <si>
    <t>Instructie: Vul de groen gearceerde cel/cellen op tabblad A en B  in.</t>
  </si>
  <si>
    <t>N.B Plafondbedrag inschrijfprijs is € 360.000</t>
  </si>
  <si>
    <t>Kledingstuk</t>
  </si>
  <si>
    <t>Hoeveelheid*</t>
  </si>
  <si>
    <t>Prijs per stuk</t>
  </si>
  <si>
    <t>Totaalprijs per item</t>
  </si>
  <si>
    <t>Handhavingskleding voor BOA medewerkers</t>
  </si>
  <si>
    <t>Herenbroek BOA</t>
  </si>
  <si>
    <t>Damesbroek BOA</t>
  </si>
  <si>
    <t>Winterjas BOA</t>
  </si>
  <si>
    <t>Softshell BOA</t>
  </si>
  <si>
    <t>Poloshirt heren korte mouw BOA</t>
  </si>
  <si>
    <t>Poloshirt heren lange mouw BOA</t>
  </si>
  <si>
    <t>Poloshirt dames korte mouw BOA</t>
  </si>
  <si>
    <t>Poloshirt dames lange mouw BOA</t>
  </si>
  <si>
    <t>Steek/kogelwerende panelen (voor en achter)</t>
  </si>
  <si>
    <t>BOA hoes voor Steekwerende en kogelwerende Panelen</t>
  </si>
  <si>
    <t>Hoes voor steek/kogel werende panelen onherkenbaar voor onder kleding</t>
  </si>
  <si>
    <t>Schoenen</t>
  </si>
  <si>
    <t>Totaal</t>
  </si>
  <si>
    <t>Kleding voor Bodes (Geen BOA)</t>
  </si>
  <si>
    <t>Polo shirt  korte mouw</t>
  </si>
  <si>
    <t>Polo shirt  lange mouw</t>
  </si>
  <si>
    <t>Vest / Trui  </t>
  </si>
  <si>
    <t>Pantalon  Heren</t>
  </si>
  <si>
    <t>Colbert  Heren</t>
  </si>
  <si>
    <t>Overhemd  Heren</t>
  </si>
  <si>
    <t>Pantalon  Dames</t>
  </si>
  <si>
    <t>Colbert  Dames</t>
  </si>
  <si>
    <t>Overhemd  Dames</t>
  </si>
  <si>
    <t xml:space="preserve">    </t>
  </si>
  <si>
    <t>Sokken  </t>
  </si>
  <si>
    <t>Nette zwarte schoenen  heren</t>
  </si>
  <si>
    <t>Nette zwarte schoenen  dames</t>
  </si>
  <si>
    <t>Zwarte veiligheids-werkschoenen</t>
  </si>
  <si>
    <t>Zomerjas  </t>
  </si>
  <si>
    <t>Winterjas  </t>
  </si>
  <si>
    <t>Stropdas  </t>
  </si>
  <si>
    <t xml:space="preserve">Shawltje </t>
  </si>
  <si>
    <t>Vermaak  (per kledingsstuk)</t>
  </si>
  <si>
    <t>Inkorten/verlengen broek (per broek)</t>
  </si>
  <si>
    <t>Inkorten/verlengen mouw (per shirt / blouse)</t>
  </si>
  <si>
    <t>Vastzetten zoom (per kledingsstuk)</t>
  </si>
  <si>
    <t>Innemen taille broek (per broek)</t>
  </si>
  <si>
    <t>Verlengen broeken voorzakken (per broek)</t>
  </si>
  <si>
    <t>Inschrijfprijs</t>
  </si>
  <si>
    <t>Inschrijfprijs mag niet meer dan € 360.000 bedragen</t>
  </si>
  <si>
    <t>* Geraamde af te nemen hoeveelheid gedurende de gehele contractperiode</t>
  </si>
  <si>
    <t>Ondertekening</t>
  </si>
  <si>
    <t>Inschrijver verklaart door ondertekening van dit tarievenblad dat deze met de bepalingen uit deze aanbestedingsleidraad onverkort en onvoorwaardelijk instemt met en bereid is tot de uitvoering van de opdracht overeenkomstig de conceptovereenkomst met annexen, waaronder het Programa van Eisen en de daarbij behorende bijlagen.</t>
  </si>
  <si>
    <t>Naam :</t>
  </si>
  <si>
    <t>Functie :</t>
  </si>
  <si>
    <t>Onderneming :</t>
  </si>
  <si>
    <t xml:space="preserve">Handtekening: </t>
  </si>
  <si>
    <t>Plaats en datum :</t>
  </si>
  <si>
    <t>Rekenblad gunningscriterium prijs</t>
  </si>
  <si>
    <t>Prijs</t>
  </si>
  <si>
    <t>Punten</t>
  </si>
  <si>
    <r>
      <rPr>
        <b/>
        <sz val="9"/>
        <color rgb="FF000000"/>
        <rFont val="Arial"/>
        <family val="2"/>
      </rPr>
      <t xml:space="preserve">Inschijfprijs bij </t>
    </r>
    <r>
      <rPr>
        <b/>
        <u/>
        <sz val="9"/>
        <color rgb="FF000000"/>
        <rFont val="Arial"/>
        <family val="2"/>
      </rPr>
      <t>minimum</t>
    </r>
    <r>
      <rPr>
        <b/>
        <sz val="9"/>
        <color rgb="FF000000"/>
        <rFont val="Arial"/>
        <family val="2"/>
      </rPr>
      <t xml:space="preserve"> aantal te behalen punten</t>
    </r>
  </si>
  <si>
    <t>Omslagpunt</t>
  </si>
  <si>
    <r>
      <t xml:space="preserve">Prijs bij </t>
    </r>
    <r>
      <rPr>
        <b/>
        <u/>
        <sz val="9"/>
        <rFont val="Arial"/>
        <family val="2"/>
      </rPr>
      <t>maximum</t>
    </r>
    <r>
      <rPr>
        <b/>
        <sz val="9"/>
        <rFont val="Arial"/>
        <family val="2"/>
      </rPr>
      <t xml:space="preserve"> aantal te behalen punten</t>
    </r>
  </si>
  <si>
    <t>Score voor waarde van inschrijver</t>
  </si>
  <si>
    <t>De formule rekent het onderstaande uit zonder omslagpunt:</t>
  </si>
  <si>
    <t xml:space="preserve">De formule met omslagpunt: </t>
  </si>
  <si>
    <t>Na het omslagpunt</t>
  </si>
  <si>
    <t>Sweater met kraag dames</t>
  </si>
  <si>
    <t>Sweater met kraag heren</t>
  </si>
  <si>
    <t xml:space="preserve">Bijlage E: Prijzenblad Bedrijfskleding versie 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</si>
</sst>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8" formatCode="&quot;€&quot;\ #,##0.00;[Red]&quot;€&quot;\ \-#,##0.00"/>
    <numFmt numFmtId="44" formatCode="_ &quot;€&quot;\ * #,##0.00_ ;_ &quot;€&quot;\ * \-#,##0.00_ ;_ &quot;€&quot;\ * &quot;-&quot;??_ ;_ @_ "/>
    <numFmt numFmtId="164" formatCode="_-[$€]\ * #,##0.00_-;_-[$€]\ * #,##0.00\-;_-[$€]\ * &quot;-&quot;??_-;_-@_-"/>
    <numFmt numFmtId="165" formatCode="0.0"/>
    <numFmt numFmtId="166" formatCode="_(* #,##0.00_);_(* \(#,##0.00\);_(* &quot;-&quot;??_);_(@_)"/>
    <numFmt numFmtId="167" formatCode="&quot;€&quot;\ #,##0.00"/>
    <numFmt numFmtId="168" formatCode="_-* #,##0.00_-;_-* #,##0.00\-;_-* &quot;-&quot;??_-;_-@_-"/>
    <numFmt numFmtId="169" formatCode="_(&quot;€&quot;* #,##0.00_);_(&quot;€&quot;* \(#,##0.00\);_(&quot;€&quot;* &quot;-&quot;??_);_(@_)"/>
  </numFmts>
  <fonts count="43" x14ac:knownFonts="1">
    <font>
      <sz val="10"/>
      <name val="Arial"/>
    </font>
    <font>
      <sz val="11"/>
      <color theme="1"/>
      <name val="Calibri"/>
      <family val="2"/>
      <scheme val="minor"/>
    </font>
    <font>
      <sz val="10"/>
      <name val="Arial"/>
      <family val="2"/>
    </font>
    <font>
      <sz val="10"/>
      <name val="Arial"/>
      <family val="2"/>
    </font>
    <font>
      <sz val="9"/>
      <name val="Arial"/>
      <family val="2"/>
    </font>
    <font>
      <b/>
      <sz val="16"/>
      <name val="Arial"/>
      <family val="2"/>
    </font>
    <font>
      <sz val="9"/>
      <color indexed="9"/>
      <name val="Arial"/>
      <family val="2"/>
    </font>
    <font>
      <b/>
      <sz val="10"/>
      <name val="Arial"/>
      <family val="2"/>
    </font>
    <font>
      <b/>
      <sz val="8"/>
      <name val="Arial"/>
      <family val="2"/>
    </font>
    <font>
      <b/>
      <sz val="9"/>
      <name val="Arial"/>
      <family val="2"/>
    </font>
    <font>
      <b/>
      <sz val="12"/>
      <name val="Arial"/>
      <family val="2"/>
    </font>
    <font>
      <b/>
      <sz val="14"/>
      <name val="Arial"/>
      <family val="2"/>
    </font>
    <font>
      <sz val="11"/>
      <color indexed="8"/>
      <name val="Calibri"/>
      <family val="2"/>
    </font>
    <font>
      <b/>
      <u/>
      <sz val="9"/>
      <name val="Arial"/>
      <family val="2"/>
    </font>
    <font>
      <sz val="11"/>
      <color theme="1"/>
      <name val="Calibri"/>
      <family val="2"/>
      <scheme val="minor"/>
    </font>
    <font>
      <sz val="9"/>
      <color theme="1"/>
      <name val="Calibri"/>
      <family val="2"/>
      <scheme val="minor"/>
    </font>
    <font>
      <sz val="11"/>
      <color theme="0"/>
      <name val="Calibri"/>
      <family val="2"/>
      <scheme val="minor"/>
    </font>
    <font>
      <u/>
      <sz val="11"/>
      <color theme="10"/>
      <name val="Calibri"/>
      <family val="2"/>
    </font>
    <font>
      <sz val="10"/>
      <color rgb="FF3F3F76"/>
      <name val="Arial"/>
      <family val="2"/>
    </font>
    <font>
      <sz val="10"/>
      <color rgb="FF006100"/>
      <name val="Arial"/>
      <family val="2"/>
    </font>
    <font>
      <sz val="10"/>
      <color theme="0"/>
      <name val="Arial"/>
      <family val="2"/>
    </font>
    <font>
      <sz val="10"/>
      <color rgb="FF9C0006"/>
      <name val="Arial"/>
      <family val="2"/>
    </font>
    <font>
      <sz val="9"/>
      <color theme="1"/>
      <name val="Arial"/>
      <family val="2"/>
    </font>
    <font>
      <b/>
      <sz val="9"/>
      <color theme="1"/>
      <name val="Arial"/>
      <family val="2"/>
    </font>
    <font>
      <sz val="9"/>
      <color theme="0" tint="-0.499984740745262"/>
      <name val="Arial"/>
      <family val="2"/>
    </font>
    <font>
      <sz val="9"/>
      <color theme="0" tint="-4.9989318521683403E-2"/>
      <name val="Arial"/>
      <family val="2"/>
    </font>
    <font>
      <sz val="9"/>
      <color rgb="FFFF0000"/>
      <name val="Arial"/>
      <family val="2"/>
    </font>
    <font>
      <b/>
      <sz val="9"/>
      <color rgb="FF000000"/>
      <name val="Arial"/>
      <family val="2"/>
    </font>
    <font>
      <b/>
      <u/>
      <sz val="9"/>
      <color rgb="FF000000"/>
      <name val="Arial"/>
      <family val="2"/>
    </font>
    <font>
      <sz val="10"/>
      <color theme="1"/>
      <name val="Calibri"/>
      <family val="2"/>
      <scheme val="minor"/>
    </font>
    <font>
      <b/>
      <sz val="12"/>
      <color theme="1"/>
      <name val="Calibri"/>
      <family val="2"/>
      <scheme val="minor"/>
    </font>
    <font>
      <b/>
      <sz val="10"/>
      <color theme="1"/>
      <name val="Calibri"/>
      <family val="2"/>
      <scheme val="minor"/>
    </font>
    <font>
      <b/>
      <sz val="11"/>
      <name val="Calibri"/>
      <family val="2"/>
      <scheme val="minor"/>
    </font>
    <font>
      <sz val="11"/>
      <name val="Calibri"/>
      <family val="2"/>
      <scheme val="minor"/>
    </font>
    <font>
      <sz val="10"/>
      <color theme="1"/>
      <name val="Calibri"/>
      <family val="2"/>
    </font>
    <font>
      <b/>
      <sz val="10"/>
      <color rgb="FF000000"/>
      <name val="Calibri"/>
      <family val="2"/>
    </font>
    <font>
      <sz val="10"/>
      <color rgb="FF000000"/>
      <name val="Calibri"/>
      <family val="2"/>
    </font>
    <font>
      <sz val="10"/>
      <name val="Calibri"/>
      <family val="2"/>
    </font>
    <font>
      <b/>
      <sz val="10"/>
      <color rgb="FF000000"/>
      <name val="Calibri"/>
      <family val="2"/>
      <scheme val="minor"/>
    </font>
    <font>
      <sz val="10"/>
      <color rgb="FF000000"/>
      <name val="Calibri"/>
      <family val="2"/>
      <scheme val="minor"/>
    </font>
    <font>
      <sz val="10"/>
      <color rgb="FF000000"/>
      <name val="Calibri"/>
      <scheme val="minor"/>
    </font>
    <font>
      <b/>
      <sz val="10"/>
      <color rgb="FF000000"/>
      <name val="Calibri"/>
      <scheme val="minor"/>
    </font>
    <font>
      <u/>
      <sz val="10"/>
      <color rgb="FF000000"/>
      <name val="Calibri"/>
      <scheme val="minor"/>
    </font>
  </fonts>
  <fills count="23">
    <fill>
      <patternFill patternType="none"/>
    </fill>
    <fill>
      <patternFill patternType="gray125"/>
    </fill>
    <fill>
      <patternFill patternType="solid">
        <fgColor rgb="FFFFFFCC"/>
      </patternFill>
    </fill>
    <fill>
      <patternFill patternType="solid">
        <fgColor theme="6" tint="0.79998168889431442"/>
        <bgColor indexed="65"/>
      </patternFill>
    </fill>
    <fill>
      <patternFill patternType="solid">
        <fgColor theme="4"/>
      </patternFill>
    </fill>
    <fill>
      <patternFill patternType="solid">
        <fgColor theme="4" tint="0.79998168889431442"/>
        <bgColor indexed="65"/>
      </patternFill>
    </fill>
    <fill>
      <patternFill patternType="solid">
        <fgColor rgb="FFFFCC99"/>
      </patternFill>
    </fill>
    <fill>
      <patternFill patternType="solid">
        <fgColor rgb="FFC6EFCE"/>
      </patternFill>
    </fill>
    <fill>
      <patternFill patternType="solid">
        <fgColor rgb="FFFFC7CE"/>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0"/>
        <bgColor indexed="64"/>
      </patternFill>
    </fill>
    <fill>
      <patternFill patternType="solid">
        <fgColor theme="8" tint="0.79998168889431442"/>
        <bgColor indexed="64"/>
      </patternFill>
    </fill>
    <fill>
      <patternFill patternType="solid">
        <fgColor rgb="FFF2F2F2"/>
        <bgColor indexed="64"/>
      </patternFill>
    </fill>
    <fill>
      <patternFill patternType="solid">
        <fgColor rgb="FFD9D9D9"/>
        <bgColor rgb="FF000000"/>
      </patternFill>
    </fill>
    <fill>
      <patternFill patternType="solid">
        <fgColor theme="4" tint="0.79998168889431442"/>
        <bgColor indexed="64"/>
      </patternFill>
    </fill>
    <fill>
      <patternFill patternType="solid">
        <fgColor theme="0" tint="-0.249977111117893"/>
        <bgColor indexed="64"/>
      </patternFill>
    </fill>
    <fill>
      <patternFill patternType="solid">
        <fgColor rgb="FFC6E0B4"/>
        <bgColor rgb="FF000000"/>
      </patternFill>
    </fill>
    <fill>
      <patternFill patternType="solid">
        <fgColor rgb="FFFFFFFF"/>
        <bgColor rgb="FF000000"/>
      </patternFill>
    </fill>
    <fill>
      <patternFill patternType="solid">
        <fgColor theme="4" tint="0.79998168889431442"/>
        <bgColor rgb="FF000000"/>
      </patternFill>
    </fill>
    <fill>
      <patternFill patternType="solid">
        <fgColor theme="9" tint="0.79998168889431442"/>
        <bgColor rgb="FF000000"/>
      </patternFill>
    </fill>
    <fill>
      <patternFill patternType="solid">
        <fgColor theme="9" tint="0.79998168889431442"/>
        <bgColor indexed="64"/>
      </patternFill>
    </fill>
    <fill>
      <patternFill patternType="solid">
        <fgColor theme="9" tint="0.39997558519241921"/>
        <bgColor rgb="FF000000"/>
      </patternFill>
    </fill>
  </fills>
  <borders count="37">
    <border>
      <left/>
      <right/>
      <top/>
      <bottom/>
      <diagonal/>
    </border>
    <border>
      <left style="medium">
        <color indexed="64"/>
      </left>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9" tint="-0.249977111117893"/>
      </top>
      <bottom/>
      <diagonal/>
    </border>
    <border>
      <left style="thin">
        <color theme="9" tint="-0.249977111117893"/>
      </left>
      <right/>
      <top/>
      <bottom style="thin">
        <color theme="9" tint="-0.249977111117893"/>
      </bottom>
      <diagonal/>
    </border>
    <border>
      <left/>
      <right/>
      <top/>
      <bottom style="thin">
        <color theme="9" tint="-0.249977111117893"/>
      </bottom>
      <diagonal/>
    </border>
    <border>
      <left/>
      <right style="thin">
        <color theme="9" tint="-0.249977111117893"/>
      </right>
      <top/>
      <bottom/>
      <diagonal/>
    </border>
    <border>
      <left style="thin">
        <color theme="9" tint="-0.249977111117893"/>
      </left>
      <right style="thin">
        <color theme="9" tint="-0.249977111117893"/>
      </right>
      <top style="thin">
        <color theme="9" tint="-0.249977111117893"/>
      </top>
      <bottom style="thin">
        <color theme="9" tint="-0.249977111117893"/>
      </bottom>
      <diagonal/>
    </border>
    <border>
      <left/>
      <right style="thin">
        <color theme="9" tint="-0.249977111117893"/>
      </right>
      <top style="thin">
        <color theme="9" tint="-0.249977111117893"/>
      </top>
      <bottom/>
      <diagonal/>
    </border>
    <border>
      <left/>
      <right style="thin">
        <color theme="9" tint="-0.249977111117893"/>
      </right>
      <top/>
      <bottom style="thin">
        <color theme="9" tint="-0.249977111117893"/>
      </bottom>
      <diagonal/>
    </border>
    <border>
      <left style="thin">
        <color theme="9" tint="-0.249977111117893"/>
      </left>
      <right/>
      <top style="thin">
        <color theme="9" tint="-0.249977111117893"/>
      </top>
      <bottom style="thin">
        <color theme="9" tint="-0.249977111117893"/>
      </bottom>
      <diagonal/>
    </border>
    <border>
      <left/>
      <right style="thin">
        <color theme="9" tint="-0.249977111117893"/>
      </right>
      <top style="thin">
        <color theme="9" tint="-0.249977111117893"/>
      </top>
      <bottom style="thin">
        <color theme="9" tint="-0.249977111117893"/>
      </bottom>
      <diagonal/>
    </border>
    <border>
      <left style="thin">
        <color theme="9" tint="-0.249977111117893"/>
      </left>
      <right style="thin">
        <color theme="9" tint="-0.249977111117893"/>
      </right>
      <top/>
      <bottom style="thin">
        <color theme="9" tint="-0.249977111117893"/>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top style="thin">
        <color rgb="FF000000"/>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bottom style="thin">
        <color rgb="FF000000"/>
      </bottom>
      <diagonal/>
    </border>
    <border>
      <left/>
      <right/>
      <top/>
      <bottom style="thin">
        <color rgb="FF000000"/>
      </bottom>
      <diagonal/>
    </border>
    <border>
      <left/>
      <right style="medium">
        <color indexed="64"/>
      </right>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s>
  <cellStyleXfs count="31">
    <xf numFmtId="0" fontId="0" fillId="0" borderId="0"/>
    <xf numFmtId="0" fontId="14" fillId="5" borderId="0" applyNumberFormat="0" applyBorder="0" applyAlignment="0" applyProtection="0"/>
    <xf numFmtId="0" fontId="14" fillId="5" borderId="0" applyNumberFormat="0" applyBorder="0" applyAlignment="0" applyProtection="0"/>
    <xf numFmtId="0" fontId="14" fillId="5" borderId="0" applyNumberFormat="0" applyBorder="0" applyAlignment="0" applyProtection="0"/>
    <xf numFmtId="0" fontId="16" fillId="4" borderId="0" applyNumberFormat="0" applyBorder="0" applyAlignment="0" applyProtection="0"/>
    <xf numFmtId="0" fontId="20" fillId="4" borderId="0" applyNumberFormat="0" applyBorder="0" applyAlignment="0" applyProtection="0"/>
    <xf numFmtId="164" fontId="2" fillId="0" borderId="0" applyFont="0" applyFill="0" applyBorder="0" applyAlignment="0" applyProtection="0"/>
    <xf numFmtId="0" fontId="19" fillId="7" borderId="0" applyNumberFormat="0" applyBorder="0" applyAlignment="0" applyProtection="0"/>
    <xf numFmtId="0" fontId="17" fillId="0" borderId="0" applyNumberFormat="0" applyFill="0" applyBorder="0" applyAlignment="0" applyProtection="0">
      <alignment vertical="top"/>
      <protection locked="0"/>
    </xf>
    <xf numFmtId="0" fontId="18" fillId="6" borderId="3" applyNumberFormat="0" applyAlignment="0" applyProtection="0"/>
    <xf numFmtId="166" fontId="14" fillId="0" borderId="0" applyFont="0" applyFill="0" applyBorder="0" applyAlignment="0" applyProtection="0"/>
    <xf numFmtId="168" fontId="2" fillId="0" borderId="0" applyFont="0" applyFill="0" applyBorder="0" applyAlignment="0" applyProtection="0"/>
    <xf numFmtId="0" fontId="14" fillId="2" borderId="2" applyNumberFormat="0" applyFont="0" applyAlignment="0" applyProtection="0"/>
    <xf numFmtId="0" fontId="2" fillId="2" borderId="2" applyNumberFormat="0" applyFont="0" applyAlignment="0" applyProtection="0"/>
    <xf numFmtId="0" fontId="14" fillId="2" borderId="2" applyNumberFormat="0" applyFont="0" applyAlignment="0" applyProtection="0"/>
    <xf numFmtId="0" fontId="21" fillId="8" borderId="0" applyNumberFormat="0" applyBorder="0" applyAlignment="0" applyProtection="0"/>
    <xf numFmtId="9" fontId="14" fillId="0" borderId="0" applyFont="0" applyFill="0" applyBorder="0" applyAlignment="0" applyProtection="0"/>
    <xf numFmtId="9" fontId="2" fillId="0" borderId="0" applyFont="0" applyFill="0" applyBorder="0" applyAlignment="0" applyProtection="0"/>
    <xf numFmtId="0" fontId="14" fillId="0" borderId="0"/>
    <xf numFmtId="0" fontId="15" fillId="0" borderId="0"/>
    <xf numFmtId="0" fontId="2" fillId="0" borderId="0"/>
    <xf numFmtId="0" fontId="14" fillId="0" borderId="0"/>
    <xf numFmtId="0" fontId="2" fillId="0" borderId="0"/>
    <xf numFmtId="44" fontId="3" fillId="0" borderId="0" applyFont="0" applyFill="0" applyBorder="0" applyAlignment="0" applyProtection="0"/>
    <xf numFmtId="169" fontId="12" fillId="0" borderId="0" applyFont="0" applyFill="0" applyBorder="0" applyAlignment="0" applyProtection="0"/>
    <xf numFmtId="44" fontId="2" fillId="0" borderId="0" applyFont="0" applyFill="0" applyBorder="0" applyAlignment="0" applyProtection="0"/>
    <xf numFmtId="0" fontId="1" fillId="0" borderId="0"/>
    <xf numFmtId="0" fontId="1" fillId="2" borderId="2" applyNumberFormat="0" applyFont="0" applyAlignment="0" applyProtection="0"/>
    <xf numFmtId="0" fontId="1" fillId="3" borderId="0" applyNumberFormat="0" applyBorder="0" applyAlignment="0" applyProtection="0"/>
    <xf numFmtId="166" fontId="1" fillId="0" borderId="0" applyFont="0" applyFill="0" applyBorder="0" applyAlignment="0" applyProtection="0"/>
    <xf numFmtId="44" fontId="1" fillId="0" borderId="0" applyFont="0" applyFill="0" applyBorder="0" applyAlignment="0" applyProtection="0"/>
  </cellStyleXfs>
  <cellXfs count="122">
    <xf numFmtId="0" fontId="0" fillId="0" borderId="0" xfId="0"/>
    <xf numFmtId="0" fontId="4" fillId="9" borderId="0" xfId="0" applyFont="1" applyFill="1"/>
    <xf numFmtId="2" fontId="4" fillId="9" borderId="0" xfId="0" applyNumberFormat="1" applyFont="1" applyFill="1"/>
    <xf numFmtId="49" fontId="4" fillId="10" borderId="4" xfId="0" applyNumberFormat="1" applyFont="1" applyFill="1" applyBorder="1"/>
    <xf numFmtId="49" fontId="6" fillId="10" borderId="4" xfId="0" applyNumberFormat="1" applyFont="1" applyFill="1" applyBorder="1"/>
    <xf numFmtId="49" fontId="4" fillId="10" borderId="6" xfId="0" applyNumberFormat="1" applyFont="1" applyFill="1" applyBorder="1"/>
    <xf numFmtId="49" fontId="6" fillId="10" borderId="6" xfId="0" applyNumberFormat="1" applyFont="1" applyFill="1" applyBorder="1"/>
    <xf numFmtId="0" fontId="4" fillId="9" borderId="1" xfId="0" applyFont="1" applyFill="1" applyBorder="1" applyAlignment="1">
      <alignment wrapText="1"/>
    </xf>
    <xf numFmtId="49" fontId="9" fillId="9" borderId="0" xfId="0" applyNumberFormat="1" applyFont="1" applyFill="1" applyAlignment="1">
      <alignment horizontal="left" vertical="center" wrapText="1"/>
    </xf>
    <xf numFmtId="0" fontId="8" fillId="10" borderId="0" xfId="0" applyFont="1" applyFill="1" applyAlignment="1">
      <alignment vertical="center" wrapText="1"/>
    </xf>
    <xf numFmtId="0" fontId="11" fillId="10" borderId="0" xfId="0" applyFont="1" applyFill="1"/>
    <xf numFmtId="0" fontId="11" fillId="10" borderId="7" xfId="0" applyFont="1" applyFill="1" applyBorder="1"/>
    <xf numFmtId="0" fontId="22" fillId="9" borderId="0" xfId="19" applyFont="1" applyFill="1"/>
    <xf numFmtId="167" fontId="22" fillId="9" borderId="0" xfId="19" applyNumberFormat="1" applyFont="1" applyFill="1"/>
    <xf numFmtId="0" fontId="4" fillId="9" borderId="0" xfId="19" applyFont="1" applyFill="1"/>
    <xf numFmtId="49" fontId="4" fillId="10" borderId="9" xfId="0" applyNumberFormat="1" applyFont="1" applyFill="1" applyBorder="1"/>
    <xf numFmtId="49" fontId="4" fillId="10" borderId="10" xfId="0" applyNumberFormat="1" applyFont="1" applyFill="1" applyBorder="1"/>
    <xf numFmtId="0" fontId="22" fillId="0" borderId="0" xfId="19" applyFont="1"/>
    <xf numFmtId="0" fontId="25" fillId="0" borderId="0" xfId="19" applyFont="1"/>
    <xf numFmtId="0" fontId="22" fillId="11" borderId="0" xfId="19" applyFont="1" applyFill="1"/>
    <xf numFmtId="0" fontId="9" fillId="9" borderId="0" xfId="19" applyFont="1" applyFill="1"/>
    <xf numFmtId="0" fontId="9" fillId="9" borderId="0" xfId="19" applyFont="1" applyFill="1" applyAlignment="1">
      <alignment vertical="top"/>
    </xf>
    <xf numFmtId="0" fontId="22" fillId="9" borderId="0" xfId="19" applyFont="1" applyFill="1" applyAlignment="1">
      <alignment vertical="center"/>
    </xf>
    <xf numFmtId="167" fontId="4" fillId="12" borderId="13" xfId="23" applyNumberFormat="1" applyFont="1" applyFill="1" applyBorder="1" applyAlignment="1" applyProtection="1">
      <alignment horizontal="left" vertical="center"/>
      <protection locked="0"/>
    </xf>
    <xf numFmtId="0" fontId="4" fillId="12" borderId="13" xfId="0" applyFont="1" applyFill="1" applyBorder="1" applyAlignment="1" applyProtection="1">
      <alignment horizontal="center" vertical="center"/>
      <protection locked="0"/>
    </xf>
    <xf numFmtId="0" fontId="24" fillId="12" borderId="8" xfId="0" applyFont="1" applyFill="1" applyBorder="1" applyAlignment="1" applyProtection="1">
      <alignment horizontal="center" vertical="center"/>
      <protection locked="0"/>
    </xf>
    <xf numFmtId="167" fontId="4" fillId="12" borderId="8" xfId="23" applyNumberFormat="1" applyFont="1" applyFill="1" applyBorder="1" applyAlignment="1" applyProtection="1">
      <alignment horizontal="left" vertical="center"/>
      <protection locked="0"/>
    </xf>
    <xf numFmtId="0" fontId="4" fillId="12" borderId="8" xfId="0" applyFont="1" applyFill="1" applyBorder="1" applyAlignment="1" applyProtection="1">
      <alignment horizontal="center" vertical="center"/>
      <protection locked="0"/>
    </xf>
    <xf numFmtId="0" fontId="23" fillId="9" borderId="0" xfId="19" applyFont="1" applyFill="1" applyAlignment="1">
      <alignment vertical="center"/>
    </xf>
    <xf numFmtId="0" fontId="26" fillId="9" borderId="0" xfId="19" applyFont="1" applyFill="1"/>
    <xf numFmtId="0" fontId="10" fillId="15" borderId="0" xfId="0" applyFont="1" applyFill="1" applyAlignment="1">
      <alignment vertical="center"/>
    </xf>
    <xf numFmtId="0" fontId="5" fillId="15" borderId="0" xfId="0" applyFont="1" applyFill="1" applyAlignment="1">
      <alignment vertical="center"/>
    </xf>
    <xf numFmtId="49" fontId="4" fillId="15" borderId="0" xfId="0" applyNumberFormat="1" applyFont="1" applyFill="1"/>
    <xf numFmtId="49" fontId="4" fillId="15" borderId="0" xfId="0" applyNumberFormat="1" applyFont="1" applyFill="1" applyAlignment="1">
      <alignment horizontal="center"/>
    </xf>
    <xf numFmtId="0" fontId="7" fillId="15" borderId="0" xfId="0" applyFont="1" applyFill="1" applyAlignment="1">
      <alignment horizontal="left" vertical="center" wrapText="1"/>
    </xf>
    <xf numFmtId="0" fontId="8" fillId="15" borderId="0" xfId="0" applyFont="1" applyFill="1" applyAlignment="1">
      <alignment vertical="center" wrapText="1"/>
    </xf>
    <xf numFmtId="49" fontId="7" fillId="15" borderId="0" xfId="0" applyNumberFormat="1" applyFont="1" applyFill="1" applyAlignment="1">
      <alignment horizontal="left" vertical="center"/>
    </xf>
    <xf numFmtId="49" fontId="8" fillId="15" borderId="0" xfId="0" applyNumberFormat="1" applyFont="1" applyFill="1" applyAlignment="1">
      <alignment vertical="center"/>
    </xf>
    <xf numFmtId="0" fontId="22" fillId="16" borderId="11" xfId="19" applyFont="1" applyFill="1" applyBorder="1" applyAlignment="1">
      <alignment vertical="center"/>
    </xf>
    <xf numFmtId="0" fontId="22" fillId="16" borderId="12" xfId="19" applyFont="1" applyFill="1" applyBorder="1" applyAlignment="1">
      <alignment vertical="center"/>
    </xf>
    <xf numFmtId="0" fontId="23" fillId="16" borderId="8" xfId="19" applyFont="1" applyFill="1" applyBorder="1" applyAlignment="1">
      <alignment vertical="center"/>
    </xf>
    <xf numFmtId="165" fontId="24" fillId="13" borderId="8" xfId="0" applyNumberFormat="1" applyFont="1" applyFill="1" applyBorder="1" applyAlignment="1" applyProtection="1">
      <alignment horizontal="center" vertical="center"/>
      <protection locked="0"/>
    </xf>
    <xf numFmtId="0" fontId="0" fillId="9" borderId="0" xfId="0" applyFill="1"/>
    <xf numFmtId="167" fontId="24" fillId="12" borderId="8" xfId="23" applyNumberFormat="1" applyFont="1" applyFill="1" applyBorder="1" applyAlignment="1">
      <alignment horizontal="left" vertical="center"/>
    </xf>
    <xf numFmtId="0" fontId="29" fillId="0" borderId="0" xfId="0" applyFont="1" applyAlignment="1">
      <alignment vertical="top" wrapText="1"/>
    </xf>
    <xf numFmtId="0" fontId="30" fillId="0" borderId="0" xfId="0" applyFont="1" applyAlignment="1">
      <alignment vertical="top" wrapText="1"/>
    </xf>
    <xf numFmtId="0" fontId="31" fillId="0" borderId="0" xfId="0" applyFont="1" applyAlignment="1">
      <alignment vertical="top" wrapText="1"/>
    </xf>
    <xf numFmtId="0" fontId="29" fillId="0" borderId="0" xfId="0" applyFont="1" applyAlignment="1">
      <alignment horizontal="right" vertical="top"/>
    </xf>
    <xf numFmtId="0" fontId="29" fillId="0" borderId="0" xfId="0" applyFont="1"/>
    <xf numFmtId="0" fontId="29" fillId="0" borderId="0" xfId="0" applyFont="1" applyAlignment="1">
      <alignment horizontal="left" vertical="top" wrapText="1" indent="2"/>
    </xf>
    <xf numFmtId="0" fontId="32" fillId="0" borderId="0" xfId="0" applyFont="1" applyAlignment="1">
      <alignment vertical="top" wrapText="1"/>
    </xf>
    <xf numFmtId="0" fontId="34" fillId="11" borderId="0" xfId="19" applyFont="1" applyFill="1"/>
    <xf numFmtId="0" fontId="30" fillId="0" borderId="0" xfId="19" applyFont="1"/>
    <xf numFmtId="0" fontId="29" fillId="0" borderId="0" xfId="19" applyFont="1"/>
    <xf numFmtId="0" fontId="36" fillId="0" borderId="14" xfId="0" applyFont="1" applyBorder="1"/>
    <xf numFmtId="0" fontId="37" fillId="0" borderId="14" xfId="0" applyFont="1" applyBorder="1"/>
    <xf numFmtId="44" fontId="36" fillId="0" borderId="14" xfId="0" applyNumberFormat="1" applyFont="1" applyBorder="1"/>
    <xf numFmtId="0" fontId="36" fillId="0" borderId="14" xfId="0" applyFont="1" applyBorder="1" applyAlignment="1">
      <alignment vertical="center"/>
    </xf>
    <xf numFmtId="0" fontId="36" fillId="0" borderId="14" xfId="0" applyFont="1" applyBorder="1" applyAlignment="1">
      <alignment vertical="center" wrapText="1"/>
    </xf>
    <xf numFmtId="0" fontId="37" fillId="0" borderId="15" xfId="0" applyFont="1" applyBorder="1"/>
    <xf numFmtId="0" fontId="37" fillId="0" borderId="18" xfId="0" applyFont="1" applyBorder="1"/>
    <xf numFmtId="0" fontId="37" fillId="0" borderId="15" xfId="0" applyFont="1" applyBorder="1" applyAlignment="1">
      <alignment wrapText="1"/>
    </xf>
    <xf numFmtId="0" fontId="37" fillId="0" borderId="19" xfId="0" applyFont="1" applyBorder="1" applyAlignment="1">
      <alignment wrapText="1"/>
    </xf>
    <xf numFmtId="0" fontId="33" fillId="0" borderId="0" xfId="0" applyFont="1"/>
    <xf numFmtId="0" fontId="36" fillId="0" borderId="16" xfId="0" applyFont="1" applyBorder="1"/>
    <xf numFmtId="0" fontId="37" fillId="0" borderId="16" xfId="0" applyFont="1" applyBorder="1" applyAlignment="1">
      <alignment vertical="center" wrapText="1"/>
    </xf>
    <xf numFmtId="44" fontId="37" fillId="0" borderId="14" xfId="0" applyNumberFormat="1" applyFont="1" applyBorder="1"/>
    <xf numFmtId="44" fontId="35" fillId="0" borderId="14" xfId="0" applyNumberFormat="1" applyFont="1" applyBorder="1"/>
    <xf numFmtId="44" fontId="0" fillId="0" borderId="0" xfId="0" applyNumberFormat="1"/>
    <xf numFmtId="0" fontId="39" fillId="18" borderId="23" xfId="19" applyFont="1" applyFill="1" applyBorder="1" applyAlignment="1">
      <alignment horizontal="left" vertical="center" wrapText="1"/>
    </xf>
    <xf numFmtId="0" fontId="39" fillId="18" borderId="24" xfId="19" applyFont="1" applyFill="1" applyBorder="1" applyAlignment="1">
      <alignment horizontal="left" vertical="center" wrapText="1"/>
    </xf>
    <xf numFmtId="0" fontId="39" fillId="18" borderId="25" xfId="19" applyFont="1" applyFill="1" applyBorder="1" applyAlignment="1">
      <alignment horizontal="left" vertical="center" wrapText="1"/>
    </xf>
    <xf numFmtId="0" fontId="39" fillId="18" borderId="1" xfId="19" applyFont="1" applyFill="1" applyBorder="1" applyAlignment="1">
      <alignment horizontal="left" vertical="center" wrapText="1"/>
    </xf>
    <xf numFmtId="0" fontId="39" fillId="18" borderId="0" xfId="19" applyFont="1" applyFill="1" applyAlignment="1">
      <alignment horizontal="left" vertical="center" wrapText="1"/>
    </xf>
    <xf numFmtId="0" fontId="39" fillId="18" borderId="26" xfId="19" applyFont="1" applyFill="1" applyBorder="1" applyAlignment="1">
      <alignment horizontal="left" vertical="center" wrapText="1"/>
    </xf>
    <xf numFmtId="0" fontId="35" fillId="19" borderId="16" xfId="0" applyFont="1" applyFill="1" applyBorder="1"/>
    <xf numFmtId="44" fontId="35" fillId="19" borderId="16" xfId="0" applyNumberFormat="1" applyFont="1" applyFill="1" applyBorder="1"/>
    <xf numFmtId="0" fontId="35" fillId="19" borderId="17" xfId="0" applyFont="1" applyFill="1" applyBorder="1"/>
    <xf numFmtId="44" fontId="35" fillId="19" borderId="17" xfId="0" applyNumberFormat="1" applyFont="1" applyFill="1" applyBorder="1"/>
    <xf numFmtId="0" fontId="35" fillId="20" borderId="14" xfId="0" applyFont="1" applyFill="1" applyBorder="1"/>
    <xf numFmtId="0" fontId="36" fillId="20" borderId="14" xfId="0" applyFont="1" applyFill="1" applyBorder="1"/>
    <xf numFmtId="44" fontId="36" fillId="20" borderId="14" xfId="0" applyNumberFormat="1" applyFont="1" applyFill="1" applyBorder="1"/>
    <xf numFmtId="0" fontId="37" fillId="21" borderId="16" xfId="0" applyFont="1" applyFill="1" applyBorder="1" applyAlignment="1">
      <alignment vertical="center" wrapText="1"/>
    </xf>
    <xf numFmtId="0" fontId="37" fillId="21" borderId="14" xfId="0" applyFont="1" applyFill="1" applyBorder="1"/>
    <xf numFmtId="44" fontId="37" fillId="21" borderId="14" xfId="0" applyNumberFormat="1" applyFont="1" applyFill="1" applyBorder="1"/>
    <xf numFmtId="44" fontId="35" fillId="21" borderId="14" xfId="0" applyNumberFormat="1" applyFont="1" applyFill="1" applyBorder="1"/>
    <xf numFmtId="0" fontId="35" fillId="22" borderId="14" xfId="0" applyFont="1" applyFill="1" applyBorder="1"/>
    <xf numFmtId="44" fontId="35" fillId="22" borderId="14" xfId="0" applyNumberFormat="1" applyFont="1" applyFill="1" applyBorder="1"/>
    <xf numFmtId="44" fontId="36" fillId="22" borderId="14" xfId="0" applyNumberFormat="1" applyFont="1" applyFill="1" applyBorder="1"/>
    <xf numFmtId="0" fontId="38" fillId="15" borderId="27" xfId="19" applyFont="1" applyFill="1" applyBorder="1" applyAlignment="1" applyProtection="1">
      <alignment vertical="center" wrapText="1"/>
      <protection locked="0"/>
    </xf>
    <xf numFmtId="0" fontId="38" fillId="15" borderId="33" xfId="19" applyFont="1" applyFill="1" applyBorder="1" applyAlignment="1" applyProtection="1">
      <alignment vertical="center" wrapText="1"/>
      <protection locked="0"/>
    </xf>
    <xf numFmtId="0" fontId="35" fillId="19" borderId="14" xfId="0" applyFont="1" applyFill="1" applyBorder="1"/>
    <xf numFmtId="0" fontId="35" fillId="19" borderId="15" xfId="0" applyFont="1" applyFill="1" applyBorder="1"/>
    <xf numFmtId="0" fontId="35" fillId="19" borderId="36" xfId="0" applyFont="1" applyFill="1" applyBorder="1"/>
    <xf numFmtId="0" fontId="37" fillId="0" borderId="19" xfId="0" applyFont="1" applyBorder="1"/>
    <xf numFmtId="0" fontId="39" fillId="0" borderId="0" xfId="0" applyFont="1" applyAlignment="1">
      <alignment horizontal="left" vertical="top" wrapText="1"/>
    </xf>
    <xf numFmtId="0" fontId="7" fillId="0" borderId="0" xfId="0" applyFont="1"/>
    <xf numFmtId="0" fontId="38" fillId="15" borderId="30" xfId="19" applyFont="1" applyFill="1" applyBorder="1" applyAlignment="1" applyProtection="1">
      <alignment vertical="center" wrapText="1"/>
      <protection locked="0"/>
    </xf>
    <xf numFmtId="8" fontId="36" fillId="17" borderId="14" xfId="0" applyNumberFormat="1" applyFont="1" applyFill="1" applyBorder="1" applyAlignment="1" applyProtection="1">
      <alignment wrapText="1"/>
      <protection locked="0"/>
    </xf>
    <xf numFmtId="0" fontId="39" fillId="15" borderId="34" xfId="19" applyFont="1" applyFill="1" applyBorder="1" applyAlignment="1" applyProtection="1">
      <alignment horizontal="left" vertical="center" wrapText="1"/>
      <protection locked="0"/>
    </xf>
    <xf numFmtId="0" fontId="39" fillId="15" borderId="35" xfId="19" applyFont="1" applyFill="1" applyBorder="1" applyAlignment="1" applyProtection="1">
      <alignment horizontal="left" vertical="center" wrapText="1"/>
      <protection locked="0"/>
    </xf>
    <xf numFmtId="0" fontId="30" fillId="11" borderId="0" xfId="19" applyFont="1" applyFill="1" applyAlignment="1">
      <alignment horizontal="left" vertical="top" wrapText="1"/>
    </xf>
    <xf numFmtId="0" fontId="38" fillId="14" borderId="20" xfId="19" applyFont="1" applyFill="1" applyBorder="1" applyAlignment="1">
      <alignment horizontal="left" vertical="center" wrapText="1"/>
    </xf>
    <xf numFmtId="0" fontId="38" fillId="14" borderId="21" xfId="19" applyFont="1" applyFill="1" applyBorder="1" applyAlignment="1">
      <alignment horizontal="left" vertical="center" wrapText="1"/>
    </xf>
    <xf numFmtId="0" fontId="38" fillId="14" borderId="22" xfId="19" applyFont="1" applyFill="1" applyBorder="1" applyAlignment="1">
      <alignment horizontal="left" vertical="center" wrapText="1"/>
    </xf>
    <xf numFmtId="0" fontId="39" fillId="15" borderId="28" xfId="19" applyFont="1" applyFill="1" applyBorder="1" applyAlignment="1" applyProtection="1">
      <alignment horizontal="left" vertical="center" wrapText="1"/>
      <protection locked="0"/>
    </xf>
    <xf numFmtId="0" fontId="39" fillId="15" borderId="29" xfId="19" applyFont="1" applyFill="1" applyBorder="1" applyAlignment="1" applyProtection="1">
      <alignment horizontal="left" vertical="center" wrapText="1"/>
      <protection locked="0"/>
    </xf>
    <xf numFmtId="0" fontId="39" fillId="15" borderId="31" xfId="19" applyFont="1" applyFill="1" applyBorder="1" applyAlignment="1" applyProtection="1">
      <alignment horizontal="left" vertical="center" wrapText="1"/>
      <protection locked="0"/>
    </xf>
    <xf numFmtId="0" fontId="39" fillId="15" borderId="32" xfId="19" applyFont="1" applyFill="1" applyBorder="1" applyAlignment="1" applyProtection="1">
      <alignment horizontal="left" vertical="center" wrapText="1"/>
      <protection locked="0"/>
    </xf>
    <xf numFmtId="0" fontId="38" fillId="15" borderId="1" xfId="19" applyFont="1" applyFill="1" applyBorder="1" applyAlignment="1" applyProtection="1">
      <alignment vertical="center" wrapText="1"/>
      <protection locked="0"/>
    </xf>
    <xf numFmtId="0" fontId="38" fillId="15" borderId="30" xfId="19" applyFont="1" applyFill="1" applyBorder="1" applyAlignment="1" applyProtection="1">
      <alignment vertical="center" wrapText="1"/>
      <protection locked="0"/>
    </xf>
    <xf numFmtId="0" fontId="39" fillId="15" borderId="0" xfId="19" applyFont="1" applyFill="1" applyAlignment="1" applyProtection="1">
      <alignment horizontal="center" vertical="center" wrapText="1"/>
      <protection locked="0"/>
    </xf>
    <xf numFmtId="0" fontId="39" fillId="15" borderId="26" xfId="19" applyFont="1" applyFill="1" applyBorder="1" applyAlignment="1" applyProtection="1">
      <alignment horizontal="center" vertical="center" wrapText="1"/>
      <protection locked="0"/>
    </xf>
    <xf numFmtId="0" fontId="39" fillId="15" borderId="31" xfId="19" applyFont="1" applyFill="1" applyBorder="1" applyAlignment="1" applyProtection="1">
      <alignment horizontal="center" vertical="center" wrapText="1"/>
      <protection locked="0"/>
    </xf>
    <xf numFmtId="0" fontId="39" fillId="15" borderId="32" xfId="19" applyFont="1" applyFill="1" applyBorder="1" applyAlignment="1" applyProtection="1">
      <alignment horizontal="center" vertical="center" wrapText="1"/>
      <protection locked="0"/>
    </xf>
    <xf numFmtId="49" fontId="27" fillId="9" borderId="5" xfId="0" applyNumberFormat="1" applyFont="1" applyFill="1" applyBorder="1" applyAlignment="1">
      <alignment horizontal="left" vertical="center"/>
    </xf>
    <xf numFmtId="49" fontId="9" fillId="9" borderId="10" xfId="0" applyNumberFormat="1" applyFont="1" applyFill="1" applyBorder="1" applyAlignment="1">
      <alignment horizontal="left" vertical="center"/>
    </xf>
    <xf numFmtId="49" fontId="9" fillId="9" borderId="5" xfId="0" applyNumberFormat="1" applyFont="1" applyFill="1" applyBorder="1" applyAlignment="1">
      <alignment horizontal="left" vertical="center"/>
    </xf>
    <xf numFmtId="49" fontId="9" fillId="9" borderId="8" xfId="0" applyNumberFormat="1" applyFont="1" applyFill="1" applyBorder="1" applyAlignment="1">
      <alignment horizontal="left" vertical="center"/>
    </xf>
    <xf numFmtId="49" fontId="4" fillId="9" borderId="11" xfId="0" applyNumberFormat="1" applyFont="1" applyFill="1" applyBorder="1" applyAlignment="1">
      <alignment horizontal="left" vertical="center"/>
    </xf>
    <xf numFmtId="49" fontId="4" fillId="9" borderId="12" xfId="0" applyNumberFormat="1" applyFont="1" applyFill="1" applyBorder="1" applyAlignment="1">
      <alignment horizontal="left" vertical="center"/>
    </xf>
    <xf numFmtId="0" fontId="23" fillId="9" borderId="0" xfId="19" applyFont="1" applyFill="1" applyAlignment="1">
      <alignment horizontal="left" vertical="top" wrapText="1"/>
    </xf>
  </cellXfs>
  <cellStyles count="31">
    <cellStyle name="20% - Accent1 2" xfId="1" xr:uid="{00000000-0005-0000-0000-000000000000}"/>
    <cellStyle name="20% - Accent1 3" xfId="2" xr:uid="{00000000-0005-0000-0000-000001000000}"/>
    <cellStyle name="20% - Accent1 5" xfId="3" xr:uid="{00000000-0005-0000-0000-000002000000}"/>
    <cellStyle name="20% - Accent3 2" xfId="28" xr:uid="{4B8B8394-F644-4A20-8C6F-BE9074269AA6}"/>
    <cellStyle name="Accent1 2" xfId="4" xr:uid="{00000000-0005-0000-0000-000004000000}"/>
    <cellStyle name="Accent1 3" xfId="5" xr:uid="{00000000-0005-0000-0000-000005000000}"/>
    <cellStyle name="Euro" xfId="6" xr:uid="{00000000-0005-0000-0000-000006000000}"/>
    <cellStyle name="Goed 2" xfId="7" xr:uid="{00000000-0005-0000-0000-000007000000}"/>
    <cellStyle name="Hyperlink 2" xfId="8" xr:uid="{00000000-0005-0000-0000-000008000000}"/>
    <cellStyle name="Invoer 2" xfId="9" xr:uid="{00000000-0005-0000-0000-000009000000}"/>
    <cellStyle name="Komma 2" xfId="10" xr:uid="{00000000-0005-0000-0000-00000A000000}"/>
    <cellStyle name="Komma 3" xfId="11" xr:uid="{00000000-0005-0000-0000-00000B000000}"/>
    <cellStyle name="Komma 4" xfId="29" xr:uid="{0DE72CAD-756D-4ECA-AFA1-A1290F0FDC21}"/>
    <cellStyle name="Notitie 2" xfId="12" xr:uid="{00000000-0005-0000-0000-00000C000000}"/>
    <cellStyle name="Notitie 2 2" xfId="13" xr:uid="{00000000-0005-0000-0000-00000D000000}"/>
    <cellStyle name="Notitie 2 3" xfId="14" xr:uid="{00000000-0005-0000-0000-00000E000000}"/>
    <cellStyle name="Notitie 3" xfId="27" xr:uid="{65E9AB19-4884-4E8E-B6AB-BCA4C5EB8EE9}"/>
    <cellStyle name="Ongeldig 2" xfId="15" xr:uid="{00000000-0005-0000-0000-00000F000000}"/>
    <cellStyle name="Procent 2" xfId="16" xr:uid="{00000000-0005-0000-0000-000010000000}"/>
    <cellStyle name="Procent 3" xfId="17" xr:uid="{00000000-0005-0000-0000-000011000000}"/>
    <cellStyle name="Standaard" xfId="0" builtinId="0"/>
    <cellStyle name="Standaard 2" xfId="18" xr:uid="{00000000-0005-0000-0000-000013000000}"/>
    <cellStyle name="Standaard 3" xfId="19" xr:uid="{00000000-0005-0000-0000-000014000000}"/>
    <cellStyle name="Standaard 3 2" xfId="20" xr:uid="{00000000-0005-0000-0000-000015000000}"/>
    <cellStyle name="Standaard 4" xfId="21" xr:uid="{00000000-0005-0000-0000-000016000000}"/>
    <cellStyle name="Standaard 5" xfId="22" xr:uid="{00000000-0005-0000-0000-000017000000}"/>
    <cellStyle name="Standaard 6" xfId="26" xr:uid="{A405AF2C-0966-4F3B-B6F4-3FAEBBFCC9C9}"/>
    <cellStyle name="Valuta" xfId="23" builtinId="4"/>
    <cellStyle name="Valuta 2" xfId="24" xr:uid="{00000000-0005-0000-0000-000019000000}"/>
    <cellStyle name="Valuta 3" xfId="25" xr:uid="{00000000-0005-0000-0000-00001A000000}"/>
    <cellStyle name="Valuta 4" xfId="30" xr:uid="{A6DE2BCD-ECEE-4D72-A16F-C451895E038F}"/>
  </cellStyles>
  <dxfs count="2">
    <dxf>
      <font>
        <color theme="0" tint="-4.9989318521683403E-2"/>
      </font>
    </dxf>
    <dxf>
      <font>
        <color theme="0" tint="-4.9989318521683403E-2"/>
      </font>
    </dxf>
  </dxfs>
  <tableStyles count="0" defaultTableStyle="TableStyleMedium9" defaultPivotStyle="PivotStyleLight16"/>
  <colors>
    <mruColors>
      <color rgb="FF96D14F"/>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1"/>
  <mc:AlternateContent xmlns:mc="http://schemas.openxmlformats.org/markup-compatibility/2006">
    <mc:Choice xmlns:c14="http://schemas.microsoft.com/office/drawing/2007/8/2/chart" Requires="c14">
      <c14:style val="110"/>
    </mc:Choice>
    <mc:Fallback>
      <c:style val="10"/>
    </mc:Fallback>
  </mc:AlternateContent>
  <c:chart>
    <c:autoTitleDeleted val="0"/>
    <c:plotArea>
      <c:layout>
        <c:manualLayout>
          <c:layoutTarget val="inner"/>
          <c:xMode val="edge"/>
          <c:yMode val="edge"/>
          <c:x val="0.15381255496365503"/>
          <c:y val="6.366403348608092E-2"/>
          <c:w val="0.74817563250629693"/>
          <c:h val="0.73573484651713694"/>
        </c:manualLayout>
      </c:layout>
      <c:scatterChart>
        <c:scatterStyle val="smoothMarker"/>
        <c:varyColors val="0"/>
        <c:ser>
          <c:idx val="0"/>
          <c:order val="0"/>
          <c:marker>
            <c:symbol val="none"/>
          </c:marker>
          <c:xVal>
            <c:numRef>
              <c:f>'Tab3 beoordeling prijs'!$D$8:$D$10</c:f>
              <c:numCache>
                <c:formatCode>"€"\ #,##0.00</c:formatCode>
                <c:ptCount val="3"/>
                <c:pt idx="0">
                  <c:v>360000</c:v>
                </c:pt>
                <c:pt idx="1">
                  <c:v>280000</c:v>
                </c:pt>
                <c:pt idx="2">
                  <c:v>0</c:v>
                </c:pt>
              </c:numCache>
            </c:numRef>
          </c:xVal>
          <c:yVal>
            <c:numRef>
              <c:f>'Tab3 beoordeling prijs'!$E$8:$E$10</c:f>
              <c:numCache>
                <c:formatCode>General</c:formatCode>
                <c:ptCount val="3"/>
                <c:pt idx="0">
                  <c:v>0</c:v>
                </c:pt>
                <c:pt idx="1">
                  <c:v>30</c:v>
                </c:pt>
                <c:pt idx="2">
                  <c:v>30</c:v>
                </c:pt>
              </c:numCache>
            </c:numRef>
          </c:yVal>
          <c:smooth val="0"/>
          <c:extLst>
            <c:ext xmlns:c16="http://schemas.microsoft.com/office/drawing/2014/chart" uri="{C3380CC4-5D6E-409C-BE32-E72D297353CC}">
              <c16:uniqueId val="{00000000-DF78-4293-B9B2-73FADE282633}"/>
            </c:ext>
          </c:extLst>
        </c:ser>
        <c:ser>
          <c:idx val="1"/>
          <c:order val="1"/>
          <c:tx>
            <c:strRef>
              <c:f>'Tab3 beoordeling prijs'!$B$12:$C$12</c:f>
              <c:strCache>
                <c:ptCount val="1"/>
                <c:pt idx="0">
                  <c:v>Score voor waarde van inschrijver</c:v>
                </c:pt>
              </c:strCache>
            </c:strRef>
          </c:tx>
          <c:marker>
            <c:symbol val="triangle"/>
            <c:size val="7"/>
          </c:marker>
          <c:xVal>
            <c:numRef>
              <c:f>'Tab3 beoordeling prijs'!$D$12</c:f>
              <c:numCache>
                <c:formatCode>"€"\ #,##0.00</c:formatCode>
                <c:ptCount val="1"/>
                <c:pt idx="0">
                  <c:v>0</c:v>
                </c:pt>
              </c:numCache>
            </c:numRef>
          </c:xVal>
          <c:yVal>
            <c:numRef>
              <c:f>'Tab3 beoordeling prijs'!$E$12</c:f>
              <c:numCache>
                <c:formatCode>0.0</c:formatCode>
                <c:ptCount val="1"/>
                <c:pt idx="0">
                  <c:v>30</c:v>
                </c:pt>
              </c:numCache>
            </c:numRef>
          </c:yVal>
          <c:smooth val="1"/>
          <c:extLst>
            <c:ext xmlns:c16="http://schemas.microsoft.com/office/drawing/2014/chart" uri="{C3380CC4-5D6E-409C-BE32-E72D297353CC}">
              <c16:uniqueId val="{00000001-DF78-4293-B9B2-73FADE282633}"/>
            </c:ext>
          </c:extLst>
        </c:ser>
        <c:dLbls>
          <c:showLegendKey val="0"/>
          <c:showVal val="0"/>
          <c:showCatName val="0"/>
          <c:showSerName val="0"/>
          <c:showPercent val="0"/>
          <c:showBubbleSize val="0"/>
        </c:dLbls>
        <c:axId val="1003076655"/>
        <c:axId val="1"/>
      </c:scatterChart>
      <c:valAx>
        <c:axId val="1003076655"/>
        <c:scaling>
          <c:orientation val="minMax"/>
        </c:scaling>
        <c:delete val="0"/>
        <c:axPos val="b"/>
        <c:majorGridlines/>
        <c:title>
          <c:tx>
            <c:rich>
              <a:bodyPr/>
              <a:lstStyle/>
              <a:p>
                <a:pPr algn="ctr" rtl="0">
                  <a:defRPr lang="nl-NL" sz="900" b="1" i="0" u="none" strike="noStrike" kern="1200" baseline="0">
                    <a:solidFill>
                      <a:srgbClr val="000000"/>
                    </a:solidFill>
                    <a:latin typeface="Arial" panose="020B0604020202020204" pitchFamily="34" charset="0"/>
                    <a:ea typeface="Calibri"/>
                    <a:cs typeface="Arial" panose="020B0604020202020204" pitchFamily="34" charset="0"/>
                  </a:defRPr>
                </a:pPr>
                <a:r>
                  <a:rPr lang="nl-NL" sz="900" b="1" i="0" u="none" strike="noStrike" kern="1200" baseline="0">
                    <a:solidFill>
                      <a:srgbClr val="000000"/>
                    </a:solidFill>
                    <a:latin typeface="Arial" panose="020B0604020202020204" pitchFamily="34" charset="0"/>
                    <a:ea typeface="Calibri"/>
                    <a:cs typeface="Arial" panose="020B0604020202020204" pitchFamily="34" charset="0"/>
                  </a:rPr>
                  <a:t>Prijs</a:t>
                </a:r>
              </a:p>
            </c:rich>
          </c:tx>
          <c:layout>
            <c:manualLayout>
              <c:xMode val="edge"/>
              <c:yMode val="edge"/>
              <c:x val="0.48437523087391859"/>
              <c:y val="0.89563241841733343"/>
            </c:manualLayout>
          </c:layout>
          <c:overlay val="0"/>
        </c:title>
        <c:numFmt formatCode="\€\ #,##0" sourceLinked="0"/>
        <c:majorTickMark val="out"/>
        <c:minorTickMark val="none"/>
        <c:tickLblPos val="nextTo"/>
        <c:txPr>
          <a:bodyPr rot="0" vert="horz"/>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nl-NL"/>
          </a:p>
        </c:txPr>
        <c:crossAx val="1"/>
        <c:crossesAt val="0"/>
        <c:crossBetween val="midCat"/>
      </c:valAx>
      <c:valAx>
        <c:axId val="1"/>
        <c:scaling>
          <c:orientation val="minMax"/>
        </c:scaling>
        <c:delete val="0"/>
        <c:axPos val="l"/>
        <c:majorGridlines/>
        <c:title>
          <c:tx>
            <c:rich>
              <a:bodyPr rot="-5400000" vert="horz"/>
              <a:lstStyle/>
              <a:p>
                <a:pPr>
                  <a:defRPr sz="900">
                    <a:latin typeface="Arial" panose="020B0604020202020204" pitchFamily="34" charset="0"/>
                    <a:cs typeface="Arial" panose="020B0604020202020204" pitchFamily="34" charset="0"/>
                  </a:defRPr>
                </a:pPr>
                <a:r>
                  <a:rPr lang="nl-NL" sz="900" b="1">
                    <a:latin typeface="Arial" panose="020B0604020202020204" pitchFamily="34" charset="0"/>
                    <a:cs typeface="Arial" panose="020B0604020202020204" pitchFamily="34" charset="0"/>
                  </a:rPr>
                  <a:t>Punten</a:t>
                </a:r>
              </a:p>
            </c:rich>
          </c:tx>
          <c:overlay val="0"/>
        </c:title>
        <c:numFmt formatCode="#,##0" sourceLinked="0"/>
        <c:majorTickMark val="out"/>
        <c:minorTickMark val="none"/>
        <c:tickLblPos val="nextTo"/>
        <c:txPr>
          <a:bodyPr rot="0" vert="horz"/>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nl-NL"/>
          </a:p>
        </c:txPr>
        <c:crossAx val="1003076655"/>
        <c:crosses val="autoZero"/>
        <c:crossBetween val="midCat"/>
      </c:valAx>
      <c:spPr>
        <a:solidFill>
          <a:schemeClr val="bg1">
            <a:lumMod val="95000"/>
          </a:schemeClr>
        </a:solidFill>
      </c:spPr>
    </c:plotArea>
    <c:plotVisOnly val="1"/>
    <c:dispBlanksAs val="gap"/>
    <c:showDLblsOverMax val="0"/>
  </c:chart>
  <c:spPr>
    <a:solidFill>
      <a:schemeClr val="lt1"/>
    </a:solidFill>
    <a:ln w="25400" cap="flat" cmpd="sng" algn="ctr">
      <a:solidFill>
        <a:schemeClr val="accent6">
          <a:lumMod val="75000"/>
        </a:schemeClr>
      </a:solidFill>
      <a:prstDash val="solid"/>
    </a:ln>
    <a:effectLst/>
  </c:spPr>
  <c:txPr>
    <a:bodyPr/>
    <a:lstStyle/>
    <a:p>
      <a:pPr>
        <a:defRPr sz="1000" b="0" i="0" u="none" strike="noStrike" baseline="0">
          <a:solidFill>
            <a:srgbClr val="000000"/>
          </a:solidFill>
          <a:latin typeface="Calibri"/>
          <a:ea typeface="Calibri"/>
          <a:cs typeface="Calibri"/>
        </a:defRPr>
      </a:pPr>
      <a:endParaRPr lang="nl-NL"/>
    </a:p>
  </c:txPr>
  <c:printSettings>
    <c:headerFooter/>
    <c:pageMargins b="0.75000000000000955" l="0.70000000000000062" r="0.70000000000000062" t="0.75000000000000955" header="0.30000000000000032" footer="0.30000000000000032"/>
    <c:pageSetup orientation="portrait"/>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13</xdr:row>
      <xdr:rowOff>133350</xdr:rowOff>
    </xdr:from>
    <xdr:to>
      <xdr:col>2</xdr:col>
      <xdr:colOff>2438400</xdr:colOff>
      <xdr:row>28</xdr:row>
      <xdr:rowOff>78106</xdr:rowOff>
    </xdr:to>
    <xdr:graphicFrame macro="">
      <xdr:nvGraphicFramePr>
        <xdr:cNvPr id="4" name="Grafiek 13">
          <a:extLst>
            <a:ext uri="{FF2B5EF4-FFF2-40B4-BE49-F238E27FC236}">
              <a16:creationId xmlns:a16="http://schemas.microsoft.com/office/drawing/2014/main" id="{250D1EA8-CD01-49C2-99AA-4C789C0863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0A663-3F51-4E7E-952D-E48E9E9E8E38}">
  <dimension ref="A1:B17"/>
  <sheetViews>
    <sheetView topLeftCell="A7" workbookViewId="0">
      <selection activeCell="B1" sqref="B1"/>
    </sheetView>
  </sheetViews>
  <sheetFormatPr defaultColWidth="9.140625" defaultRowHeight="12.75" x14ac:dyDescent="0.2"/>
  <cols>
    <col min="1" max="1" width="9.140625" style="48"/>
    <col min="2" max="2" width="110.7109375" style="48" customWidth="1"/>
    <col min="3" max="3" width="18.28515625" style="48" customWidth="1"/>
    <col min="4" max="4" width="17.7109375" style="48" customWidth="1"/>
    <col min="5" max="16384" width="9.140625" style="48"/>
  </cols>
  <sheetData>
    <row r="1" spans="1:2" s="44" customFormat="1" ht="15" x14ac:dyDescent="0.2">
      <c r="B1" s="50" t="s">
        <v>0</v>
      </c>
    </row>
    <row r="2" spans="1:2" s="44" customFormat="1" x14ac:dyDescent="0.2"/>
    <row r="3" spans="1:2" s="44" customFormat="1" ht="31.5" x14ac:dyDescent="0.2">
      <c r="B3" s="45" t="s">
        <v>1</v>
      </c>
    </row>
    <row r="4" spans="1:2" s="44" customFormat="1" ht="25.5" x14ac:dyDescent="0.2">
      <c r="B4" s="44" t="s">
        <v>2</v>
      </c>
    </row>
    <row r="5" spans="1:2" s="44" customFormat="1" x14ac:dyDescent="0.2"/>
    <row r="6" spans="1:2" s="44" customFormat="1" ht="25.5" x14ac:dyDescent="0.2">
      <c r="B6" s="46" t="s">
        <v>3</v>
      </c>
    </row>
    <row r="7" spans="1:2" s="44" customFormat="1" ht="163.5" customHeight="1" x14ac:dyDescent="0.2">
      <c r="B7" s="95" t="s">
        <v>4</v>
      </c>
    </row>
    <row r="8" spans="1:2" s="44" customFormat="1" x14ac:dyDescent="0.2">
      <c r="B8" s="46" t="s">
        <v>5</v>
      </c>
    </row>
    <row r="9" spans="1:2" x14ac:dyDescent="0.2">
      <c r="A9" s="47" t="s">
        <v>6</v>
      </c>
      <c r="B9" s="44" t="s">
        <v>7</v>
      </c>
    </row>
    <row r="10" spans="1:2" ht="34.5" customHeight="1" x14ac:dyDescent="0.2">
      <c r="A10" s="47" t="s">
        <v>8</v>
      </c>
      <c r="B10" s="44" t="s">
        <v>9</v>
      </c>
    </row>
    <row r="11" spans="1:2" ht="20.25" customHeight="1" x14ac:dyDescent="0.2">
      <c r="A11" s="47" t="s">
        <v>10</v>
      </c>
      <c r="B11" s="44" t="s">
        <v>11</v>
      </c>
    </row>
    <row r="12" spans="1:2" ht="32.25" customHeight="1" x14ac:dyDescent="0.2">
      <c r="B12" s="49" t="s">
        <v>12</v>
      </c>
    </row>
    <row r="13" spans="1:2" ht="20.25" customHeight="1" x14ac:dyDescent="0.2">
      <c r="B13" s="49" t="s">
        <v>13</v>
      </c>
    </row>
    <row r="14" spans="1:2" ht="18.75" customHeight="1" x14ac:dyDescent="0.2">
      <c r="B14" s="49" t="s">
        <v>14</v>
      </c>
    </row>
    <row r="15" spans="1:2" ht="14.25" customHeight="1" x14ac:dyDescent="0.2">
      <c r="B15" s="49" t="s">
        <v>15</v>
      </c>
    </row>
    <row r="16" spans="1:2" ht="34.5" customHeight="1" x14ac:dyDescent="0.2">
      <c r="B16" s="49" t="s">
        <v>16</v>
      </c>
    </row>
    <row r="17" spans="2:2" x14ac:dyDescent="0.2">
      <c r="B17" s="49" t="s">
        <v>17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49A6E-5AAB-498A-8C3A-709BB7B4ED1D}">
  <dimension ref="A1:R66"/>
  <sheetViews>
    <sheetView tabSelected="1" workbookViewId="0">
      <selection activeCell="A18" sqref="A18:A19"/>
    </sheetView>
  </sheetViews>
  <sheetFormatPr defaultRowHeight="12.75" x14ac:dyDescent="0.2"/>
  <cols>
    <col min="1" max="1" width="56" bestFit="1" customWidth="1"/>
    <col min="2" max="2" width="12.42578125" bestFit="1" customWidth="1"/>
    <col min="3" max="3" width="29.5703125" style="68" customWidth="1"/>
    <col min="4" max="4" width="19" style="68" bestFit="1" customWidth="1"/>
    <col min="5" max="5" width="34" customWidth="1"/>
    <col min="6" max="6" width="13.85546875" customWidth="1"/>
  </cols>
  <sheetData>
    <row r="1" spans="1:4" ht="15.75" x14ac:dyDescent="0.2">
      <c r="A1" s="101" t="s">
        <v>85</v>
      </c>
      <c r="B1" s="101"/>
      <c r="C1" s="51"/>
      <c r="D1"/>
    </row>
    <row r="2" spans="1:4" ht="15.75" x14ac:dyDescent="0.25">
      <c r="A2" s="52"/>
      <c r="B2" s="53"/>
      <c r="C2" s="53"/>
      <c r="D2"/>
    </row>
    <row r="3" spans="1:4" ht="15.75" x14ac:dyDescent="0.25">
      <c r="A3" s="52" t="s">
        <v>18</v>
      </c>
      <c r="B3" s="53"/>
      <c r="C3" s="53"/>
      <c r="D3"/>
    </row>
    <row r="5" spans="1:4" x14ac:dyDescent="0.2">
      <c r="A5" s="96" t="s">
        <v>19</v>
      </c>
    </row>
    <row r="7" spans="1:4" x14ac:dyDescent="0.2">
      <c r="A7" s="75" t="s">
        <v>20</v>
      </c>
      <c r="B7" s="75" t="s">
        <v>21</v>
      </c>
      <c r="C7" s="76" t="s">
        <v>22</v>
      </c>
      <c r="D7" s="76" t="s">
        <v>23</v>
      </c>
    </row>
    <row r="8" spans="1:4" x14ac:dyDescent="0.2">
      <c r="A8" s="77"/>
      <c r="B8" s="77"/>
      <c r="C8" s="78"/>
      <c r="D8" s="78"/>
    </row>
    <row r="9" spans="1:4" x14ac:dyDescent="0.2">
      <c r="A9" s="79" t="s">
        <v>24</v>
      </c>
      <c r="B9" s="80"/>
      <c r="C9" s="81"/>
      <c r="D9" s="81"/>
    </row>
    <row r="10" spans="1:4" x14ac:dyDescent="0.2">
      <c r="A10" s="54" t="s">
        <v>25</v>
      </c>
      <c r="B10" s="55">
        <v>316</v>
      </c>
      <c r="C10" s="98"/>
      <c r="D10" s="56">
        <f t="shared" ref="D10:D23" si="0">B10*C10</f>
        <v>0</v>
      </c>
    </row>
    <row r="11" spans="1:4" x14ac:dyDescent="0.2">
      <c r="A11" s="54" t="s">
        <v>26</v>
      </c>
      <c r="B11" s="55">
        <v>134</v>
      </c>
      <c r="C11" s="98"/>
      <c r="D11" s="56">
        <f t="shared" si="0"/>
        <v>0</v>
      </c>
    </row>
    <row r="12" spans="1:4" x14ac:dyDescent="0.2">
      <c r="A12" s="54" t="s">
        <v>27</v>
      </c>
      <c r="B12" s="55">
        <v>112</v>
      </c>
      <c r="C12" s="98"/>
      <c r="D12" s="56">
        <f t="shared" si="0"/>
        <v>0</v>
      </c>
    </row>
    <row r="13" spans="1:4" x14ac:dyDescent="0.2">
      <c r="A13" s="54" t="s">
        <v>28</v>
      </c>
      <c r="B13" s="55">
        <v>112</v>
      </c>
      <c r="C13" s="98"/>
      <c r="D13" s="56">
        <f t="shared" si="0"/>
        <v>0</v>
      </c>
    </row>
    <row r="14" spans="1:4" x14ac:dyDescent="0.2">
      <c r="A14" s="57" t="s">
        <v>29</v>
      </c>
      <c r="B14" s="55">
        <v>316</v>
      </c>
      <c r="C14" s="98"/>
      <c r="D14" s="56">
        <f t="shared" si="0"/>
        <v>0</v>
      </c>
    </row>
    <row r="15" spans="1:4" x14ac:dyDescent="0.2">
      <c r="A15" s="54" t="s">
        <v>30</v>
      </c>
      <c r="B15" s="55">
        <v>316</v>
      </c>
      <c r="C15" s="98"/>
      <c r="D15" s="56">
        <f t="shared" si="0"/>
        <v>0</v>
      </c>
    </row>
    <row r="16" spans="1:4" x14ac:dyDescent="0.2">
      <c r="A16" s="54" t="s">
        <v>31</v>
      </c>
      <c r="B16" s="55">
        <v>112</v>
      </c>
      <c r="C16" s="98"/>
      <c r="D16" s="56">
        <f t="shared" si="0"/>
        <v>0</v>
      </c>
    </row>
    <row r="17" spans="1:6" x14ac:dyDescent="0.2">
      <c r="A17" s="58" t="s">
        <v>32</v>
      </c>
      <c r="B17" s="55">
        <v>112</v>
      </c>
      <c r="C17" s="98"/>
      <c r="D17" s="56">
        <f t="shared" si="0"/>
        <v>0</v>
      </c>
    </row>
    <row r="18" spans="1:6" x14ac:dyDescent="0.2">
      <c r="A18" s="58" t="s">
        <v>84</v>
      </c>
      <c r="B18" s="55">
        <v>112</v>
      </c>
      <c r="C18" s="98"/>
      <c r="D18" s="56">
        <f t="shared" si="0"/>
        <v>0</v>
      </c>
    </row>
    <row r="19" spans="1:6" x14ac:dyDescent="0.2">
      <c r="A19" s="58" t="s">
        <v>83</v>
      </c>
      <c r="B19" s="55">
        <v>112</v>
      </c>
      <c r="C19" s="98"/>
      <c r="D19" s="56">
        <f t="shared" si="0"/>
        <v>0</v>
      </c>
    </row>
    <row r="20" spans="1:6" x14ac:dyDescent="0.2">
      <c r="A20" s="58" t="s">
        <v>33</v>
      </c>
      <c r="B20" s="55">
        <v>112</v>
      </c>
      <c r="C20" s="98"/>
      <c r="D20" s="56">
        <f t="shared" si="0"/>
        <v>0</v>
      </c>
    </row>
    <row r="21" spans="1:6" x14ac:dyDescent="0.2">
      <c r="A21" s="58" t="s">
        <v>34</v>
      </c>
      <c r="B21" s="55">
        <v>112</v>
      </c>
      <c r="C21" s="98"/>
      <c r="D21" s="56">
        <f t="shared" si="0"/>
        <v>0</v>
      </c>
    </row>
    <row r="22" spans="1:6" ht="25.5" x14ac:dyDescent="0.2">
      <c r="A22" s="58" t="s">
        <v>35</v>
      </c>
      <c r="B22" s="55">
        <v>50</v>
      </c>
      <c r="C22" s="98"/>
      <c r="D22" s="56">
        <f t="shared" si="0"/>
        <v>0</v>
      </c>
    </row>
    <row r="23" spans="1:6" x14ac:dyDescent="0.2">
      <c r="A23" s="58" t="s">
        <v>36</v>
      </c>
      <c r="B23" s="55">
        <v>204</v>
      </c>
      <c r="C23" s="98"/>
      <c r="D23" s="56">
        <f t="shared" si="0"/>
        <v>0</v>
      </c>
    </row>
    <row r="24" spans="1:6" x14ac:dyDescent="0.2">
      <c r="A24" s="82" t="s">
        <v>37</v>
      </c>
      <c r="B24" s="83"/>
      <c r="C24" s="84"/>
      <c r="D24" s="85">
        <f>SUM(D10:D23)</f>
        <v>0</v>
      </c>
      <c r="F24" s="68"/>
    </row>
    <row r="25" spans="1:6" x14ac:dyDescent="0.2">
      <c r="A25" s="92" t="s">
        <v>38</v>
      </c>
      <c r="B25" s="93"/>
      <c r="C25" s="77"/>
      <c r="D25" s="77"/>
    </row>
    <row r="26" spans="1:6" x14ac:dyDescent="0.2">
      <c r="A26" s="94" t="s">
        <v>39</v>
      </c>
      <c r="B26" s="60">
        <v>72</v>
      </c>
      <c r="C26" s="98"/>
      <c r="D26" s="56">
        <f t="shared" ref="D26:D42" si="1">B26*C26</f>
        <v>0</v>
      </c>
    </row>
    <row r="27" spans="1:6" x14ac:dyDescent="0.2">
      <c r="A27" s="59" t="s">
        <v>40</v>
      </c>
      <c r="B27" s="60">
        <v>72</v>
      </c>
      <c r="C27" s="98"/>
      <c r="D27" s="56">
        <f t="shared" si="1"/>
        <v>0</v>
      </c>
    </row>
    <row r="28" spans="1:6" x14ac:dyDescent="0.2">
      <c r="A28" s="61" t="s">
        <v>41</v>
      </c>
      <c r="B28" s="60">
        <v>60</v>
      </c>
      <c r="C28" s="98"/>
      <c r="D28" s="56">
        <f t="shared" si="1"/>
        <v>0</v>
      </c>
    </row>
    <row r="29" spans="1:6" x14ac:dyDescent="0.2">
      <c r="A29" s="62" t="s">
        <v>42</v>
      </c>
      <c r="B29" s="55">
        <v>60</v>
      </c>
      <c r="C29" s="98"/>
      <c r="D29" s="56">
        <f t="shared" si="1"/>
        <v>0</v>
      </c>
    </row>
    <row r="30" spans="1:6" x14ac:dyDescent="0.2">
      <c r="A30" s="62" t="s">
        <v>43</v>
      </c>
      <c r="B30" s="55">
        <v>60</v>
      </c>
      <c r="C30" s="98"/>
      <c r="D30" s="56">
        <f t="shared" si="1"/>
        <v>0</v>
      </c>
    </row>
    <row r="31" spans="1:6" x14ac:dyDescent="0.2">
      <c r="A31" s="62" t="s">
        <v>44</v>
      </c>
      <c r="B31" s="55">
        <v>72</v>
      </c>
      <c r="C31" s="98"/>
      <c r="D31" s="56">
        <f t="shared" si="1"/>
        <v>0</v>
      </c>
    </row>
    <row r="32" spans="1:6" x14ac:dyDescent="0.2">
      <c r="A32" s="62" t="s">
        <v>45</v>
      </c>
      <c r="B32" s="55">
        <v>20</v>
      </c>
      <c r="C32" s="98"/>
      <c r="D32" s="56">
        <f t="shared" si="1"/>
        <v>0</v>
      </c>
    </row>
    <row r="33" spans="1:18" x14ac:dyDescent="0.2">
      <c r="A33" s="62" t="s">
        <v>46</v>
      </c>
      <c r="B33" s="55">
        <v>20</v>
      </c>
      <c r="C33" s="98"/>
      <c r="D33" s="56">
        <f t="shared" si="1"/>
        <v>0</v>
      </c>
    </row>
    <row r="34" spans="1:18" x14ac:dyDescent="0.2">
      <c r="A34" s="62" t="s">
        <v>47</v>
      </c>
      <c r="B34" s="55">
        <v>36</v>
      </c>
      <c r="C34" s="98"/>
      <c r="D34" s="56">
        <f t="shared" si="1"/>
        <v>0</v>
      </c>
      <c r="R34" t="s">
        <v>48</v>
      </c>
    </row>
    <row r="35" spans="1:18" x14ac:dyDescent="0.2">
      <c r="A35" s="61" t="s">
        <v>49</v>
      </c>
      <c r="B35" s="55">
        <v>216</v>
      </c>
      <c r="C35" s="98"/>
      <c r="D35" s="56">
        <f t="shared" si="1"/>
        <v>0</v>
      </c>
    </row>
    <row r="36" spans="1:18" x14ac:dyDescent="0.2">
      <c r="A36" s="62" t="s">
        <v>50</v>
      </c>
      <c r="B36" s="55">
        <v>30</v>
      </c>
      <c r="C36" s="98"/>
      <c r="D36" s="56">
        <f t="shared" si="1"/>
        <v>0</v>
      </c>
    </row>
    <row r="37" spans="1:18" x14ac:dyDescent="0.2">
      <c r="A37" s="62" t="s">
        <v>51</v>
      </c>
      <c r="B37" s="55">
        <v>10</v>
      </c>
      <c r="C37" s="98"/>
      <c r="D37" s="56">
        <f t="shared" si="1"/>
        <v>0</v>
      </c>
    </row>
    <row r="38" spans="1:18" x14ac:dyDescent="0.2">
      <c r="A38" s="62" t="s">
        <v>52</v>
      </c>
      <c r="B38" s="55">
        <v>8</v>
      </c>
      <c r="C38" s="98"/>
      <c r="D38" s="56">
        <f t="shared" si="1"/>
        <v>0</v>
      </c>
    </row>
    <row r="39" spans="1:18" x14ac:dyDescent="0.2">
      <c r="A39" s="62" t="s">
        <v>53</v>
      </c>
      <c r="B39" s="55">
        <v>24</v>
      </c>
      <c r="C39" s="98"/>
      <c r="D39" s="56">
        <f t="shared" si="1"/>
        <v>0</v>
      </c>
    </row>
    <row r="40" spans="1:18" x14ac:dyDescent="0.2">
      <c r="A40" s="62" t="s">
        <v>54</v>
      </c>
      <c r="B40" s="55">
        <v>24</v>
      </c>
      <c r="C40" s="98"/>
      <c r="D40" s="56">
        <f t="shared" si="1"/>
        <v>0</v>
      </c>
    </row>
    <row r="41" spans="1:18" x14ac:dyDescent="0.2">
      <c r="A41" s="61" t="s">
        <v>55</v>
      </c>
      <c r="B41" s="55">
        <v>24</v>
      </c>
      <c r="C41" s="98"/>
      <c r="D41" s="56">
        <f t="shared" si="1"/>
        <v>0</v>
      </c>
    </row>
    <row r="42" spans="1:18" x14ac:dyDescent="0.2">
      <c r="A42" s="62" t="s">
        <v>56</v>
      </c>
      <c r="B42" s="55">
        <v>16</v>
      </c>
      <c r="C42" s="98"/>
      <c r="D42" s="56">
        <f t="shared" si="1"/>
        <v>0</v>
      </c>
    </row>
    <row r="43" spans="1:18" x14ac:dyDescent="0.2">
      <c r="A43" s="82" t="s">
        <v>37</v>
      </c>
      <c r="B43" s="83"/>
      <c r="C43" s="84"/>
      <c r="D43" s="85">
        <f>SUM(D26:D42)</f>
        <v>0</v>
      </c>
      <c r="F43" s="68"/>
    </row>
    <row r="44" spans="1:18" x14ac:dyDescent="0.2">
      <c r="A44" s="91" t="s">
        <v>57</v>
      </c>
      <c r="B44" s="77"/>
      <c r="C44" s="77"/>
      <c r="D44" s="77"/>
    </row>
    <row r="45" spans="1:18" s="63" customFormat="1" ht="15" x14ac:dyDescent="0.25">
      <c r="A45" s="54" t="s">
        <v>58</v>
      </c>
      <c r="B45" s="55">
        <v>1</v>
      </c>
      <c r="C45" s="98"/>
      <c r="D45" s="56">
        <f>B45*C45</f>
        <v>0</v>
      </c>
      <c r="F45"/>
    </row>
    <row r="46" spans="1:18" x14ac:dyDescent="0.2">
      <c r="A46" s="54" t="s">
        <v>59</v>
      </c>
      <c r="B46" s="55">
        <v>1</v>
      </c>
      <c r="C46" s="98"/>
      <c r="D46" s="56">
        <f t="shared" ref="D46:D49" si="2">B46*C46</f>
        <v>0</v>
      </c>
    </row>
    <row r="47" spans="1:18" x14ac:dyDescent="0.2">
      <c r="A47" s="54" t="s">
        <v>60</v>
      </c>
      <c r="B47" s="55">
        <v>1</v>
      </c>
      <c r="C47" s="98"/>
      <c r="D47" s="56">
        <f t="shared" si="2"/>
        <v>0</v>
      </c>
    </row>
    <row r="48" spans="1:18" x14ac:dyDescent="0.2">
      <c r="A48" s="54" t="s">
        <v>61</v>
      </c>
      <c r="B48" s="55">
        <v>1</v>
      </c>
      <c r="C48" s="98"/>
      <c r="D48" s="56">
        <f t="shared" si="2"/>
        <v>0</v>
      </c>
    </row>
    <row r="49" spans="1:6" x14ac:dyDescent="0.2">
      <c r="A49" s="64" t="s">
        <v>62</v>
      </c>
      <c r="B49" s="55">
        <v>1</v>
      </c>
      <c r="C49" s="98"/>
      <c r="D49" s="56">
        <f t="shared" si="2"/>
        <v>0</v>
      </c>
    </row>
    <row r="50" spans="1:6" x14ac:dyDescent="0.2">
      <c r="A50" s="82" t="s">
        <v>37</v>
      </c>
      <c r="B50" s="83"/>
      <c r="C50" s="84"/>
      <c r="D50" s="85">
        <f>SUM(D45:D48)</f>
        <v>0</v>
      </c>
    </row>
    <row r="51" spans="1:6" x14ac:dyDescent="0.2">
      <c r="A51" s="65"/>
      <c r="B51" s="55"/>
      <c r="C51" s="66"/>
      <c r="D51" s="67"/>
    </row>
    <row r="52" spans="1:6" x14ac:dyDescent="0.2">
      <c r="A52" s="86" t="s">
        <v>63</v>
      </c>
      <c r="B52" s="86"/>
      <c r="C52" s="87"/>
      <c r="D52" s="88">
        <f>D24+D43+D50</f>
        <v>0</v>
      </c>
      <c r="E52" t="s">
        <v>64</v>
      </c>
      <c r="F52" s="68"/>
    </row>
    <row r="54" spans="1:6" x14ac:dyDescent="0.2">
      <c r="A54" t="s">
        <v>65</v>
      </c>
    </row>
    <row r="56" spans="1:6" ht="13.5" thickBot="1" x14ac:dyDescent="0.25"/>
    <row r="57" spans="1:6" x14ac:dyDescent="0.2">
      <c r="A57" s="102" t="s">
        <v>66</v>
      </c>
      <c r="B57" s="103"/>
      <c r="C57" s="104"/>
    </row>
    <row r="58" spans="1:6" ht="76.5" x14ac:dyDescent="0.2">
      <c r="A58" s="69" t="s">
        <v>67</v>
      </c>
      <c r="B58" s="70"/>
      <c r="C58" s="71"/>
    </row>
    <row r="59" spans="1:6" x14ac:dyDescent="0.2">
      <c r="A59" s="72"/>
      <c r="B59" s="73"/>
      <c r="C59" s="74"/>
    </row>
    <row r="60" spans="1:6" x14ac:dyDescent="0.2">
      <c r="A60" s="89" t="s">
        <v>68</v>
      </c>
      <c r="B60" s="105"/>
      <c r="C60" s="106"/>
    </row>
    <row r="61" spans="1:6" x14ac:dyDescent="0.2">
      <c r="A61" s="97" t="s">
        <v>69</v>
      </c>
      <c r="B61" s="107"/>
      <c r="C61" s="108"/>
    </row>
    <row r="62" spans="1:6" x14ac:dyDescent="0.2">
      <c r="A62" s="97" t="s">
        <v>70</v>
      </c>
      <c r="B62" s="107"/>
      <c r="C62" s="108"/>
    </row>
    <row r="63" spans="1:6" x14ac:dyDescent="0.2">
      <c r="A63" s="109" t="s">
        <v>71</v>
      </c>
      <c r="B63" s="111"/>
      <c r="C63" s="112"/>
    </row>
    <row r="64" spans="1:6" x14ac:dyDescent="0.2">
      <c r="A64" s="109"/>
      <c r="B64" s="111"/>
      <c r="C64" s="112"/>
    </row>
    <row r="65" spans="1:3" x14ac:dyDescent="0.2">
      <c r="A65" s="110"/>
      <c r="B65" s="113"/>
      <c r="C65" s="114"/>
    </row>
    <row r="66" spans="1:3" ht="13.5" thickBot="1" x14ac:dyDescent="0.25">
      <c r="A66" s="90" t="s">
        <v>72</v>
      </c>
      <c r="B66" s="99"/>
      <c r="C66" s="100"/>
    </row>
  </sheetData>
  <mergeCells count="8">
    <mergeCell ref="B66:C66"/>
    <mergeCell ref="A1:B1"/>
    <mergeCell ref="A57:C57"/>
    <mergeCell ref="B60:C60"/>
    <mergeCell ref="B61:C61"/>
    <mergeCell ref="B62:C62"/>
    <mergeCell ref="A63:A65"/>
    <mergeCell ref="B63:C65"/>
  </mergeCells>
  <dataValidations count="2">
    <dataValidation type="whole" operator="greaterThan" allowBlank="1" showInputMessage="1" showErrorMessage="1" errorTitle="Bedrag te hoog" error="Het bedrag mag niet hoger zijn dan € 360.000" sqref="D52" xr:uid="{54A74949-5172-4C3A-B4EF-BA879565160E}">
      <formula1>360000</formula1>
    </dataValidation>
    <dataValidation type="whole" operator="greaterThan" allowBlank="1" showInputMessage="1" showErrorMessage="1" sqref="E36" xr:uid="{AD23F06A-9E33-46E7-B442-4A9AA24B2C29}">
      <formula1>360000</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829603-1EB3-4212-B699-4481111EF55A}">
  <sheetPr>
    <tabColor theme="9" tint="0.79998168889431442"/>
  </sheetPr>
  <dimension ref="A1:BF171"/>
  <sheetViews>
    <sheetView zoomScale="115" zoomScaleNormal="115" workbookViewId="0">
      <pane ySplit="5" topLeftCell="A6" activePane="bottomLeft" state="frozen"/>
      <selection activeCell="D25" sqref="D25"/>
      <selection pane="bottomLeft" activeCell="F24" sqref="F24"/>
    </sheetView>
  </sheetViews>
  <sheetFormatPr defaultColWidth="0" defaultRowHeight="12" zeroHeight="1" x14ac:dyDescent="0.2"/>
  <cols>
    <col min="1" max="1" width="2.140625" style="19" customWidth="1"/>
    <col min="2" max="2" width="21.5703125" style="17" customWidth="1"/>
    <col min="3" max="3" width="46.42578125" style="17" customWidth="1"/>
    <col min="4" max="4" width="15.5703125" style="17" customWidth="1"/>
    <col min="5" max="5" width="12.140625" style="17" customWidth="1"/>
    <col min="6" max="6" width="11" style="17" bestFit="1" customWidth="1"/>
    <col min="7" max="8" width="11" style="17" customWidth="1"/>
    <col min="9" max="9" width="10" style="17" bestFit="1" customWidth="1"/>
    <col min="10" max="10" width="3.5703125" style="17" customWidth="1"/>
    <col min="11" max="11" width="8.85546875" style="17" customWidth="1"/>
    <col min="12" max="12" width="21.5703125" style="17" hidden="1" customWidth="1"/>
    <col min="13" max="13" width="12.5703125" style="17" hidden="1" customWidth="1"/>
    <col min="14" max="14" width="10.140625" style="17" hidden="1" customWidth="1"/>
    <col min="15" max="15" width="16.5703125" style="17" hidden="1" customWidth="1"/>
    <col min="16" max="16" width="4.85546875" style="17" hidden="1" customWidth="1"/>
    <col min="17" max="17" width="6.5703125" style="17" hidden="1" customWidth="1"/>
    <col min="18" max="18" width="13.42578125" style="17" hidden="1" customWidth="1"/>
    <col min="19" max="19" width="12.42578125" style="17" hidden="1" customWidth="1"/>
    <col min="20" max="20" width="22.5703125" style="17" hidden="1" customWidth="1"/>
    <col min="21" max="21" width="1.42578125" style="17" hidden="1" customWidth="1"/>
    <col min="22" max="22" width="26.42578125" style="17" hidden="1" customWidth="1"/>
    <col min="23" max="23" width="12.5703125" style="17" hidden="1" customWidth="1"/>
    <col min="24" max="24" width="8.85546875" style="17" hidden="1" customWidth="1"/>
    <col min="25" max="25" width="2.42578125" style="17" hidden="1" customWidth="1"/>
    <col min="26" max="26" width="8.85546875" style="17" hidden="1" customWidth="1"/>
    <col min="27" max="27" width="27.85546875" style="17" hidden="1" customWidth="1"/>
    <col min="28" max="28" width="12.5703125" style="17" hidden="1" customWidth="1"/>
    <col min="29" max="29" width="8.85546875" style="17" hidden="1" customWidth="1"/>
    <col min="30" max="30" width="2.5703125" style="17" hidden="1" customWidth="1"/>
    <col min="31" max="31" width="8.85546875" style="17" hidden="1" customWidth="1"/>
    <col min="32" max="32" width="25.5703125" style="17" hidden="1" customWidth="1"/>
    <col min="33" max="33" width="12.5703125" style="17" hidden="1" customWidth="1"/>
    <col min="34" max="34" width="8.85546875" style="17" hidden="1" customWidth="1"/>
    <col min="35" max="35" width="2" style="17" hidden="1" customWidth="1"/>
    <col min="36" max="36" width="8.85546875" style="17" hidden="1" customWidth="1"/>
    <col min="37" max="37" width="26.85546875" style="17" hidden="1" customWidth="1"/>
    <col min="38" max="38" width="12.5703125" style="17" hidden="1" customWidth="1"/>
    <col min="39" max="41" width="8.85546875" style="17" hidden="1" customWidth="1"/>
    <col min="42" max="42" width="26.140625" style="17" hidden="1" customWidth="1"/>
    <col min="43" max="43" width="12.5703125" style="17" hidden="1" customWidth="1"/>
    <col min="44" max="44" width="8.85546875" style="17" hidden="1" customWidth="1"/>
    <col min="45" max="45" width="2.42578125" style="17" hidden="1" customWidth="1"/>
    <col min="46" max="46" width="8.85546875" style="17" hidden="1" customWidth="1"/>
    <col min="47" max="47" width="26.5703125" style="17" hidden="1" customWidth="1"/>
    <col min="48" max="48" width="12.5703125" style="17" hidden="1" customWidth="1"/>
    <col min="49" max="49" width="8.85546875" style="17" hidden="1" customWidth="1"/>
    <col min="50" max="50" width="1.85546875" style="17" hidden="1" customWidth="1"/>
    <col min="51" max="51" width="20" style="17" hidden="1" customWidth="1"/>
    <col min="52" max="52" width="16.5703125" style="17" hidden="1" customWidth="1"/>
    <col min="53" max="53" width="12.5703125" style="17" hidden="1" customWidth="1"/>
    <col min="54" max="54" width="8.85546875" style="17" hidden="1" customWidth="1"/>
    <col min="55" max="55" width="1.5703125" style="17" hidden="1" customWidth="1"/>
    <col min="56" max="56" width="13" style="17" hidden="1" customWidth="1"/>
    <col min="57" max="57" width="21.85546875" style="17" hidden="1" customWidth="1"/>
    <col min="58" max="58" width="12.5703125" style="17" hidden="1" customWidth="1"/>
    <col min="59" max="16384" width="8.85546875" style="17" hidden="1"/>
  </cols>
  <sheetData>
    <row r="1" spans="1:21" x14ac:dyDescent="0.2">
      <c r="A1" s="1"/>
      <c r="B1" s="1"/>
      <c r="C1" s="2"/>
      <c r="D1" s="1"/>
      <c r="E1" s="1"/>
      <c r="F1" s="1"/>
      <c r="G1" s="1"/>
      <c r="H1" s="1"/>
      <c r="I1" s="1"/>
      <c r="J1" s="1"/>
      <c r="K1" s="1"/>
      <c r="L1" s="1"/>
      <c r="M1" s="1"/>
      <c r="N1" s="1"/>
      <c r="O1" s="1"/>
      <c r="P1" s="12"/>
      <c r="Q1" s="12"/>
      <c r="R1" s="12"/>
      <c r="S1" s="12"/>
      <c r="T1" s="12"/>
      <c r="U1" s="12"/>
    </row>
    <row r="2" spans="1:21" ht="20.25" x14ac:dyDescent="0.2">
      <c r="A2" s="1"/>
      <c r="B2" s="30" t="s">
        <v>73</v>
      </c>
      <c r="C2" s="31"/>
      <c r="D2" s="32"/>
      <c r="E2" s="33"/>
      <c r="F2" s="32"/>
      <c r="G2" s="32"/>
      <c r="H2" s="32"/>
      <c r="I2" s="32"/>
      <c r="J2" s="32"/>
      <c r="K2" s="32"/>
      <c r="L2" s="3"/>
      <c r="M2" s="3"/>
      <c r="N2" s="3"/>
      <c r="O2" s="4"/>
      <c r="P2" s="3"/>
      <c r="Q2" s="3"/>
      <c r="R2" s="3"/>
      <c r="S2" s="3"/>
      <c r="T2" s="15"/>
      <c r="U2" s="12"/>
    </row>
    <row r="3" spans="1:21" ht="15" customHeight="1" x14ac:dyDescent="0.25">
      <c r="A3" s="1"/>
      <c r="B3" s="34"/>
      <c r="C3" s="35"/>
      <c r="D3" s="35"/>
      <c r="E3" s="35"/>
      <c r="F3" s="35"/>
      <c r="G3" s="35"/>
      <c r="H3" s="35"/>
      <c r="I3" s="35"/>
      <c r="J3" s="35"/>
      <c r="K3" s="35"/>
      <c r="L3" s="9"/>
      <c r="M3" s="9"/>
      <c r="N3" s="9"/>
      <c r="O3" s="9"/>
      <c r="P3" s="9"/>
      <c r="Q3" s="10"/>
      <c r="R3" s="10"/>
      <c r="S3" s="10"/>
      <c r="T3" s="11"/>
      <c r="U3" s="12"/>
    </row>
    <row r="4" spans="1:21" ht="12.75" x14ac:dyDescent="0.2">
      <c r="A4" s="42"/>
      <c r="B4" s="36"/>
      <c r="C4" s="37"/>
      <c r="D4" s="37"/>
      <c r="E4" s="37"/>
      <c r="F4" s="37"/>
      <c r="G4" s="37"/>
      <c r="H4" s="37"/>
      <c r="I4" s="37"/>
      <c r="J4" s="37"/>
      <c r="K4" s="37"/>
      <c r="L4" s="5"/>
      <c r="M4" s="5"/>
      <c r="N4" s="5"/>
      <c r="O4" s="6"/>
      <c r="P4" s="5"/>
      <c r="Q4" s="5"/>
      <c r="R4" s="5"/>
      <c r="S4" s="5"/>
      <c r="T4" s="16"/>
      <c r="U4" s="12"/>
    </row>
    <row r="5" spans="1:21" ht="13.35" customHeight="1" x14ac:dyDescent="0.2">
      <c r="A5" s="7"/>
      <c r="B5" s="8"/>
      <c r="C5" s="8"/>
      <c r="D5" s="8"/>
      <c r="E5" s="8"/>
      <c r="F5" s="8"/>
      <c r="G5" s="8"/>
      <c r="H5" s="8"/>
      <c r="I5" s="8"/>
      <c r="J5" s="8"/>
      <c r="K5" s="8"/>
      <c r="L5" s="8"/>
      <c r="M5" s="8"/>
      <c r="N5" s="8"/>
      <c r="O5" s="8"/>
      <c r="P5" s="8"/>
      <c r="Q5" s="8"/>
      <c r="R5" s="8"/>
      <c r="S5" s="8"/>
      <c r="T5" s="8"/>
      <c r="U5" s="8"/>
    </row>
    <row r="6" spans="1:21" ht="12.95" customHeight="1" x14ac:dyDescent="0.2">
      <c r="A6" s="12"/>
      <c r="B6" s="12"/>
      <c r="C6" s="12"/>
      <c r="D6" s="12"/>
      <c r="E6" s="12"/>
      <c r="F6" s="12"/>
      <c r="G6" s="12"/>
      <c r="H6" s="12"/>
      <c r="I6" s="12"/>
      <c r="J6" s="12"/>
      <c r="K6" s="12"/>
      <c r="L6" s="12"/>
      <c r="M6" s="12"/>
      <c r="N6" s="12"/>
      <c r="O6" s="12"/>
      <c r="P6" s="12"/>
      <c r="Q6" s="12"/>
      <c r="R6" s="12"/>
      <c r="S6" s="12"/>
      <c r="T6" s="12"/>
      <c r="U6" s="12"/>
    </row>
    <row r="7" spans="1:21" ht="12.95" customHeight="1" x14ac:dyDescent="0.2">
      <c r="A7" s="12"/>
      <c r="B7" s="38"/>
      <c r="C7" s="39"/>
      <c r="D7" s="40" t="s">
        <v>74</v>
      </c>
      <c r="E7" s="40" t="s">
        <v>75</v>
      </c>
      <c r="F7" s="12"/>
      <c r="G7" s="12"/>
      <c r="H7" s="12"/>
      <c r="I7" s="12"/>
      <c r="J7" s="12"/>
      <c r="K7" s="12"/>
      <c r="L7" s="12"/>
      <c r="M7" s="12"/>
      <c r="N7" s="12"/>
      <c r="O7" s="12"/>
      <c r="P7" s="12"/>
      <c r="Q7" s="12"/>
      <c r="R7" s="12"/>
      <c r="S7" s="12"/>
      <c r="T7" s="12"/>
      <c r="U7" s="12"/>
    </row>
    <row r="8" spans="1:21" ht="12.95" customHeight="1" x14ac:dyDescent="0.2">
      <c r="A8" s="12"/>
      <c r="B8" s="115" t="s">
        <v>76</v>
      </c>
      <c r="C8" s="116"/>
      <c r="D8" s="23">
        <v>360000</v>
      </c>
      <c r="E8" s="24">
        <v>0</v>
      </c>
      <c r="F8" s="29" t="str">
        <f>IF(D10&gt;D8,"Let op: de waarde in cel D10 moet lager zijn dan de waarde in cel D8","")</f>
        <v/>
      </c>
      <c r="G8" s="12"/>
      <c r="H8" s="12"/>
      <c r="I8" s="12"/>
      <c r="J8" s="12"/>
      <c r="K8" s="12"/>
      <c r="L8" s="12"/>
      <c r="M8" s="12"/>
      <c r="N8" s="12"/>
      <c r="O8" s="12"/>
      <c r="P8" s="12"/>
      <c r="Q8" s="12"/>
      <c r="R8" s="12"/>
      <c r="S8" s="12"/>
      <c r="T8" s="12"/>
      <c r="U8" s="12"/>
    </row>
    <row r="9" spans="1:21" ht="12.95" customHeight="1" x14ac:dyDescent="0.2">
      <c r="A9" s="12"/>
      <c r="B9" s="117" t="s">
        <v>77</v>
      </c>
      <c r="C9" s="116"/>
      <c r="D9" s="43">
        <v>280000</v>
      </c>
      <c r="E9" s="25">
        <v>30</v>
      </c>
      <c r="F9" s="13"/>
      <c r="G9" s="12"/>
      <c r="H9" s="12"/>
      <c r="I9" s="12"/>
      <c r="J9" s="12"/>
      <c r="K9" s="12"/>
      <c r="L9" s="12"/>
      <c r="M9" s="12"/>
      <c r="N9" s="12"/>
      <c r="O9" s="12"/>
      <c r="P9" s="12"/>
      <c r="Q9" s="12"/>
      <c r="R9" s="12"/>
      <c r="S9" s="12"/>
      <c r="T9" s="12"/>
      <c r="U9" s="12"/>
    </row>
    <row r="10" spans="1:21" ht="12.95" customHeight="1" x14ac:dyDescent="0.2">
      <c r="A10" s="12"/>
      <c r="B10" s="118" t="s">
        <v>78</v>
      </c>
      <c r="C10" s="118"/>
      <c r="D10" s="26">
        <v>0</v>
      </c>
      <c r="E10" s="27">
        <v>30</v>
      </c>
      <c r="F10" s="13"/>
      <c r="G10" s="12"/>
      <c r="H10" s="12"/>
      <c r="I10" s="12"/>
      <c r="J10" s="12"/>
      <c r="K10" s="12"/>
      <c r="L10" s="12"/>
      <c r="M10" s="12"/>
      <c r="N10" s="12"/>
      <c r="O10" s="12"/>
      <c r="P10" s="12"/>
      <c r="Q10" s="12"/>
      <c r="R10" s="12"/>
      <c r="S10" s="12"/>
      <c r="T10" s="12"/>
      <c r="U10" s="12"/>
    </row>
    <row r="11" spans="1:21" ht="12.95" customHeight="1" x14ac:dyDescent="0.2">
      <c r="A11" s="12"/>
      <c r="B11" s="12"/>
      <c r="C11" s="12"/>
      <c r="D11" s="12"/>
      <c r="E11" s="12"/>
      <c r="F11" s="13"/>
      <c r="G11" s="13"/>
      <c r="H11" s="13"/>
      <c r="I11" s="12"/>
      <c r="J11" s="12"/>
      <c r="K11" s="12"/>
      <c r="L11" s="12"/>
      <c r="M11" s="12"/>
      <c r="N11" s="12"/>
      <c r="O11" s="12"/>
      <c r="P11" s="12"/>
      <c r="Q11" s="12"/>
      <c r="R11" s="12"/>
      <c r="S11" s="12"/>
      <c r="T11" s="12"/>
      <c r="U11" s="12"/>
    </row>
    <row r="12" spans="1:21" ht="12.95" customHeight="1" x14ac:dyDescent="0.2">
      <c r="A12" s="12"/>
      <c r="B12" s="119" t="s">
        <v>79</v>
      </c>
      <c r="C12" s="120"/>
      <c r="D12" s="43">
        <f>'Tab2 invulblad Prijzen'!D52</f>
        <v>0</v>
      </c>
      <c r="E12" s="41">
        <f>IF(D12="","",IF(D12&gt;D8,"Ongeldig",IF(D12&gt;D9,E8+(E9-E8)/(D9-D8)*(D12-D8),IF(D12&gt;=D10,(E10-E9)/(D10-D9)*(D12-D9)+E9,E10))))</f>
        <v>30</v>
      </c>
      <c r="F12" s="13"/>
      <c r="G12" s="12"/>
      <c r="H12" s="12"/>
      <c r="I12" s="12"/>
      <c r="J12" s="12"/>
      <c r="K12" s="12"/>
      <c r="L12" s="12"/>
      <c r="M12" s="12"/>
      <c r="N12" s="12"/>
      <c r="O12" s="12"/>
      <c r="P12" s="12"/>
      <c r="Q12" s="12"/>
      <c r="R12" s="12"/>
      <c r="S12" s="12"/>
      <c r="T12" s="12"/>
      <c r="U12" s="12"/>
    </row>
    <row r="13" spans="1:21" ht="12.95" customHeight="1" x14ac:dyDescent="0.2">
      <c r="A13" s="12"/>
      <c r="B13" s="12"/>
      <c r="C13" s="12"/>
      <c r="D13" s="12"/>
      <c r="E13" s="12"/>
      <c r="F13" s="13"/>
      <c r="G13" s="13"/>
      <c r="H13" s="13"/>
      <c r="I13" s="12"/>
      <c r="J13" s="12"/>
      <c r="K13" s="12"/>
      <c r="L13" s="12"/>
      <c r="M13" s="12"/>
      <c r="N13" s="12"/>
      <c r="O13" s="12"/>
      <c r="P13" s="12"/>
      <c r="Q13" s="12"/>
      <c r="R13" s="12"/>
      <c r="S13" s="12"/>
      <c r="T13" s="12"/>
      <c r="U13" s="12"/>
    </row>
    <row r="14" spans="1:21" ht="12.95" customHeight="1" x14ac:dyDescent="0.2">
      <c r="A14" s="12"/>
      <c r="B14" s="12"/>
      <c r="C14" s="12"/>
      <c r="D14" s="12"/>
      <c r="E14" s="12"/>
      <c r="F14" s="13"/>
      <c r="G14" s="13"/>
      <c r="H14" s="13"/>
      <c r="I14" s="12"/>
      <c r="J14" s="12"/>
      <c r="K14" s="12"/>
      <c r="L14" s="12"/>
      <c r="M14" s="12"/>
      <c r="N14" s="12"/>
      <c r="O14" s="12"/>
      <c r="P14" s="12"/>
      <c r="Q14" s="12"/>
      <c r="R14" s="12"/>
      <c r="S14" s="12"/>
      <c r="T14" s="12"/>
      <c r="U14" s="12"/>
    </row>
    <row r="15" spans="1:21" ht="12.95" customHeight="1" x14ac:dyDescent="0.2">
      <c r="A15" s="12"/>
      <c r="B15" s="12"/>
      <c r="C15" s="12"/>
      <c r="D15" s="12"/>
      <c r="E15" s="12"/>
      <c r="F15" s="12"/>
      <c r="G15" s="12"/>
      <c r="H15" s="12"/>
      <c r="I15" s="12"/>
      <c r="J15" s="12"/>
      <c r="K15" s="12"/>
      <c r="L15" s="12"/>
      <c r="M15" s="12"/>
      <c r="N15" s="12"/>
      <c r="O15" s="12"/>
      <c r="P15" s="12"/>
      <c r="Q15" s="12"/>
      <c r="R15" s="12"/>
      <c r="S15" s="12"/>
      <c r="T15" s="12"/>
      <c r="U15" s="12"/>
    </row>
    <row r="16" spans="1:21" ht="12.95" customHeight="1" x14ac:dyDescent="0.2">
      <c r="A16" s="12"/>
      <c r="B16" s="12"/>
      <c r="C16" s="12"/>
      <c r="D16" s="12"/>
      <c r="E16" s="20" t="s">
        <v>80</v>
      </c>
      <c r="F16" s="12"/>
      <c r="G16" s="12"/>
      <c r="H16" s="12"/>
      <c r="I16" s="12"/>
      <c r="J16" s="12"/>
      <c r="K16" s="12"/>
      <c r="L16" s="12"/>
      <c r="M16" s="12"/>
      <c r="N16" s="12"/>
      <c r="O16" s="12"/>
      <c r="P16" s="12"/>
      <c r="Q16" s="12"/>
      <c r="R16" s="12"/>
      <c r="S16" s="12"/>
      <c r="T16" s="12"/>
      <c r="U16" s="12"/>
    </row>
    <row r="17" spans="1:21" ht="12.95" customHeight="1" x14ac:dyDescent="0.2">
      <c r="A17" s="12"/>
      <c r="B17" s="12"/>
      <c r="C17" s="12"/>
      <c r="D17" s="12"/>
      <c r="E17" s="21" t="str">
        <f>" = "&amp;E8&amp;" + ("&amp;E8&amp;-E10&amp;") / ("&amp;D8&amp;"- "&amp;D10&amp;") * (Inschrijfprijs - "&amp;D8&amp;")"</f>
        <v xml:space="preserve"> = 0 + (0-30) / (360000- 0) * (Inschrijfprijs - 360000)</v>
      </c>
      <c r="F17" s="12"/>
      <c r="G17" s="12"/>
      <c r="H17" s="12"/>
      <c r="I17" s="12"/>
      <c r="J17" s="12"/>
      <c r="K17" s="12"/>
      <c r="L17" s="12"/>
      <c r="M17" s="12"/>
      <c r="N17" s="12"/>
      <c r="O17" s="12"/>
      <c r="P17" s="12"/>
      <c r="Q17" s="12"/>
      <c r="R17" s="12"/>
      <c r="S17" s="12"/>
      <c r="T17" s="12"/>
      <c r="U17" s="12"/>
    </row>
    <row r="18" spans="1:21" ht="12.95" customHeight="1" x14ac:dyDescent="0.2">
      <c r="A18" s="12"/>
      <c r="B18" s="12"/>
      <c r="C18" s="12"/>
      <c r="D18" s="12"/>
      <c r="E18" s="28" t="s">
        <v>81</v>
      </c>
      <c r="F18" s="22"/>
      <c r="G18" s="22"/>
      <c r="H18" s="22"/>
      <c r="I18" s="12"/>
      <c r="J18" s="12"/>
      <c r="K18" s="12"/>
      <c r="L18" s="12"/>
      <c r="M18" s="12"/>
      <c r="N18" s="12"/>
      <c r="O18" s="12"/>
      <c r="P18" s="12"/>
      <c r="Q18" s="12"/>
      <c r="R18" s="12"/>
      <c r="S18" s="12"/>
      <c r="T18" s="12"/>
      <c r="U18" s="12"/>
    </row>
    <row r="19" spans="1:21" ht="12.95" customHeight="1" x14ac:dyDescent="0.2">
      <c r="A19" s="12"/>
      <c r="B19" s="12"/>
      <c r="C19" s="12"/>
      <c r="D19" s="12"/>
      <c r="E19" s="28"/>
      <c r="F19" s="22"/>
      <c r="G19" s="22"/>
      <c r="H19" s="22"/>
      <c r="I19" s="12"/>
      <c r="J19" s="12"/>
      <c r="K19" s="12"/>
      <c r="L19" s="12"/>
      <c r="M19" s="12"/>
      <c r="N19" s="12"/>
      <c r="O19" s="12"/>
      <c r="P19" s="12"/>
      <c r="Q19" s="12"/>
      <c r="R19" s="12"/>
      <c r="S19" s="12"/>
      <c r="T19" s="12"/>
      <c r="U19" s="12"/>
    </row>
    <row r="20" spans="1:21" ht="12.95" customHeight="1" x14ac:dyDescent="0.2">
      <c r="A20" s="12"/>
      <c r="B20" s="12"/>
      <c r="C20" s="12"/>
      <c r="D20" s="12"/>
      <c r="E20" s="28" t="str">
        <f>"= "&amp;E8&amp;" + ("&amp;E9&amp;" - "&amp;E8&amp;") / ("&amp;D9&amp;" - "&amp;D8&amp;") * (Inschrijfprijs - "&amp;D8&amp;")"</f>
        <v>= 0 + (30 - 0) / (280000 - 360000) * (Inschrijfprijs - 360000)</v>
      </c>
      <c r="F20" s="22"/>
      <c r="G20" s="22"/>
      <c r="H20" s="22"/>
      <c r="I20" s="12"/>
      <c r="J20" s="12"/>
      <c r="K20" s="12"/>
      <c r="L20" s="12"/>
      <c r="M20" s="12"/>
      <c r="N20" s="12"/>
      <c r="O20" s="12"/>
      <c r="P20" s="12"/>
      <c r="Q20" s="12"/>
      <c r="R20" s="12"/>
      <c r="S20" s="12"/>
      <c r="T20" s="12"/>
      <c r="U20" s="12"/>
    </row>
    <row r="21" spans="1:21" ht="12.95" customHeight="1" x14ac:dyDescent="0.2">
      <c r="A21" s="12"/>
      <c r="B21" s="12"/>
      <c r="C21" s="12"/>
      <c r="D21" s="12"/>
      <c r="E21" s="28"/>
      <c r="F21" s="22"/>
      <c r="G21" s="22"/>
      <c r="H21" s="22"/>
      <c r="I21" s="12"/>
      <c r="J21" s="12"/>
      <c r="K21" s="12"/>
      <c r="L21" s="12"/>
      <c r="M21" s="12"/>
      <c r="N21" s="12"/>
      <c r="O21" s="12"/>
      <c r="P21" s="12"/>
      <c r="Q21" s="12"/>
      <c r="R21" s="12"/>
      <c r="S21" s="12"/>
      <c r="T21" s="12"/>
      <c r="U21" s="12"/>
    </row>
    <row r="22" spans="1:21" ht="12.95" customHeight="1" x14ac:dyDescent="0.2">
      <c r="A22" s="12"/>
      <c r="B22" s="12"/>
      <c r="C22" s="12"/>
      <c r="D22" s="12"/>
      <c r="E22" s="28" t="s">
        <v>82</v>
      </c>
      <c r="F22" s="22"/>
      <c r="G22" s="22"/>
      <c r="H22" s="22"/>
      <c r="I22" s="12"/>
      <c r="J22" s="12"/>
      <c r="K22" s="12"/>
      <c r="L22" s="12"/>
      <c r="M22" s="12"/>
      <c r="N22" s="12"/>
      <c r="O22" s="12"/>
      <c r="P22" s="12"/>
      <c r="Q22" s="12"/>
      <c r="R22" s="12"/>
      <c r="S22" s="12"/>
      <c r="T22" s="12"/>
      <c r="U22" s="12"/>
    </row>
    <row r="23" spans="1:21" ht="12.95" customHeight="1" x14ac:dyDescent="0.2">
      <c r="A23" s="14"/>
      <c r="B23" s="12"/>
      <c r="C23" s="12"/>
      <c r="D23" s="12"/>
      <c r="E23" s="28" t="str">
        <f>"= "&amp;E9&amp;" + ("&amp;E10&amp;" - "&amp;E9&amp;") / ("&amp;D10&amp;" - "&amp;D9&amp;") * (Inschrijfprijs - "&amp;D9&amp;")"</f>
        <v>= 30 + (30 - 30) / (0 - 280000) * (Inschrijfprijs - 280000)</v>
      </c>
      <c r="F23" s="22"/>
      <c r="G23" s="22"/>
      <c r="H23" s="22"/>
      <c r="I23" s="12"/>
      <c r="J23" s="12"/>
      <c r="K23" s="12"/>
      <c r="L23" s="12"/>
      <c r="M23" s="12"/>
      <c r="N23" s="12"/>
      <c r="O23" s="12"/>
      <c r="P23" s="12"/>
      <c r="Q23" s="12"/>
      <c r="R23" s="12"/>
      <c r="S23" s="12"/>
      <c r="T23" s="12"/>
      <c r="U23" s="12"/>
    </row>
    <row r="24" spans="1:21" ht="12.95" customHeight="1" x14ac:dyDescent="0.2">
      <c r="A24" s="14"/>
      <c r="B24" s="12"/>
      <c r="C24" s="12"/>
      <c r="D24" s="12"/>
      <c r="E24" s="12"/>
      <c r="F24" s="12"/>
      <c r="G24" s="12"/>
      <c r="H24" s="12"/>
      <c r="I24" s="12"/>
      <c r="J24" s="12"/>
      <c r="K24" s="12"/>
      <c r="L24" s="12"/>
      <c r="M24" s="12"/>
      <c r="N24" s="12"/>
      <c r="O24" s="12"/>
      <c r="P24" s="12"/>
      <c r="Q24" s="12"/>
      <c r="R24" s="12"/>
      <c r="S24" s="12"/>
      <c r="T24" s="12"/>
      <c r="U24" s="12"/>
    </row>
    <row r="25" spans="1:21" ht="12.95" customHeight="1" x14ac:dyDescent="0.2">
      <c r="A25" s="14"/>
      <c r="B25" s="12"/>
      <c r="C25" s="12"/>
      <c r="D25" s="12"/>
      <c r="E25" s="12"/>
      <c r="F25" s="12"/>
      <c r="G25" s="12"/>
      <c r="H25" s="12"/>
      <c r="I25" s="12"/>
      <c r="J25" s="12"/>
      <c r="K25" s="12"/>
      <c r="L25" s="12"/>
      <c r="M25" s="12"/>
      <c r="N25" s="12"/>
      <c r="O25" s="12"/>
      <c r="P25" s="12"/>
      <c r="Q25" s="12"/>
      <c r="R25" s="12"/>
      <c r="S25" s="12"/>
      <c r="T25" s="12"/>
      <c r="U25" s="12"/>
    </row>
    <row r="26" spans="1:21" ht="12.95" customHeight="1" x14ac:dyDescent="0.2">
      <c r="A26" s="14"/>
      <c r="B26" s="12"/>
      <c r="C26" s="12"/>
      <c r="D26" s="12"/>
      <c r="E26" s="12"/>
      <c r="F26" s="12"/>
      <c r="G26" s="12"/>
      <c r="H26" s="12"/>
      <c r="I26" s="12"/>
      <c r="J26" s="12"/>
      <c r="K26" s="12"/>
      <c r="L26" s="12"/>
      <c r="M26" s="12"/>
      <c r="N26" s="12"/>
      <c r="O26" s="12"/>
      <c r="P26" s="12"/>
      <c r="Q26" s="12"/>
      <c r="R26" s="12"/>
      <c r="S26" s="12"/>
      <c r="T26" s="12"/>
      <c r="U26" s="12"/>
    </row>
    <row r="27" spans="1:21" ht="12.95" customHeight="1" x14ac:dyDescent="0.2">
      <c r="A27" s="14"/>
      <c r="B27" s="12"/>
      <c r="C27" s="12"/>
      <c r="D27" s="12"/>
      <c r="E27" s="12"/>
      <c r="F27" s="12"/>
      <c r="G27" s="12"/>
      <c r="H27" s="12"/>
      <c r="I27" s="12"/>
      <c r="J27" s="12"/>
      <c r="K27" s="12"/>
      <c r="L27" s="12"/>
      <c r="M27" s="12"/>
      <c r="N27" s="12"/>
      <c r="O27" s="12"/>
      <c r="P27" s="12"/>
      <c r="Q27" s="12"/>
      <c r="R27" s="12"/>
      <c r="S27" s="12"/>
      <c r="T27" s="12"/>
      <c r="U27" s="12"/>
    </row>
    <row r="28" spans="1:21" ht="12.95" customHeight="1" x14ac:dyDescent="0.2">
      <c r="A28" s="12"/>
      <c r="B28" s="12"/>
      <c r="C28" s="12"/>
      <c r="D28" s="12"/>
      <c r="E28" s="12"/>
      <c r="F28" s="12"/>
      <c r="G28" s="12"/>
      <c r="H28" s="12"/>
      <c r="I28" s="12"/>
      <c r="J28" s="12"/>
      <c r="K28" s="12"/>
      <c r="L28" s="12"/>
      <c r="M28" s="12"/>
      <c r="N28" s="12"/>
      <c r="O28" s="12"/>
      <c r="P28" s="12"/>
      <c r="Q28" s="12"/>
      <c r="R28" s="12"/>
      <c r="S28" s="12"/>
      <c r="T28" s="12"/>
      <c r="U28" s="12"/>
    </row>
    <row r="29" spans="1:21" ht="12.95" customHeight="1" x14ac:dyDescent="0.2">
      <c r="A29" s="12"/>
      <c r="B29" s="12"/>
      <c r="C29" s="12"/>
      <c r="D29" s="12"/>
      <c r="E29" s="12"/>
      <c r="F29" s="12"/>
      <c r="G29" s="12"/>
      <c r="H29" s="12"/>
      <c r="I29" s="12"/>
      <c r="J29" s="12"/>
      <c r="K29" s="12"/>
      <c r="L29" s="12"/>
      <c r="M29" s="12"/>
      <c r="N29" s="12"/>
      <c r="O29" s="12"/>
      <c r="P29" s="12"/>
      <c r="Q29" s="12"/>
      <c r="R29" s="12"/>
      <c r="S29" s="12"/>
      <c r="T29" s="12"/>
      <c r="U29" s="12"/>
    </row>
    <row r="30" spans="1:21" ht="12.95" customHeight="1" x14ac:dyDescent="0.2">
      <c r="A30" s="12"/>
      <c r="B30" s="12"/>
      <c r="C30" s="12"/>
      <c r="D30" s="12"/>
      <c r="E30" s="12"/>
      <c r="F30" s="12"/>
      <c r="G30" s="12"/>
      <c r="H30" s="12"/>
      <c r="I30" s="12"/>
      <c r="J30" s="12"/>
      <c r="K30" s="12"/>
      <c r="L30" s="12"/>
      <c r="M30" s="12"/>
      <c r="N30" s="12"/>
      <c r="O30" s="12"/>
      <c r="P30" s="12"/>
      <c r="Q30" s="12"/>
      <c r="R30" s="12"/>
      <c r="S30" s="12"/>
      <c r="T30" s="12"/>
      <c r="U30" s="12"/>
    </row>
    <row r="31" spans="1:21" ht="12.95" customHeight="1" x14ac:dyDescent="0.2">
      <c r="A31" s="12"/>
      <c r="B31" s="14"/>
      <c r="C31" s="12"/>
      <c r="D31" s="12"/>
      <c r="E31" s="12"/>
      <c r="F31" s="12"/>
      <c r="G31" s="12"/>
      <c r="H31" s="12"/>
      <c r="I31" s="12"/>
      <c r="J31" s="12"/>
      <c r="K31" s="12"/>
      <c r="L31" s="12"/>
      <c r="M31" s="12"/>
      <c r="N31" s="12"/>
      <c r="O31" s="12"/>
      <c r="P31" s="12"/>
      <c r="Q31" s="12"/>
      <c r="R31" s="12"/>
      <c r="S31" s="12"/>
      <c r="T31" s="12"/>
      <c r="U31" s="12"/>
    </row>
    <row r="32" spans="1:21" ht="12.95" customHeight="1" x14ac:dyDescent="0.2">
      <c r="A32" s="12"/>
      <c r="B32" s="14"/>
      <c r="C32" s="12"/>
      <c r="D32" s="12"/>
      <c r="E32" s="12"/>
      <c r="F32" s="12"/>
      <c r="G32" s="12"/>
      <c r="H32" s="12"/>
      <c r="I32" s="12"/>
      <c r="J32" s="12"/>
      <c r="K32" s="12"/>
      <c r="L32" s="12"/>
      <c r="M32" s="12"/>
      <c r="N32" s="12"/>
      <c r="O32" s="12"/>
      <c r="P32" s="12"/>
      <c r="Q32" s="12"/>
      <c r="R32" s="12"/>
      <c r="S32" s="12"/>
      <c r="T32" s="12"/>
      <c r="U32" s="12"/>
    </row>
    <row r="33" spans="1:21" ht="12.95" customHeight="1" x14ac:dyDescent="0.2">
      <c r="A33" s="12"/>
      <c r="B33" s="12"/>
      <c r="C33" s="12"/>
      <c r="D33" s="12"/>
      <c r="E33" s="12"/>
      <c r="F33" s="12"/>
      <c r="G33" s="12"/>
      <c r="H33" s="12"/>
      <c r="I33" s="12"/>
      <c r="J33" s="12"/>
      <c r="K33" s="12"/>
      <c r="L33" s="12"/>
      <c r="M33" s="12"/>
      <c r="N33" s="12"/>
      <c r="O33" s="12"/>
      <c r="P33" s="12"/>
      <c r="Q33" s="12"/>
      <c r="R33" s="12"/>
      <c r="S33" s="12"/>
      <c r="T33" s="12"/>
      <c r="U33" s="12"/>
    </row>
    <row r="34" spans="1:21" ht="12.95" customHeight="1" x14ac:dyDescent="0.2">
      <c r="A34" s="12"/>
      <c r="B34" s="121"/>
      <c r="C34" s="121"/>
      <c r="D34" s="121"/>
      <c r="E34" s="121"/>
      <c r="F34" s="121"/>
      <c r="G34" s="121"/>
      <c r="H34" s="121"/>
      <c r="I34" s="121"/>
      <c r="J34" s="121"/>
      <c r="K34" s="12"/>
      <c r="L34" s="12"/>
      <c r="M34" s="12"/>
      <c r="N34" s="12"/>
      <c r="O34" s="12"/>
      <c r="P34" s="12"/>
      <c r="Q34" s="12"/>
      <c r="R34" s="12"/>
      <c r="S34" s="12"/>
      <c r="T34" s="12"/>
      <c r="U34" s="12"/>
    </row>
    <row r="35" spans="1:21" ht="12.95" customHeight="1" x14ac:dyDescent="0.2">
      <c r="A35" s="12"/>
      <c r="B35" s="121"/>
      <c r="C35" s="121"/>
      <c r="D35" s="121"/>
      <c r="E35" s="121"/>
      <c r="F35" s="121"/>
      <c r="G35" s="121"/>
      <c r="H35" s="121"/>
      <c r="I35" s="121"/>
      <c r="J35" s="121"/>
      <c r="K35" s="12"/>
      <c r="L35" s="12"/>
      <c r="M35" s="12"/>
      <c r="N35" s="12"/>
      <c r="O35" s="12"/>
      <c r="P35" s="12"/>
      <c r="Q35" s="12"/>
      <c r="R35" s="12"/>
      <c r="S35" s="12"/>
      <c r="T35" s="12"/>
      <c r="U35" s="12"/>
    </row>
    <row r="36" spans="1:21" ht="12.95" customHeight="1" x14ac:dyDescent="0.2">
      <c r="A36" s="12"/>
      <c r="B36" s="12"/>
      <c r="C36" s="12"/>
      <c r="D36" s="12"/>
      <c r="E36" s="12"/>
      <c r="F36" s="12"/>
      <c r="G36" s="12"/>
      <c r="H36" s="12"/>
      <c r="I36" s="12"/>
      <c r="J36" s="12"/>
      <c r="K36" s="12"/>
      <c r="L36" s="12"/>
      <c r="M36" s="12"/>
      <c r="N36" s="12"/>
      <c r="O36" s="12"/>
      <c r="P36" s="12"/>
      <c r="Q36" s="12"/>
      <c r="R36" s="12"/>
      <c r="S36" s="12"/>
      <c r="T36" s="12"/>
      <c r="U36" s="12"/>
    </row>
    <row r="37" spans="1:21" ht="12.95" hidden="1" customHeight="1" x14ac:dyDescent="0.2">
      <c r="A37" s="12"/>
      <c r="B37" s="12"/>
      <c r="C37" s="12"/>
      <c r="D37" s="12"/>
      <c r="E37" s="12"/>
      <c r="F37" s="12"/>
      <c r="G37" s="12"/>
      <c r="H37" s="12"/>
      <c r="I37" s="12"/>
      <c r="J37" s="12"/>
      <c r="K37" s="12"/>
      <c r="L37" s="12"/>
      <c r="M37" s="12"/>
      <c r="N37" s="12"/>
      <c r="O37" s="12"/>
      <c r="P37" s="12"/>
      <c r="Q37" s="12"/>
      <c r="R37" s="12"/>
      <c r="S37" s="12"/>
      <c r="T37" s="12"/>
      <c r="U37" s="12"/>
    </row>
    <row r="38" spans="1:21" ht="12.95" hidden="1" customHeight="1" x14ac:dyDescent="0.2">
      <c r="A38" s="12"/>
      <c r="B38" s="12"/>
      <c r="C38" s="12"/>
      <c r="D38" s="12"/>
      <c r="E38" s="12"/>
      <c r="F38" s="12"/>
      <c r="G38" s="12"/>
      <c r="H38" s="12"/>
      <c r="I38" s="12"/>
      <c r="J38" s="12"/>
      <c r="K38" s="12"/>
      <c r="L38" s="12"/>
      <c r="M38" s="12"/>
      <c r="N38" s="12"/>
      <c r="O38" s="12"/>
      <c r="P38" s="12"/>
      <c r="Q38" s="12"/>
      <c r="R38" s="12"/>
      <c r="S38" s="12"/>
      <c r="T38" s="12"/>
      <c r="U38" s="12"/>
    </row>
    <row r="39" spans="1:21" hidden="1" x14ac:dyDescent="0.2">
      <c r="A39" s="17"/>
      <c r="E39" s="18"/>
    </row>
    <row r="40" spans="1:21" hidden="1" x14ac:dyDescent="0.2">
      <c r="A40" s="17"/>
      <c r="E40" s="18"/>
    </row>
    <row r="41" spans="1:21" hidden="1" x14ac:dyDescent="0.2">
      <c r="A41" s="17"/>
    </row>
    <row r="42" spans="1:21" hidden="1" x14ac:dyDescent="0.2">
      <c r="A42" s="17"/>
    </row>
    <row r="43" spans="1:21" hidden="1" x14ac:dyDescent="0.2">
      <c r="A43" s="17"/>
    </row>
    <row r="44" spans="1:21" hidden="1" x14ac:dyDescent="0.2">
      <c r="A44" s="17"/>
    </row>
    <row r="45" spans="1:21" hidden="1" x14ac:dyDescent="0.2">
      <c r="A45" s="17"/>
    </row>
    <row r="46" spans="1:21" hidden="1" x14ac:dyDescent="0.2">
      <c r="A46" s="17"/>
    </row>
    <row r="47" spans="1:21" hidden="1" x14ac:dyDescent="0.2">
      <c r="A47" s="17"/>
    </row>
    <row r="48" spans="1:21" hidden="1" x14ac:dyDescent="0.2">
      <c r="A48" s="17"/>
    </row>
    <row r="97" spans="1:22" hidden="1" x14ac:dyDescent="0.2">
      <c r="A97" s="17"/>
    </row>
    <row r="98" spans="1:22" hidden="1" x14ac:dyDescent="0.2">
      <c r="A98" s="17"/>
    </row>
    <row r="99" spans="1:22" hidden="1" x14ac:dyDescent="0.2">
      <c r="A99" s="17"/>
    </row>
    <row r="100" spans="1:22" hidden="1" x14ac:dyDescent="0.2">
      <c r="V100" s="19"/>
    </row>
    <row r="101" spans="1:22" hidden="1" x14ac:dyDescent="0.2">
      <c r="V101" s="19"/>
    </row>
    <row r="102" spans="1:22" hidden="1" x14ac:dyDescent="0.2">
      <c r="V102" s="19"/>
    </row>
    <row r="103" spans="1:22" hidden="1" x14ac:dyDescent="0.2">
      <c r="V103" s="19"/>
    </row>
    <row r="104" spans="1:22" hidden="1" x14ac:dyDescent="0.2">
      <c r="V104" s="19"/>
    </row>
    <row r="105" spans="1:22" hidden="1" x14ac:dyDescent="0.2">
      <c r="V105" s="19"/>
    </row>
    <row r="106" spans="1:22" hidden="1" x14ac:dyDescent="0.2">
      <c r="V106" s="19"/>
    </row>
    <row r="107" spans="1:22" hidden="1" x14ac:dyDescent="0.2">
      <c r="V107" s="19"/>
    </row>
    <row r="108" spans="1:22" hidden="1" x14ac:dyDescent="0.2">
      <c r="V108" s="19"/>
    </row>
    <row r="109" spans="1:22" hidden="1" x14ac:dyDescent="0.2">
      <c r="V109" s="19"/>
    </row>
    <row r="110" spans="1:22" hidden="1" x14ac:dyDescent="0.2">
      <c r="V110" s="19"/>
    </row>
    <row r="111" spans="1:22" hidden="1" x14ac:dyDescent="0.2">
      <c r="V111" s="19"/>
    </row>
    <row r="112" spans="1:22" hidden="1" x14ac:dyDescent="0.2">
      <c r="V112" s="19"/>
    </row>
    <row r="113" spans="22:22" hidden="1" x14ac:dyDescent="0.2">
      <c r="V113" s="19"/>
    </row>
    <row r="114" spans="22:22" hidden="1" x14ac:dyDescent="0.2">
      <c r="V114" s="19"/>
    </row>
    <row r="115" spans="22:22" hidden="1" x14ac:dyDescent="0.2">
      <c r="V115" s="19"/>
    </row>
    <row r="116" spans="22:22" hidden="1" x14ac:dyDescent="0.2">
      <c r="V116" s="19"/>
    </row>
    <row r="117" spans="22:22" hidden="1" x14ac:dyDescent="0.2">
      <c r="V117" s="19"/>
    </row>
    <row r="118" spans="22:22" hidden="1" x14ac:dyDescent="0.2">
      <c r="V118" s="19"/>
    </row>
    <row r="119" spans="22:22" hidden="1" x14ac:dyDescent="0.2">
      <c r="V119" s="19"/>
    </row>
    <row r="120" spans="22:22" hidden="1" x14ac:dyDescent="0.2">
      <c r="V120" s="19"/>
    </row>
    <row r="121" spans="22:22" hidden="1" x14ac:dyDescent="0.2">
      <c r="V121" s="19"/>
    </row>
    <row r="122" spans="22:22" hidden="1" x14ac:dyDescent="0.2">
      <c r="V122" s="19"/>
    </row>
    <row r="123" spans="22:22" hidden="1" x14ac:dyDescent="0.2">
      <c r="V123" s="19"/>
    </row>
    <row r="124" spans="22:22" hidden="1" x14ac:dyDescent="0.2">
      <c r="V124" s="19"/>
    </row>
    <row r="125" spans="22:22" hidden="1" x14ac:dyDescent="0.2">
      <c r="V125" s="19"/>
    </row>
    <row r="126" spans="22:22" hidden="1" x14ac:dyDescent="0.2">
      <c r="V126" s="19"/>
    </row>
    <row r="127" spans="22:22" hidden="1" x14ac:dyDescent="0.2">
      <c r="V127" s="19"/>
    </row>
    <row r="128" spans="22:22" hidden="1" x14ac:dyDescent="0.2">
      <c r="V128" s="19"/>
    </row>
    <row r="129" spans="22:22" hidden="1" x14ac:dyDescent="0.2">
      <c r="V129" s="19"/>
    </row>
    <row r="130" spans="22:22" hidden="1" x14ac:dyDescent="0.2">
      <c r="V130" s="19"/>
    </row>
    <row r="131" spans="22:22" hidden="1" x14ac:dyDescent="0.2">
      <c r="V131" s="19"/>
    </row>
    <row r="132" spans="22:22" hidden="1" x14ac:dyDescent="0.2">
      <c r="V132" s="19"/>
    </row>
    <row r="133" spans="22:22" hidden="1" x14ac:dyDescent="0.2">
      <c r="V133" s="19"/>
    </row>
    <row r="134" spans="22:22" hidden="1" x14ac:dyDescent="0.2">
      <c r="V134" s="19"/>
    </row>
    <row r="135" spans="22:22" hidden="1" x14ac:dyDescent="0.2">
      <c r="V135" s="19"/>
    </row>
    <row r="136" spans="22:22" hidden="1" x14ac:dyDescent="0.2">
      <c r="V136" s="19"/>
    </row>
    <row r="137" spans="22:22" hidden="1" x14ac:dyDescent="0.2">
      <c r="V137" s="19"/>
    </row>
    <row r="138" spans="22:22" hidden="1" x14ac:dyDescent="0.2">
      <c r="V138" s="19"/>
    </row>
    <row r="139" spans="22:22" hidden="1" x14ac:dyDescent="0.2">
      <c r="V139" s="19"/>
    </row>
    <row r="140" spans="22:22" hidden="1" x14ac:dyDescent="0.2">
      <c r="V140" s="19"/>
    </row>
    <row r="141" spans="22:22" hidden="1" x14ac:dyDescent="0.2">
      <c r="V141" s="19"/>
    </row>
    <row r="142" spans="22:22" hidden="1" x14ac:dyDescent="0.2">
      <c r="V142" s="19"/>
    </row>
    <row r="143" spans="22:22" hidden="1" x14ac:dyDescent="0.2">
      <c r="V143" s="19"/>
    </row>
    <row r="144" spans="22:22" hidden="1" x14ac:dyDescent="0.2">
      <c r="V144" s="19"/>
    </row>
    <row r="145" spans="22:22" hidden="1" x14ac:dyDescent="0.2">
      <c r="V145" s="19"/>
    </row>
    <row r="146" spans="22:22" hidden="1" x14ac:dyDescent="0.2">
      <c r="V146" s="19"/>
    </row>
    <row r="147" spans="22:22" hidden="1" x14ac:dyDescent="0.2">
      <c r="V147" s="19"/>
    </row>
    <row r="148" spans="22:22" hidden="1" x14ac:dyDescent="0.2">
      <c r="V148" s="19"/>
    </row>
    <row r="149" spans="22:22" hidden="1" x14ac:dyDescent="0.2">
      <c r="V149" s="19"/>
    </row>
    <row r="150" spans="22:22" hidden="1" x14ac:dyDescent="0.2">
      <c r="V150" s="19"/>
    </row>
    <row r="151" spans="22:22" hidden="1" x14ac:dyDescent="0.2">
      <c r="V151" s="19"/>
    </row>
    <row r="152" spans="22:22" hidden="1" x14ac:dyDescent="0.2">
      <c r="V152" s="19"/>
    </row>
    <row r="153" spans="22:22" hidden="1" x14ac:dyDescent="0.2">
      <c r="V153" s="19"/>
    </row>
    <row r="154" spans="22:22" hidden="1" x14ac:dyDescent="0.2">
      <c r="V154" s="19"/>
    </row>
    <row r="155" spans="22:22" hidden="1" x14ac:dyDescent="0.2">
      <c r="V155" s="19"/>
    </row>
    <row r="156" spans="22:22" hidden="1" x14ac:dyDescent="0.2">
      <c r="V156" s="19"/>
    </row>
    <row r="157" spans="22:22" hidden="1" x14ac:dyDescent="0.2">
      <c r="V157" s="19"/>
    </row>
    <row r="158" spans="22:22" hidden="1" x14ac:dyDescent="0.2">
      <c r="V158" s="19"/>
    </row>
    <row r="159" spans="22:22" hidden="1" x14ac:dyDescent="0.2">
      <c r="V159" s="19"/>
    </row>
    <row r="160" spans="22:22" hidden="1" x14ac:dyDescent="0.2">
      <c r="V160" s="19"/>
    </row>
    <row r="161" spans="22:22" hidden="1" x14ac:dyDescent="0.2">
      <c r="V161" s="19"/>
    </row>
    <row r="162" spans="22:22" hidden="1" x14ac:dyDescent="0.2">
      <c r="V162" s="19"/>
    </row>
    <row r="163" spans="22:22" hidden="1" x14ac:dyDescent="0.2">
      <c r="V163" s="19"/>
    </row>
    <row r="164" spans="22:22" hidden="1" x14ac:dyDescent="0.2">
      <c r="V164" s="19"/>
    </row>
    <row r="165" spans="22:22" hidden="1" x14ac:dyDescent="0.2">
      <c r="V165" s="19"/>
    </row>
    <row r="166" spans="22:22" hidden="1" x14ac:dyDescent="0.2">
      <c r="V166" s="19"/>
    </row>
    <row r="167" spans="22:22" hidden="1" x14ac:dyDescent="0.2">
      <c r="V167" s="19"/>
    </row>
    <row r="168" spans="22:22" hidden="1" x14ac:dyDescent="0.2">
      <c r="V168" s="19"/>
    </row>
    <row r="169" spans="22:22" hidden="1" x14ac:dyDescent="0.2">
      <c r="V169" s="19"/>
    </row>
    <row r="170" spans="22:22" hidden="1" x14ac:dyDescent="0.2">
      <c r="V170" s="19"/>
    </row>
    <row r="171" spans="22:22" hidden="1" x14ac:dyDescent="0.2">
      <c r="V171" s="19"/>
    </row>
  </sheetData>
  <sheetProtection algorithmName="SHA-512" hashValue="kl9PFfdu25stfPz4Y+OxZsTmZvCC8Ej4LKHYdIGD4L6XN4xuchyEDhoDugih/a0U12lDyXa/6sWEuNwbA9fuhw==" saltValue="RRazshJqRm/OqF/DSy7n9A==" spinCount="100000" sheet="1" objects="1" scenarios="1"/>
  <mergeCells count="5">
    <mergeCell ref="B8:C8"/>
    <mergeCell ref="B9:C9"/>
    <mergeCell ref="B10:C10"/>
    <mergeCell ref="B12:C12"/>
    <mergeCell ref="B34:J35"/>
  </mergeCells>
  <conditionalFormatting sqref="E16:E17">
    <cfRule type="expression" dxfId="1" priority="2">
      <formula>$E$9&gt;0</formula>
    </cfRule>
  </conditionalFormatting>
  <conditionalFormatting sqref="E18:E23">
    <cfRule type="expression" dxfId="0" priority="1">
      <formula>$E$9=0</formula>
    </cfRule>
  </conditionalFormatting>
  <dataValidations count="1">
    <dataValidation type="list" allowBlank="1" showInputMessage="1" showErrorMessage="1" sqref="F3:I3 M3:P3" xr:uid="{3D49B791-FFF7-4529-8A12-64D96C377DEA}">
      <formula1>"Kromme,Lineair"</formula1>
    </dataValidation>
  </dataValidations>
  <pageMargins left="0.7" right="0.7" top="0.75" bottom="0.75" header="0.3" footer="0.3"/>
  <pageSetup paperSize="9"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034BDE3782EE042B8C28FB0944974DE" ma:contentTypeVersion="12" ma:contentTypeDescription="Een nieuw document maken." ma:contentTypeScope="" ma:versionID="4b75289b218953f2239ad30a197a165d">
  <xsd:schema xmlns:xsd="http://www.w3.org/2001/XMLSchema" xmlns:xs="http://www.w3.org/2001/XMLSchema" xmlns:p="http://schemas.microsoft.com/office/2006/metadata/properties" xmlns:ns2="cb76e99b-9025-4f78-af2c-7672ecf45d31" xmlns:ns3="6e2fc41d-52d2-4dbe-a840-30f5d9de3bdc" targetNamespace="http://schemas.microsoft.com/office/2006/metadata/properties" ma:root="true" ma:fieldsID="8810541e0dc81eb28cd8321a2c464728" ns2:_="" ns3:_="">
    <xsd:import namespace="cb76e99b-9025-4f78-af2c-7672ecf45d31"/>
    <xsd:import namespace="6e2fc41d-52d2-4dbe-a840-30f5d9de3b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76e99b-9025-4f78-af2c-7672ecf45d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4b5e6e5-dea6-4336-95bf-ea9ead2ca2e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e2fc41d-52d2-4dbe-a840-30f5d9de3bd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ef26f68-bb3b-41cc-b34c-2ed4adb4550f}" ma:internalName="TaxCatchAll" ma:showField="CatchAllData" ma:web="6e2fc41d-52d2-4dbe-a840-30f5d9de3b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e2fc41d-52d2-4dbe-a840-30f5d9de3bdc" xsi:nil="true"/>
    <lcf76f155ced4ddcb4097134ff3c332f xmlns="cb76e99b-9025-4f78-af2c-7672ecf45d3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36B6962-43B4-4F08-A6E7-AFAF769FC7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76e99b-9025-4f78-af2c-7672ecf45d31"/>
    <ds:schemaRef ds:uri="6e2fc41d-52d2-4dbe-a840-30f5d9de3b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8EE905A-F510-4490-B511-BC0FA581DE4B}">
  <ds:schemaRefs>
    <ds:schemaRef ds:uri="http://schemas.microsoft.com/sharepoint/v3/contenttype/forms"/>
  </ds:schemaRefs>
</ds:datastoreItem>
</file>

<file path=customXml/itemProps3.xml><?xml version="1.0" encoding="utf-8"?>
<ds:datastoreItem xmlns:ds="http://schemas.openxmlformats.org/officeDocument/2006/customXml" ds:itemID="{F9AD6B0A-1715-4705-82AB-2FD88B61E444}">
  <ds:schemaRefs>
    <ds:schemaRef ds:uri="http://www.w3.org/XML/1998/namespace"/>
    <ds:schemaRef ds:uri="http://purl.org/dc/dcmitype/"/>
    <ds:schemaRef ds:uri="http://schemas.microsoft.com/office/2006/documentManagement/types"/>
    <ds:schemaRef ds:uri="http://purl.org/dc/terms/"/>
    <ds:schemaRef ds:uri="http://purl.org/dc/elements/1.1/"/>
    <ds:schemaRef ds:uri="6e2fc41d-52d2-4dbe-a840-30f5d9de3bdc"/>
    <ds:schemaRef ds:uri="cb76e99b-9025-4f78-af2c-7672ecf45d31"/>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Tab1 Toelichting</vt:lpstr>
      <vt:lpstr>Tab2 invulblad Prijzen</vt:lpstr>
      <vt:lpstr>Tab3 beoordeling prijs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Corporation</dc:creator>
  <cp:keywords/>
  <dc:description/>
  <cp:lastModifiedBy>Peeters, Marlies</cp:lastModifiedBy>
  <cp:revision/>
  <dcterms:created xsi:type="dcterms:W3CDTF">1996-11-27T13:48:17Z</dcterms:created>
  <dcterms:modified xsi:type="dcterms:W3CDTF">2026-06-09T15:35:55Z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0x0101005034BDE3782EE042B8C28FB0944974DE</vt:lpwstr>
  </property>
  <property fmtid="{D5CDD505-2E9C-101B-9397-08002B2CF9AE}" pid="3" name="_dlc_DocIdItemGuid">
    <vt:lpwstr>6862f834-4334-4aba-9fe2-fad75cd4626a</vt:lpwstr>
  </property>
  <property fmtid="{D5CDD505-2E9C-101B-9397-08002B2CF9AE}" pid="4" name="MediaServiceImageTags">
    <vt:lpwstr/>
  </property>
</Properties>
</file>