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ttps://hlmr.sharepoint.com/sites/ST-TeamInkoop/Gedeelde documenten/05_Dossiers/1_Actuele dossiers/2025-530 Bedrijfskleding/_9 Gunningsleidraad of Aanbestedingsleidraad/Publicatie/"/>
    </mc:Choice>
  </mc:AlternateContent>
  <xr:revisionPtr revIDLastSave="43" documentId="8_{C56A9354-3DF3-4F39-8FCE-932AD3B57C22}" xr6:coauthVersionLast="47" xr6:coauthVersionMax="47" xr10:uidLastSave="{2BCF83C0-B7DD-425C-B4A3-D358B08A179E}"/>
  <bookViews>
    <workbookView xWindow="-120" yWindow="-120" windowWidth="29040" windowHeight="17520" tabRatio="921" activeTab="1" xr2:uid="{00000000-000D-0000-FFFF-FFFF00000000}"/>
  </bookViews>
  <sheets>
    <sheet name="Tab1 Toelichting" sheetId="33" r:id="rId1"/>
    <sheet name="Tab2 invulblad Prijzen" sheetId="34" r:id="rId2"/>
    <sheet name="Tab3 beoordeling prijs" sheetId="3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4" l="1"/>
  <c r="D45" i="34"/>
  <c r="D44" i="34"/>
  <c r="D43" i="34"/>
  <c r="D40" i="34"/>
  <c r="D39" i="34"/>
  <c r="D38" i="34"/>
  <c r="D37" i="34"/>
  <c r="D36" i="34"/>
  <c r="D35" i="34"/>
  <c r="D34" i="34"/>
  <c r="D33" i="34"/>
  <c r="D32" i="34"/>
  <c r="D31" i="34"/>
  <c r="D30" i="34"/>
  <c r="D29" i="34"/>
  <c r="D28" i="34"/>
  <c r="D27" i="34"/>
  <c r="D26" i="34"/>
  <c r="D25" i="34"/>
  <c r="D24" i="34"/>
  <c r="D21" i="34"/>
  <c r="D20" i="34"/>
  <c r="D19" i="34"/>
  <c r="D18" i="34"/>
  <c r="D17" i="34"/>
  <c r="D16" i="34"/>
  <c r="D15" i="34"/>
  <c r="D14" i="34"/>
  <c r="D13" i="34"/>
  <c r="D12" i="34"/>
  <c r="D11" i="34"/>
  <c r="D10" i="34"/>
  <c r="D48" i="34" l="1"/>
  <c r="D22" i="34"/>
  <c r="D41" i="34"/>
  <c r="E23" i="32"/>
  <c r="E20" i="32"/>
  <c r="E17" i="32"/>
  <c r="F8" i="32"/>
  <c r="D50" i="34" l="1"/>
  <c r="D12" i="32" l="1"/>
  <c r="E12" i="32" s="1"/>
</calcChain>
</file>

<file path=xl/sharedStrings.xml><?xml version="1.0" encoding="utf-8"?>
<sst xmlns="http://schemas.openxmlformats.org/spreadsheetml/2006/main" count="86" uniqueCount="84">
  <si>
    <t>Bijlage E:  Prijzenblad  "Bedrijfskleding BOA's en Bodes"</t>
  </si>
  <si>
    <t xml:space="preserve">Toelichting; Gunningscriterium Prijs 
</t>
  </si>
  <si>
    <t>Ten aanzien van gunningscriterium prijs vult u het tarievenblad in (tabblad 2 invulblad prijzen) en voegt u deze toe aan uw inschrijving (rechtsgeldig ondertekend in excel format en in PDF).</t>
  </si>
  <si>
    <t xml:space="preserve">Inschrijfprijs
</t>
  </si>
  <si>
    <r>
      <rPr>
        <sz val="10"/>
        <color rgb="FF000000"/>
        <rFont val="Calibri"/>
        <scheme val="minor"/>
      </rPr>
      <t xml:space="preserve">Om de inschrijfprijs te bepalen vult inschrijver een maximum tarief per kledingitem in (Tabblad2 invulblad prijzen) 
</t>
    </r>
    <r>
      <rPr>
        <b/>
        <sz val="10"/>
        <color rgb="FF000000"/>
        <rFont val="Calibri"/>
        <scheme val="minor"/>
      </rPr>
      <t xml:space="preserve">Tarieven bedrijfskleding en vermaak
</t>
    </r>
    <r>
      <rPr>
        <sz val="10"/>
        <color rgb="FF000000"/>
        <rFont val="Calibri"/>
        <scheme val="minor"/>
      </rPr>
      <t xml:space="preserve">
Inschrijver vult in de groen gearceerde cellen op </t>
    </r>
    <r>
      <rPr>
        <u/>
        <sz val="10"/>
        <color rgb="FF000000"/>
        <rFont val="Calibri"/>
        <scheme val="minor"/>
      </rPr>
      <t>tabblad2</t>
    </r>
    <r>
      <rPr>
        <sz val="10"/>
        <color rgb="FF000000"/>
        <rFont val="Calibri"/>
        <scheme val="minor"/>
      </rPr>
      <t xml:space="preserve"> het maximum tarief dat hij rekent per kledingstuk in. Dit tarief wordt vermenigvuldigd met een geraamd aantal af te nemen stuks gedurende de gehele contractperiode. De subtotalen van alle kledingstukken worden vervolgens bij elkaar opgeteld om te komen tot een inschrijfprijs. 
De opgegeven aantallen zijn indicatief. Het werkelijke afnamevolume zal afwijken, mede omdat de behoefte voor de komende periode kan fluctueren.  Derhalve geven deze genoemde aantallen geen garantie voor de afname in de toekomst en kunnen er geen rechten aan worden ontleend.
</t>
    </r>
  </si>
  <si>
    <t>Eisen aan de in te dienen prijs</t>
  </si>
  <si>
    <t>1.</t>
  </si>
  <si>
    <t>Inschrijver gebruikt het door de aanbestedende dienst aangeleverde tarievenblad (dit document) voor de op te geven prijzen.</t>
  </si>
  <si>
    <t>2.</t>
  </si>
  <si>
    <t>Het is niet toegestaan het tarievenblad te wijzigen of een ander format te gebruiken. Afwijkingen van het prijzenblad – zoals het gebruik van (ongevraagde) toelichtingen, extra toevoegingen, etc. – zijn eveneens niet toegestaan.</t>
  </si>
  <si>
    <t>3.</t>
  </si>
  <si>
    <t>Ten aanzien van de opgegeven prijzen geldt dat deze:</t>
  </si>
  <si>
    <t xml:space="preserve"> - gelden gedurende de gehele duur van de overeenkomst (inclusief verlengingen), behoudens voor zover de overeenkomst indexering
    uitdrukkelijk toelaat;</t>
  </si>
  <si>
    <t xml:space="preserve"> - in euro’s en exclusief btw zijn;</t>
  </si>
  <si>
    <t xml:space="preserve"> - realistisch en marktconform zijn;</t>
  </si>
  <si>
    <t xml:space="preserve"> - all-in bedragen zijn en vaststaan gedurende de looptijd van de overeenkomst behoudens indexering;</t>
  </si>
  <si>
    <t xml:space="preserve"> - alle kosten voor het uitvoeren van de opdracht conform aanbestedingsdocumenten (inclusief Programma van Eisen) en uitvoering 
    conform ingediende beschrijving bij de gunningscriteria in de prijzen zijn opgenomen;</t>
  </si>
  <si>
    <t xml:space="preserve"> - geen negatieve bedragen bevatten.</t>
  </si>
  <si>
    <t xml:space="preserve">Bijlage E: Tarievenblad "Bedrijfskleding BOA's en Bodes"
</t>
  </si>
  <si>
    <t>Instructie: Vul de groen gearceerde cel/cellen op tabblad A en B  in.</t>
  </si>
  <si>
    <t>N.B Plafondbedrag inschrijfprijs is € 360.000</t>
  </si>
  <si>
    <t>Kledingstuk</t>
  </si>
  <si>
    <t>Hoeveelheid*</t>
  </si>
  <si>
    <t>Prijs per stuk</t>
  </si>
  <si>
    <t>Totaalprijs per item</t>
  </si>
  <si>
    <t>Handhavingskleding voor BOA medewerkers</t>
  </si>
  <si>
    <t>Herenbroek BOA</t>
  </si>
  <si>
    <t>Damesbroek BOA</t>
  </si>
  <si>
    <t>Winterjas BOA</t>
  </si>
  <si>
    <t>Softshell BOA</t>
  </si>
  <si>
    <t>Poloshirt heren korte mouw BOA</t>
  </si>
  <si>
    <t>Poloshirt heren lange mouw BOA</t>
  </si>
  <si>
    <t>Poloshirt dames korte mouw BOA</t>
  </si>
  <si>
    <t>Poloshirt dames lange mouw BOA</t>
  </si>
  <si>
    <t>Steek/kogelwerende panelen (voor en achter)</t>
  </si>
  <si>
    <t>BOA hoes voor Steekwerende en kogelwerende Panelen</t>
  </si>
  <si>
    <t>Hoes voor steek/kogel werende panelen onherkenbaar voor onder kleding</t>
  </si>
  <si>
    <t>Schoenen</t>
  </si>
  <si>
    <t>Totaal</t>
  </si>
  <si>
    <t>Kleding voor Bodes (Geen BOA)</t>
  </si>
  <si>
    <t>Polo shirt  korte mouw</t>
  </si>
  <si>
    <t>Polo shirt  lange mouw</t>
  </si>
  <si>
    <t>Vest / Trui  </t>
  </si>
  <si>
    <t>Pantalon  Heren</t>
  </si>
  <si>
    <t>Colbert  Heren</t>
  </si>
  <si>
    <t>Overhemd  Heren</t>
  </si>
  <si>
    <t>Pantalon  Dames</t>
  </si>
  <si>
    <t>Colbert  Dames</t>
  </si>
  <si>
    <t>Overhemd  Dames</t>
  </si>
  <si>
    <t xml:space="preserve">    </t>
  </si>
  <si>
    <t>Sokken  </t>
  </si>
  <si>
    <t>Nette zwarte schoenen  heren</t>
  </si>
  <si>
    <t>Nette zwarte schoenen  dames</t>
  </si>
  <si>
    <t>Zwarte veiligheids-werkschoenen</t>
  </si>
  <si>
    <t>Zomerjas  </t>
  </si>
  <si>
    <t>Winterjas  </t>
  </si>
  <si>
    <t>Stropdas  </t>
  </si>
  <si>
    <t xml:space="preserve">Shawltje </t>
  </si>
  <si>
    <t>Vermaak  (per kledingsstuk)</t>
  </si>
  <si>
    <t>Inkorten/verlengen broek (per broek)</t>
  </si>
  <si>
    <t>Inkorten/verlengen mouw (per shirt / blouse)</t>
  </si>
  <si>
    <t>Vastzetten zoom (per kledingsstuk)</t>
  </si>
  <si>
    <t>Innemen taille broek (per broek)</t>
  </si>
  <si>
    <t>Verlengen broeken voorzakken (per broek)</t>
  </si>
  <si>
    <t>Inschrijfprijs</t>
  </si>
  <si>
    <t>Inschrijfprijs mag niet meer dan € 360.000 bedragen</t>
  </si>
  <si>
    <t>* Geraamde af te nemen hoeveelheid gedurende de gehele contractperiode</t>
  </si>
  <si>
    <t>Ondertekening</t>
  </si>
  <si>
    <t>Inschrijver verklaart door ondertekening van dit tarievenblad dat deze met de bepalingen uit deze aanbestedingsleidraad onverkort en onvoorwaardelijk instemt met en bereid is tot de uitvoering van de opdracht overeenkomstig de conceptovereenkomst met annexen, waaronder het Programa van Eisen en de daarbij behorende bijlagen.</t>
  </si>
  <si>
    <t>Naam :</t>
  </si>
  <si>
    <t>Functie :</t>
  </si>
  <si>
    <t>Onderneming :</t>
  </si>
  <si>
    <t xml:space="preserve">Handtekening: </t>
  </si>
  <si>
    <t>Plaats en datum :</t>
  </si>
  <si>
    <t>Rekenblad gunningscriterium prijs</t>
  </si>
  <si>
    <t>Prijs</t>
  </si>
  <si>
    <t>Punten</t>
  </si>
  <si>
    <r>
      <rPr>
        <b/>
        <sz val="9"/>
        <color rgb="FF000000"/>
        <rFont val="Arial"/>
        <family val="2"/>
      </rPr>
      <t xml:space="preserve">Inschijfprijs bij </t>
    </r>
    <r>
      <rPr>
        <b/>
        <u/>
        <sz val="9"/>
        <color rgb="FF000000"/>
        <rFont val="Arial"/>
        <family val="2"/>
      </rPr>
      <t>minimum</t>
    </r>
    <r>
      <rPr>
        <b/>
        <sz val="9"/>
        <color rgb="FF000000"/>
        <rFont val="Arial"/>
        <family val="2"/>
      </rPr>
      <t xml:space="preserve"> aantal te behalen punten</t>
    </r>
  </si>
  <si>
    <t>Omslagpunt</t>
  </si>
  <si>
    <r>
      <t xml:space="preserve">Prijs bij </t>
    </r>
    <r>
      <rPr>
        <b/>
        <u/>
        <sz val="9"/>
        <rFont val="Arial"/>
        <family val="2"/>
      </rPr>
      <t>maximum</t>
    </r>
    <r>
      <rPr>
        <b/>
        <sz val="9"/>
        <rFont val="Arial"/>
        <family val="2"/>
      </rPr>
      <t xml:space="preserve"> aantal te behalen punten</t>
    </r>
  </si>
  <si>
    <t>Score voor waarde van inschrijver</t>
  </si>
  <si>
    <t>De formule rekent het onderstaande uit zonder omslagpunt:</t>
  </si>
  <si>
    <t xml:space="preserve">De formule met omslagpunt: </t>
  </si>
  <si>
    <t>Na het omslagpunt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</si>
</sst>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4" formatCode="_ &quot;€&quot;\ * #,##0.00_ ;_ &quot;€&quot;\ * \-#,##0.00_ ;_ &quot;€&quot;\ * &quot;-&quot;??_ ;_ @_ "/>
    <numFmt numFmtId="164" formatCode="_-[$€]\ * #,##0.00_-;_-[$€]\ * #,##0.00\-;_-[$€]\ * &quot;-&quot;??_-;_-@_-"/>
    <numFmt numFmtId="165" formatCode="0.0"/>
    <numFmt numFmtId="166" formatCode="_(* #,##0.00_);_(* \(#,##0.00\);_(* &quot;-&quot;??_);_(@_)"/>
    <numFmt numFmtId="167" formatCode="&quot;€&quot;\ #,##0.00"/>
    <numFmt numFmtId="168" formatCode="_-* #,##0.00_-;_-* #,##0.00\-;_-* &quot;-&quot;??_-;_-@_-"/>
    <numFmt numFmtId="169" formatCode="_(&quot;€&quot;* #,##0.00_);_(&quot;€&quot;* \(#,##0.00\);_(&quot;€&quot;* &quot;-&quot;??_);_(@_)"/>
  </numFmts>
  <fonts count="43" x14ac:knownFonts="1">
    <font>
      <sz val="10"/>
      <name val="Arial"/>
    </font>
    <font>
      <sz val="11"/>
      <color theme="1"/>
      <name val="Calibri"/>
      <family val="2"/>
      <scheme val="minor"/>
    </font>
    <font>
      <sz val="10"/>
      <name val="Arial"/>
      <family val="2"/>
    </font>
    <font>
      <sz val="10"/>
      <name val="Arial"/>
      <family val="2"/>
    </font>
    <font>
      <sz val="9"/>
      <name val="Arial"/>
      <family val="2"/>
    </font>
    <font>
      <b/>
      <sz val="16"/>
      <name val="Arial"/>
      <family val="2"/>
    </font>
    <font>
      <sz val="9"/>
      <color indexed="9"/>
      <name val="Arial"/>
      <family val="2"/>
    </font>
    <font>
      <b/>
      <sz val="10"/>
      <name val="Arial"/>
      <family val="2"/>
    </font>
    <font>
      <b/>
      <sz val="8"/>
      <name val="Arial"/>
      <family val="2"/>
    </font>
    <font>
      <b/>
      <sz val="9"/>
      <name val="Arial"/>
      <family val="2"/>
    </font>
    <font>
      <b/>
      <sz val="12"/>
      <name val="Arial"/>
      <family val="2"/>
    </font>
    <font>
      <b/>
      <sz val="14"/>
      <name val="Arial"/>
      <family val="2"/>
    </font>
    <font>
      <sz val="11"/>
      <color indexed="8"/>
      <name val="Calibri"/>
      <family val="2"/>
    </font>
    <font>
      <b/>
      <u/>
      <sz val="9"/>
      <name val="Arial"/>
      <family val="2"/>
    </font>
    <font>
      <sz val="11"/>
      <color theme="1"/>
      <name val="Calibri"/>
      <family val="2"/>
      <scheme val="minor"/>
    </font>
    <font>
      <sz val="9"/>
      <color theme="1"/>
      <name val="Calibri"/>
      <family val="2"/>
      <scheme val="minor"/>
    </font>
    <font>
      <sz val="11"/>
      <color theme="0"/>
      <name val="Calibri"/>
      <family val="2"/>
      <scheme val="minor"/>
    </font>
    <font>
      <u/>
      <sz val="11"/>
      <color theme="10"/>
      <name val="Calibri"/>
      <family val="2"/>
    </font>
    <font>
      <sz val="10"/>
      <color rgb="FF3F3F76"/>
      <name val="Arial"/>
      <family val="2"/>
    </font>
    <font>
      <sz val="10"/>
      <color rgb="FF006100"/>
      <name val="Arial"/>
      <family val="2"/>
    </font>
    <font>
      <sz val="10"/>
      <color theme="0"/>
      <name val="Arial"/>
      <family val="2"/>
    </font>
    <font>
      <sz val="10"/>
      <color rgb="FF9C0006"/>
      <name val="Arial"/>
      <family val="2"/>
    </font>
    <font>
      <sz val="9"/>
      <color theme="1"/>
      <name val="Arial"/>
      <family val="2"/>
    </font>
    <font>
      <b/>
      <sz val="9"/>
      <color theme="1"/>
      <name val="Arial"/>
      <family val="2"/>
    </font>
    <font>
      <sz val="9"/>
      <color theme="0" tint="-0.499984740745262"/>
      <name val="Arial"/>
      <family val="2"/>
    </font>
    <font>
      <sz val="9"/>
      <color theme="0" tint="-4.9989318521683403E-2"/>
      <name val="Arial"/>
      <family val="2"/>
    </font>
    <font>
      <sz val="9"/>
      <color rgb="FFFF0000"/>
      <name val="Arial"/>
      <family val="2"/>
    </font>
    <font>
      <b/>
      <sz val="9"/>
      <color rgb="FF000000"/>
      <name val="Arial"/>
      <family val="2"/>
    </font>
    <font>
      <b/>
      <u/>
      <sz val="9"/>
      <color rgb="FF000000"/>
      <name val="Arial"/>
      <family val="2"/>
    </font>
    <font>
      <sz val="10"/>
      <color theme="1"/>
      <name val="Calibri"/>
      <family val="2"/>
      <scheme val="minor"/>
    </font>
    <font>
      <b/>
      <sz val="12"/>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10"/>
      <color theme="1"/>
      <name val="Calibri"/>
      <family val="2"/>
    </font>
    <font>
      <b/>
      <sz val="10"/>
      <color rgb="FF000000"/>
      <name val="Calibri"/>
      <family val="2"/>
    </font>
    <font>
      <sz val="10"/>
      <color rgb="FF000000"/>
      <name val="Calibri"/>
      <family val="2"/>
    </font>
    <font>
      <sz val="10"/>
      <name val="Calibri"/>
      <family val="2"/>
    </font>
    <font>
      <b/>
      <sz val="10"/>
      <color rgb="FF000000"/>
      <name val="Calibri"/>
      <family val="2"/>
      <scheme val="minor"/>
    </font>
    <font>
      <sz val="10"/>
      <color rgb="FF000000"/>
      <name val="Calibri"/>
      <family val="2"/>
      <scheme val="minor"/>
    </font>
    <font>
      <sz val="10"/>
      <color rgb="FF000000"/>
      <name val="Calibri"/>
      <scheme val="minor"/>
    </font>
    <font>
      <b/>
      <sz val="10"/>
      <color rgb="FF000000"/>
      <name val="Calibri"/>
      <scheme val="minor"/>
    </font>
    <font>
      <u/>
      <sz val="10"/>
      <color rgb="FF000000"/>
      <name val="Calibri"/>
      <scheme val="minor"/>
    </font>
  </fonts>
  <fills count="23">
    <fill>
      <patternFill patternType="none"/>
    </fill>
    <fill>
      <patternFill patternType="gray125"/>
    </fill>
    <fill>
      <patternFill patternType="solid">
        <fgColor rgb="FFFFFFCC"/>
      </patternFill>
    </fill>
    <fill>
      <patternFill patternType="solid">
        <fgColor theme="6" tint="0.79998168889431442"/>
        <bgColor indexed="65"/>
      </patternFill>
    </fill>
    <fill>
      <patternFill patternType="solid">
        <fgColor theme="4"/>
      </patternFill>
    </fill>
    <fill>
      <patternFill patternType="solid">
        <fgColor theme="4" tint="0.79998168889431442"/>
        <bgColor indexed="65"/>
      </patternFill>
    </fill>
    <fill>
      <patternFill patternType="solid">
        <fgColor rgb="FFFFCC99"/>
      </patternFill>
    </fill>
    <fill>
      <patternFill patternType="solid">
        <fgColor rgb="FFC6EFCE"/>
      </patternFill>
    </fill>
    <fill>
      <patternFill patternType="solid">
        <fgColor rgb="FFFFC7CE"/>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79998168889431442"/>
        <bgColor indexed="64"/>
      </patternFill>
    </fill>
    <fill>
      <patternFill patternType="solid">
        <fgColor rgb="FFF2F2F2"/>
        <bgColor indexed="64"/>
      </patternFill>
    </fill>
    <fill>
      <patternFill patternType="solid">
        <fgColor rgb="FFD9D9D9"/>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C6E0B4"/>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9" tint="0.39997558519241921"/>
        <bgColor rgb="FF000000"/>
      </patternFill>
    </fill>
  </fills>
  <borders count="37">
    <border>
      <left/>
      <right/>
      <top/>
      <bottom/>
      <diagonal/>
    </border>
    <border>
      <left style="medium">
        <color indexed="64"/>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9" tint="-0.249977111117893"/>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9" tint="-0.249977111117893"/>
      </right>
      <top style="thin">
        <color theme="9" tint="-0.249977111117893"/>
      </top>
      <bottom/>
      <diagonal/>
    </border>
    <border>
      <left/>
      <right style="thin">
        <color theme="9" tint="-0.249977111117893"/>
      </right>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31">
    <xf numFmtId="0" fontId="0" fillId="0" borderId="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6" fillId="4" borderId="0" applyNumberFormat="0" applyBorder="0" applyAlignment="0" applyProtection="0"/>
    <xf numFmtId="0" fontId="20" fillId="4" borderId="0" applyNumberFormat="0" applyBorder="0" applyAlignment="0" applyProtection="0"/>
    <xf numFmtId="164" fontId="2" fillId="0" borderId="0" applyFont="0" applyFill="0" applyBorder="0" applyAlignment="0" applyProtection="0"/>
    <xf numFmtId="0" fontId="19" fillId="7" borderId="0" applyNumberFormat="0" applyBorder="0" applyAlignment="0" applyProtection="0"/>
    <xf numFmtId="0" fontId="17" fillId="0" borderId="0" applyNumberFormat="0" applyFill="0" applyBorder="0" applyAlignment="0" applyProtection="0">
      <alignment vertical="top"/>
      <protection locked="0"/>
    </xf>
    <xf numFmtId="0" fontId="18" fillId="6" borderId="3" applyNumberFormat="0" applyAlignment="0" applyProtection="0"/>
    <xf numFmtId="166" fontId="14" fillId="0" borderId="0" applyFont="0" applyFill="0" applyBorder="0" applyAlignment="0" applyProtection="0"/>
    <xf numFmtId="168" fontId="2" fillId="0" borderId="0" applyFont="0" applyFill="0" applyBorder="0" applyAlignment="0" applyProtection="0"/>
    <xf numFmtId="0" fontId="14" fillId="2" borderId="2" applyNumberFormat="0" applyFont="0" applyAlignment="0" applyProtection="0"/>
    <xf numFmtId="0" fontId="2" fillId="2" borderId="2" applyNumberFormat="0" applyFont="0" applyAlignment="0" applyProtection="0"/>
    <xf numFmtId="0" fontId="14" fillId="2" borderId="2" applyNumberFormat="0" applyFont="0" applyAlignment="0" applyProtection="0"/>
    <xf numFmtId="0" fontId="21" fillId="8" borderId="0" applyNumberFormat="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14" fillId="0" borderId="0"/>
    <xf numFmtId="0" fontId="15" fillId="0" borderId="0"/>
    <xf numFmtId="0" fontId="2" fillId="0" borderId="0"/>
    <xf numFmtId="0" fontId="14" fillId="0" borderId="0"/>
    <xf numFmtId="0" fontId="2" fillId="0" borderId="0"/>
    <xf numFmtId="44" fontId="3" fillId="0" borderId="0" applyFont="0" applyFill="0" applyBorder="0" applyAlignment="0" applyProtection="0"/>
    <xf numFmtId="169" fontId="12" fillId="0" borderId="0" applyFont="0" applyFill="0" applyBorder="0" applyAlignment="0" applyProtection="0"/>
    <xf numFmtId="44" fontId="2" fillId="0" borderId="0" applyFont="0" applyFill="0" applyBorder="0" applyAlignment="0" applyProtection="0"/>
    <xf numFmtId="0" fontId="1" fillId="0" borderId="0"/>
    <xf numFmtId="0" fontId="1" fillId="2" borderId="2" applyNumberFormat="0" applyFont="0" applyAlignment="0" applyProtection="0"/>
    <xf numFmtId="0" fontId="1" fillId="3" borderId="0" applyNumberFormat="0" applyBorder="0" applyAlignment="0" applyProtection="0"/>
    <xf numFmtId="166"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4" fillId="9" borderId="0" xfId="0" applyFont="1" applyFill="1"/>
    <xf numFmtId="2" fontId="4" fillId="9" borderId="0" xfId="0" applyNumberFormat="1" applyFont="1" applyFill="1"/>
    <xf numFmtId="49" fontId="4" fillId="10" borderId="4" xfId="0" applyNumberFormat="1" applyFont="1" applyFill="1" applyBorder="1"/>
    <xf numFmtId="49" fontId="6" fillId="10" borderId="4" xfId="0" applyNumberFormat="1" applyFont="1" applyFill="1" applyBorder="1"/>
    <xf numFmtId="49" fontId="4" fillId="10" borderId="6" xfId="0" applyNumberFormat="1" applyFont="1" applyFill="1" applyBorder="1"/>
    <xf numFmtId="49" fontId="6" fillId="10" borderId="6" xfId="0" applyNumberFormat="1" applyFont="1" applyFill="1" applyBorder="1"/>
    <xf numFmtId="0" fontId="4" fillId="9" borderId="1" xfId="0" applyFont="1" applyFill="1" applyBorder="1" applyAlignment="1">
      <alignment wrapText="1"/>
    </xf>
    <xf numFmtId="49" fontId="9" fillId="9" borderId="0" xfId="0" applyNumberFormat="1" applyFont="1" applyFill="1" applyAlignment="1">
      <alignment horizontal="left" vertical="center" wrapText="1"/>
    </xf>
    <xf numFmtId="0" fontId="8" fillId="10" borderId="0" xfId="0" applyFont="1" applyFill="1" applyAlignment="1">
      <alignment vertical="center" wrapText="1"/>
    </xf>
    <xf numFmtId="0" fontId="11" fillId="10" borderId="0" xfId="0" applyFont="1" applyFill="1"/>
    <xf numFmtId="0" fontId="11" fillId="10" borderId="7" xfId="0" applyFont="1" applyFill="1" applyBorder="1"/>
    <xf numFmtId="0" fontId="22" fillId="9" borderId="0" xfId="19" applyFont="1" applyFill="1"/>
    <xf numFmtId="167" fontId="22" fillId="9" borderId="0" xfId="19" applyNumberFormat="1" applyFont="1" applyFill="1"/>
    <xf numFmtId="0" fontId="4" fillId="9" borderId="0" xfId="19" applyFont="1" applyFill="1"/>
    <xf numFmtId="49" fontId="4" fillId="10" borderId="9" xfId="0" applyNumberFormat="1" applyFont="1" applyFill="1" applyBorder="1"/>
    <xf numFmtId="49" fontId="4" fillId="10" borderId="10" xfId="0" applyNumberFormat="1" applyFont="1" applyFill="1" applyBorder="1"/>
    <xf numFmtId="0" fontId="22" fillId="0" borderId="0" xfId="19" applyFont="1"/>
    <xf numFmtId="0" fontId="25" fillId="0" borderId="0" xfId="19" applyFont="1"/>
    <xf numFmtId="0" fontId="22" fillId="11" borderId="0" xfId="19" applyFont="1" applyFill="1"/>
    <xf numFmtId="0" fontId="9" fillId="9" borderId="0" xfId="19" applyFont="1" applyFill="1"/>
    <xf numFmtId="0" fontId="9" fillId="9" borderId="0" xfId="19" applyFont="1" applyFill="1" applyAlignment="1">
      <alignment vertical="top"/>
    </xf>
    <xf numFmtId="0" fontId="22" fillId="9" borderId="0" xfId="19" applyFont="1" applyFill="1" applyAlignment="1">
      <alignment vertical="center"/>
    </xf>
    <xf numFmtId="167" fontId="4" fillId="12" borderId="13" xfId="23" applyNumberFormat="1" applyFont="1" applyFill="1" applyBorder="1" applyAlignment="1" applyProtection="1">
      <alignment horizontal="left" vertical="center"/>
      <protection locked="0"/>
    </xf>
    <xf numFmtId="0" fontId="4" fillId="12" borderId="13" xfId="0" applyFont="1" applyFill="1" applyBorder="1" applyAlignment="1" applyProtection="1">
      <alignment horizontal="center" vertical="center"/>
      <protection locked="0"/>
    </xf>
    <xf numFmtId="0" fontId="24" fillId="12" borderId="8" xfId="0" applyFont="1" applyFill="1" applyBorder="1" applyAlignment="1" applyProtection="1">
      <alignment horizontal="center" vertical="center"/>
      <protection locked="0"/>
    </xf>
    <xf numFmtId="167" fontId="4" fillId="12" borderId="8" xfId="23" applyNumberFormat="1" applyFont="1" applyFill="1" applyBorder="1" applyAlignment="1" applyProtection="1">
      <alignment horizontal="left" vertical="center"/>
      <protection locked="0"/>
    </xf>
    <xf numFmtId="0" fontId="4" fillId="12" borderId="8" xfId="0" applyFont="1" applyFill="1" applyBorder="1" applyAlignment="1" applyProtection="1">
      <alignment horizontal="center" vertical="center"/>
      <protection locked="0"/>
    </xf>
    <xf numFmtId="0" fontId="23" fillId="9" borderId="0" xfId="19" applyFont="1" applyFill="1" applyAlignment="1">
      <alignment vertical="center"/>
    </xf>
    <xf numFmtId="0" fontId="26" fillId="9" borderId="0" xfId="19" applyFont="1" applyFill="1"/>
    <xf numFmtId="0" fontId="10" fillId="15" borderId="0" xfId="0" applyFont="1" applyFill="1" applyAlignment="1">
      <alignment vertical="center"/>
    </xf>
    <xf numFmtId="0" fontId="5" fillId="15" borderId="0" xfId="0" applyFont="1" applyFill="1" applyAlignment="1">
      <alignment vertical="center"/>
    </xf>
    <xf numFmtId="49" fontId="4" fillId="15" borderId="0" xfId="0" applyNumberFormat="1" applyFont="1" applyFill="1"/>
    <xf numFmtId="49" fontId="4" fillId="15" borderId="0" xfId="0" applyNumberFormat="1" applyFont="1" applyFill="1" applyAlignment="1">
      <alignment horizontal="center"/>
    </xf>
    <xf numFmtId="0" fontId="7" fillId="15" borderId="0" xfId="0" applyFont="1" applyFill="1" applyAlignment="1">
      <alignment horizontal="left" vertical="center" wrapText="1"/>
    </xf>
    <xf numFmtId="0" fontId="8" fillId="15" borderId="0" xfId="0" applyFont="1" applyFill="1" applyAlignment="1">
      <alignment vertical="center" wrapText="1"/>
    </xf>
    <xf numFmtId="49" fontId="7" fillId="15" borderId="0" xfId="0" applyNumberFormat="1" applyFont="1" applyFill="1" applyAlignment="1">
      <alignment horizontal="left" vertical="center"/>
    </xf>
    <xf numFmtId="49" fontId="8" fillId="15" borderId="0" xfId="0" applyNumberFormat="1" applyFont="1" applyFill="1" applyAlignment="1">
      <alignment vertical="center"/>
    </xf>
    <xf numFmtId="0" fontId="22" fillId="16" borderId="11" xfId="19" applyFont="1" applyFill="1" applyBorder="1" applyAlignment="1">
      <alignment vertical="center"/>
    </xf>
    <xf numFmtId="0" fontId="22" fillId="16" borderId="12" xfId="19" applyFont="1" applyFill="1" applyBorder="1" applyAlignment="1">
      <alignment vertical="center"/>
    </xf>
    <xf numFmtId="0" fontId="23" fillId="16" borderId="8" xfId="19" applyFont="1" applyFill="1" applyBorder="1" applyAlignment="1">
      <alignment vertical="center"/>
    </xf>
    <xf numFmtId="165" fontId="24" fillId="13" borderId="8" xfId="0" applyNumberFormat="1" applyFont="1" applyFill="1" applyBorder="1" applyAlignment="1" applyProtection="1">
      <alignment horizontal="center" vertical="center"/>
      <protection locked="0"/>
    </xf>
    <xf numFmtId="0" fontId="0" fillId="9" borderId="0" xfId="0" applyFill="1"/>
    <xf numFmtId="167" fontId="24" fillId="12" borderId="8" xfId="23" applyNumberFormat="1" applyFont="1" applyFill="1" applyBorder="1" applyAlignment="1">
      <alignment horizontal="left" vertical="center"/>
    </xf>
    <xf numFmtId="0" fontId="29" fillId="0" borderId="0" xfId="0" applyFont="1" applyAlignment="1">
      <alignment vertical="top" wrapText="1"/>
    </xf>
    <xf numFmtId="0" fontId="30" fillId="0" borderId="0" xfId="0" applyFont="1" applyAlignment="1">
      <alignment vertical="top" wrapText="1"/>
    </xf>
    <xf numFmtId="0" fontId="31" fillId="0" borderId="0" xfId="0" applyFont="1" applyAlignment="1">
      <alignment vertical="top" wrapText="1"/>
    </xf>
    <xf numFmtId="0" fontId="29" fillId="0" borderId="0" xfId="0" applyFont="1" applyAlignment="1">
      <alignment horizontal="right" vertical="top"/>
    </xf>
    <xf numFmtId="0" fontId="29" fillId="0" borderId="0" xfId="0" applyFont="1"/>
    <xf numFmtId="0" fontId="29" fillId="0" borderId="0" xfId="0" applyFont="1" applyAlignment="1">
      <alignment horizontal="left" vertical="top" wrapText="1" indent="2"/>
    </xf>
    <xf numFmtId="0" fontId="32" fillId="0" borderId="0" xfId="0" applyFont="1" applyAlignment="1">
      <alignment vertical="top" wrapText="1"/>
    </xf>
    <xf numFmtId="0" fontId="34" fillId="11" borderId="0" xfId="19" applyFont="1" applyFill="1"/>
    <xf numFmtId="0" fontId="30" fillId="0" borderId="0" xfId="19" applyFont="1"/>
    <xf numFmtId="0" fontId="29" fillId="0" borderId="0" xfId="19" applyFont="1"/>
    <xf numFmtId="0" fontId="36" fillId="0" borderId="14" xfId="0" applyFont="1" applyBorder="1"/>
    <xf numFmtId="0" fontId="37" fillId="0" borderId="14" xfId="0" applyFont="1" applyBorder="1"/>
    <xf numFmtId="44" fontId="36" fillId="0" borderId="14" xfId="0" applyNumberFormat="1" applyFont="1" applyBorder="1"/>
    <xf numFmtId="0" fontId="36" fillId="0" borderId="14" xfId="0" applyFont="1" applyBorder="1" applyAlignment="1">
      <alignment vertical="center"/>
    </xf>
    <xf numFmtId="0" fontId="36" fillId="0" borderId="14" xfId="0" applyFont="1" applyBorder="1" applyAlignment="1">
      <alignment vertical="center" wrapText="1"/>
    </xf>
    <xf numFmtId="0" fontId="37" fillId="0" borderId="15" xfId="0" applyFont="1" applyBorder="1"/>
    <xf numFmtId="0" fontId="37" fillId="0" borderId="18" xfId="0" applyFont="1" applyBorder="1"/>
    <xf numFmtId="0" fontId="37" fillId="0" borderId="15" xfId="0" applyFont="1" applyBorder="1" applyAlignment="1">
      <alignment wrapText="1"/>
    </xf>
    <xf numFmtId="0" fontId="37" fillId="0" borderId="19" xfId="0" applyFont="1" applyBorder="1" applyAlignment="1">
      <alignment wrapText="1"/>
    </xf>
    <xf numFmtId="0" fontId="33" fillId="0" borderId="0" xfId="0" applyFont="1"/>
    <xf numFmtId="0" fontId="36" fillId="0" borderId="16" xfId="0" applyFont="1" applyBorder="1"/>
    <xf numFmtId="0" fontId="37" fillId="0" borderId="16" xfId="0" applyFont="1" applyBorder="1" applyAlignment="1">
      <alignment vertical="center" wrapText="1"/>
    </xf>
    <xf numFmtId="44" fontId="37" fillId="0" borderId="14" xfId="0" applyNumberFormat="1" applyFont="1" applyBorder="1"/>
    <xf numFmtId="44" fontId="35" fillId="0" borderId="14" xfId="0" applyNumberFormat="1" applyFont="1" applyBorder="1"/>
    <xf numFmtId="44" fontId="0" fillId="0" borderId="0" xfId="0" applyNumberFormat="1"/>
    <xf numFmtId="0" fontId="39" fillId="18" borderId="23" xfId="19" applyFont="1" applyFill="1" applyBorder="1" applyAlignment="1">
      <alignment horizontal="left" vertical="center" wrapText="1"/>
    </xf>
    <xf numFmtId="0" fontId="39" fillId="18" borderId="24" xfId="19" applyFont="1" applyFill="1" applyBorder="1" applyAlignment="1">
      <alignment horizontal="left" vertical="center" wrapText="1"/>
    </xf>
    <xf numFmtId="0" fontId="39" fillId="18" borderId="25" xfId="19" applyFont="1" applyFill="1" applyBorder="1" applyAlignment="1">
      <alignment horizontal="left" vertical="center" wrapText="1"/>
    </xf>
    <xf numFmtId="0" fontId="39" fillId="18" borderId="1" xfId="19" applyFont="1" applyFill="1" applyBorder="1" applyAlignment="1">
      <alignment horizontal="left" vertical="center" wrapText="1"/>
    </xf>
    <xf numFmtId="0" fontId="39" fillId="18" borderId="0" xfId="19" applyFont="1" applyFill="1" applyAlignment="1">
      <alignment horizontal="left" vertical="center" wrapText="1"/>
    </xf>
    <xf numFmtId="0" fontId="39" fillId="18" borderId="26" xfId="19" applyFont="1" applyFill="1" applyBorder="1" applyAlignment="1">
      <alignment horizontal="left" vertical="center" wrapText="1"/>
    </xf>
    <xf numFmtId="0" fontId="35" fillId="19" borderId="16" xfId="0" applyFont="1" applyFill="1" applyBorder="1"/>
    <xf numFmtId="44" fontId="35" fillId="19" borderId="16" xfId="0" applyNumberFormat="1" applyFont="1" applyFill="1" applyBorder="1"/>
    <xf numFmtId="0" fontId="35" fillId="19" borderId="17" xfId="0" applyFont="1" applyFill="1" applyBorder="1"/>
    <xf numFmtId="44" fontId="35" fillId="19" borderId="17" xfId="0" applyNumberFormat="1" applyFont="1" applyFill="1" applyBorder="1"/>
    <xf numFmtId="0" fontId="35" fillId="20" borderId="14" xfId="0" applyFont="1" applyFill="1" applyBorder="1"/>
    <xf numFmtId="0" fontId="36" fillId="20" borderId="14" xfId="0" applyFont="1" applyFill="1" applyBorder="1"/>
    <xf numFmtId="44" fontId="36" fillId="20" borderId="14" xfId="0" applyNumberFormat="1" applyFont="1" applyFill="1" applyBorder="1"/>
    <xf numFmtId="0" fontId="37" fillId="21" borderId="16" xfId="0" applyFont="1" applyFill="1" applyBorder="1" applyAlignment="1">
      <alignment vertical="center" wrapText="1"/>
    </xf>
    <xf numFmtId="0" fontId="37" fillId="21" borderId="14" xfId="0" applyFont="1" applyFill="1" applyBorder="1"/>
    <xf numFmtId="44" fontId="37" fillId="21" borderId="14" xfId="0" applyNumberFormat="1" applyFont="1" applyFill="1" applyBorder="1"/>
    <xf numFmtId="44" fontId="35" fillId="21" borderId="14" xfId="0" applyNumberFormat="1" applyFont="1" applyFill="1" applyBorder="1"/>
    <xf numFmtId="0" fontId="35" fillId="22" borderId="14" xfId="0" applyFont="1" applyFill="1" applyBorder="1"/>
    <xf numFmtId="44" fontId="35" fillId="22" borderId="14" xfId="0" applyNumberFormat="1" applyFont="1" applyFill="1" applyBorder="1"/>
    <xf numFmtId="44" fontId="36" fillId="22" borderId="14" xfId="0" applyNumberFormat="1" applyFont="1" applyFill="1" applyBorder="1"/>
    <xf numFmtId="0" fontId="38" fillId="15" borderId="27" xfId="19" applyFont="1" applyFill="1" applyBorder="1" applyAlignment="1" applyProtection="1">
      <alignment vertical="center" wrapText="1"/>
      <protection locked="0"/>
    </xf>
    <xf numFmtId="0" fontId="38" fillId="15" borderId="33" xfId="19" applyFont="1" applyFill="1" applyBorder="1" applyAlignment="1" applyProtection="1">
      <alignment vertical="center" wrapText="1"/>
      <protection locked="0"/>
    </xf>
    <xf numFmtId="0" fontId="35" fillId="19" borderId="14" xfId="0" applyFont="1" applyFill="1" applyBorder="1"/>
    <xf numFmtId="0" fontId="35" fillId="19" borderId="15" xfId="0" applyFont="1" applyFill="1" applyBorder="1"/>
    <xf numFmtId="0" fontId="35" fillId="19" borderId="36" xfId="0" applyFont="1" applyFill="1" applyBorder="1"/>
    <xf numFmtId="0" fontId="37" fillId="0" borderId="19" xfId="0" applyFont="1" applyBorder="1"/>
    <xf numFmtId="0" fontId="39" fillId="0" borderId="0" xfId="0" applyFont="1" applyAlignment="1">
      <alignment horizontal="left" vertical="top" wrapText="1"/>
    </xf>
    <xf numFmtId="0" fontId="7" fillId="0" borderId="0" xfId="0" applyFont="1"/>
    <xf numFmtId="0" fontId="38" fillId="15" borderId="30" xfId="19" applyFont="1" applyFill="1" applyBorder="1" applyAlignment="1" applyProtection="1">
      <alignment vertical="center" wrapText="1"/>
      <protection locked="0"/>
    </xf>
    <xf numFmtId="8" fontId="36" fillId="17" borderId="14" xfId="0" applyNumberFormat="1" applyFont="1" applyFill="1" applyBorder="1" applyAlignment="1" applyProtection="1">
      <alignment wrapText="1"/>
      <protection locked="0"/>
    </xf>
    <xf numFmtId="0" fontId="39" fillId="15" borderId="34" xfId="19" applyFont="1" applyFill="1" applyBorder="1" applyAlignment="1" applyProtection="1">
      <alignment horizontal="left" vertical="center" wrapText="1"/>
      <protection locked="0"/>
    </xf>
    <xf numFmtId="0" fontId="39" fillId="15" borderId="35" xfId="19" applyFont="1" applyFill="1" applyBorder="1" applyAlignment="1" applyProtection="1">
      <alignment horizontal="left" vertical="center" wrapText="1"/>
      <protection locked="0"/>
    </xf>
    <xf numFmtId="0" fontId="30" fillId="11" borderId="0" xfId="19" applyFont="1" applyFill="1" applyAlignment="1">
      <alignment horizontal="left" vertical="top" wrapText="1"/>
    </xf>
    <xf numFmtId="0" fontId="38" fillId="14" borderId="20" xfId="19" applyFont="1" applyFill="1" applyBorder="1" applyAlignment="1">
      <alignment horizontal="left" vertical="center" wrapText="1"/>
    </xf>
    <xf numFmtId="0" fontId="38" fillId="14" borderId="21" xfId="19" applyFont="1" applyFill="1" applyBorder="1" applyAlignment="1">
      <alignment horizontal="left" vertical="center" wrapText="1"/>
    </xf>
    <xf numFmtId="0" fontId="38" fillId="14" borderId="22" xfId="19" applyFont="1" applyFill="1" applyBorder="1" applyAlignment="1">
      <alignment horizontal="left" vertical="center" wrapText="1"/>
    </xf>
    <xf numFmtId="0" fontId="39" fillId="15" borderId="28" xfId="19" applyFont="1" applyFill="1" applyBorder="1" applyAlignment="1" applyProtection="1">
      <alignment horizontal="left" vertical="center" wrapText="1"/>
      <protection locked="0"/>
    </xf>
    <xf numFmtId="0" fontId="39" fillId="15" borderId="29" xfId="19" applyFont="1" applyFill="1" applyBorder="1" applyAlignment="1" applyProtection="1">
      <alignment horizontal="left" vertical="center" wrapText="1"/>
      <protection locked="0"/>
    </xf>
    <xf numFmtId="0" fontId="39" fillId="15" borderId="31" xfId="19" applyFont="1" applyFill="1" applyBorder="1" applyAlignment="1" applyProtection="1">
      <alignment horizontal="left" vertical="center" wrapText="1"/>
      <protection locked="0"/>
    </xf>
    <xf numFmtId="0" fontId="39" fillId="15" borderId="32" xfId="19" applyFont="1" applyFill="1" applyBorder="1" applyAlignment="1" applyProtection="1">
      <alignment horizontal="left" vertical="center" wrapText="1"/>
      <protection locked="0"/>
    </xf>
    <xf numFmtId="0" fontId="38" fillId="15" borderId="1" xfId="19" applyFont="1" applyFill="1" applyBorder="1" applyAlignment="1" applyProtection="1">
      <alignment vertical="center" wrapText="1"/>
      <protection locked="0"/>
    </xf>
    <xf numFmtId="0" fontId="38" fillId="15" borderId="30" xfId="19" applyFont="1" applyFill="1" applyBorder="1" applyAlignment="1" applyProtection="1">
      <alignment vertical="center" wrapText="1"/>
      <protection locked="0"/>
    </xf>
    <xf numFmtId="0" fontId="39" fillId="15" borderId="0" xfId="19" applyFont="1" applyFill="1" applyAlignment="1" applyProtection="1">
      <alignment horizontal="center" vertical="center" wrapText="1"/>
      <protection locked="0"/>
    </xf>
    <xf numFmtId="0" fontId="39" fillId="15" borderId="26" xfId="19" applyFont="1" applyFill="1" applyBorder="1" applyAlignment="1" applyProtection="1">
      <alignment horizontal="center" vertical="center" wrapText="1"/>
      <protection locked="0"/>
    </xf>
    <xf numFmtId="0" fontId="39" fillId="15" borderId="31" xfId="19" applyFont="1" applyFill="1" applyBorder="1" applyAlignment="1" applyProtection="1">
      <alignment horizontal="center" vertical="center" wrapText="1"/>
      <protection locked="0"/>
    </xf>
    <xf numFmtId="0" fontId="39" fillId="15" borderId="32" xfId="19" applyFont="1" applyFill="1" applyBorder="1" applyAlignment="1" applyProtection="1">
      <alignment horizontal="center" vertical="center" wrapText="1"/>
      <protection locked="0"/>
    </xf>
    <xf numFmtId="49" fontId="27" fillId="9" borderId="5" xfId="0" applyNumberFormat="1" applyFont="1" applyFill="1" applyBorder="1" applyAlignment="1">
      <alignment horizontal="left" vertical="center"/>
    </xf>
    <xf numFmtId="49" fontId="9" fillId="9" borderId="10" xfId="0" applyNumberFormat="1" applyFont="1" applyFill="1" applyBorder="1" applyAlignment="1">
      <alignment horizontal="left" vertical="center"/>
    </xf>
    <xf numFmtId="49" fontId="9" fillId="9" borderId="5" xfId="0" applyNumberFormat="1" applyFont="1" applyFill="1" applyBorder="1" applyAlignment="1">
      <alignment horizontal="left" vertical="center"/>
    </xf>
    <xf numFmtId="49" fontId="9" fillId="9" borderId="8" xfId="0" applyNumberFormat="1" applyFont="1" applyFill="1" applyBorder="1" applyAlignment="1">
      <alignment horizontal="left" vertical="center"/>
    </xf>
    <xf numFmtId="49" fontId="4" fillId="9" borderId="11" xfId="0" applyNumberFormat="1" applyFont="1" applyFill="1" applyBorder="1" applyAlignment="1">
      <alignment horizontal="left" vertical="center"/>
    </xf>
    <xf numFmtId="49" fontId="4" fillId="9" borderId="12" xfId="0" applyNumberFormat="1" applyFont="1" applyFill="1" applyBorder="1" applyAlignment="1">
      <alignment horizontal="left" vertical="center"/>
    </xf>
    <xf numFmtId="0" fontId="23" fillId="9" borderId="0" xfId="19" applyFont="1" applyFill="1" applyAlignment="1">
      <alignment horizontal="left" vertical="top" wrapText="1"/>
    </xf>
  </cellXfs>
  <cellStyles count="31">
    <cellStyle name="20% - Accent1 2" xfId="1" xr:uid="{00000000-0005-0000-0000-000000000000}"/>
    <cellStyle name="20% - Accent1 3" xfId="2" xr:uid="{00000000-0005-0000-0000-000001000000}"/>
    <cellStyle name="20% - Accent1 5" xfId="3" xr:uid="{00000000-0005-0000-0000-000002000000}"/>
    <cellStyle name="20% - Accent3 2" xfId="28" xr:uid="{4B8B8394-F644-4A20-8C6F-BE9074269AA6}"/>
    <cellStyle name="Accent1 2" xfId="4" xr:uid="{00000000-0005-0000-0000-000004000000}"/>
    <cellStyle name="Accent1 3" xfId="5" xr:uid="{00000000-0005-0000-0000-000005000000}"/>
    <cellStyle name="Euro" xfId="6" xr:uid="{00000000-0005-0000-0000-000006000000}"/>
    <cellStyle name="Goed 2" xfId="7" xr:uid="{00000000-0005-0000-0000-000007000000}"/>
    <cellStyle name="Hyperlink 2" xfId="8" xr:uid="{00000000-0005-0000-0000-000008000000}"/>
    <cellStyle name="Invoer 2" xfId="9" xr:uid="{00000000-0005-0000-0000-000009000000}"/>
    <cellStyle name="Komma 2" xfId="10" xr:uid="{00000000-0005-0000-0000-00000A000000}"/>
    <cellStyle name="Komma 3" xfId="11" xr:uid="{00000000-0005-0000-0000-00000B000000}"/>
    <cellStyle name="Komma 4" xfId="29" xr:uid="{0DE72CAD-756D-4ECA-AFA1-A1290F0FDC21}"/>
    <cellStyle name="Notitie 2" xfId="12" xr:uid="{00000000-0005-0000-0000-00000C000000}"/>
    <cellStyle name="Notitie 2 2" xfId="13" xr:uid="{00000000-0005-0000-0000-00000D000000}"/>
    <cellStyle name="Notitie 2 3" xfId="14" xr:uid="{00000000-0005-0000-0000-00000E000000}"/>
    <cellStyle name="Notitie 3" xfId="27" xr:uid="{65E9AB19-4884-4E8E-B6AB-BCA4C5EB8EE9}"/>
    <cellStyle name="Ongeldig 2" xfId="15" xr:uid="{00000000-0005-0000-0000-00000F000000}"/>
    <cellStyle name="Procent 2" xfId="16" xr:uid="{00000000-0005-0000-0000-000010000000}"/>
    <cellStyle name="Procent 3" xfId="17" xr:uid="{00000000-0005-0000-0000-000011000000}"/>
    <cellStyle name="Standaard" xfId="0" builtinId="0"/>
    <cellStyle name="Standaard 2" xfId="18" xr:uid="{00000000-0005-0000-0000-000013000000}"/>
    <cellStyle name="Standaard 3" xfId="19" xr:uid="{00000000-0005-0000-0000-000014000000}"/>
    <cellStyle name="Standaard 3 2" xfId="20" xr:uid="{00000000-0005-0000-0000-000015000000}"/>
    <cellStyle name="Standaard 4" xfId="21" xr:uid="{00000000-0005-0000-0000-000016000000}"/>
    <cellStyle name="Standaard 5" xfId="22" xr:uid="{00000000-0005-0000-0000-000017000000}"/>
    <cellStyle name="Standaard 6" xfId="26" xr:uid="{A405AF2C-0966-4F3B-B6F4-3FAEBBFCC9C9}"/>
    <cellStyle name="Valuta" xfId="23" builtinId="4"/>
    <cellStyle name="Valuta 2" xfId="24" xr:uid="{00000000-0005-0000-0000-000019000000}"/>
    <cellStyle name="Valuta 3" xfId="25" xr:uid="{00000000-0005-0000-0000-00001A000000}"/>
    <cellStyle name="Valuta 4" xfId="30" xr:uid="{A6DE2BCD-ECEE-4D72-A16F-C451895E038F}"/>
  </cellStyles>
  <dxfs count="2">
    <dxf>
      <font>
        <color theme="0" tint="-4.9989318521683403E-2"/>
      </font>
    </dxf>
    <dxf>
      <font>
        <color theme="0" tint="-4.9989318521683403E-2"/>
      </font>
    </dxf>
  </dxfs>
  <tableStyles count="0" defaultTableStyle="TableStyleMedium9" defaultPivotStyle="PivotStyleLight16"/>
  <colors>
    <mruColors>
      <color rgb="FF96D14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381255496365503"/>
          <c:y val="6.366403348608092E-2"/>
          <c:w val="0.74817563250629693"/>
          <c:h val="0.73573484651713694"/>
        </c:manualLayout>
      </c:layout>
      <c:scatterChart>
        <c:scatterStyle val="smoothMarker"/>
        <c:varyColors val="0"/>
        <c:ser>
          <c:idx val="0"/>
          <c:order val="0"/>
          <c:marker>
            <c:symbol val="none"/>
          </c:marker>
          <c:xVal>
            <c:numRef>
              <c:f>'Tab3 beoordeling prijs'!$D$8:$D$10</c:f>
              <c:numCache>
                <c:formatCode>"€"\ #,##0.00</c:formatCode>
                <c:ptCount val="3"/>
                <c:pt idx="0">
                  <c:v>360000</c:v>
                </c:pt>
                <c:pt idx="1">
                  <c:v>280000</c:v>
                </c:pt>
                <c:pt idx="2">
                  <c:v>0</c:v>
                </c:pt>
              </c:numCache>
            </c:numRef>
          </c:xVal>
          <c:yVal>
            <c:numRef>
              <c:f>'Tab3 beoordeling prijs'!$E$8:$E$10</c:f>
              <c:numCache>
                <c:formatCode>General</c:formatCode>
                <c:ptCount val="3"/>
                <c:pt idx="0">
                  <c:v>0</c:v>
                </c:pt>
                <c:pt idx="1">
                  <c:v>30</c:v>
                </c:pt>
                <c:pt idx="2">
                  <c:v>30</c:v>
                </c:pt>
              </c:numCache>
            </c:numRef>
          </c:yVal>
          <c:smooth val="0"/>
          <c:extLst>
            <c:ext xmlns:c16="http://schemas.microsoft.com/office/drawing/2014/chart" uri="{C3380CC4-5D6E-409C-BE32-E72D297353CC}">
              <c16:uniqueId val="{00000000-DF78-4293-B9B2-73FADE282633}"/>
            </c:ext>
          </c:extLst>
        </c:ser>
        <c:ser>
          <c:idx val="1"/>
          <c:order val="1"/>
          <c:tx>
            <c:strRef>
              <c:f>'Tab3 beoordeling prijs'!$B$12:$C$12</c:f>
              <c:strCache>
                <c:ptCount val="1"/>
                <c:pt idx="0">
                  <c:v>Score voor waarde van inschrijver</c:v>
                </c:pt>
              </c:strCache>
            </c:strRef>
          </c:tx>
          <c:marker>
            <c:symbol val="triangle"/>
            <c:size val="7"/>
          </c:marker>
          <c:xVal>
            <c:numRef>
              <c:f>'Tab3 beoordeling prijs'!$D$12</c:f>
              <c:numCache>
                <c:formatCode>"€"\ #,##0.00</c:formatCode>
                <c:ptCount val="1"/>
                <c:pt idx="0">
                  <c:v>0</c:v>
                </c:pt>
              </c:numCache>
            </c:numRef>
          </c:xVal>
          <c:yVal>
            <c:numRef>
              <c:f>'Tab3 beoordeling prijs'!$E$12</c:f>
              <c:numCache>
                <c:formatCode>0.0</c:formatCode>
                <c:ptCount val="1"/>
                <c:pt idx="0">
                  <c:v>30</c:v>
                </c:pt>
              </c:numCache>
            </c:numRef>
          </c:yVal>
          <c:smooth val="1"/>
          <c:extLst>
            <c:ext xmlns:c16="http://schemas.microsoft.com/office/drawing/2014/chart" uri="{C3380CC4-5D6E-409C-BE32-E72D297353CC}">
              <c16:uniqueId val="{00000001-DF78-4293-B9B2-73FADE282633}"/>
            </c:ext>
          </c:extLst>
        </c:ser>
        <c:dLbls>
          <c:showLegendKey val="0"/>
          <c:showVal val="0"/>
          <c:showCatName val="0"/>
          <c:showSerName val="0"/>
          <c:showPercent val="0"/>
          <c:showBubbleSize val="0"/>
        </c:dLbls>
        <c:axId val="1003076655"/>
        <c:axId val="1"/>
      </c:scatterChart>
      <c:valAx>
        <c:axId val="1003076655"/>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layout>
            <c:manualLayout>
              <c:xMode val="edge"/>
              <c:yMode val="edge"/>
              <c:x val="0.48437523087391859"/>
              <c:y val="0.89563241841733343"/>
            </c:manualLayout>
          </c:layout>
          <c:overlay val="0"/>
        </c:title>
        <c:numFmt formatCode="\€\ #,##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At val="0"/>
        <c:crossBetween val="midCat"/>
      </c:valAx>
      <c:valAx>
        <c:axId val="1"/>
        <c:scaling>
          <c:orientation val="minMax"/>
        </c:scaling>
        <c:delete val="0"/>
        <c:axPos val="l"/>
        <c:majorGridlines/>
        <c:title>
          <c:tx>
            <c:rich>
              <a:bodyPr rot="-5400000" vert="horz"/>
              <a:lstStyle/>
              <a:p>
                <a:pPr>
                  <a:defRPr sz="900">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6655"/>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133350</xdr:rowOff>
    </xdr:from>
    <xdr:to>
      <xdr:col>2</xdr:col>
      <xdr:colOff>2438400</xdr:colOff>
      <xdr:row>28</xdr:row>
      <xdr:rowOff>78106</xdr:rowOff>
    </xdr:to>
    <xdr:graphicFrame macro="">
      <xdr:nvGraphicFramePr>
        <xdr:cNvPr id="4" name="Grafiek 13">
          <a:extLst>
            <a:ext uri="{FF2B5EF4-FFF2-40B4-BE49-F238E27FC236}">
              <a16:creationId xmlns:a16="http://schemas.microsoft.com/office/drawing/2014/main" id="{250D1EA8-CD01-49C2-99AA-4C789C086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A663-3F51-4E7E-952D-E48E9E9E8E38}">
  <dimension ref="A1:B17"/>
  <sheetViews>
    <sheetView topLeftCell="A7" workbookViewId="0">
      <selection activeCell="B1" sqref="B1"/>
    </sheetView>
  </sheetViews>
  <sheetFormatPr defaultColWidth="9.140625" defaultRowHeight="12.75" x14ac:dyDescent="0.2"/>
  <cols>
    <col min="1" max="1" width="9.140625" style="48"/>
    <col min="2" max="2" width="110.7109375" style="48" customWidth="1"/>
    <col min="3" max="3" width="18.28515625" style="48" customWidth="1"/>
    <col min="4" max="4" width="17.7109375" style="48" customWidth="1"/>
    <col min="5" max="16384" width="9.140625" style="48"/>
  </cols>
  <sheetData>
    <row r="1" spans="1:2" s="44" customFormat="1" ht="15" x14ac:dyDescent="0.2">
      <c r="B1" s="50" t="s">
        <v>0</v>
      </c>
    </row>
    <row r="2" spans="1:2" s="44" customFormat="1" x14ac:dyDescent="0.2"/>
    <row r="3" spans="1:2" s="44" customFormat="1" ht="31.5" x14ac:dyDescent="0.2">
      <c r="B3" s="45" t="s">
        <v>1</v>
      </c>
    </row>
    <row r="4" spans="1:2" s="44" customFormat="1" ht="25.5" x14ac:dyDescent="0.2">
      <c r="B4" s="44" t="s">
        <v>2</v>
      </c>
    </row>
    <row r="5" spans="1:2" s="44" customFormat="1" x14ac:dyDescent="0.2"/>
    <row r="6" spans="1:2" s="44" customFormat="1" ht="25.5" x14ac:dyDescent="0.2">
      <c r="B6" s="46" t="s">
        <v>3</v>
      </c>
    </row>
    <row r="7" spans="1:2" s="44" customFormat="1" ht="163.5" customHeight="1" x14ac:dyDescent="0.2">
      <c r="B7" s="95" t="s">
        <v>4</v>
      </c>
    </row>
    <row r="8" spans="1:2" s="44" customFormat="1" x14ac:dyDescent="0.2">
      <c r="B8" s="46" t="s">
        <v>5</v>
      </c>
    </row>
    <row r="9" spans="1:2" x14ac:dyDescent="0.2">
      <c r="A9" s="47" t="s">
        <v>6</v>
      </c>
      <c r="B9" s="44" t="s">
        <v>7</v>
      </c>
    </row>
    <row r="10" spans="1:2" ht="34.5" customHeight="1" x14ac:dyDescent="0.2">
      <c r="A10" s="47" t="s">
        <v>8</v>
      </c>
      <c r="B10" s="44" t="s">
        <v>9</v>
      </c>
    </row>
    <row r="11" spans="1:2" ht="20.25" customHeight="1" x14ac:dyDescent="0.2">
      <c r="A11" s="47" t="s">
        <v>10</v>
      </c>
      <c r="B11" s="44" t="s">
        <v>11</v>
      </c>
    </row>
    <row r="12" spans="1:2" ht="32.25" customHeight="1" x14ac:dyDescent="0.2">
      <c r="B12" s="49" t="s">
        <v>12</v>
      </c>
    </row>
    <row r="13" spans="1:2" ht="20.25" customHeight="1" x14ac:dyDescent="0.2">
      <c r="B13" s="49" t="s">
        <v>13</v>
      </c>
    </row>
    <row r="14" spans="1:2" ht="18.75" customHeight="1" x14ac:dyDescent="0.2">
      <c r="B14" s="49" t="s">
        <v>14</v>
      </c>
    </row>
    <row r="15" spans="1:2" ht="14.25" customHeight="1" x14ac:dyDescent="0.2">
      <c r="B15" s="49" t="s">
        <v>15</v>
      </c>
    </row>
    <row r="16" spans="1:2" ht="34.5" customHeight="1" x14ac:dyDescent="0.2">
      <c r="B16" s="49" t="s">
        <v>16</v>
      </c>
    </row>
    <row r="17" spans="2:2" x14ac:dyDescent="0.2">
      <c r="B17" s="49" t="s">
        <v>17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9A6E-5AAB-498A-8C3A-709BB7B4ED1D}">
  <dimension ref="A1:R64"/>
  <sheetViews>
    <sheetView tabSelected="1" topLeftCell="A12" workbookViewId="0">
      <selection activeCell="B43" sqref="B43"/>
    </sheetView>
  </sheetViews>
  <sheetFormatPr defaultRowHeight="12.75" x14ac:dyDescent="0.2"/>
  <cols>
    <col min="1" max="1" width="56" bestFit="1" customWidth="1"/>
    <col min="2" max="2" width="12.42578125" bestFit="1" customWidth="1"/>
    <col min="3" max="3" width="29.5703125" style="68" customWidth="1"/>
    <col min="4" max="4" width="19" style="68" bestFit="1" customWidth="1"/>
    <col min="5" max="5" width="34" customWidth="1"/>
    <col min="6" max="6" width="13.85546875" customWidth="1"/>
  </cols>
  <sheetData>
    <row r="1" spans="1:4" ht="15.75" x14ac:dyDescent="0.2">
      <c r="A1" s="101" t="s">
        <v>18</v>
      </c>
      <c r="B1" s="101"/>
      <c r="C1" s="51"/>
      <c r="D1"/>
    </row>
    <row r="2" spans="1:4" ht="15.75" x14ac:dyDescent="0.25">
      <c r="A2" s="52"/>
      <c r="B2" s="53"/>
      <c r="C2" s="53"/>
      <c r="D2"/>
    </row>
    <row r="3" spans="1:4" ht="15.75" x14ac:dyDescent="0.25">
      <c r="A3" s="52" t="s">
        <v>19</v>
      </c>
      <c r="B3" s="53"/>
      <c r="C3" s="53"/>
      <c r="D3"/>
    </row>
    <row r="5" spans="1:4" x14ac:dyDescent="0.2">
      <c r="A5" s="96" t="s">
        <v>20</v>
      </c>
    </row>
    <row r="7" spans="1:4" x14ac:dyDescent="0.2">
      <c r="A7" s="75" t="s">
        <v>21</v>
      </c>
      <c r="B7" s="75" t="s">
        <v>22</v>
      </c>
      <c r="C7" s="76" t="s">
        <v>23</v>
      </c>
      <c r="D7" s="76" t="s">
        <v>24</v>
      </c>
    </row>
    <row r="8" spans="1:4" x14ac:dyDescent="0.2">
      <c r="A8" s="77"/>
      <c r="B8" s="77"/>
      <c r="C8" s="78"/>
      <c r="D8" s="78"/>
    </row>
    <row r="9" spans="1:4" x14ac:dyDescent="0.2">
      <c r="A9" s="79" t="s">
        <v>25</v>
      </c>
      <c r="B9" s="80"/>
      <c r="C9" s="81"/>
      <c r="D9" s="81"/>
    </row>
    <row r="10" spans="1:4" x14ac:dyDescent="0.2">
      <c r="A10" s="54" t="s">
        <v>26</v>
      </c>
      <c r="B10" s="55">
        <v>316</v>
      </c>
      <c r="C10" s="98"/>
      <c r="D10" s="56">
        <f t="shared" ref="D10:D21" si="0">B10*C10</f>
        <v>0</v>
      </c>
    </row>
    <row r="11" spans="1:4" x14ac:dyDescent="0.2">
      <c r="A11" s="54" t="s">
        <v>27</v>
      </c>
      <c r="B11" s="55">
        <v>134</v>
      </c>
      <c r="C11" s="98"/>
      <c r="D11" s="56">
        <f t="shared" si="0"/>
        <v>0</v>
      </c>
    </row>
    <row r="12" spans="1:4" x14ac:dyDescent="0.2">
      <c r="A12" s="54" t="s">
        <v>28</v>
      </c>
      <c r="B12" s="55">
        <v>112</v>
      </c>
      <c r="C12" s="98"/>
      <c r="D12" s="56">
        <f t="shared" si="0"/>
        <v>0</v>
      </c>
    </row>
    <row r="13" spans="1:4" x14ac:dyDescent="0.2">
      <c r="A13" s="54" t="s">
        <v>29</v>
      </c>
      <c r="B13" s="55">
        <v>112</v>
      </c>
      <c r="C13" s="98"/>
      <c r="D13" s="56">
        <f t="shared" si="0"/>
        <v>0</v>
      </c>
    </row>
    <row r="14" spans="1:4" x14ac:dyDescent="0.2">
      <c r="A14" s="57" t="s">
        <v>30</v>
      </c>
      <c r="B14" s="55">
        <v>316</v>
      </c>
      <c r="C14" s="98"/>
      <c r="D14" s="56">
        <f t="shared" si="0"/>
        <v>0</v>
      </c>
    </row>
    <row r="15" spans="1:4" x14ac:dyDescent="0.2">
      <c r="A15" s="54" t="s">
        <v>31</v>
      </c>
      <c r="B15" s="55">
        <v>316</v>
      </c>
      <c r="C15" s="98"/>
      <c r="D15" s="56">
        <f t="shared" si="0"/>
        <v>0</v>
      </c>
    </row>
    <row r="16" spans="1:4" x14ac:dyDescent="0.2">
      <c r="A16" s="54" t="s">
        <v>32</v>
      </c>
      <c r="B16" s="55">
        <v>112</v>
      </c>
      <c r="C16" s="98"/>
      <c r="D16" s="56">
        <f t="shared" si="0"/>
        <v>0</v>
      </c>
    </row>
    <row r="17" spans="1:18" x14ac:dyDescent="0.2">
      <c r="A17" s="58" t="s">
        <v>33</v>
      </c>
      <c r="B17" s="55">
        <v>112</v>
      </c>
      <c r="C17" s="98"/>
      <c r="D17" s="56">
        <f t="shared" si="0"/>
        <v>0</v>
      </c>
    </row>
    <row r="18" spans="1:18" x14ac:dyDescent="0.2">
      <c r="A18" s="58" t="s">
        <v>34</v>
      </c>
      <c r="B18" s="55">
        <v>112</v>
      </c>
      <c r="C18" s="98"/>
      <c r="D18" s="56">
        <f t="shared" si="0"/>
        <v>0</v>
      </c>
    </row>
    <row r="19" spans="1:18" x14ac:dyDescent="0.2">
      <c r="A19" s="58" t="s">
        <v>35</v>
      </c>
      <c r="B19" s="55">
        <v>112</v>
      </c>
      <c r="C19" s="98"/>
      <c r="D19" s="56">
        <f t="shared" si="0"/>
        <v>0</v>
      </c>
    </row>
    <row r="20" spans="1:18" ht="25.5" x14ac:dyDescent="0.2">
      <c r="A20" s="58" t="s">
        <v>36</v>
      </c>
      <c r="B20" s="55">
        <v>50</v>
      </c>
      <c r="C20" s="98"/>
      <c r="D20" s="56">
        <f t="shared" si="0"/>
        <v>0</v>
      </c>
    </row>
    <row r="21" spans="1:18" x14ac:dyDescent="0.2">
      <c r="A21" s="58" t="s">
        <v>37</v>
      </c>
      <c r="B21" s="55">
        <v>204</v>
      </c>
      <c r="C21" s="98"/>
      <c r="D21" s="56">
        <f t="shared" si="0"/>
        <v>0</v>
      </c>
    </row>
    <row r="22" spans="1:18" x14ac:dyDescent="0.2">
      <c r="A22" s="82" t="s">
        <v>38</v>
      </c>
      <c r="B22" s="83"/>
      <c r="C22" s="84"/>
      <c r="D22" s="85">
        <f>SUM(D10:D21)</f>
        <v>0</v>
      </c>
      <c r="F22" s="68"/>
    </row>
    <row r="23" spans="1:18" x14ac:dyDescent="0.2">
      <c r="A23" s="92" t="s">
        <v>39</v>
      </c>
      <c r="B23" s="93"/>
      <c r="C23" s="77"/>
      <c r="D23" s="77"/>
    </row>
    <row r="24" spans="1:18" x14ac:dyDescent="0.2">
      <c r="A24" s="94" t="s">
        <v>40</v>
      </c>
      <c r="B24" s="60">
        <v>72</v>
      </c>
      <c r="C24" s="98"/>
      <c r="D24" s="56">
        <f t="shared" ref="D24:D40" si="1">B24*C24</f>
        <v>0</v>
      </c>
    </row>
    <row r="25" spans="1:18" x14ac:dyDescent="0.2">
      <c r="A25" s="59" t="s">
        <v>41</v>
      </c>
      <c r="B25" s="60">
        <v>72</v>
      </c>
      <c r="C25" s="98"/>
      <c r="D25" s="56">
        <f t="shared" si="1"/>
        <v>0</v>
      </c>
    </row>
    <row r="26" spans="1:18" x14ac:dyDescent="0.2">
      <c r="A26" s="61" t="s">
        <v>42</v>
      </c>
      <c r="B26" s="60">
        <v>60</v>
      </c>
      <c r="C26" s="98"/>
      <c r="D26" s="56">
        <f t="shared" si="1"/>
        <v>0</v>
      </c>
    </row>
    <row r="27" spans="1:18" x14ac:dyDescent="0.2">
      <c r="A27" s="62" t="s">
        <v>43</v>
      </c>
      <c r="B27" s="55">
        <v>60</v>
      </c>
      <c r="C27" s="98"/>
      <c r="D27" s="56">
        <f t="shared" si="1"/>
        <v>0</v>
      </c>
    </row>
    <row r="28" spans="1:18" x14ac:dyDescent="0.2">
      <c r="A28" s="62" t="s">
        <v>44</v>
      </c>
      <c r="B28" s="55">
        <v>60</v>
      </c>
      <c r="C28" s="98"/>
      <c r="D28" s="56">
        <f t="shared" si="1"/>
        <v>0</v>
      </c>
    </row>
    <row r="29" spans="1:18" x14ac:dyDescent="0.2">
      <c r="A29" s="62" t="s">
        <v>45</v>
      </c>
      <c r="B29" s="55">
        <v>72</v>
      </c>
      <c r="C29" s="98"/>
      <c r="D29" s="56">
        <f t="shared" si="1"/>
        <v>0</v>
      </c>
    </row>
    <row r="30" spans="1:18" x14ac:dyDescent="0.2">
      <c r="A30" s="62" t="s">
        <v>46</v>
      </c>
      <c r="B30" s="55">
        <v>20</v>
      </c>
      <c r="C30" s="98"/>
      <c r="D30" s="56">
        <f t="shared" si="1"/>
        <v>0</v>
      </c>
    </row>
    <row r="31" spans="1:18" x14ac:dyDescent="0.2">
      <c r="A31" s="62" t="s">
        <v>47</v>
      </c>
      <c r="B31" s="55">
        <v>20</v>
      </c>
      <c r="C31" s="98"/>
      <c r="D31" s="56">
        <f t="shared" si="1"/>
        <v>0</v>
      </c>
    </row>
    <row r="32" spans="1:18" x14ac:dyDescent="0.2">
      <c r="A32" s="62" t="s">
        <v>48</v>
      </c>
      <c r="B32" s="55">
        <v>36</v>
      </c>
      <c r="C32" s="98"/>
      <c r="D32" s="56">
        <f t="shared" si="1"/>
        <v>0</v>
      </c>
      <c r="R32" t="s">
        <v>49</v>
      </c>
    </row>
    <row r="33" spans="1:6" x14ac:dyDescent="0.2">
      <c r="A33" s="61" t="s">
        <v>50</v>
      </c>
      <c r="B33" s="55">
        <v>216</v>
      </c>
      <c r="C33" s="98"/>
      <c r="D33" s="56">
        <f t="shared" si="1"/>
        <v>0</v>
      </c>
    </row>
    <row r="34" spans="1:6" x14ac:dyDescent="0.2">
      <c r="A34" s="62" t="s">
        <v>51</v>
      </c>
      <c r="B34" s="55">
        <v>30</v>
      </c>
      <c r="C34" s="98"/>
      <c r="D34" s="56">
        <f t="shared" si="1"/>
        <v>0</v>
      </c>
    </row>
    <row r="35" spans="1:6" x14ac:dyDescent="0.2">
      <c r="A35" s="62" t="s">
        <v>52</v>
      </c>
      <c r="B35" s="55">
        <v>10</v>
      </c>
      <c r="C35" s="98"/>
      <c r="D35" s="56">
        <f t="shared" si="1"/>
        <v>0</v>
      </c>
    </row>
    <row r="36" spans="1:6" x14ac:dyDescent="0.2">
      <c r="A36" s="62" t="s">
        <v>53</v>
      </c>
      <c r="B36" s="55">
        <v>8</v>
      </c>
      <c r="C36" s="98"/>
      <c r="D36" s="56">
        <f t="shared" si="1"/>
        <v>0</v>
      </c>
    </row>
    <row r="37" spans="1:6" x14ac:dyDescent="0.2">
      <c r="A37" s="62" t="s">
        <v>54</v>
      </c>
      <c r="B37" s="55">
        <v>24</v>
      </c>
      <c r="C37" s="98"/>
      <c r="D37" s="56">
        <f t="shared" si="1"/>
        <v>0</v>
      </c>
    </row>
    <row r="38" spans="1:6" x14ac:dyDescent="0.2">
      <c r="A38" s="62" t="s">
        <v>55</v>
      </c>
      <c r="B38" s="55">
        <v>24</v>
      </c>
      <c r="C38" s="98"/>
      <c r="D38" s="56">
        <f t="shared" si="1"/>
        <v>0</v>
      </c>
    </row>
    <row r="39" spans="1:6" x14ac:dyDescent="0.2">
      <c r="A39" s="61" t="s">
        <v>56</v>
      </c>
      <c r="B39" s="55">
        <v>24</v>
      </c>
      <c r="C39" s="98"/>
      <c r="D39" s="56">
        <f t="shared" si="1"/>
        <v>0</v>
      </c>
    </row>
    <row r="40" spans="1:6" x14ac:dyDescent="0.2">
      <c r="A40" s="62" t="s">
        <v>57</v>
      </c>
      <c r="B40" s="55">
        <v>16</v>
      </c>
      <c r="C40" s="98"/>
      <c r="D40" s="56">
        <f t="shared" si="1"/>
        <v>0</v>
      </c>
    </row>
    <row r="41" spans="1:6" x14ac:dyDescent="0.2">
      <c r="A41" s="82" t="s">
        <v>38</v>
      </c>
      <c r="B41" s="83"/>
      <c r="C41" s="84"/>
      <c r="D41" s="85">
        <f>SUM(D24:D40)</f>
        <v>0</v>
      </c>
      <c r="F41" s="68"/>
    </row>
    <row r="42" spans="1:6" x14ac:dyDescent="0.2">
      <c r="A42" s="91" t="s">
        <v>58</v>
      </c>
      <c r="B42" s="77"/>
      <c r="C42" s="77"/>
      <c r="D42" s="77"/>
    </row>
    <row r="43" spans="1:6" s="63" customFormat="1" ht="15" x14ac:dyDescent="0.25">
      <c r="A43" s="54" t="s">
        <v>59</v>
      </c>
      <c r="B43" s="55">
        <v>1</v>
      </c>
      <c r="C43" s="98"/>
      <c r="D43" s="56">
        <f>B43*C43</f>
        <v>0</v>
      </c>
      <c r="F43"/>
    </row>
    <row r="44" spans="1:6" x14ac:dyDescent="0.2">
      <c r="A44" s="54" t="s">
        <v>60</v>
      </c>
      <c r="B44" s="55">
        <v>1</v>
      </c>
      <c r="C44" s="98"/>
      <c r="D44" s="56">
        <f t="shared" ref="D44:D46" si="2">B44*C44</f>
        <v>0</v>
      </c>
    </row>
    <row r="45" spans="1:6" x14ac:dyDescent="0.2">
      <c r="A45" s="54" t="s">
        <v>61</v>
      </c>
      <c r="B45" s="55">
        <v>1</v>
      </c>
      <c r="C45" s="98"/>
      <c r="D45" s="56">
        <f t="shared" si="2"/>
        <v>0</v>
      </c>
    </row>
    <row r="46" spans="1:6" x14ac:dyDescent="0.2">
      <c r="A46" s="54" t="s">
        <v>62</v>
      </c>
      <c r="B46" s="55">
        <v>1</v>
      </c>
      <c r="C46" s="98"/>
      <c r="D46" s="56">
        <f t="shared" si="2"/>
        <v>0</v>
      </c>
    </row>
    <row r="47" spans="1:6" x14ac:dyDescent="0.2">
      <c r="A47" s="64" t="s">
        <v>63</v>
      </c>
      <c r="B47" s="55">
        <v>1</v>
      </c>
      <c r="C47" s="98"/>
      <c r="D47" s="56"/>
    </row>
    <row r="48" spans="1:6" x14ac:dyDescent="0.2">
      <c r="A48" s="82" t="s">
        <v>38</v>
      </c>
      <c r="B48" s="83"/>
      <c r="C48" s="84"/>
      <c r="D48" s="85">
        <f>SUM(D43:D46)</f>
        <v>0</v>
      </c>
    </row>
    <row r="49" spans="1:6" x14ac:dyDescent="0.2">
      <c r="A49" s="65"/>
      <c r="B49" s="55"/>
      <c r="C49" s="66"/>
      <c r="D49" s="67"/>
    </row>
    <row r="50" spans="1:6" x14ac:dyDescent="0.2">
      <c r="A50" s="86" t="s">
        <v>64</v>
      </c>
      <c r="B50" s="86"/>
      <c r="C50" s="87"/>
      <c r="D50" s="88">
        <f>D22+D41+D48</f>
        <v>0</v>
      </c>
      <c r="E50" t="s">
        <v>65</v>
      </c>
      <c r="F50" s="68"/>
    </row>
    <row r="52" spans="1:6" x14ac:dyDescent="0.2">
      <c r="A52" t="s">
        <v>66</v>
      </c>
    </row>
    <row r="54" spans="1:6" ht="13.5" thickBot="1" x14ac:dyDescent="0.25"/>
    <row r="55" spans="1:6" x14ac:dyDescent="0.2">
      <c r="A55" s="102" t="s">
        <v>67</v>
      </c>
      <c r="B55" s="103"/>
      <c r="C55" s="104"/>
    </row>
    <row r="56" spans="1:6" ht="76.5" x14ac:dyDescent="0.2">
      <c r="A56" s="69" t="s">
        <v>68</v>
      </c>
      <c r="B56" s="70"/>
      <c r="C56" s="71"/>
    </row>
    <row r="57" spans="1:6" x14ac:dyDescent="0.2">
      <c r="A57" s="72"/>
      <c r="B57" s="73"/>
      <c r="C57" s="74"/>
    </row>
    <row r="58" spans="1:6" x14ac:dyDescent="0.2">
      <c r="A58" s="89" t="s">
        <v>69</v>
      </c>
      <c r="B58" s="105"/>
      <c r="C58" s="106"/>
    </row>
    <row r="59" spans="1:6" x14ac:dyDescent="0.2">
      <c r="A59" s="97" t="s">
        <v>70</v>
      </c>
      <c r="B59" s="107"/>
      <c r="C59" s="108"/>
    </row>
    <row r="60" spans="1:6" x14ac:dyDescent="0.2">
      <c r="A60" s="97" t="s">
        <v>71</v>
      </c>
      <c r="B60" s="107"/>
      <c r="C60" s="108"/>
    </row>
    <row r="61" spans="1:6" x14ac:dyDescent="0.2">
      <c r="A61" s="109" t="s">
        <v>72</v>
      </c>
      <c r="B61" s="111"/>
      <c r="C61" s="112"/>
    </row>
    <row r="62" spans="1:6" x14ac:dyDescent="0.2">
      <c r="A62" s="109"/>
      <c r="B62" s="111"/>
      <c r="C62" s="112"/>
    </row>
    <row r="63" spans="1:6" x14ac:dyDescent="0.2">
      <c r="A63" s="110"/>
      <c r="B63" s="113"/>
      <c r="C63" s="114"/>
    </row>
    <row r="64" spans="1:6" ht="13.5" thickBot="1" x14ac:dyDescent="0.25">
      <c r="A64" s="90" t="s">
        <v>73</v>
      </c>
      <c r="B64" s="99"/>
      <c r="C64" s="100"/>
    </row>
  </sheetData>
  <sheetProtection algorithmName="SHA-512" hashValue="cU/Q+8kth2kqkt+OWMIED7kSyK5hk+k/E+4lkEpYGFVfXtR+7dAEIz9M+ES2IYgwOhtwDC5pbyIpIKfLT0uq9g==" saltValue="6FXOQoVkC6ZmOwz2uOmaPA==" spinCount="100000" sheet="1" objects="1" scenarios="1"/>
  <mergeCells count="8">
    <mergeCell ref="B64:C64"/>
    <mergeCell ref="A1:B1"/>
    <mergeCell ref="A55:C55"/>
    <mergeCell ref="B58:C58"/>
    <mergeCell ref="B59:C59"/>
    <mergeCell ref="B60:C60"/>
    <mergeCell ref="A61:A63"/>
    <mergeCell ref="B61:C63"/>
  </mergeCells>
  <dataValidations count="2">
    <dataValidation type="whole" operator="greaterThan" allowBlank="1" showInputMessage="1" showErrorMessage="1" errorTitle="Bedrag te hoog" error="Het bedrag mag niet hoger zijn dan € 360.000" sqref="D50" xr:uid="{54A74949-5172-4C3A-B4EF-BA879565160E}">
      <formula1>360000</formula1>
    </dataValidation>
    <dataValidation type="whole" operator="greaterThan" allowBlank="1" showInputMessage="1" showErrorMessage="1" sqref="E34" xr:uid="{AD23F06A-9E33-46E7-B442-4A9AA24B2C29}">
      <formula1>360000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29603-1EB3-4212-B699-4481111EF55A}">
  <sheetPr>
    <tabColor theme="9" tint="0.79998168889431442"/>
  </sheetPr>
  <dimension ref="A1:BF171"/>
  <sheetViews>
    <sheetView zoomScale="115" zoomScaleNormal="115" workbookViewId="0">
      <pane ySplit="5" topLeftCell="A6" activePane="bottomLeft" state="frozen"/>
      <selection activeCell="D25" sqref="D25"/>
      <selection pane="bottomLeft" activeCell="D12" sqref="D12"/>
    </sheetView>
  </sheetViews>
  <sheetFormatPr defaultColWidth="0" defaultRowHeight="12" zeroHeight="1" x14ac:dyDescent="0.2"/>
  <cols>
    <col min="1" max="1" width="2.140625" style="19" customWidth="1"/>
    <col min="2" max="2" width="21.5703125" style="17" customWidth="1"/>
    <col min="3" max="3" width="46.42578125" style="17" customWidth="1"/>
    <col min="4" max="4" width="15.5703125" style="17" customWidth="1"/>
    <col min="5" max="5" width="12.140625" style="17" customWidth="1"/>
    <col min="6" max="6" width="11" style="17" bestFit="1" customWidth="1"/>
    <col min="7" max="8" width="11" style="17" customWidth="1"/>
    <col min="9" max="9" width="10" style="17" bestFit="1" customWidth="1"/>
    <col min="10" max="10" width="3.5703125" style="17" customWidth="1"/>
    <col min="11" max="11" width="8.85546875" style="17" customWidth="1"/>
    <col min="12" max="12" width="21.5703125" style="17" hidden="1" customWidth="1"/>
    <col min="13" max="13" width="12.5703125" style="17" hidden="1" customWidth="1"/>
    <col min="14" max="14" width="10.140625" style="17" hidden="1" customWidth="1"/>
    <col min="15" max="15" width="16.5703125" style="17" hidden="1" customWidth="1"/>
    <col min="16" max="16" width="4.85546875" style="17" hidden="1" customWidth="1"/>
    <col min="17" max="17" width="6.5703125" style="17" hidden="1" customWidth="1"/>
    <col min="18" max="18" width="13.42578125" style="17" hidden="1" customWidth="1"/>
    <col min="19" max="19" width="12.42578125" style="17" hidden="1" customWidth="1"/>
    <col min="20" max="20" width="22.5703125" style="17" hidden="1" customWidth="1"/>
    <col min="21" max="21" width="1.42578125" style="17" hidden="1" customWidth="1"/>
    <col min="22" max="22" width="26.42578125" style="17" hidden="1" customWidth="1"/>
    <col min="23" max="23" width="12.5703125" style="17" hidden="1" customWidth="1"/>
    <col min="24" max="24" width="8.85546875" style="17" hidden="1" customWidth="1"/>
    <col min="25" max="25" width="2.42578125" style="17" hidden="1" customWidth="1"/>
    <col min="26" max="26" width="8.85546875" style="17" hidden="1" customWidth="1"/>
    <col min="27" max="27" width="27.85546875" style="17" hidden="1" customWidth="1"/>
    <col min="28" max="28" width="12.5703125" style="17" hidden="1" customWidth="1"/>
    <col min="29" max="29" width="8.85546875" style="17" hidden="1" customWidth="1"/>
    <col min="30" max="30" width="2.5703125" style="17" hidden="1" customWidth="1"/>
    <col min="31" max="31" width="8.85546875" style="17" hidden="1" customWidth="1"/>
    <col min="32" max="32" width="25.5703125" style="17" hidden="1" customWidth="1"/>
    <col min="33" max="33" width="12.5703125" style="17" hidden="1" customWidth="1"/>
    <col min="34" max="34" width="8.85546875" style="17" hidden="1" customWidth="1"/>
    <col min="35" max="35" width="2" style="17" hidden="1" customWidth="1"/>
    <col min="36" max="36" width="8.85546875" style="17" hidden="1" customWidth="1"/>
    <col min="37" max="37" width="26.85546875" style="17" hidden="1" customWidth="1"/>
    <col min="38" max="38" width="12.5703125" style="17" hidden="1" customWidth="1"/>
    <col min="39" max="41" width="8.85546875" style="17" hidden="1" customWidth="1"/>
    <col min="42" max="42" width="26.140625" style="17" hidden="1" customWidth="1"/>
    <col min="43" max="43" width="12.5703125" style="17" hidden="1" customWidth="1"/>
    <col min="44" max="44" width="8.85546875" style="17" hidden="1" customWidth="1"/>
    <col min="45" max="45" width="2.42578125" style="17" hidden="1" customWidth="1"/>
    <col min="46" max="46" width="8.85546875" style="17" hidden="1" customWidth="1"/>
    <col min="47" max="47" width="26.5703125" style="17" hidden="1" customWidth="1"/>
    <col min="48" max="48" width="12.5703125" style="17" hidden="1" customWidth="1"/>
    <col min="49" max="49" width="8.85546875" style="17" hidden="1" customWidth="1"/>
    <col min="50" max="50" width="1.85546875" style="17" hidden="1" customWidth="1"/>
    <col min="51" max="51" width="20" style="17" hidden="1" customWidth="1"/>
    <col min="52" max="52" width="16.5703125" style="17" hidden="1" customWidth="1"/>
    <col min="53" max="53" width="12.5703125" style="17" hidden="1" customWidth="1"/>
    <col min="54" max="54" width="8.85546875" style="17" hidden="1" customWidth="1"/>
    <col min="55" max="55" width="1.5703125" style="17" hidden="1" customWidth="1"/>
    <col min="56" max="56" width="13" style="17" hidden="1" customWidth="1"/>
    <col min="57" max="57" width="21.85546875" style="17" hidden="1" customWidth="1"/>
    <col min="58" max="58" width="12.5703125" style="17" hidden="1" customWidth="1"/>
    <col min="59" max="16384" width="8.85546875" style="17" hidden="1"/>
  </cols>
  <sheetData>
    <row r="1" spans="1:21" x14ac:dyDescent="0.2">
      <c r="A1" s="1"/>
      <c r="B1" s="1"/>
      <c r="C1" s="2"/>
      <c r="D1" s="1"/>
      <c r="E1" s="1"/>
      <c r="F1" s="1"/>
      <c r="G1" s="1"/>
      <c r="H1" s="1"/>
      <c r="I1" s="1"/>
      <c r="J1" s="1"/>
      <c r="K1" s="1"/>
      <c r="L1" s="1"/>
      <c r="M1" s="1"/>
      <c r="N1" s="1"/>
      <c r="O1" s="1"/>
      <c r="P1" s="12"/>
      <c r="Q1" s="12"/>
      <c r="R1" s="12"/>
      <c r="S1" s="12"/>
      <c r="T1" s="12"/>
      <c r="U1" s="12"/>
    </row>
    <row r="2" spans="1:21" ht="20.25" x14ac:dyDescent="0.2">
      <c r="A2" s="1"/>
      <c r="B2" s="30" t="s">
        <v>74</v>
      </c>
      <c r="C2" s="31"/>
      <c r="D2" s="32"/>
      <c r="E2" s="33"/>
      <c r="F2" s="32"/>
      <c r="G2" s="32"/>
      <c r="H2" s="32"/>
      <c r="I2" s="32"/>
      <c r="J2" s="32"/>
      <c r="K2" s="32"/>
      <c r="L2" s="3"/>
      <c r="M2" s="3"/>
      <c r="N2" s="3"/>
      <c r="O2" s="4"/>
      <c r="P2" s="3"/>
      <c r="Q2" s="3"/>
      <c r="R2" s="3"/>
      <c r="S2" s="3"/>
      <c r="T2" s="15"/>
      <c r="U2" s="12"/>
    </row>
    <row r="3" spans="1:21" ht="15" customHeight="1" x14ac:dyDescent="0.25">
      <c r="A3" s="1"/>
      <c r="B3" s="34"/>
      <c r="C3" s="35"/>
      <c r="D3" s="35"/>
      <c r="E3" s="35"/>
      <c r="F3" s="35"/>
      <c r="G3" s="35"/>
      <c r="H3" s="35"/>
      <c r="I3" s="35"/>
      <c r="J3" s="35"/>
      <c r="K3" s="35"/>
      <c r="L3" s="9"/>
      <c r="M3" s="9"/>
      <c r="N3" s="9"/>
      <c r="O3" s="9"/>
      <c r="P3" s="9"/>
      <c r="Q3" s="10"/>
      <c r="R3" s="10"/>
      <c r="S3" s="10"/>
      <c r="T3" s="11"/>
      <c r="U3" s="12"/>
    </row>
    <row r="4" spans="1:21" ht="12.75" x14ac:dyDescent="0.2">
      <c r="A4" s="42"/>
      <c r="B4" s="36"/>
      <c r="C4" s="37"/>
      <c r="D4" s="37"/>
      <c r="E4" s="37"/>
      <c r="F4" s="37"/>
      <c r="G4" s="37"/>
      <c r="H4" s="37"/>
      <c r="I4" s="37"/>
      <c r="J4" s="37"/>
      <c r="K4" s="37"/>
      <c r="L4" s="5"/>
      <c r="M4" s="5"/>
      <c r="N4" s="5"/>
      <c r="O4" s="6"/>
      <c r="P4" s="5"/>
      <c r="Q4" s="5"/>
      <c r="R4" s="5"/>
      <c r="S4" s="5"/>
      <c r="T4" s="16"/>
      <c r="U4" s="12"/>
    </row>
    <row r="5" spans="1:21" ht="13.35" customHeight="1" x14ac:dyDescent="0.2">
      <c r="A5" s="7"/>
      <c r="B5" s="8"/>
      <c r="C5" s="8"/>
      <c r="D5" s="8"/>
      <c r="E5" s="8"/>
      <c r="F5" s="8"/>
      <c r="G5" s="8"/>
      <c r="H5" s="8"/>
      <c r="I5" s="8"/>
      <c r="J5" s="8"/>
      <c r="K5" s="8"/>
      <c r="L5" s="8"/>
      <c r="M5" s="8"/>
      <c r="N5" s="8"/>
      <c r="O5" s="8"/>
      <c r="P5" s="8"/>
      <c r="Q5" s="8"/>
      <c r="R5" s="8"/>
      <c r="S5" s="8"/>
      <c r="T5" s="8"/>
      <c r="U5" s="8"/>
    </row>
    <row r="6" spans="1:21" ht="12.95" customHeight="1" x14ac:dyDescent="0.2">
      <c r="A6" s="12"/>
      <c r="B6" s="12"/>
      <c r="C6" s="12"/>
      <c r="D6" s="12"/>
      <c r="E6" s="12"/>
      <c r="F6" s="12"/>
      <c r="G6" s="12"/>
      <c r="H6" s="12"/>
      <c r="I6" s="12"/>
      <c r="J6" s="12"/>
      <c r="K6" s="12"/>
      <c r="L6" s="12"/>
      <c r="M6" s="12"/>
      <c r="N6" s="12"/>
      <c r="O6" s="12"/>
      <c r="P6" s="12"/>
      <c r="Q6" s="12"/>
      <c r="R6" s="12"/>
      <c r="S6" s="12"/>
      <c r="T6" s="12"/>
      <c r="U6" s="12"/>
    </row>
    <row r="7" spans="1:21" ht="12.95" customHeight="1" x14ac:dyDescent="0.2">
      <c r="A7" s="12"/>
      <c r="B7" s="38"/>
      <c r="C7" s="39"/>
      <c r="D7" s="40" t="s">
        <v>75</v>
      </c>
      <c r="E7" s="40" t="s">
        <v>76</v>
      </c>
      <c r="F7" s="12"/>
      <c r="G7" s="12"/>
      <c r="H7" s="12"/>
      <c r="I7" s="12"/>
      <c r="J7" s="12"/>
      <c r="K7" s="12"/>
      <c r="L7" s="12"/>
      <c r="M7" s="12"/>
      <c r="N7" s="12"/>
      <c r="O7" s="12"/>
      <c r="P7" s="12"/>
      <c r="Q7" s="12"/>
      <c r="R7" s="12"/>
      <c r="S7" s="12"/>
      <c r="T7" s="12"/>
      <c r="U7" s="12"/>
    </row>
    <row r="8" spans="1:21" ht="12.95" customHeight="1" x14ac:dyDescent="0.2">
      <c r="A8" s="12"/>
      <c r="B8" s="115" t="s">
        <v>77</v>
      </c>
      <c r="C8" s="116"/>
      <c r="D8" s="23">
        <v>360000</v>
      </c>
      <c r="E8" s="24">
        <v>0</v>
      </c>
      <c r="F8" s="29" t="str">
        <f>IF(D10&gt;D8,"Let op: de waarde in cel D10 moet lager zijn dan de waarde in cel D8","")</f>
        <v/>
      </c>
      <c r="G8" s="12"/>
      <c r="H8" s="12"/>
      <c r="I8" s="12"/>
      <c r="J8" s="12"/>
      <c r="K8" s="12"/>
      <c r="L8" s="12"/>
      <c r="M8" s="12"/>
      <c r="N8" s="12"/>
      <c r="O8" s="12"/>
      <c r="P8" s="12"/>
      <c r="Q8" s="12"/>
      <c r="R8" s="12"/>
      <c r="S8" s="12"/>
      <c r="T8" s="12"/>
      <c r="U8" s="12"/>
    </row>
    <row r="9" spans="1:21" ht="12.95" customHeight="1" x14ac:dyDescent="0.2">
      <c r="A9" s="12"/>
      <c r="B9" s="117" t="s">
        <v>78</v>
      </c>
      <c r="C9" s="116"/>
      <c r="D9" s="43">
        <v>280000</v>
      </c>
      <c r="E9" s="25">
        <v>30</v>
      </c>
      <c r="F9" s="13"/>
      <c r="G9" s="12"/>
      <c r="H9" s="12"/>
      <c r="I9" s="12"/>
      <c r="J9" s="12"/>
      <c r="K9" s="12"/>
      <c r="L9" s="12"/>
      <c r="M9" s="12"/>
      <c r="N9" s="12"/>
      <c r="O9" s="12"/>
      <c r="P9" s="12"/>
      <c r="Q9" s="12"/>
      <c r="R9" s="12"/>
      <c r="S9" s="12"/>
      <c r="T9" s="12"/>
      <c r="U9" s="12"/>
    </row>
    <row r="10" spans="1:21" ht="12.95" customHeight="1" x14ac:dyDescent="0.2">
      <c r="A10" s="12"/>
      <c r="B10" s="118" t="s">
        <v>79</v>
      </c>
      <c r="C10" s="118"/>
      <c r="D10" s="26">
        <v>0</v>
      </c>
      <c r="E10" s="27">
        <v>30</v>
      </c>
      <c r="F10" s="13"/>
      <c r="G10" s="12"/>
      <c r="H10" s="12"/>
      <c r="I10" s="12"/>
      <c r="J10" s="12"/>
      <c r="K10" s="12"/>
      <c r="L10" s="12"/>
      <c r="M10" s="12"/>
      <c r="N10" s="12"/>
      <c r="O10" s="12"/>
      <c r="P10" s="12"/>
      <c r="Q10" s="12"/>
      <c r="R10" s="12"/>
      <c r="S10" s="12"/>
      <c r="T10" s="12"/>
      <c r="U10" s="12"/>
    </row>
    <row r="11" spans="1:21" ht="12.95" customHeight="1" x14ac:dyDescent="0.2">
      <c r="A11" s="12"/>
      <c r="B11" s="12"/>
      <c r="C11" s="12"/>
      <c r="D11" s="12"/>
      <c r="E11" s="12"/>
      <c r="F11" s="13"/>
      <c r="G11" s="13"/>
      <c r="H11" s="13"/>
      <c r="I11" s="12"/>
      <c r="J11" s="12"/>
      <c r="K11" s="12"/>
      <c r="L11" s="12"/>
      <c r="M11" s="12"/>
      <c r="N11" s="12"/>
      <c r="O11" s="12"/>
      <c r="P11" s="12"/>
      <c r="Q11" s="12"/>
      <c r="R11" s="12"/>
      <c r="S11" s="12"/>
      <c r="T11" s="12"/>
      <c r="U11" s="12"/>
    </row>
    <row r="12" spans="1:21" ht="12.95" customHeight="1" x14ac:dyDescent="0.2">
      <c r="A12" s="12"/>
      <c r="B12" s="119" t="s">
        <v>80</v>
      </c>
      <c r="C12" s="120"/>
      <c r="D12" s="43">
        <f>'Tab2 invulblad Prijzen'!D50</f>
        <v>0</v>
      </c>
      <c r="E12" s="41">
        <f>IF(D12="","",IF(D12&gt;D8,"Ongeldig",IF(D12&gt;D9,E8+(E9-E8)/(D9-D8)*(D12-D8),IF(D12&gt;=D10,(E10-E9)/(D10-D9)*(D12-D9)+E9,E10))))</f>
        <v>30</v>
      </c>
      <c r="F12" s="13"/>
      <c r="G12" s="12"/>
      <c r="H12" s="12"/>
      <c r="I12" s="12"/>
      <c r="J12" s="12"/>
      <c r="K12" s="12"/>
      <c r="L12" s="12"/>
      <c r="M12" s="12"/>
      <c r="N12" s="12"/>
      <c r="O12" s="12"/>
      <c r="P12" s="12"/>
      <c r="Q12" s="12"/>
      <c r="R12" s="12"/>
      <c r="S12" s="12"/>
      <c r="T12" s="12"/>
      <c r="U12" s="12"/>
    </row>
    <row r="13" spans="1:21" ht="12.95" customHeight="1" x14ac:dyDescent="0.2">
      <c r="A13" s="12"/>
      <c r="B13" s="12"/>
      <c r="C13" s="12"/>
      <c r="D13" s="12"/>
      <c r="E13" s="12"/>
      <c r="F13" s="13"/>
      <c r="G13" s="13"/>
      <c r="H13" s="13"/>
      <c r="I13" s="12"/>
      <c r="J13" s="12"/>
      <c r="K13" s="12"/>
      <c r="L13" s="12"/>
      <c r="M13" s="12"/>
      <c r="N13" s="12"/>
      <c r="O13" s="12"/>
      <c r="P13" s="12"/>
      <c r="Q13" s="12"/>
      <c r="R13" s="12"/>
      <c r="S13" s="12"/>
      <c r="T13" s="12"/>
      <c r="U13" s="12"/>
    </row>
    <row r="14" spans="1:21" ht="12.95" customHeight="1" x14ac:dyDescent="0.2">
      <c r="A14" s="12"/>
      <c r="B14" s="12"/>
      <c r="C14" s="12"/>
      <c r="D14" s="12"/>
      <c r="E14" s="12"/>
      <c r="F14" s="13"/>
      <c r="G14" s="13"/>
      <c r="H14" s="13"/>
      <c r="I14" s="12"/>
      <c r="J14" s="12"/>
      <c r="K14" s="12"/>
      <c r="L14" s="12"/>
      <c r="M14" s="12"/>
      <c r="N14" s="12"/>
      <c r="O14" s="12"/>
      <c r="P14" s="12"/>
      <c r="Q14" s="12"/>
      <c r="R14" s="12"/>
      <c r="S14" s="12"/>
      <c r="T14" s="12"/>
      <c r="U14" s="12"/>
    </row>
    <row r="15" spans="1:21" ht="12.95" customHeight="1" x14ac:dyDescent="0.2">
      <c r="A15" s="12"/>
      <c r="B15" s="12"/>
      <c r="C15" s="12"/>
      <c r="D15" s="12"/>
      <c r="E15" s="12"/>
      <c r="F15" s="12"/>
      <c r="G15" s="12"/>
      <c r="H15" s="12"/>
      <c r="I15" s="12"/>
      <c r="J15" s="12"/>
      <c r="K15" s="12"/>
      <c r="L15" s="12"/>
      <c r="M15" s="12"/>
      <c r="N15" s="12"/>
      <c r="O15" s="12"/>
      <c r="P15" s="12"/>
      <c r="Q15" s="12"/>
      <c r="R15" s="12"/>
      <c r="S15" s="12"/>
      <c r="T15" s="12"/>
      <c r="U15" s="12"/>
    </row>
    <row r="16" spans="1:21" ht="12.95" customHeight="1" x14ac:dyDescent="0.2">
      <c r="A16" s="12"/>
      <c r="B16" s="12"/>
      <c r="C16" s="12"/>
      <c r="D16" s="12"/>
      <c r="E16" s="20" t="s">
        <v>81</v>
      </c>
      <c r="F16" s="12"/>
      <c r="G16" s="12"/>
      <c r="H16" s="12"/>
      <c r="I16" s="12"/>
      <c r="J16" s="12"/>
      <c r="K16" s="12"/>
      <c r="L16" s="12"/>
      <c r="M16" s="12"/>
      <c r="N16" s="12"/>
      <c r="O16" s="12"/>
      <c r="P16" s="12"/>
      <c r="Q16" s="12"/>
      <c r="R16" s="12"/>
      <c r="S16" s="12"/>
      <c r="T16" s="12"/>
      <c r="U16" s="12"/>
    </row>
    <row r="17" spans="1:21" ht="12.95" customHeight="1" x14ac:dyDescent="0.2">
      <c r="A17" s="12"/>
      <c r="B17" s="12"/>
      <c r="C17" s="12"/>
      <c r="D17" s="12"/>
      <c r="E17" s="21" t="str">
        <f>" = "&amp;E8&amp;" + ("&amp;E8&amp;-E10&amp;") / ("&amp;D8&amp;"- "&amp;D10&amp;") * (Inschrijfprijs - "&amp;D8&amp;")"</f>
        <v xml:space="preserve"> = 0 + (0-30) / (360000- 0) * (Inschrijfprijs - 360000)</v>
      </c>
      <c r="F17" s="12"/>
      <c r="G17" s="12"/>
      <c r="H17" s="12"/>
      <c r="I17" s="12"/>
      <c r="J17" s="12"/>
      <c r="K17" s="12"/>
      <c r="L17" s="12"/>
      <c r="M17" s="12"/>
      <c r="N17" s="12"/>
      <c r="O17" s="12"/>
      <c r="P17" s="12"/>
      <c r="Q17" s="12"/>
      <c r="R17" s="12"/>
      <c r="S17" s="12"/>
      <c r="T17" s="12"/>
      <c r="U17" s="12"/>
    </row>
    <row r="18" spans="1:21" ht="12.95" customHeight="1" x14ac:dyDescent="0.2">
      <c r="A18" s="12"/>
      <c r="B18" s="12"/>
      <c r="C18" s="12"/>
      <c r="D18" s="12"/>
      <c r="E18" s="28" t="s">
        <v>82</v>
      </c>
      <c r="F18" s="22"/>
      <c r="G18" s="22"/>
      <c r="H18" s="22"/>
      <c r="I18" s="12"/>
      <c r="J18" s="12"/>
      <c r="K18" s="12"/>
      <c r="L18" s="12"/>
      <c r="M18" s="12"/>
      <c r="N18" s="12"/>
      <c r="O18" s="12"/>
      <c r="P18" s="12"/>
      <c r="Q18" s="12"/>
      <c r="R18" s="12"/>
      <c r="S18" s="12"/>
      <c r="T18" s="12"/>
      <c r="U18" s="12"/>
    </row>
    <row r="19" spans="1:21" ht="12.95" customHeight="1" x14ac:dyDescent="0.2">
      <c r="A19" s="12"/>
      <c r="B19" s="12"/>
      <c r="C19" s="12"/>
      <c r="D19" s="12"/>
      <c r="E19" s="28"/>
      <c r="F19" s="22"/>
      <c r="G19" s="22"/>
      <c r="H19" s="22"/>
      <c r="I19" s="12"/>
      <c r="J19" s="12"/>
      <c r="K19" s="12"/>
      <c r="L19" s="12"/>
      <c r="M19" s="12"/>
      <c r="N19" s="12"/>
      <c r="O19" s="12"/>
      <c r="P19" s="12"/>
      <c r="Q19" s="12"/>
      <c r="R19" s="12"/>
      <c r="S19" s="12"/>
      <c r="T19" s="12"/>
      <c r="U19" s="12"/>
    </row>
    <row r="20" spans="1:21" ht="12.95" customHeight="1" x14ac:dyDescent="0.2">
      <c r="A20" s="12"/>
      <c r="B20" s="12"/>
      <c r="C20" s="12"/>
      <c r="D20" s="12"/>
      <c r="E20" s="28" t="str">
        <f>"= "&amp;E8&amp;" + ("&amp;E9&amp;" - "&amp;E8&amp;") / ("&amp;D9&amp;" - "&amp;D8&amp;") * (Inschrijfprijs - "&amp;D8&amp;")"</f>
        <v>= 0 + (30 - 0) / (280000 - 360000) * (Inschrijfprijs - 360000)</v>
      </c>
      <c r="F20" s="22"/>
      <c r="G20" s="22"/>
      <c r="H20" s="22"/>
      <c r="I20" s="12"/>
      <c r="J20" s="12"/>
      <c r="K20" s="12"/>
      <c r="L20" s="12"/>
      <c r="M20" s="12"/>
      <c r="N20" s="12"/>
      <c r="O20" s="12"/>
      <c r="P20" s="12"/>
      <c r="Q20" s="12"/>
      <c r="R20" s="12"/>
      <c r="S20" s="12"/>
      <c r="T20" s="12"/>
      <c r="U20" s="12"/>
    </row>
    <row r="21" spans="1:21" ht="12.95" customHeight="1" x14ac:dyDescent="0.2">
      <c r="A21" s="12"/>
      <c r="B21" s="12"/>
      <c r="C21" s="12"/>
      <c r="D21" s="12"/>
      <c r="E21" s="28"/>
      <c r="F21" s="22"/>
      <c r="G21" s="22"/>
      <c r="H21" s="22"/>
      <c r="I21" s="12"/>
      <c r="J21" s="12"/>
      <c r="K21" s="12"/>
      <c r="L21" s="12"/>
      <c r="M21" s="12"/>
      <c r="N21" s="12"/>
      <c r="O21" s="12"/>
      <c r="P21" s="12"/>
      <c r="Q21" s="12"/>
      <c r="R21" s="12"/>
      <c r="S21" s="12"/>
      <c r="T21" s="12"/>
      <c r="U21" s="12"/>
    </row>
    <row r="22" spans="1:21" ht="12.95" customHeight="1" x14ac:dyDescent="0.2">
      <c r="A22" s="12"/>
      <c r="B22" s="12"/>
      <c r="C22" s="12"/>
      <c r="D22" s="12"/>
      <c r="E22" s="28" t="s">
        <v>83</v>
      </c>
      <c r="F22" s="22"/>
      <c r="G22" s="22"/>
      <c r="H22" s="22"/>
      <c r="I22" s="12"/>
      <c r="J22" s="12"/>
      <c r="K22" s="12"/>
      <c r="L22" s="12"/>
      <c r="M22" s="12"/>
      <c r="N22" s="12"/>
      <c r="O22" s="12"/>
      <c r="P22" s="12"/>
      <c r="Q22" s="12"/>
      <c r="R22" s="12"/>
      <c r="S22" s="12"/>
      <c r="T22" s="12"/>
      <c r="U22" s="12"/>
    </row>
    <row r="23" spans="1:21" ht="12.95" customHeight="1" x14ac:dyDescent="0.2">
      <c r="A23" s="14"/>
      <c r="B23" s="12"/>
      <c r="C23" s="12"/>
      <c r="D23" s="12"/>
      <c r="E23" s="28" t="str">
        <f>"= "&amp;E9&amp;" + ("&amp;E10&amp;" - "&amp;E9&amp;") / ("&amp;D10&amp;" - "&amp;D9&amp;") * (Inschrijfprijs - "&amp;D9&amp;")"</f>
        <v>= 30 + (30 - 30) / (0 - 280000) * (Inschrijfprijs - 280000)</v>
      </c>
      <c r="F23" s="22"/>
      <c r="G23" s="22"/>
      <c r="H23" s="22"/>
      <c r="I23" s="12"/>
      <c r="J23" s="12"/>
      <c r="K23" s="12"/>
      <c r="L23" s="12"/>
      <c r="M23" s="12"/>
      <c r="N23" s="12"/>
      <c r="O23" s="12"/>
      <c r="P23" s="12"/>
      <c r="Q23" s="12"/>
      <c r="R23" s="12"/>
      <c r="S23" s="12"/>
      <c r="T23" s="12"/>
      <c r="U23" s="12"/>
    </row>
    <row r="24" spans="1:21" ht="12.95" customHeight="1" x14ac:dyDescent="0.2">
      <c r="A24" s="14"/>
      <c r="B24" s="12"/>
      <c r="C24" s="12"/>
      <c r="D24" s="12"/>
      <c r="E24" s="12"/>
      <c r="F24" s="12"/>
      <c r="G24" s="12"/>
      <c r="H24" s="12"/>
      <c r="I24" s="12"/>
      <c r="J24" s="12"/>
      <c r="K24" s="12"/>
      <c r="L24" s="12"/>
      <c r="M24" s="12"/>
      <c r="N24" s="12"/>
      <c r="O24" s="12"/>
      <c r="P24" s="12"/>
      <c r="Q24" s="12"/>
      <c r="R24" s="12"/>
      <c r="S24" s="12"/>
      <c r="T24" s="12"/>
      <c r="U24" s="12"/>
    </row>
    <row r="25" spans="1:21" ht="12.95" customHeight="1" x14ac:dyDescent="0.2">
      <c r="A25" s="14"/>
      <c r="B25" s="12"/>
      <c r="C25" s="12"/>
      <c r="D25" s="12"/>
      <c r="E25" s="12"/>
      <c r="F25" s="12"/>
      <c r="G25" s="12"/>
      <c r="H25" s="12"/>
      <c r="I25" s="12"/>
      <c r="J25" s="12"/>
      <c r="K25" s="12"/>
      <c r="L25" s="12"/>
      <c r="M25" s="12"/>
      <c r="N25" s="12"/>
      <c r="O25" s="12"/>
      <c r="P25" s="12"/>
      <c r="Q25" s="12"/>
      <c r="R25" s="12"/>
      <c r="S25" s="12"/>
      <c r="T25" s="12"/>
      <c r="U25" s="12"/>
    </row>
    <row r="26" spans="1:21" ht="12.95" customHeight="1" x14ac:dyDescent="0.2">
      <c r="A26" s="14"/>
      <c r="B26" s="12"/>
      <c r="C26" s="12"/>
      <c r="D26" s="12"/>
      <c r="E26" s="12"/>
      <c r="F26" s="12"/>
      <c r="G26" s="12"/>
      <c r="H26" s="12"/>
      <c r="I26" s="12"/>
      <c r="J26" s="12"/>
      <c r="K26" s="12"/>
      <c r="L26" s="12"/>
      <c r="M26" s="12"/>
      <c r="N26" s="12"/>
      <c r="O26" s="12"/>
      <c r="P26" s="12"/>
      <c r="Q26" s="12"/>
      <c r="R26" s="12"/>
      <c r="S26" s="12"/>
      <c r="T26" s="12"/>
      <c r="U26" s="12"/>
    </row>
    <row r="27" spans="1:21" ht="12.95" customHeight="1" x14ac:dyDescent="0.2">
      <c r="A27" s="14"/>
      <c r="B27" s="12"/>
      <c r="C27" s="12"/>
      <c r="D27" s="12"/>
      <c r="E27" s="12"/>
      <c r="F27" s="12"/>
      <c r="G27" s="12"/>
      <c r="H27" s="12"/>
      <c r="I27" s="12"/>
      <c r="J27" s="12"/>
      <c r="K27" s="12"/>
      <c r="L27" s="12"/>
      <c r="M27" s="12"/>
      <c r="N27" s="12"/>
      <c r="O27" s="12"/>
      <c r="P27" s="12"/>
      <c r="Q27" s="12"/>
      <c r="R27" s="12"/>
      <c r="S27" s="12"/>
      <c r="T27" s="12"/>
      <c r="U27" s="12"/>
    </row>
    <row r="28" spans="1:21" ht="12.95" customHeight="1" x14ac:dyDescent="0.2">
      <c r="A28" s="12"/>
      <c r="B28" s="12"/>
      <c r="C28" s="12"/>
      <c r="D28" s="12"/>
      <c r="E28" s="12"/>
      <c r="F28" s="12"/>
      <c r="G28" s="12"/>
      <c r="H28" s="12"/>
      <c r="I28" s="12"/>
      <c r="J28" s="12"/>
      <c r="K28" s="12"/>
      <c r="L28" s="12"/>
      <c r="M28" s="12"/>
      <c r="N28" s="12"/>
      <c r="O28" s="12"/>
      <c r="P28" s="12"/>
      <c r="Q28" s="12"/>
      <c r="R28" s="12"/>
      <c r="S28" s="12"/>
      <c r="T28" s="12"/>
      <c r="U28" s="12"/>
    </row>
    <row r="29" spans="1:21" ht="12.95" customHeight="1" x14ac:dyDescent="0.2">
      <c r="A29" s="12"/>
      <c r="B29" s="12"/>
      <c r="C29" s="12"/>
      <c r="D29" s="12"/>
      <c r="E29" s="12"/>
      <c r="F29" s="12"/>
      <c r="G29" s="12"/>
      <c r="H29" s="12"/>
      <c r="I29" s="12"/>
      <c r="J29" s="12"/>
      <c r="K29" s="12"/>
      <c r="L29" s="12"/>
      <c r="M29" s="12"/>
      <c r="N29" s="12"/>
      <c r="O29" s="12"/>
      <c r="P29" s="12"/>
      <c r="Q29" s="12"/>
      <c r="R29" s="12"/>
      <c r="S29" s="12"/>
      <c r="T29" s="12"/>
      <c r="U29" s="12"/>
    </row>
    <row r="30" spans="1:21" ht="12.95" customHeight="1" x14ac:dyDescent="0.2">
      <c r="A30" s="12"/>
      <c r="B30" s="12"/>
      <c r="C30" s="12"/>
      <c r="D30" s="12"/>
      <c r="E30" s="12"/>
      <c r="F30" s="12"/>
      <c r="G30" s="12"/>
      <c r="H30" s="12"/>
      <c r="I30" s="12"/>
      <c r="J30" s="12"/>
      <c r="K30" s="12"/>
      <c r="L30" s="12"/>
      <c r="M30" s="12"/>
      <c r="N30" s="12"/>
      <c r="O30" s="12"/>
      <c r="P30" s="12"/>
      <c r="Q30" s="12"/>
      <c r="R30" s="12"/>
      <c r="S30" s="12"/>
      <c r="T30" s="12"/>
      <c r="U30" s="12"/>
    </row>
    <row r="31" spans="1:21" ht="12.95" customHeight="1" x14ac:dyDescent="0.2">
      <c r="A31" s="12"/>
      <c r="B31" s="14"/>
      <c r="C31" s="12"/>
      <c r="D31" s="12"/>
      <c r="E31" s="12"/>
      <c r="F31" s="12"/>
      <c r="G31" s="12"/>
      <c r="H31" s="12"/>
      <c r="I31" s="12"/>
      <c r="J31" s="12"/>
      <c r="K31" s="12"/>
      <c r="L31" s="12"/>
      <c r="M31" s="12"/>
      <c r="N31" s="12"/>
      <c r="O31" s="12"/>
      <c r="P31" s="12"/>
      <c r="Q31" s="12"/>
      <c r="R31" s="12"/>
      <c r="S31" s="12"/>
      <c r="T31" s="12"/>
      <c r="U31" s="12"/>
    </row>
    <row r="32" spans="1:21" ht="12.95" customHeight="1" x14ac:dyDescent="0.2">
      <c r="A32" s="12"/>
      <c r="B32" s="14"/>
      <c r="C32" s="12"/>
      <c r="D32" s="12"/>
      <c r="E32" s="12"/>
      <c r="F32" s="12"/>
      <c r="G32" s="12"/>
      <c r="H32" s="12"/>
      <c r="I32" s="12"/>
      <c r="J32" s="12"/>
      <c r="K32" s="12"/>
      <c r="L32" s="12"/>
      <c r="M32" s="12"/>
      <c r="N32" s="12"/>
      <c r="O32" s="12"/>
      <c r="P32" s="12"/>
      <c r="Q32" s="12"/>
      <c r="R32" s="12"/>
      <c r="S32" s="12"/>
      <c r="T32" s="12"/>
      <c r="U32" s="12"/>
    </row>
    <row r="33" spans="1:21" ht="12.95" customHeight="1" x14ac:dyDescent="0.2">
      <c r="A33" s="12"/>
      <c r="B33" s="12"/>
      <c r="C33" s="12"/>
      <c r="D33" s="12"/>
      <c r="E33" s="12"/>
      <c r="F33" s="12"/>
      <c r="G33" s="12"/>
      <c r="H33" s="12"/>
      <c r="I33" s="12"/>
      <c r="J33" s="12"/>
      <c r="K33" s="12"/>
      <c r="L33" s="12"/>
      <c r="M33" s="12"/>
      <c r="N33" s="12"/>
      <c r="O33" s="12"/>
      <c r="P33" s="12"/>
      <c r="Q33" s="12"/>
      <c r="R33" s="12"/>
      <c r="S33" s="12"/>
      <c r="T33" s="12"/>
      <c r="U33" s="12"/>
    </row>
    <row r="34" spans="1:21" ht="12.95" customHeight="1" x14ac:dyDescent="0.2">
      <c r="A34" s="12"/>
      <c r="B34" s="121"/>
      <c r="C34" s="121"/>
      <c r="D34" s="121"/>
      <c r="E34" s="121"/>
      <c r="F34" s="121"/>
      <c r="G34" s="121"/>
      <c r="H34" s="121"/>
      <c r="I34" s="121"/>
      <c r="J34" s="121"/>
      <c r="K34" s="12"/>
      <c r="L34" s="12"/>
      <c r="M34" s="12"/>
      <c r="N34" s="12"/>
      <c r="O34" s="12"/>
      <c r="P34" s="12"/>
      <c r="Q34" s="12"/>
      <c r="R34" s="12"/>
      <c r="S34" s="12"/>
      <c r="T34" s="12"/>
      <c r="U34" s="12"/>
    </row>
    <row r="35" spans="1:21" ht="12.95" customHeight="1" x14ac:dyDescent="0.2">
      <c r="A35" s="12"/>
      <c r="B35" s="121"/>
      <c r="C35" s="121"/>
      <c r="D35" s="121"/>
      <c r="E35" s="121"/>
      <c r="F35" s="121"/>
      <c r="G35" s="121"/>
      <c r="H35" s="121"/>
      <c r="I35" s="121"/>
      <c r="J35" s="121"/>
      <c r="K35" s="12"/>
      <c r="L35" s="12"/>
      <c r="M35" s="12"/>
      <c r="N35" s="12"/>
      <c r="O35" s="12"/>
      <c r="P35" s="12"/>
      <c r="Q35" s="12"/>
      <c r="R35" s="12"/>
      <c r="S35" s="12"/>
      <c r="T35" s="12"/>
      <c r="U35" s="12"/>
    </row>
    <row r="36" spans="1:21" ht="12.95" customHeight="1" x14ac:dyDescent="0.2">
      <c r="A36" s="12"/>
      <c r="B36" s="12"/>
      <c r="C36" s="12"/>
      <c r="D36" s="12"/>
      <c r="E36" s="12"/>
      <c r="F36" s="12"/>
      <c r="G36" s="12"/>
      <c r="H36" s="12"/>
      <c r="I36" s="12"/>
      <c r="J36" s="12"/>
      <c r="K36" s="12"/>
      <c r="L36" s="12"/>
      <c r="M36" s="12"/>
      <c r="N36" s="12"/>
      <c r="O36" s="12"/>
      <c r="P36" s="12"/>
      <c r="Q36" s="12"/>
      <c r="R36" s="12"/>
      <c r="S36" s="12"/>
      <c r="T36" s="12"/>
      <c r="U36" s="12"/>
    </row>
    <row r="37" spans="1:21" ht="12.95" hidden="1" customHeight="1" x14ac:dyDescent="0.2">
      <c r="A37" s="12"/>
      <c r="B37" s="12"/>
      <c r="C37" s="12"/>
      <c r="D37" s="12"/>
      <c r="E37" s="12"/>
      <c r="F37" s="12"/>
      <c r="G37" s="12"/>
      <c r="H37" s="12"/>
      <c r="I37" s="12"/>
      <c r="J37" s="12"/>
      <c r="K37" s="12"/>
      <c r="L37" s="12"/>
      <c r="M37" s="12"/>
      <c r="N37" s="12"/>
      <c r="O37" s="12"/>
      <c r="P37" s="12"/>
      <c r="Q37" s="12"/>
      <c r="R37" s="12"/>
      <c r="S37" s="12"/>
      <c r="T37" s="12"/>
      <c r="U37" s="12"/>
    </row>
    <row r="38" spans="1:21" ht="12.95" hidden="1" customHeight="1" x14ac:dyDescent="0.2">
      <c r="A38" s="12"/>
      <c r="B38" s="12"/>
      <c r="C38" s="12"/>
      <c r="D38" s="12"/>
      <c r="E38" s="12"/>
      <c r="F38" s="12"/>
      <c r="G38" s="12"/>
      <c r="H38" s="12"/>
      <c r="I38" s="12"/>
      <c r="J38" s="12"/>
      <c r="K38" s="12"/>
      <c r="L38" s="12"/>
      <c r="M38" s="12"/>
      <c r="N38" s="12"/>
      <c r="O38" s="12"/>
      <c r="P38" s="12"/>
      <c r="Q38" s="12"/>
      <c r="R38" s="12"/>
      <c r="S38" s="12"/>
      <c r="T38" s="12"/>
      <c r="U38" s="12"/>
    </row>
    <row r="39" spans="1:21" hidden="1" x14ac:dyDescent="0.2">
      <c r="A39" s="17"/>
      <c r="E39" s="18"/>
    </row>
    <row r="40" spans="1:21" hidden="1" x14ac:dyDescent="0.2">
      <c r="A40" s="17"/>
      <c r="E40" s="18"/>
    </row>
    <row r="41" spans="1:21" hidden="1" x14ac:dyDescent="0.2">
      <c r="A41" s="17"/>
    </row>
    <row r="42" spans="1:21" hidden="1" x14ac:dyDescent="0.2">
      <c r="A42" s="17"/>
    </row>
    <row r="43" spans="1:21" hidden="1" x14ac:dyDescent="0.2">
      <c r="A43" s="17"/>
    </row>
    <row r="44" spans="1:21" hidden="1" x14ac:dyDescent="0.2">
      <c r="A44" s="17"/>
    </row>
    <row r="45" spans="1:21" hidden="1" x14ac:dyDescent="0.2">
      <c r="A45" s="17"/>
    </row>
    <row r="46" spans="1:21" hidden="1" x14ac:dyDescent="0.2">
      <c r="A46" s="17"/>
    </row>
    <row r="47" spans="1:21" hidden="1" x14ac:dyDescent="0.2">
      <c r="A47" s="17"/>
    </row>
    <row r="48" spans="1:21" hidden="1" x14ac:dyDescent="0.2">
      <c r="A48" s="17"/>
    </row>
    <row r="97" spans="1:22" hidden="1" x14ac:dyDescent="0.2">
      <c r="A97" s="17"/>
    </row>
    <row r="98" spans="1:22" hidden="1" x14ac:dyDescent="0.2">
      <c r="A98" s="17"/>
    </row>
    <row r="99" spans="1:22" hidden="1" x14ac:dyDescent="0.2">
      <c r="A99" s="17"/>
    </row>
    <row r="100" spans="1:22" hidden="1" x14ac:dyDescent="0.2">
      <c r="V100" s="19"/>
    </row>
    <row r="101" spans="1:22" hidden="1" x14ac:dyDescent="0.2">
      <c r="V101" s="19"/>
    </row>
    <row r="102" spans="1:22" hidden="1" x14ac:dyDescent="0.2">
      <c r="V102" s="19"/>
    </row>
    <row r="103" spans="1:22" hidden="1" x14ac:dyDescent="0.2">
      <c r="V103" s="19"/>
    </row>
    <row r="104" spans="1:22" hidden="1" x14ac:dyDescent="0.2">
      <c r="V104" s="19"/>
    </row>
    <row r="105" spans="1:22" hidden="1" x14ac:dyDescent="0.2">
      <c r="V105" s="19"/>
    </row>
    <row r="106" spans="1:22" hidden="1" x14ac:dyDescent="0.2">
      <c r="V106" s="19"/>
    </row>
    <row r="107" spans="1:22" hidden="1" x14ac:dyDescent="0.2">
      <c r="V107" s="19"/>
    </row>
    <row r="108" spans="1:22" hidden="1" x14ac:dyDescent="0.2">
      <c r="V108" s="19"/>
    </row>
    <row r="109" spans="1:22" hidden="1" x14ac:dyDescent="0.2">
      <c r="V109" s="19"/>
    </row>
    <row r="110" spans="1:22" hidden="1" x14ac:dyDescent="0.2">
      <c r="V110" s="19"/>
    </row>
    <row r="111" spans="1:22" hidden="1" x14ac:dyDescent="0.2">
      <c r="V111" s="19"/>
    </row>
    <row r="112" spans="1:22" hidden="1" x14ac:dyDescent="0.2">
      <c r="V112" s="19"/>
    </row>
    <row r="113" spans="22:22" hidden="1" x14ac:dyDescent="0.2">
      <c r="V113" s="19"/>
    </row>
    <row r="114" spans="22:22" hidden="1" x14ac:dyDescent="0.2">
      <c r="V114" s="19"/>
    </row>
    <row r="115" spans="22:22" hidden="1" x14ac:dyDescent="0.2">
      <c r="V115" s="19"/>
    </row>
    <row r="116" spans="22:22" hidden="1" x14ac:dyDescent="0.2">
      <c r="V116" s="19"/>
    </row>
    <row r="117" spans="22:22" hidden="1" x14ac:dyDescent="0.2">
      <c r="V117" s="19"/>
    </row>
    <row r="118" spans="22:22" hidden="1" x14ac:dyDescent="0.2">
      <c r="V118" s="19"/>
    </row>
    <row r="119" spans="22:22" hidden="1" x14ac:dyDescent="0.2">
      <c r="V119" s="19"/>
    </row>
    <row r="120" spans="22:22" hidden="1" x14ac:dyDescent="0.2">
      <c r="V120" s="19"/>
    </row>
    <row r="121" spans="22:22" hidden="1" x14ac:dyDescent="0.2">
      <c r="V121" s="19"/>
    </row>
    <row r="122" spans="22:22" hidden="1" x14ac:dyDescent="0.2">
      <c r="V122" s="19"/>
    </row>
    <row r="123" spans="22:22" hidden="1" x14ac:dyDescent="0.2">
      <c r="V123" s="19"/>
    </row>
    <row r="124" spans="22:22" hidden="1" x14ac:dyDescent="0.2">
      <c r="V124" s="19"/>
    </row>
    <row r="125" spans="22:22" hidden="1" x14ac:dyDescent="0.2">
      <c r="V125" s="19"/>
    </row>
    <row r="126" spans="22:22" hidden="1" x14ac:dyDescent="0.2">
      <c r="V126" s="19"/>
    </row>
    <row r="127" spans="22:22" hidden="1" x14ac:dyDescent="0.2">
      <c r="V127" s="19"/>
    </row>
    <row r="128" spans="22:22" hidden="1" x14ac:dyDescent="0.2">
      <c r="V128" s="19"/>
    </row>
    <row r="129" spans="22:22" hidden="1" x14ac:dyDescent="0.2">
      <c r="V129" s="19"/>
    </row>
    <row r="130" spans="22:22" hidden="1" x14ac:dyDescent="0.2">
      <c r="V130" s="19"/>
    </row>
    <row r="131" spans="22:22" hidden="1" x14ac:dyDescent="0.2">
      <c r="V131" s="19"/>
    </row>
    <row r="132" spans="22:22" hidden="1" x14ac:dyDescent="0.2">
      <c r="V132" s="19"/>
    </row>
    <row r="133" spans="22:22" hidden="1" x14ac:dyDescent="0.2">
      <c r="V133" s="19"/>
    </row>
    <row r="134" spans="22:22" hidden="1" x14ac:dyDescent="0.2">
      <c r="V134" s="19"/>
    </row>
    <row r="135" spans="22:22" hidden="1" x14ac:dyDescent="0.2">
      <c r="V135" s="19"/>
    </row>
    <row r="136" spans="22:22" hidden="1" x14ac:dyDescent="0.2">
      <c r="V136" s="19"/>
    </row>
    <row r="137" spans="22:22" hidden="1" x14ac:dyDescent="0.2">
      <c r="V137" s="19"/>
    </row>
    <row r="138" spans="22:22" hidden="1" x14ac:dyDescent="0.2">
      <c r="V138" s="19"/>
    </row>
    <row r="139" spans="22:22" hidden="1" x14ac:dyDescent="0.2">
      <c r="V139" s="19"/>
    </row>
    <row r="140" spans="22:22" hidden="1" x14ac:dyDescent="0.2">
      <c r="V140" s="19"/>
    </row>
    <row r="141" spans="22:22" hidden="1" x14ac:dyDescent="0.2">
      <c r="V141" s="19"/>
    </row>
    <row r="142" spans="22:22" hidden="1" x14ac:dyDescent="0.2">
      <c r="V142" s="19"/>
    </row>
    <row r="143" spans="22:22" hidden="1" x14ac:dyDescent="0.2">
      <c r="V143" s="19"/>
    </row>
    <row r="144" spans="22:22" hidden="1" x14ac:dyDescent="0.2">
      <c r="V144" s="19"/>
    </row>
    <row r="145" spans="22:22" hidden="1" x14ac:dyDescent="0.2">
      <c r="V145" s="19"/>
    </row>
    <row r="146" spans="22:22" hidden="1" x14ac:dyDescent="0.2">
      <c r="V146" s="19"/>
    </row>
    <row r="147" spans="22:22" hidden="1" x14ac:dyDescent="0.2">
      <c r="V147" s="19"/>
    </row>
    <row r="148" spans="22:22" hidden="1" x14ac:dyDescent="0.2">
      <c r="V148" s="19"/>
    </row>
    <row r="149" spans="22:22" hidden="1" x14ac:dyDescent="0.2">
      <c r="V149" s="19"/>
    </row>
    <row r="150" spans="22:22" hidden="1" x14ac:dyDescent="0.2">
      <c r="V150" s="19"/>
    </row>
    <row r="151" spans="22:22" hidden="1" x14ac:dyDescent="0.2">
      <c r="V151" s="19"/>
    </row>
    <row r="152" spans="22:22" hidden="1" x14ac:dyDescent="0.2">
      <c r="V152" s="19"/>
    </row>
    <row r="153" spans="22:22" hidden="1" x14ac:dyDescent="0.2">
      <c r="V153" s="19"/>
    </row>
    <row r="154" spans="22:22" hidden="1" x14ac:dyDescent="0.2">
      <c r="V154" s="19"/>
    </row>
    <row r="155" spans="22:22" hidden="1" x14ac:dyDescent="0.2">
      <c r="V155" s="19"/>
    </row>
    <row r="156" spans="22:22" hidden="1" x14ac:dyDescent="0.2">
      <c r="V156" s="19"/>
    </row>
    <row r="157" spans="22:22" hidden="1" x14ac:dyDescent="0.2">
      <c r="V157" s="19"/>
    </row>
    <row r="158" spans="22:22" hidden="1" x14ac:dyDescent="0.2">
      <c r="V158" s="19"/>
    </row>
    <row r="159" spans="22:22" hidden="1" x14ac:dyDescent="0.2">
      <c r="V159" s="19"/>
    </row>
    <row r="160" spans="22:22" hidden="1" x14ac:dyDescent="0.2">
      <c r="V160" s="19"/>
    </row>
    <row r="161" spans="22:22" hidden="1" x14ac:dyDescent="0.2">
      <c r="V161" s="19"/>
    </row>
    <row r="162" spans="22:22" hidden="1" x14ac:dyDescent="0.2">
      <c r="V162" s="19"/>
    </row>
    <row r="163" spans="22:22" hidden="1" x14ac:dyDescent="0.2">
      <c r="V163" s="19"/>
    </row>
    <row r="164" spans="22:22" hidden="1" x14ac:dyDescent="0.2">
      <c r="V164" s="19"/>
    </row>
    <row r="165" spans="22:22" hidden="1" x14ac:dyDescent="0.2">
      <c r="V165" s="19"/>
    </row>
    <row r="166" spans="22:22" hidden="1" x14ac:dyDescent="0.2">
      <c r="V166" s="19"/>
    </row>
    <row r="167" spans="22:22" hidden="1" x14ac:dyDescent="0.2">
      <c r="V167" s="19"/>
    </row>
    <row r="168" spans="22:22" hidden="1" x14ac:dyDescent="0.2">
      <c r="V168" s="19"/>
    </row>
    <row r="169" spans="22:22" hidden="1" x14ac:dyDescent="0.2">
      <c r="V169" s="19"/>
    </row>
    <row r="170" spans="22:22" hidden="1" x14ac:dyDescent="0.2">
      <c r="V170" s="19"/>
    </row>
    <row r="171" spans="22:22" hidden="1" x14ac:dyDescent="0.2">
      <c r="V171" s="19"/>
    </row>
  </sheetData>
  <sheetProtection algorithmName="SHA-512" hashValue="kl9PFfdu25stfPz4Y+OxZsTmZvCC8Ej4LKHYdIGD4L6XN4xuchyEDhoDugih/a0U12lDyXa/6sWEuNwbA9fuhw==" saltValue="RRazshJqRm/OqF/DSy7n9A==" spinCount="100000" sheet="1" objects="1" scenarios="1"/>
  <mergeCells count="5">
    <mergeCell ref="B8:C8"/>
    <mergeCell ref="B9:C9"/>
    <mergeCell ref="B10:C10"/>
    <mergeCell ref="B12:C12"/>
    <mergeCell ref="B34:J35"/>
  </mergeCells>
  <conditionalFormatting sqref="E16:E17">
    <cfRule type="expression" dxfId="1" priority="2">
      <formula>$E$9&gt;0</formula>
    </cfRule>
  </conditionalFormatting>
  <conditionalFormatting sqref="E18:E23">
    <cfRule type="expression" dxfId="0" priority="1">
      <formula>$E$9=0</formula>
    </cfRule>
  </conditionalFormatting>
  <dataValidations count="1">
    <dataValidation type="list" allowBlank="1" showInputMessage="1" showErrorMessage="1" sqref="F3:I3 M3:P3" xr:uid="{3D49B791-FFF7-4529-8A12-64D96C377DEA}">
      <formula1>"Kromme,Lineair"</formula1>
    </dataValidation>
  </dataValidation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4b75289b218953f2239ad30a197a165d">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8810541e0dc81eb28cd8321a2c464728"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2fc41d-52d2-4dbe-a840-30f5d9de3bdc" xsi:nil="true"/>
    <lcf76f155ced4ddcb4097134ff3c332f xmlns="cb76e99b-9025-4f78-af2c-7672ecf45d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6B6962-43B4-4F08-A6E7-AFAF769FC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6e99b-9025-4f78-af2c-7672ecf45d31"/>
    <ds:schemaRef ds:uri="6e2fc41d-52d2-4dbe-a840-30f5d9de3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EE905A-F510-4490-B511-BC0FA581DE4B}">
  <ds:schemaRefs>
    <ds:schemaRef ds:uri="http://schemas.microsoft.com/sharepoint/v3/contenttype/forms"/>
  </ds:schemaRefs>
</ds:datastoreItem>
</file>

<file path=customXml/itemProps3.xml><?xml version="1.0" encoding="utf-8"?>
<ds:datastoreItem xmlns:ds="http://schemas.openxmlformats.org/officeDocument/2006/customXml" ds:itemID="{F9AD6B0A-1715-4705-82AB-2FD88B61E444}">
  <ds:schemaRefs>
    <ds:schemaRef ds:uri="http://www.w3.org/XML/1998/namespace"/>
    <ds:schemaRef ds:uri="http://purl.org/dc/dcmitype/"/>
    <ds:schemaRef ds:uri="http://schemas.microsoft.com/office/2006/documentManagement/types"/>
    <ds:schemaRef ds:uri="http://purl.org/dc/terms/"/>
    <ds:schemaRef ds:uri="http://purl.org/dc/elements/1.1/"/>
    <ds:schemaRef ds:uri="6e2fc41d-52d2-4dbe-a840-30f5d9de3bdc"/>
    <ds:schemaRef ds:uri="cb76e99b-9025-4f78-af2c-7672ecf45d3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Tab1 Toelichting</vt:lpstr>
      <vt:lpstr>Tab2 invulblad Prijzen</vt:lpstr>
      <vt:lpstr>Tab3 beoordeling 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Peeters, Marlies</cp:lastModifiedBy>
  <cp:revision/>
  <dcterms:created xsi:type="dcterms:W3CDTF">1996-11-27T13:48:17Z</dcterms:created>
  <dcterms:modified xsi:type="dcterms:W3CDTF">2026-05-19T12:51:15Z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0x0101005034BDE3782EE042B8C28FB0944974DE</vt:lpwstr>
  </property>
  <property fmtid="{D5CDD505-2E9C-101B-9397-08002B2CF9AE}" pid="3" name="_dlc_DocIdItemGuid">
    <vt:lpwstr>6862f834-4334-4aba-9fe2-fad75cd4626a</vt:lpwstr>
  </property>
  <property fmtid="{D5CDD505-2E9C-101B-9397-08002B2CF9AE}" pid="4" name="MediaServiceImageTags">
    <vt:lpwstr/>
  </property>
</Properties>
</file>