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2 Team KDC\03. Inkoop boven EU\17. Cat. Catering en WKDV\2025\202509003 - OM WKDV\2 Aanbestedingsdocument\"/>
    </mc:Choice>
  </mc:AlternateContent>
  <xr:revisionPtr revIDLastSave="0" documentId="13_ncr:1_{2A69DA6B-08C2-4CFA-83CE-B437886AFA97}" xr6:coauthVersionLast="47" xr6:coauthVersionMax="47" xr10:uidLastSave="{00000000-0000-0000-0000-000000000000}"/>
  <workbookProtection workbookAlgorithmName="SHA-512" workbookHashValue="0yfEKzYttw7LN71Ar40xi12KjjbYSbSszXLilJWu3Vr2tX1WdLXJnKWuJBJmMZFwXTIqBoqsIz7m2FtzaVV5vg==" workbookSaltValue="fOpQhGSPPC6TE3/ntO7e4A==" workbookSpinCount="100000" lockStructure="1"/>
  <bookViews>
    <workbookView xWindow="-120" yWindow="-120" windowWidth="51840" windowHeight="21240" xr2:uid="{93E3B28F-5630-49BE-87F1-6C3406226D48}"/>
  </bookViews>
  <sheets>
    <sheet name="Blad1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H9" i="3"/>
  <c r="F6" i="3"/>
  <c r="H6" i="3"/>
  <c r="H47" i="3"/>
  <c r="H46" i="3"/>
  <c r="H45" i="3"/>
  <c r="H44" i="3"/>
  <c r="H43" i="3"/>
  <c r="H42" i="3"/>
  <c r="H41" i="3"/>
  <c r="D50" i="3"/>
  <c r="D53" i="3"/>
  <c r="F32" i="3"/>
  <c r="F33" i="3"/>
  <c r="F36" i="3"/>
  <c r="F37" i="3"/>
  <c r="D52" i="3"/>
  <c r="F17" i="3"/>
  <c r="F18" i="3"/>
  <c r="F19" i="3"/>
  <c r="F20" i="3"/>
  <c r="F21" i="3"/>
  <c r="F22" i="3"/>
  <c r="F23" i="3"/>
  <c r="F24" i="3"/>
  <c r="F25" i="3"/>
  <c r="F27" i="3"/>
  <c r="F28" i="3"/>
  <c r="D51" i="3"/>
  <c r="F9" i="3"/>
  <c r="F12" i="3"/>
  <c r="H32" i="3"/>
  <c r="H33" i="3"/>
  <c r="H17" i="3"/>
  <c r="H18" i="3"/>
  <c r="H19" i="3"/>
  <c r="H20" i="3"/>
  <c r="H21" i="3"/>
  <c r="H22" i="3"/>
  <c r="H23" i="3"/>
  <c r="H24" i="3"/>
  <c r="H25" i="3"/>
</calcChain>
</file>

<file path=xl/sharedStrings.xml><?xml version="1.0" encoding="utf-8"?>
<sst xmlns="http://schemas.openxmlformats.org/spreadsheetml/2006/main" count="69" uniqueCount="57">
  <si>
    <t>Hoeveel koffieautomaten totaal</t>
  </si>
  <si>
    <t>Totaal</t>
  </si>
  <si>
    <t>btw %</t>
  </si>
  <si>
    <t>Looncomponent per maand per locatie inclusief btw</t>
  </si>
  <si>
    <t>Variabele kosten per maand exclusief btw</t>
  </si>
  <si>
    <t xml:space="preserve">Looncomponent per maand per automaat exclusief btw
</t>
  </si>
  <si>
    <t>Looncomponent per maand per locatie exclusief btw</t>
  </si>
  <si>
    <t xml:space="preserve">Locatie </t>
  </si>
  <si>
    <t xml:space="preserve">Ingredienten </t>
  </si>
  <si>
    <t>Thee</t>
  </si>
  <si>
    <t>Cacao</t>
  </si>
  <si>
    <t>Soep</t>
  </si>
  <si>
    <t>Roerstaafjes</t>
  </si>
  <si>
    <t>Prijs per consumptie 
exlusief btw</t>
  </si>
  <si>
    <t>Amsterdam, IJdok 163</t>
  </si>
  <si>
    <t>Amsterdam, Piet Heinkade 55</t>
  </si>
  <si>
    <t>Groningen, Paterswoldseweg 814</t>
  </si>
  <si>
    <t>Utrecht, Graadt van Roggenweg 300</t>
  </si>
  <si>
    <t>Utrecht, Papendorpseweg 65</t>
  </si>
  <si>
    <t>Arnhem, Eusebiusbinnensingel 28</t>
  </si>
  <si>
    <t>Zwolle, Potgietersingel 2</t>
  </si>
  <si>
    <t>Den Haag, Prins Clauslaan 16</t>
  </si>
  <si>
    <t>Decaf sachets</t>
  </si>
  <si>
    <t xml:space="preserve">Omschrijving </t>
  </si>
  <si>
    <t>Prijs exclusief btw</t>
  </si>
  <si>
    <t>Prijs inclusief btw</t>
  </si>
  <si>
    <t>1. Aanschafprijs</t>
  </si>
  <si>
    <t>2. Service en onderhoud</t>
  </si>
  <si>
    <t xml:space="preserve">3. Koffie consumptieprijs </t>
  </si>
  <si>
    <t>4. Losse ingredienten</t>
  </si>
  <si>
    <t>Aantal fictieve consumpties per maand</t>
  </si>
  <si>
    <t>Integrale variabele kosten per consumptie apparaat</t>
  </si>
  <si>
    <t>Creamer</t>
  </si>
  <si>
    <t>Suiker en zoetjes</t>
  </si>
  <si>
    <t xml:space="preserve">1000 stuks </t>
  </si>
  <si>
    <t>1000 stuks</t>
  </si>
  <si>
    <t xml:space="preserve">100 zakjes </t>
  </si>
  <si>
    <t>50 sachets</t>
  </si>
  <si>
    <t xml:space="preserve">200 sachets </t>
  </si>
  <si>
    <t>1 kg zak</t>
  </si>
  <si>
    <t xml:space="preserve">Maximum prijs </t>
  </si>
  <si>
    <t xml:space="preserve">Afname </t>
  </si>
  <si>
    <t>Looncomponent totaal per maand over alle locaties</t>
  </si>
  <si>
    <t>Looncomponent totaal over alle locaties exclusief btw over de gehele looptijd van de overeenkomst</t>
  </si>
  <si>
    <t xml:space="preserve">Looncomponent totaal over alle locaties exclusief btw per jaar </t>
  </si>
  <si>
    <t>Koffie consumptieprijs exclusief btw per jaar</t>
  </si>
  <si>
    <t>Koffie consumptieprijs exclusief btw over de gehele looptijd van de overeenkomst</t>
  </si>
  <si>
    <t>Totaalprijs exclusief btw</t>
  </si>
  <si>
    <t>Totaalprijs exlcusief btw</t>
  </si>
  <si>
    <t>Prijs Warme- en koude dankenvoorziening type 1 exclusief btw</t>
  </si>
  <si>
    <t>Prijs Warme- en koude dankenvoorziening type 2 exclusief btw</t>
  </si>
  <si>
    <t xml:space="preserve">Prijs Warme- en koude dankenvoorziening type 3 exclusief btw </t>
  </si>
  <si>
    <t>Totaalprijs inclusief btw</t>
  </si>
  <si>
    <t>1. Aanschafprijs exclusief btw</t>
  </si>
  <si>
    <t>2. Service en onderhoud exclusief btw</t>
  </si>
  <si>
    <t>3. Koffie consumptieprijs exclusief btw</t>
  </si>
  <si>
    <t>Inschrijfprijs voor beoordeling prijs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</si>
</sst>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[$€-2]\ * #,##0.00_-;_-[$€-2]\ * #,##0.00\-;_-[$€-2]\ * &quot;-&quot;??_-;_-@_-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4" fontId="2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0" xfId="0" applyFont="1"/>
    <xf numFmtId="0" fontId="2" fillId="8" borderId="2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4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44" fontId="0" fillId="5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9" borderId="34" xfId="0" applyFont="1" applyFill="1" applyBorder="1" applyAlignment="1">
      <alignment horizontal="center"/>
    </xf>
    <xf numFmtId="0" fontId="2" fillId="9" borderId="35" xfId="0" applyFont="1" applyFill="1" applyBorder="1" applyAlignment="1">
      <alignment horizontal="center"/>
    </xf>
    <xf numFmtId="0" fontId="2" fillId="9" borderId="43" xfId="0" applyFont="1" applyFill="1" applyBorder="1" applyAlignment="1">
      <alignment horizontal="center"/>
    </xf>
    <xf numFmtId="0" fontId="0" fillId="0" borderId="1" xfId="0" applyFont="1" applyBorder="1"/>
    <xf numFmtId="44" fontId="0" fillId="6" borderId="29" xfId="0" applyNumberFormat="1" applyFont="1" applyFill="1" applyBorder="1" applyAlignment="1">
      <alignment horizontal="right"/>
    </xf>
    <xf numFmtId="44" fontId="0" fillId="6" borderId="30" xfId="0" applyNumberFormat="1" applyFont="1" applyFill="1" applyBorder="1" applyAlignment="1">
      <alignment horizontal="right"/>
    </xf>
    <xf numFmtId="44" fontId="0" fillId="5" borderId="1" xfId="0" applyNumberFormat="1" applyFont="1" applyFill="1" applyBorder="1"/>
    <xf numFmtId="9" fontId="0" fillId="4" borderId="20" xfId="0" applyNumberFormat="1" applyFont="1" applyFill="1" applyBorder="1" applyAlignment="1" applyProtection="1">
      <alignment horizontal="center" vertical="center"/>
      <protection locked="0"/>
    </xf>
    <xf numFmtId="44" fontId="0" fillId="6" borderId="31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/>
    </xf>
    <xf numFmtId="44" fontId="0" fillId="5" borderId="7" xfId="0" applyNumberFormat="1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/>
    </xf>
    <xf numFmtId="44" fontId="0" fillId="5" borderId="1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/>
    <xf numFmtId="44" fontId="0" fillId="0" borderId="33" xfId="0" applyNumberFormat="1" applyFont="1" applyBorder="1"/>
    <xf numFmtId="0" fontId="0" fillId="0" borderId="1" xfId="0" applyFont="1" applyBorder="1" applyAlignment="1">
      <alignment horizontal="center"/>
    </xf>
    <xf numFmtId="44" fontId="0" fillId="6" borderId="1" xfId="0" applyNumberFormat="1" applyFont="1" applyFill="1" applyBorder="1"/>
    <xf numFmtId="10" fontId="0" fillId="4" borderId="21" xfId="0" applyNumberFormat="1" applyFont="1" applyFill="1" applyBorder="1" applyAlignment="1" applyProtection="1">
      <alignment horizontal="center" vertical="center"/>
      <protection locked="0"/>
    </xf>
    <xf numFmtId="10" fontId="0" fillId="4" borderId="1" xfId="0" applyNumberFormat="1" applyFont="1" applyFill="1" applyBorder="1" applyAlignment="1" applyProtection="1">
      <alignment horizontal="center" vertical="center"/>
      <protection locked="0"/>
    </xf>
    <xf numFmtId="44" fontId="0" fillId="6" borderId="1" xfId="0" applyNumberFormat="1" applyFont="1" applyFill="1" applyBorder="1" applyAlignment="1">
      <alignment horizontal="center"/>
    </xf>
    <xf numFmtId="10" fontId="0" fillId="4" borderId="1" xfId="0" applyNumberFormat="1" applyFont="1" applyFill="1" applyBorder="1" applyAlignment="1" applyProtection="1">
      <alignment horizontal="center"/>
      <protection locked="0"/>
    </xf>
    <xf numFmtId="44" fontId="0" fillId="4" borderId="37" xfId="0" applyNumberFormat="1" applyFont="1" applyFill="1" applyBorder="1" applyAlignment="1" applyProtection="1">
      <alignment horizontal="center" vertical="center"/>
      <protection locked="0"/>
    </xf>
    <xf numFmtId="44" fontId="0" fillId="4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2" fillId="2" borderId="2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0" borderId="17" xfId="0" applyNumberFormat="1" applyFont="1" applyBorder="1" applyAlignment="1">
      <alignment horizontal="center" vertical="center" wrapText="1"/>
    </xf>
    <xf numFmtId="44" fontId="2" fillId="0" borderId="18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7" borderId="27" xfId="0" applyFont="1" applyFill="1" applyBorder="1"/>
    <xf numFmtId="0" fontId="0" fillId="7" borderId="21" xfId="0" applyFont="1" applyFill="1" applyBorder="1" applyAlignment="1">
      <alignment horizontal="center" vertical="center"/>
    </xf>
    <xf numFmtId="44" fontId="0" fillId="4" borderId="22" xfId="0" applyNumberFormat="1" applyFont="1" applyFill="1" applyBorder="1" applyProtection="1">
      <protection locked="0"/>
    </xf>
    <xf numFmtId="44" fontId="0" fillId="6" borderId="23" xfId="0" applyNumberFormat="1" applyFont="1" applyFill="1" applyBorder="1"/>
    <xf numFmtId="0" fontId="0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0" fillId="4" borderId="1" xfId="0" applyNumberFormat="1" applyFont="1" applyFill="1" applyBorder="1" applyProtection="1">
      <protection locked="0"/>
    </xf>
    <xf numFmtId="0" fontId="3" fillId="7" borderId="42" xfId="0" applyFont="1" applyFill="1" applyBorder="1"/>
    <xf numFmtId="0" fontId="2" fillId="3" borderId="21" xfId="0" applyFont="1" applyFill="1" applyBorder="1" applyAlignment="1">
      <alignment horizontal="center" vertical="center" wrapText="1"/>
    </xf>
    <xf numFmtId="44" fontId="0" fillId="4" borderId="21" xfId="0" applyNumberFormat="1" applyFont="1" applyFill="1" applyBorder="1" applyProtection="1">
      <protection locked="0"/>
    </xf>
    <xf numFmtId="44" fontId="0" fillId="6" borderId="21" xfId="0" applyNumberFormat="1" applyFont="1" applyFill="1" applyBorder="1"/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44" fontId="0" fillId="5" borderId="20" xfId="0" applyNumberFormat="1" applyFont="1" applyFill="1" applyBorder="1"/>
    <xf numFmtId="0" fontId="0" fillId="3" borderId="37" xfId="0" applyFont="1" applyFill="1" applyBorder="1"/>
    <xf numFmtId="0" fontId="4" fillId="7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44" fontId="0" fillId="4" borderId="11" xfId="1" applyFont="1" applyFill="1" applyBorder="1" applyAlignment="1" applyProtection="1">
      <alignment horizontal="center" vertical="center"/>
      <protection locked="0"/>
    </xf>
    <xf numFmtId="164" fontId="5" fillId="6" borderId="14" xfId="1" applyNumberFormat="1" applyFont="1" applyFill="1" applyBorder="1" applyAlignment="1" applyProtection="1">
      <alignment vertical="center"/>
    </xf>
    <xf numFmtId="0" fontId="0" fillId="3" borderId="12" xfId="0" applyFont="1" applyFill="1" applyBorder="1"/>
    <xf numFmtId="0" fontId="0" fillId="3" borderId="6" xfId="0" applyFont="1" applyFill="1" applyBorder="1"/>
    <xf numFmtId="0" fontId="2" fillId="5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4" fontId="0" fillId="5" borderId="19" xfId="0" applyNumberFormat="1" applyFont="1" applyFill="1" applyBorder="1" applyAlignment="1">
      <alignment horizontal="center" vertical="center"/>
    </xf>
    <xf numFmtId="0" fontId="0" fillId="3" borderId="8" xfId="0" applyFont="1" applyFill="1" applyBorder="1"/>
    <xf numFmtId="0" fontId="0" fillId="3" borderId="9" xfId="0" applyFont="1" applyFill="1" applyBorder="1"/>
    <xf numFmtId="0" fontId="2" fillId="5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4" fontId="0" fillId="5" borderId="8" xfId="0" applyNumberFormat="1" applyFont="1" applyFill="1" applyBorder="1" applyAlignment="1">
      <alignment horizontal="center" vertical="center"/>
    </xf>
    <xf numFmtId="0" fontId="2" fillId="8" borderId="2" xfId="0" applyFont="1" applyFill="1" applyBorder="1"/>
    <xf numFmtId="0" fontId="2" fillId="8" borderId="25" xfId="0" applyFont="1" applyFill="1" applyBorder="1"/>
    <xf numFmtId="0" fontId="0" fillId="0" borderId="27" xfId="0" applyFont="1" applyBorder="1" applyAlignment="1">
      <alignment horizontal="center"/>
    </xf>
    <xf numFmtId="10" fontId="0" fillId="4" borderId="1" xfId="0" applyNumberFormat="1" applyFont="1" applyFill="1" applyBorder="1" applyProtection="1">
      <protection locked="0"/>
    </xf>
    <xf numFmtId="44" fontId="0" fillId="0" borderId="30" xfId="0" applyNumberFormat="1" applyFont="1" applyBorder="1"/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3" xfId="0" applyFont="1" applyBorder="1"/>
    <xf numFmtId="44" fontId="0" fillId="4" borderId="33" xfId="0" applyNumberFormat="1" applyFont="1" applyFill="1" applyBorder="1" applyProtection="1">
      <protection locked="0"/>
    </xf>
    <xf numFmtId="10" fontId="0" fillId="4" borderId="33" xfId="0" applyNumberFormat="1" applyFont="1" applyFill="1" applyBorder="1" applyProtection="1">
      <protection locked="0"/>
    </xf>
    <xf numFmtId="44" fontId="0" fillId="0" borderId="36" xfId="0" applyNumberFormat="1" applyFont="1" applyBorder="1"/>
    <xf numFmtId="0" fontId="6" fillId="10" borderId="4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6" fillId="10" borderId="39" xfId="0" applyFont="1" applyFill="1" applyBorder="1" applyAlignment="1">
      <alignment horizontal="center" vertical="center"/>
    </xf>
    <xf numFmtId="0" fontId="6" fillId="10" borderId="40" xfId="0" applyFont="1" applyFill="1" applyBorder="1" applyAlignment="1">
      <alignment horizontal="center" vertical="center"/>
    </xf>
    <xf numFmtId="0" fontId="6" fillId="10" borderId="41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/>
    </xf>
    <xf numFmtId="3" fontId="2" fillId="7" borderId="5" xfId="0" applyNumberFormat="1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BB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3D22-819D-4186-995E-0D18CE0A281D}">
  <dimension ref="B3:H53"/>
  <sheetViews>
    <sheetView tabSelected="1" zoomScale="90" zoomScaleNormal="90" workbookViewId="0">
      <selection activeCell="M16" sqref="M16"/>
    </sheetView>
  </sheetViews>
  <sheetFormatPr defaultRowHeight="14.5" x14ac:dyDescent="0.35"/>
  <cols>
    <col min="1" max="1" width="8.7265625" style="8"/>
    <col min="2" max="2" width="37" style="8" customWidth="1"/>
    <col min="3" max="3" width="23.453125" style="8" customWidth="1"/>
    <col min="4" max="4" width="24.7265625" style="8" customWidth="1"/>
    <col min="5" max="5" width="23.7265625" style="8" customWidth="1"/>
    <col min="6" max="6" width="23.453125" style="8" customWidth="1"/>
    <col min="7" max="7" width="21.54296875" style="8" customWidth="1"/>
    <col min="8" max="8" width="25.1796875" style="8" customWidth="1"/>
    <col min="9" max="16384" width="8.7265625" style="8"/>
  </cols>
  <sheetData>
    <row r="3" spans="2:8" ht="15" thickBot="1" x14ac:dyDescent="0.4"/>
    <row r="4" spans="2:8" ht="21.5" thickBot="1" x14ac:dyDescent="0.55000000000000004">
      <c r="B4" s="94" t="s">
        <v>26</v>
      </c>
      <c r="C4" s="95"/>
      <c r="D4" s="95"/>
      <c r="E4" s="95"/>
      <c r="F4" s="95"/>
      <c r="G4" s="96"/>
      <c r="H4" s="97"/>
    </row>
    <row r="5" spans="2:8" x14ac:dyDescent="0.35">
      <c r="B5" s="9" t="s">
        <v>49</v>
      </c>
      <c r="C5" s="10"/>
      <c r="D5" s="11"/>
      <c r="E5" s="3" t="s">
        <v>41</v>
      </c>
      <c r="F5" s="3" t="s">
        <v>47</v>
      </c>
      <c r="G5" s="4" t="s">
        <v>2</v>
      </c>
      <c r="H5" s="4" t="s">
        <v>52</v>
      </c>
    </row>
    <row r="6" spans="2:8" ht="15" thickBot="1" x14ac:dyDescent="0.4">
      <c r="B6" s="36">
        <v>0</v>
      </c>
      <c r="C6" s="37"/>
      <c r="D6" s="37"/>
      <c r="E6" s="12">
        <v>9</v>
      </c>
      <c r="F6" s="13">
        <f>B6*E6</f>
        <v>0</v>
      </c>
      <c r="G6" s="35"/>
      <c r="H6" s="34">
        <f>F6*(1+G6)</f>
        <v>0</v>
      </c>
    </row>
    <row r="7" spans="2:8" ht="15" thickBot="1" x14ac:dyDescent="0.4">
      <c r="B7" s="38"/>
      <c r="E7" s="14"/>
      <c r="F7" s="14"/>
      <c r="G7" s="14"/>
      <c r="H7" s="14"/>
    </row>
    <row r="8" spans="2:8" x14ac:dyDescent="0.35">
      <c r="B8" s="15" t="s">
        <v>50</v>
      </c>
      <c r="C8" s="16"/>
      <c r="D8" s="17"/>
      <c r="E8" s="4" t="s">
        <v>41</v>
      </c>
      <c r="F8" s="4" t="s">
        <v>48</v>
      </c>
      <c r="G8" s="4" t="s">
        <v>2</v>
      </c>
      <c r="H8" s="4" t="s">
        <v>52</v>
      </c>
    </row>
    <row r="9" spans="2:8" ht="15" thickBot="1" x14ac:dyDescent="0.4">
      <c r="B9" s="36">
        <v>0</v>
      </c>
      <c r="C9" s="37"/>
      <c r="D9" s="37"/>
      <c r="E9" s="12">
        <v>50</v>
      </c>
      <c r="F9" s="13">
        <f>B9*E9</f>
        <v>0</v>
      </c>
      <c r="G9" s="35"/>
      <c r="H9" s="34">
        <f>F9*(1+G9)</f>
        <v>0</v>
      </c>
    </row>
    <row r="10" spans="2:8" ht="15" thickBot="1" x14ac:dyDescent="0.4">
      <c r="E10" s="14"/>
      <c r="F10" s="14"/>
      <c r="G10" s="14"/>
      <c r="H10" s="14"/>
    </row>
    <row r="11" spans="2:8" x14ac:dyDescent="0.35">
      <c r="B11" s="15" t="s">
        <v>51</v>
      </c>
      <c r="C11" s="16"/>
      <c r="D11" s="17"/>
      <c r="E11" s="4" t="s">
        <v>41</v>
      </c>
      <c r="F11" s="4" t="s">
        <v>47</v>
      </c>
      <c r="G11" s="4" t="s">
        <v>2</v>
      </c>
      <c r="H11" s="4" t="s">
        <v>52</v>
      </c>
    </row>
    <row r="12" spans="2:8" ht="15" thickBot="1" x14ac:dyDescent="0.4">
      <c r="B12" s="36">
        <v>0</v>
      </c>
      <c r="C12" s="37"/>
      <c r="D12" s="37"/>
      <c r="E12" s="12">
        <v>1</v>
      </c>
      <c r="F12" s="13">
        <f>B12*E12</f>
        <v>0</v>
      </c>
      <c r="G12" s="35"/>
      <c r="H12" s="34">
        <f>F12*(1+G12)</f>
        <v>0</v>
      </c>
    </row>
    <row r="14" spans="2:8" ht="15" thickBot="1" x14ac:dyDescent="0.4"/>
    <row r="15" spans="2:8" ht="21" customHeight="1" x14ac:dyDescent="0.35">
      <c r="B15" s="98" t="s">
        <v>27</v>
      </c>
      <c r="C15" s="99"/>
      <c r="D15" s="99"/>
      <c r="E15" s="99"/>
      <c r="F15" s="99"/>
      <c r="G15" s="99"/>
      <c r="H15" s="100"/>
    </row>
    <row r="16" spans="2:8" ht="58" x14ac:dyDescent="0.35">
      <c r="B16" s="39" t="s">
        <v>7</v>
      </c>
      <c r="C16" s="40" t="s">
        <v>0</v>
      </c>
      <c r="D16" s="41"/>
      <c r="E16" s="42" t="s">
        <v>5</v>
      </c>
      <c r="F16" s="43" t="s">
        <v>6</v>
      </c>
      <c r="G16" s="1" t="s">
        <v>2</v>
      </c>
      <c r="H16" s="44" t="s">
        <v>3</v>
      </c>
    </row>
    <row r="17" spans="2:8" x14ac:dyDescent="0.35">
      <c r="B17" s="45" t="s">
        <v>14</v>
      </c>
      <c r="C17" s="46">
        <v>17</v>
      </c>
      <c r="D17" s="41"/>
      <c r="E17" s="47">
        <v>0</v>
      </c>
      <c r="F17" s="48">
        <f t="shared" ref="F17:F24" si="0">C17*E17</f>
        <v>0</v>
      </c>
      <c r="G17" s="32"/>
      <c r="H17" s="19">
        <f t="shared" ref="H17:H24" si="1">F17*(1+G17)</f>
        <v>0</v>
      </c>
    </row>
    <row r="18" spans="2:8" x14ac:dyDescent="0.35">
      <c r="B18" s="45" t="s">
        <v>15</v>
      </c>
      <c r="C18" s="49">
        <v>1</v>
      </c>
      <c r="D18" s="50"/>
      <c r="E18" s="51">
        <v>0</v>
      </c>
      <c r="F18" s="31">
        <f t="shared" si="0"/>
        <v>0</v>
      </c>
      <c r="G18" s="33"/>
      <c r="H18" s="20">
        <f t="shared" si="1"/>
        <v>0</v>
      </c>
    </row>
    <row r="19" spans="2:8" x14ac:dyDescent="0.35">
      <c r="B19" s="45" t="s">
        <v>16</v>
      </c>
      <c r="C19" s="49">
        <v>6</v>
      </c>
      <c r="D19" s="50"/>
      <c r="E19" s="51">
        <v>0</v>
      </c>
      <c r="F19" s="31">
        <f t="shared" si="0"/>
        <v>0</v>
      </c>
      <c r="G19" s="33"/>
      <c r="H19" s="20">
        <f t="shared" si="1"/>
        <v>0</v>
      </c>
    </row>
    <row r="20" spans="2:8" x14ac:dyDescent="0.35">
      <c r="B20" s="45" t="s">
        <v>17</v>
      </c>
      <c r="C20" s="49">
        <v>12</v>
      </c>
      <c r="D20" s="50"/>
      <c r="E20" s="51">
        <v>0</v>
      </c>
      <c r="F20" s="31">
        <f t="shared" si="0"/>
        <v>0</v>
      </c>
      <c r="G20" s="33"/>
      <c r="H20" s="20">
        <f t="shared" si="1"/>
        <v>0</v>
      </c>
    </row>
    <row r="21" spans="2:8" x14ac:dyDescent="0.35">
      <c r="B21" s="45" t="s">
        <v>18</v>
      </c>
      <c r="C21" s="49">
        <v>9</v>
      </c>
      <c r="D21" s="50"/>
      <c r="E21" s="51">
        <v>0</v>
      </c>
      <c r="F21" s="31">
        <f t="shared" si="0"/>
        <v>0</v>
      </c>
      <c r="G21" s="33"/>
      <c r="H21" s="20">
        <f t="shared" si="1"/>
        <v>0</v>
      </c>
    </row>
    <row r="22" spans="2:8" x14ac:dyDescent="0.35">
      <c r="B22" s="45" t="s">
        <v>19</v>
      </c>
      <c r="C22" s="49">
        <v>10</v>
      </c>
      <c r="D22" s="50"/>
      <c r="E22" s="51">
        <v>0</v>
      </c>
      <c r="F22" s="31">
        <f t="shared" si="0"/>
        <v>0</v>
      </c>
      <c r="G22" s="33"/>
      <c r="H22" s="20">
        <f t="shared" si="1"/>
        <v>0</v>
      </c>
    </row>
    <row r="23" spans="2:8" x14ac:dyDescent="0.35">
      <c r="B23" s="45" t="s">
        <v>20</v>
      </c>
      <c r="C23" s="49">
        <v>1</v>
      </c>
      <c r="D23" s="50"/>
      <c r="E23" s="51">
        <v>0</v>
      </c>
      <c r="F23" s="31">
        <f t="shared" si="0"/>
        <v>0</v>
      </c>
      <c r="G23" s="33"/>
      <c r="H23" s="20">
        <f>F23*(1+G23)</f>
        <v>0</v>
      </c>
    </row>
    <row r="24" spans="2:8" ht="15" thickBot="1" x14ac:dyDescent="0.4">
      <c r="B24" s="52" t="s">
        <v>21</v>
      </c>
      <c r="C24" s="46">
        <v>4</v>
      </c>
      <c r="D24" s="53"/>
      <c r="E24" s="54">
        <v>0</v>
      </c>
      <c r="F24" s="55">
        <f t="shared" si="0"/>
        <v>0</v>
      </c>
      <c r="G24" s="33"/>
      <c r="H24" s="19">
        <f t="shared" si="1"/>
        <v>0</v>
      </c>
    </row>
    <row r="25" spans="2:8" ht="15" thickBot="1" x14ac:dyDescent="0.4">
      <c r="B25" s="56" t="s">
        <v>42</v>
      </c>
      <c r="C25" s="57"/>
      <c r="D25" s="57"/>
      <c r="E25" s="58"/>
      <c r="F25" s="59">
        <f>F17+F18+F19+F20+F21+F22+F23+F24</f>
        <v>0</v>
      </c>
      <c r="G25" s="60"/>
      <c r="H25" s="59">
        <f>SUM(H17:H24)</f>
        <v>0</v>
      </c>
    </row>
    <row r="27" spans="2:8" x14ac:dyDescent="0.35">
      <c r="B27" s="61" t="s">
        <v>44</v>
      </c>
      <c r="C27" s="61"/>
      <c r="D27" s="61"/>
      <c r="E27" s="61"/>
      <c r="F27" s="21">
        <f>F25*12</f>
        <v>0</v>
      </c>
    </row>
    <row r="28" spans="2:8" x14ac:dyDescent="0.35">
      <c r="B28" s="61" t="s">
        <v>43</v>
      </c>
      <c r="C28" s="61"/>
      <c r="D28" s="61"/>
      <c r="E28" s="61"/>
      <c r="F28" s="21">
        <f>F27*10</f>
        <v>0</v>
      </c>
    </row>
    <row r="29" spans="2:8" ht="15" thickBot="1" x14ac:dyDescent="0.4"/>
    <row r="30" spans="2:8" ht="21.5" thickBot="1" x14ac:dyDescent="0.4">
      <c r="B30" s="101" t="s">
        <v>28</v>
      </c>
      <c r="C30" s="102"/>
      <c r="D30" s="102"/>
      <c r="E30" s="102"/>
      <c r="F30" s="102"/>
      <c r="G30" s="103"/>
      <c r="H30" s="104"/>
    </row>
    <row r="31" spans="2:8" ht="29.5" thickBot="1" x14ac:dyDescent="0.4">
      <c r="B31" s="62"/>
      <c r="C31" s="63"/>
      <c r="D31" s="64" t="s">
        <v>13</v>
      </c>
      <c r="E31" s="65" t="s">
        <v>30</v>
      </c>
      <c r="F31" s="66" t="s">
        <v>4</v>
      </c>
      <c r="G31" s="67" t="s">
        <v>2</v>
      </c>
      <c r="H31" s="68" t="s">
        <v>4</v>
      </c>
    </row>
    <row r="32" spans="2:8" ht="72" customHeight="1" thickBot="1" x14ac:dyDescent="0.4">
      <c r="B32" s="69" t="s">
        <v>31</v>
      </c>
      <c r="C32" s="70"/>
      <c r="D32" s="71">
        <v>0</v>
      </c>
      <c r="E32" s="106">
        <v>125000</v>
      </c>
      <c r="F32" s="72">
        <f>D32*E32</f>
        <v>0</v>
      </c>
      <c r="G32" s="22"/>
      <c r="H32" s="23">
        <f>F32*(1+G32)</f>
        <v>0</v>
      </c>
    </row>
    <row r="33" spans="2:8" x14ac:dyDescent="0.35">
      <c r="B33" s="73"/>
      <c r="C33" s="74"/>
      <c r="D33" s="75" t="s">
        <v>1</v>
      </c>
      <c r="E33" s="76">
        <v>125</v>
      </c>
      <c r="F33" s="77">
        <f>F32</f>
        <v>0</v>
      </c>
      <c r="G33" s="24"/>
      <c r="H33" s="25">
        <f>H32</f>
        <v>0</v>
      </c>
    </row>
    <row r="34" spans="2:8" ht="15" thickBot="1" x14ac:dyDescent="0.4">
      <c r="B34" s="78"/>
      <c r="C34" s="79"/>
      <c r="D34" s="80"/>
      <c r="E34" s="81"/>
      <c r="F34" s="82"/>
      <c r="G34" s="26"/>
      <c r="H34" s="27"/>
    </row>
    <row r="36" spans="2:8" x14ac:dyDescent="0.35">
      <c r="B36" s="7" t="s">
        <v>45</v>
      </c>
      <c r="C36" s="7"/>
      <c r="D36" s="7"/>
      <c r="E36" s="7"/>
      <c r="F36" s="21">
        <f>F33*12</f>
        <v>0</v>
      </c>
    </row>
    <row r="37" spans="2:8" x14ac:dyDescent="0.35">
      <c r="B37" s="7" t="s">
        <v>46</v>
      </c>
      <c r="C37" s="7"/>
      <c r="D37" s="7"/>
      <c r="E37" s="7"/>
      <c r="F37" s="21">
        <f>F36*10</f>
        <v>0</v>
      </c>
    </row>
    <row r="38" spans="2:8" ht="15" thickBot="1" x14ac:dyDescent="0.4"/>
    <row r="39" spans="2:8" ht="21.5" thickBot="1" x14ac:dyDescent="0.55000000000000004">
      <c r="B39" s="94" t="s">
        <v>29</v>
      </c>
      <c r="C39" s="95"/>
      <c r="D39" s="95"/>
      <c r="E39" s="96"/>
      <c r="F39" s="95"/>
      <c r="G39" s="95"/>
      <c r="H39" s="105"/>
    </row>
    <row r="40" spans="2:8" x14ac:dyDescent="0.35">
      <c r="B40" s="9" t="s">
        <v>8</v>
      </c>
      <c r="C40" s="10"/>
      <c r="D40" s="83" t="s">
        <v>23</v>
      </c>
      <c r="E40" s="2" t="s">
        <v>40</v>
      </c>
      <c r="F40" s="83" t="s">
        <v>24</v>
      </c>
      <c r="G40" s="83" t="s">
        <v>2</v>
      </c>
      <c r="H40" s="84" t="s">
        <v>25</v>
      </c>
    </row>
    <row r="41" spans="2:8" x14ac:dyDescent="0.35">
      <c r="B41" s="85" t="s">
        <v>9</v>
      </c>
      <c r="C41" s="30"/>
      <c r="D41" s="18" t="s">
        <v>36</v>
      </c>
      <c r="E41" s="28">
        <v>9</v>
      </c>
      <c r="F41" s="51">
        <v>0</v>
      </c>
      <c r="G41" s="86"/>
      <c r="H41" s="87">
        <f>F41*(1+G41)</f>
        <v>0</v>
      </c>
    </row>
    <row r="42" spans="2:8" x14ac:dyDescent="0.35">
      <c r="B42" s="85" t="s">
        <v>33</v>
      </c>
      <c r="C42" s="30"/>
      <c r="D42" s="18" t="s">
        <v>34</v>
      </c>
      <c r="E42" s="28">
        <v>10</v>
      </c>
      <c r="F42" s="51">
        <v>0</v>
      </c>
      <c r="G42" s="86"/>
      <c r="H42" s="87">
        <f>F42*(1+G42)</f>
        <v>0</v>
      </c>
    </row>
    <row r="43" spans="2:8" x14ac:dyDescent="0.35">
      <c r="B43" s="85" t="s">
        <v>10</v>
      </c>
      <c r="C43" s="30"/>
      <c r="D43" s="18" t="s">
        <v>39</v>
      </c>
      <c r="E43" s="28">
        <v>6</v>
      </c>
      <c r="F43" s="51">
        <v>0</v>
      </c>
      <c r="G43" s="86"/>
      <c r="H43" s="87">
        <f>F43*(1+G43)</f>
        <v>0</v>
      </c>
    </row>
    <row r="44" spans="2:8" x14ac:dyDescent="0.35">
      <c r="B44" s="85" t="s">
        <v>11</v>
      </c>
      <c r="C44" s="30"/>
      <c r="D44" s="18" t="s">
        <v>37</v>
      </c>
      <c r="E44" s="28">
        <v>12</v>
      </c>
      <c r="F44" s="51">
        <v>0</v>
      </c>
      <c r="G44" s="86"/>
      <c r="H44" s="87">
        <f>F44*(1+G44)</f>
        <v>0</v>
      </c>
    </row>
    <row r="45" spans="2:8" x14ac:dyDescent="0.35">
      <c r="B45" s="85" t="s">
        <v>32</v>
      </c>
      <c r="C45" s="30"/>
      <c r="D45" s="18" t="s">
        <v>35</v>
      </c>
      <c r="E45" s="28">
        <v>15</v>
      </c>
      <c r="F45" s="51">
        <v>0</v>
      </c>
      <c r="G45" s="86"/>
      <c r="H45" s="87">
        <f>F45*(1+G45)</f>
        <v>0</v>
      </c>
    </row>
    <row r="46" spans="2:8" x14ac:dyDescent="0.35">
      <c r="B46" s="85" t="s">
        <v>12</v>
      </c>
      <c r="C46" s="30"/>
      <c r="D46" s="18" t="s">
        <v>34</v>
      </c>
      <c r="E46" s="28">
        <v>5</v>
      </c>
      <c r="F46" s="51">
        <v>0</v>
      </c>
      <c r="G46" s="86"/>
      <c r="H46" s="87">
        <f>F46*(1+G46)</f>
        <v>0</v>
      </c>
    </row>
    <row r="47" spans="2:8" ht="15" thickBot="1" x14ac:dyDescent="0.4">
      <c r="B47" s="88" t="s">
        <v>22</v>
      </c>
      <c r="C47" s="89"/>
      <c r="D47" s="90" t="s">
        <v>38</v>
      </c>
      <c r="E47" s="29">
        <v>23</v>
      </c>
      <c r="F47" s="91">
        <v>0</v>
      </c>
      <c r="G47" s="92"/>
      <c r="H47" s="93">
        <f>F47*(1+G47)</f>
        <v>0</v>
      </c>
    </row>
    <row r="50" spans="2:4" x14ac:dyDescent="0.35">
      <c r="B50" s="30" t="s">
        <v>53</v>
      </c>
      <c r="C50" s="30"/>
      <c r="D50" s="31">
        <f>F6+F9+F12</f>
        <v>0</v>
      </c>
    </row>
    <row r="51" spans="2:4" x14ac:dyDescent="0.35">
      <c r="B51" s="30" t="s">
        <v>54</v>
      </c>
      <c r="C51" s="30"/>
      <c r="D51" s="31">
        <f>F28</f>
        <v>0</v>
      </c>
    </row>
    <row r="52" spans="2:4" x14ac:dyDescent="0.35">
      <c r="B52" s="30" t="s">
        <v>55</v>
      </c>
      <c r="C52" s="30"/>
      <c r="D52" s="31">
        <f>F37</f>
        <v>0</v>
      </c>
    </row>
    <row r="53" spans="2:4" x14ac:dyDescent="0.35">
      <c r="B53" s="6" t="s">
        <v>56</v>
      </c>
      <c r="C53" s="6"/>
      <c r="D53" s="5">
        <f>SUM(D50:D52)</f>
        <v>0</v>
      </c>
    </row>
  </sheetData>
  <sheetProtection algorithmName="SHA-512" hashValue="gTE1kpcBHqGwgZMn4XpPtlgO1SxkypmrfPvtn7P9TEK74QtDoGyEAlsZBsr7gnylmdsBu8ihOKAZd+zidwtQjA==" saltValue="5NfP40eQ7uZ+1kAkpNUWDg==" spinCount="100000" sheet="1" objects="1" scenarios="1"/>
  <mergeCells count="35">
    <mergeCell ref="B51:C51"/>
    <mergeCell ref="B52:C52"/>
    <mergeCell ref="B30:H30"/>
    <mergeCell ref="B31:C31"/>
    <mergeCell ref="B32:C32"/>
    <mergeCell ref="D33:D34"/>
    <mergeCell ref="E33:E34"/>
    <mergeCell ref="F33:F34"/>
    <mergeCell ref="G33:G34"/>
    <mergeCell ref="H33:H34"/>
    <mergeCell ref="B4:H4"/>
    <mergeCell ref="B53:C53"/>
    <mergeCell ref="B36:E36"/>
    <mergeCell ref="B37:E37"/>
    <mergeCell ref="B43:C43"/>
    <mergeCell ref="B44:C44"/>
    <mergeCell ref="B45:C45"/>
    <mergeCell ref="B46:C46"/>
    <mergeCell ref="B47:C47"/>
    <mergeCell ref="B39:H39"/>
    <mergeCell ref="B40:C40"/>
    <mergeCell ref="B41:C41"/>
    <mergeCell ref="B42:C42"/>
    <mergeCell ref="B27:E27"/>
    <mergeCell ref="B28:E28"/>
    <mergeCell ref="B50:C50"/>
    <mergeCell ref="B9:D9"/>
    <mergeCell ref="B15:H15"/>
    <mergeCell ref="D16:D17"/>
    <mergeCell ref="B25:E25"/>
    <mergeCell ref="B5:D5"/>
    <mergeCell ref="B11:D11"/>
    <mergeCell ref="B6:D6"/>
    <mergeCell ref="B12:D12"/>
    <mergeCell ref="B8:D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Schuurman, W.A. (Wietske)</dc:creator>
  <cp:lastModifiedBy>Schuurman, W.A. (Wietske)</cp:lastModifiedBy>
  <dcterms:created xsi:type="dcterms:W3CDTF">2025-03-17T11:30:23Z</dcterms:created>
  <dcterms:modified xsi:type="dcterms:W3CDTF">2026-05-19T09:50:32Z</dcterms:modified>
</cp:coreProperties>
</file>