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owogemeenten.sharepoint.com/sites/OWOTeamInkoop/Shared Documents/General/B. Inkoop-adviezen en aanbestedingen/Categorie Vervoer/2026 Brandstoffen Weststellingwerf/02 Aanbestedingsdocumenten/"/>
    </mc:Choice>
  </mc:AlternateContent>
  <xr:revisionPtr revIDLastSave="391" documentId="8_{BB3B5760-DA61-48DA-A355-48CC9D7A1553}" xr6:coauthVersionLast="47" xr6:coauthVersionMax="47" xr10:uidLastSave="{96498E16-7D47-4EA2-8A00-D418251DEE0F}"/>
  <bookViews>
    <workbookView xWindow="-110" yWindow="-110" windowWidth="19420" windowHeight="10300" xr2:uid="{00000000-000D-0000-FFFF-FFFF00000000}"/>
  </bookViews>
  <sheets>
    <sheet name="Prijsinvulformulier"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 l="1"/>
  <c r="C43" i="2" s="1"/>
  <c r="G8" i="2"/>
  <c r="C42" i="2"/>
  <c r="C44" i="2"/>
  <c r="F35" i="2"/>
  <c r="G35" i="2" s="1"/>
  <c r="F8" i="2"/>
  <c r="D13" i="2"/>
  <c r="F13" i="2" s="1"/>
  <c r="G13" i="2" s="1"/>
  <c r="D27" i="2"/>
  <c r="F27" i="2" s="1"/>
  <c r="C41" i="2" l="1"/>
  <c r="C45" i="2" s="1"/>
</calcChain>
</file>

<file path=xl/sharedStrings.xml><?xml version="1.0" encoding="utf-8"?>
<sst xmlns="http://schemas.openxmlformats.org/spreadsheetml/2006/main" count="36" uniqueCount="25">
  <si>
    <t>Bijlage B - Prijsinvulformulier</t>
  </si>
  <si>
    <t>Vul alleen de gele velden in</t>
  </si>
  <si>
    <t>HVO100</t>
  </si>
  <si>
    <t>Datum</t>
  </si>
  <si>
    <t>Prijs per liter (excl. btw)</t>
  </si>
  <si>
    <t>AdBlue</t>
  </si>
  <si>
    <t xml:space="preserve">Gehanteerde landelijke adviesprijs inschrijver per  liter (excl. btw) </t>
  </si>
  <si>
    <r>
      <t xml:space="preserve">Gemiddelde </t>
    </r>
    <r>
      <rPr>
        <sz val="11"/>
        <color theme="1"/>
        <rFont val="Calibri"/>
        <family val="2"/>
        <scheme val="minor"/>
      </rPr>
      <t>p</t>
    </r>
    <r>
      <rPr>
        <i/>
        <sz val="11"/>
        <color theme="1"/>
        <rFont val="Calibri"/>
        <family val="2"/>
        <scheme val="minor"/>
      </rPr>
      <t>rijs per liter (excl. btw)</t>
    </r>
  </si>
  <si>
    <t xml:space="preserve">Kortingbedrag per liter (excl. btw)* </t>
  </si>
  <si>
    <t>HVO 100</t>
  </si>
  <si>
    <t>Totale fictieve Inschrijfssom (over 2 jaar)</t>
  </si>
  <si>
    <t>Datum*</t>
  </si>
  <si>
    <t>Totaal***</t>
  </si>
  <si>
    <t>Fictieve prijs over 2 jaar (F8*160000)</t>
  </si>
  <si>
    <t xml:space="preserve">Gehanteerde landelijke adviesprijs inschrijver per liter (excl. btw) </t>
  </si>
  <si>
    <t xml:space="preserve">Gemiddelde groothandelsprijs inschrijver per liter (excl. btw) </t>
  </si>
  <si>
    <t>Kortingbedrag per liter (excl. btw)* *</t>
  </si>
  <si>
    <t>Fictieve prijs over 2 jaar (F13*20.000)</t>
  </si>
  <si>
    <t xml:space="preserve">GLA per  liter (excl. btw) </t>
  </si>
  <si>
    <t>Diesel</t>
  </si>
  <si>
    <t>Benzine</t>
  </si>
  <si>
    <t>Fictieve prijs over 2 jaar (F35*1000)</t>
  </si>
  <si>
    <t>Oranje wordt aangepast bij verzending aanbesteding</t>
  </si>
  <si>
    <t>Fictieve prijs over 2 jaar (F2*4800)</t>
  </si>
  <si>
    <r>
      <t xml:space="preserve">* Gegunde inschrijver dient bewijs te kunnen overleggen van de 'Landelijke adviesprijs per liter' op de gevraagde data. Dit geldt voor HVO100 en AdBlue.
** De aangeboden kortingen staan vast gedurende de gehele looptijd van de overeenkomst.
De inschrijver verklaart deze inschrijving te doen overeenkomstig de bepalingen, zoals deze zijn omschreven in de voor in de inschrijving relevante stukken van de aanbesteding met referentienummer: </t>
    </r>
    <r>
      <rPr>
        <sz val="11"/>
        <rFont val="Calibri"/>
        <family val="2"/>
        <scheme val="minor"/>
      </rPr>
      <t>98291900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</si>
</sst>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0"/>
  </numFmts>
  <fonts count="8" x14ac:knownFonts="1">
    <font>
      <sz val="11"/>
      <color theme="1"/>
      <name val="Calibri"/>
      <family val="2"/>
      <scheme val="minor"/>
    </font>
    <font>
      <sz val="11"/>
      <color theme="1"/>
      <name val="Calibri"/>
      <family val="2"/>
      <scheme val="minor"/>
    </font>
    <font>
      <b/>
      <sz val="18"/>
      <color theme="1"/>
      <name val="Calibri"/>
      <family val="2"/>
      <scheme val="minor"/>
    </font>
    <font>
      <i/>
      <sz val="11"/>
      <color theme="1"/>
      <name val="Calibri"/>
      <family val="2"/>
      <scheme val="minor"/>
    </font>
    <font>
      <b/>
      <i/>
      <sz val="11"/>
      <color theme="1"/>
      <name val="Calibri"/>
      <family val="2"/>
      <scheme val="minor"/>
    </font>
    <font>
      <b/>
      <i/>
      <sz val="14"/>
      <color theme="1"/>
      <name val="Calibri"/>
      <family val="2"/>
      <scheme val="minor"/>
    </font>
    <font>
      <b/>
      <sz val="16"/>
      <color theme="1"/>
      <name val="Calibri"/>
      <family val="2"/>
      <scheme val="minor"/>
    </font>
    <font>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000"/>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0">
    <xf numFmtId="0" fontId="0" fillId="0" borderId="0" xfId="0"/>
    <xf numFmtId="0" fontId="2" fillId="0" borderId="0" xfId="0" applyFont="1"/>
    <xf numFmtId="0" fontId="3" fillId="2"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0" fontId="0" fillId="5" borderId="4" xfId="0" applyFill="1" applyBorder="1"/>
    <xf numFmtId="0" fontId="6" fillId="5" borderId="1" xfId="0" applyFont="1" applyFill="1" applyBorder="1"/>
    <xf numFmtId="0" fontId="3" fillId="2" borderId="7" xfId="0" applyFont="1" applyFill="1" applyBorder="1" applyAlignment="1">
      <alignment horizontal="left" vertical="top" wrapText="1"/>
    </xf>
    <xf numFmtId="0" fontId="6" fillId="5" borderId="1" xfId="0" applyFont="1" applyFill="1" applyBorder="1" applyAlignment="1">
      <alignment horizontal="left"/>
    </xf>
    <xf numFmtId="0" fontId="6" fillId="5" borderId="2" xfId="0" applyFont="1" applyFill="1" applyBorder="1" applyAlignment="1">
      <alignment horizontal="left"/>
    </xf>
    <xf numFmtId="0" fontId="0" fillId="4" borderId="0" xfId="0" applyFill="1"/>
    <xf numFmtId="0" fontId="6" fillId="3" borderId="1" xfId="0" applyFont="1" applyFill="1" applyBorder="1" applyAlignment="1">
      <alignment horizontal="left" vertical="center"/>
    </xf>
    <xf numFmtId="164" fontId="4" fillId="3" borderId="3" xfId="0" applyNumberFormat="1" applyFont="1" applyFill="1" applyBorder="1" applyAlignment="1">
      <alignment horizontal="center" vertical="center"/>
    </xf>
    <xf numFmtId="164" fontId="3" fillId="4" borderId="3" xfId="0" applyNumberFormat="1" applyFont="1" applyFill="1" applyBorder="1" applyProtection="1">
      <protection locked="0"/>
    </xf>
    <xf numFmtId="165" fontId="4" fillId="3" borderId="3" xfId="0" applyNumberFormat="1" applyFont="1" applyFill="1" applyBorder="1" applyAlignment="1">
      <alignment horizontal="center" vertical="center"/>
    </xf>
    <xf numFmtId="164" fontId="3" fillId="4" borderId="3" xfId="0"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lignment horizontal="center" vertical="center" wrapText="1"/>
    </xf>
    <xf numFmtId="165" fontId="3" fillId="3" borderId="3" xfId="0" applyNumberFormat="1" applyFont="1" applyFill="1" applyBorder="1" applyAlignment="1">
      <alignment horizontal="center" vertical="center" wrapText="1"/>
    </xf>
    <xf numFmtId="164" fontId="3" fillId="3" borderId="0" xfId="0" applyNumberFormat="1" applyFont="1" applyFill="1"/>
    <xf numFmtId="164" fontId="3" fillId="3" borderId="3" xfId="0" applyNumberFormat="1" applyFont="1" applyFill="1" applyBorder="1" applyAlignment="1">
      <alignment horizontal="center" vertical="top" wrapText="1"/>
    </xf>
    <xf numFmtId="164" fontId="3" fillId="3" borderId="3" xfId="0" applyNumberFormat="1" applyFont="1" applyFill="1" applyBorder="1" applyAlignment="1">
      <alignment horizontal="center"/>
    </xf>
    <xf numFmtId="0" fontId="0" fillId="5" borderId="4" xfId="0" applyFill="1" applyBorder="1" applyAlignment="1">
      <alignment horizontal="center"/>
    </xf>
    <xf numFmtId="0" fontId="0" fillId="5" borderId="2" xfId="0" applyFill="1" applyBorder="1" applyAlignment="1">
      <alignment horizontal="center"/>
    </xf>
    <xf numFmtId="164" fontId="4" fillId="3" borderId="5" xfId="0" applyNumberFormat="1" applyFont="1" applyFill="1" applyBorder="1" applyAlignment="1">
      <alignment horizontal="center" vertical="center"/>
    </xf>
    <xf numFmtId="164" fontId="4" fillId="3" borderId="6"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0" fontId="0" fillId="3" borderId="1" xfId="0" applyFill="1" applyBorder="1" applyAlignment="1">
      <alignment horizontal="left" vertical="center" wrapText="1"/>
    </xf>
    <xf numFmtId="0" fontId="0" fillId="3" borderId="4" xfId="0" applyFill="1" applyBorder="1" applyAlignment="1">
      <alignment horizontal="left" vertical="center" wrapText="1"/>
    </xf>
    <xf numFmtId="0" fontId="0" fillId="3" borderId="2" xfId="0" applyFill="1" applyBorder="1" applyAlignment="1">
      <alignment horizontal="left" vertical="center" wrapText="1"/>
    </xf>
    <xf numFmtId="164" fontId="3" fillId="4" borderId="5" xfId="0" applyNumberFormat="1" applyFont="1" applyFill="1" applyBorder="1" applyAlignment="1" applyProtection="1">
      <alignment horizontal="center" vertical="center" wrapText="1"/>
      <protection locked="0"/>
    </xf>
    <xf numFmtId="164" fontId="3" fillId="4" borderId="6" xfId="0" applyNumberFormat="1" applyFont="1" applyFill="1" applyBorder="1" applyAlignment="1" applyProtection="1">
      <alignment horizontal="center" vertical="center" wrapText="1"/>
      <protection locked="0"/>
    </xf>
    <xf numFmtId="164" fontId="3" fillId="4" borderId="7" xfId="0" applyNumberFormat="1" applyFont="1" applyFill="1" applyBorder="1" applyAlignment="1" applyProtection="1">
      <alignment horizontal="center" vertical="center" wrapText="1"/>
      <protection locked="0"/>
    </xf>
    <xf numFmtId="164" fontId="3" fillId="3" borderId="5"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164" fontId="5" fillId="3" borderId="7" xfId="0" applyNumberFormat="1" applyFont="1" applyFill="1" applyBorder="1" applyAlignment="1">
      <alignment horizontal="center" vertical="center" wrapText="1"/>
    </xf>
    <xf numFmtId="14" fontId="3" fillId="6" borderId="3" xfId="0" applyNumberFormat="1" applyFont="1" applyFill="1" applyBorder="1" applyAlignment="1">
      <alignment horizontal="left" vertical="top" wrapText="1"/>
    </xf>
    <xf numFmtId="0" fontId="0" fillId="6" borderId="0" xfId="0" applyFill="1"/>
    <xf numFmtId="165" fontId="3" fillId="6" borderId="3" xfId="0" applyNumberFormat="1" applyFont="1" applyFill="1" applyBorder="1" applyAlignment="1">
      <alignment horizontal="left" vertical="top" wrapText="1"/>
    </xf>
  </cellXfs>
  <cellStyles count="2">
    <cellStyle name="Standaard" xfId="0" builtinId="0"/>
    <cellStyle name="Standaard 26" xfId="1" xr:uid="{8E651F5A-B3CC-49FC-AB6E-BD6706D084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190498</xdr:colOff>
      <xdr:row>0</xdr:row>
      <xdr:rowOff>39688</xdr:rowOff>
    </xdr:from>
    <xdr:to>
      <xdr:col>3</xdr:col>
      <xdr:colOff>587609</xdr:colOff>
      <xdr:row>4</xdr:row>
      <xdr:rowOff>158750</xdr:rowOff>
    </xdr:to>
    <xdr:pic>
      <xdr:nvPicPr>
        <xdr:cNvPr id="3" name="Afbeelding 2" descr="Afbeeldingsresultaat voor gemeente weststellingwerf">
          <a:extLst>
            <a:ext uri="{FF2B5EF4-FFF2-40B4-BE49-F238E27FC236}">
              <a16:creationId xmlns:a16="http://schemas.microsoft.com/office/drawing/2014/main" id="{B31F387A-A8A4-78F0-B0C0-01BC4126F7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073" t="42475" r="6699" b="17493"/>
        <a:stretch>
          <a:fillRect/>
        </a:stretch>
      </xdr:blipFill>
      <xdr:spPr bwMode="auto">
        <a:xfrm>
          <a:off x="4921248" y="39688"/>
          <a:ext cx="2056049" cy="9683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47"/>
  <sheetViews>
    <sheetView showGridLines="0" tabSelected="1" zoomScale="60" zoomScaleNormal="60" workbookViewId="0">
      <selection activeCell="J47" sqref="J47"/>
    </sheetView>
  </sheetViews>
  <sheetFormatPr defaultRowHeight="14.5" x14ac:dyDescent="0.35"/>
  <cols>
    <col min="2" max="2" width="59" customWidth="1"/>
    <col min="3" max="3" width="23.7265625" customWidth="1"/>
    <col min="4" max="4" width="23.453125" customWidth="1"/>
    <col min="5" max="5" width="20.26953125" customWidth="1"/>
    <col min="6" max="6" width="18.453125" customWidth="1"/>
    <col min="7" max="7" width="19.36328125" customWidth="1"/>
    <col min="8" max="8" width="19.26953125" customWidth="1"/>
    <col min="9" max="9" width="7.7265625" customWidth="1"/>
    <col min="10" max="10" width="52.81640625" customWidth="1"/>
  </cols>
  <sheetData>
    <row r="3" spans="2:7" ht="23.5" x14ac:dyDescent="0.55000000000000004">
      <c r="B3" s="1" t="s">
        <v>0</v>
      </c>
    </row>
    <row r="5" spans="2:7" x14ac:dyDescent="0.35">
      <c r="B5" s="9" t="s">
        <v>1</v>
      </c>
      <c r="E5" s="38" t="s">
        <v>22</v>
      </c>
      <c r="F5" s="38"/>
      <c r="G5" s="38"/>
    </row>
    <row r="6" spans="2:7" ht="21" x14ac:dyDescent="0.5">
      <c r="B6" s="5" t="s">
        <v>19</v>
      </c>
      <c r="C6" s="4"/>
      <c r="D6" s="4"/>
      <c r="E6" s="4"/>
      <c r="F6" s="20"/>
      <c r="G6" s="21"/>
    </row>
    <row r="7" spans="2:7" ht="46.5" customHeight="1" x14ac:dyDescent="0.35">
      <c r="B7" s="6" t="s">
        <v>3</v>
      </c>
      <c r="C7" s="6" t="s">
        <v>18</v>
      </c>
      <c r="D7" s="6"/>
      <c r="E7" s="6" t="s">
        <v>8</v>
      </c>
      <c r="F7" s="6" t="s">
        <v>4</v>
      </c>
      <c r="G7" s="6" t="s">
        <v>13</v>
      </c>
    </row>
    <row r="8" spans="2:7" ht="19.5" customHeight="1" x14ac:dyDescent="0.35">
      <c r="B8" s="37">
        <v>46132</v>
      </c>
      <c r="C8" s="39">
        <v>2.0792999999999999</v>
      </c>
      <c r="D8" s="13"/>
      <c r="E8" s="14">
        <v>0</v>
      </c>
      <c r="F8" s="16">
        <f>C8-E8</f>
        <v>2.0792999999999999</v>
      </c>
      <c r="G8" s="15">
        <f>(F8*160000)</f>
        <v>332688</v>
      </c>
    </row>
    <row r="9" spans="2:7" ht="14.5" customHeight="1" x14ac:dyDescent="0.35"/>
    <row r="10" spans="2:7" ht="14.5" customHeight="1" x14ac:dyDescent="0.35"/>
    <row r="11" spans="2:7" ht="21" x14ac:dyDescent="0.5">
      <c r="B11" s="5" t="s">
        <v>2</v>
      </c>
      <c r="C11" s="4"/>
      <c r="D11" s="4"/>
      <c r="E11" s="4"/>
      <c r="F11" s="4"/>
      <c r="G11" s="4"/>
    </row>
    <row r="12" spans="2:7" ht="61.5" customHeight="1" x14ac:dyDescent="0.35">
      <c r="B12" s="2" t="s">
        <v>11</v>
      </c>
      <c r="C12" s="2" t="s">
        <v>14</v>
      </c>
      <c r="D12" s="2" t="s">
        <v>15</v>
      </c>
      <c r="E12" s="2" t="s">
        <v>16</v>
      </c>
      <c r="F12" s="2" t="s">
        <v>4</v>
      </c>
      <c r="G12" s="2" t="s">
        <v>17</v>
      </c>
    </row>
    <row r="13" spans="2:7" ht="18.5" customHeight="1" x14ac:dyDescent="0.35">
      <c r="B13" s="3">
        <v>45923</v>
      </c>
      <c r="C13" s="12">
        <v>0</v>
      </c>
      <c r="D13" s="22">
        <f>AVERAGE(C13:C23)</f>
        <v>0</v>
      </c>
      <c r="E13" s="28">
        <v>0</v>
      </c>
      <c r="F13" s="31">
        <f>D13-E13</f>
        <v>0</v>
      </c>
      <c r="G13" s="34">
        <f>F13*20000</f>
        <v>0</v>
      </c>
    </row>
    <row r="14" spans="2:7" ht="16.5" customHeight="1" x14ac:dyDescent="0.35">
      <c r="B14" s="3">
        <v>45982</v>
      </c>
      <c r="C14" s="12">
        <v>0</v>
      </c>
      <c r="D14" s="23"/>
      <c r="E14" s="29"/>
      <c r="F14" s="32"/>
      <c r="G14" s="35"/>
    </row>
    <row r="15" spans="2:7" ht="18.5" customHeight="1" x14ac:dyDescent="0.35">
      <c r="B15" s="3">
        <v>46059</v>
      </c>
      <c r="C15" s="12">
        <v>0</v>
      </c>
      <c r="D15" s="23"/>
      <c r="E15" s="29"/>
      <c r="F15" s="32"/>
      <c r="G15" s="35"/>
    </row>
    <row r="16" spans="2:7" ht="14.5" customHeight="1" x14ac:dyDescent="0.35">
      <c r="B16" s="3">
        <v>46081</v>
      </c>
      <c r="C16" s="12">
        <v>0</v>
      </c>
      <c r="D16" s="23"/>
      <c r="E16" s="29"/>
      <c r="F16" s="32"/>
      <c r="G16" s="35"/>
    </row>
    <row r="17" spans="2:7" ht="14.5" customHeight="1" x14ac:dyDescent="0.35">
      <c r="B17" s="3">
        <v>46091</v>
      </c>
      <c r="C17" s="12">
        <v>0</v>
      </c>
      <c r="D17" s="23"/>
      <c r="E17" s="29"/>
      <c r="F17" s="32"/>
      <c r="G17" s="35"/>
    </row>
    <row r="18" spans="2:7" ht="14.5" customHeight="1" x14ac:dyDescent="0.35">
      <c r="B18" s="3">
        <v>46112</v>
      </c>
      <c r="C18" s="12">
        <v>0</v>
      </c>
      <c r="D18" s="23"/>
      <c r="E18" s="29"/>
      <c r="F18" s="32"/>
      <c r="G18" s="35"/>
    </row>
    <row r="19" spans="2:7" ht="14.5" customHeight="1" x14ac:dyDescent="0.35">
      <c r="B19" s="3">
        <v>46122</v>
      </c>
      <c r="C19" s="12">
        <v>0</v>
      </c>
      <c r="D19" s="23"/>
      <c r="E19" s="29"/>
      <c r="F19" s="32"/>
      <c r="G19" s="35"/>
    </row>
    <row r="20" spans="2:7" ht="14.5" customHeight="1" x14ac:dyDescent="0.35">
      <c r="B20" s="3">
        <v>46143</v>
      </c>
      <c r="C20" s="12">
        <v>0</v>
      </c>
      <c r="D20" s="23"/>
      <c r="E20" s="29"/>
      <c r="F20" s="32"/>
      <c r="G20" s="35"/>
    </row>
    <row r="21" spans="2:7" ht="14.5" customHeight="1" x14ac:dyDescent="0.35">
      <c r="B21" s="3">
        <v>46162</v>
      </c>
      <c r="C21" s="12">
        <v>0</v>
      </c>
      <c r="D21" s="23"/>
      <c r="E21" s="29"/>
      <c r="F21" s="32"/>
      <c r="G21" s="35"/>
    </row>
    <row r="22" spans="2:7" ht="14.5" customHeight="1" x14ac:dyDescent="0.35">
      <c r="B22" s="3">
        <v>46183</v>
      </c>
      <c r="C22" s="12">
        <v>0</v>
      </c>
      <c r="D22" s="23"/>
      <c r="E22" s="29"/>
      <c r="F22" s="32"/>
      <c r="G22" s="35"/>
    </row>
    <row r="23" spans="2:7" ht="14.5" customHeight="1" x14ac:dyDescent="0.35">
      <c r="B23" s="3">
        <v>46197</v>
      </c>
      <c r="C23" s="12">
        <v>0</v>
      </c>
      <c r="D23" s="24"/>
      <c r="E23" s="30"/>
      <c r="F23" s="33"/>
      <c r="G23" s="36"/>
    </row>
    <row r="25" spans="2:7" ht="21" x14ac:dyDescent="0.5">
      <c r="B25" s="5" t="s">
        <v>5</v>
      </c>
      <c r="C25" s="4"/>
      <c r="D25" s="4"/>
      <c r="E25" s="4"/>
      <c r="F25" s="20"/>
      <c r="G25" s="21"/>
    </row>
    <row r="26" spans="2:7" ht="42.5" customHeight="1" x14ac:dyDescent="0.35">
      <c r="B26" s="6" t="s">
        <v>3</v>
      </c>
      <c r="C26" s="6" t="s">
        <v>6</v>
      </c>
      <c r="D26" s="6" t="s">
        <v>7</v>
      </c>
      <c r="E26" s="6" t="s">
        <v>8</v>
      </c>
      <c r="F26" s="6" t="s">
        <v>4</v>
      </c>
      <c r="G26" s="6" t="s">
        <v>23</v>
      </c>
    </row>
    <row r="27" spans="2:7" ht="18.5" customHeight="1" x14ac:dyDescent="0.35">
      <c r="B27" s="3">
        <v>46007</v>
      </c>
      <c r="C27" s="12">
        <v>0</v>
      </c>
      <c r="D27" s="22">
        <f>AVERAGE(C27:C31)</f>
        <v>0</v>
      </c>
      <c r="E27" s="28">
        <v>0</v>
      </c>
      <c r="F27" s="31">
        <f>D27-E27</f>
        <v>0</v>
      </c>
      <c r="G27" s="34">
        <f>(F27*4800)</f>
        <v>0</v>
      </c>
    </row>
    <row r="28" spans="2:7" ht="18.5" customHeight="1" x14ac:dyDescent="0.35">
      <c r="B28" s="3">
        <v>46067</v>
      </c>
      <c r="C28" s="12">
        <v>0</v>
      </c>
      <c r="D28" s="23"/>
      <c r="E28" s="29"/>
      <c r="F28" s="32"/>
      <c r="G28" s="35"/>
    </row>
    <row r="29" spans="2:7" ht="17.5" customHeight="1" x14ac:dyDescent="0.35">
      <c r="B29" s="3">
        <v>46101</v>
      </c>
      <c r="C29" s="12">
        <v>0</v>
      </c>
      <c r="D29" s="23"/>
      <c r="E29" s="29"/>
      <c r="F29" s="32"/>
      <c r="G29" s="35"/>
    </row>
    <row r="30" spans="2:7" ht="16" customHeight="1" x14ac:dyDescent="0.35">
      <c r="B30" s="3">
        <v>46122</v>
      </c>
      <c r="C30" s="12">
        <v>0</v>
      </c>
      <c r="D30" s="23"/>
      <c r="E30" s="29"/>
      <c r="F30" s="32"/>
      <c r="G30" s="35"/>
    </row>
    <row r="31" spans="2:7" ht="15.5" customHeight="1" x14ac:dyDescent="0.35">
      <c r="B31" s="3">
        <v>46156</v>
      </c>
      <c r="C31" s="12">
        <v>0</v>
      </c>
      <c r="D31" s="24"/>
      <c r="E31" s="30"/>
      <c r="F31" s="33"/>
      <c r="G31" s="36"/>
    </row>
    <row r="33" spans="2:7" ht="21" x14ac:dyDescent="0.5">
      <c r="B33" s="5" t="s">
        <v>20</v>
      </c>
      <c r="C33" s="4"/>
      <c r="D33" s="4"/>
      <c r="E33" s="4"/>
      <c r="F33" s="20"/>
      <c r="G33" s="21"/>
    </row>
    <row r="34" spans="2:7" ht="43.5" x14ac:dyDescent="0.35">
      <c r="B34" s="6" t="s">
        <v>3</v>
      </c>
      <c r="C34" s="6" t="s">
        <v>6</v>
      </c>
      <c r="D34" s="6"/>
      <c r="E34" s="6" t="s">
        <v>8</v>
      </c>
      <c r="F34" s="6" t="s">
        <v>4</v>
      </c>
      <c r="G34" s="6" t="s">
        <v>21</v>
      </c>
    </row>
    <row r="35" spans="2:7" ht="18.5" x14ac:dyDescent="0.35">
      <c r="B35" s="3">
        <v>46132</v>
      </c>
      <c r="C35" s="11">
        <v>2.0830000000000002</v>
      </c>
      <c r="D35" s="13"/>
      <c r="E35" s="14">
        <v>0</v>
      </c>
      <c r="F35" s="16">
        <f>C35-E35</f>
        <v>2.0830000000000002</v>
      </c>
      <c r="G35" s="15">
        <f>(F35*1000)</f>
        <v>2083</v>
      </c>
    </row>
    <row r="40" spans="2:7" ht="21" x14ac:dyDescent="0.5">
      <c r="B40" s="7" t="s">
        <v>12</v>
      </c>
      <c r="C40" s="8"/>
    </row>
    <row r="41" spans="2:7" x14ac:dyDescent="0.35">
      <c r="B41" s="3" t="s">
        <v>19</v>
      </c>
      <c r="C41" s="18">
        <f>G8</f>
        <v>332688</v>
      </c>
      <c r="D41" s="17"/>
    </row>
    <row r="42" spans="2:7" x14ac:dyDescent="0.35">
      <c r="B42" s="3" t="s">
        <v>9</v>
      </c>
      <c r="C42" s="19">
        <f>G13</f>
        <v>0</v>
      </c>
    </row>
    <row r="43" spans="2:7" x14ac:dyDescent="0.35">
      <c r="B43" s="3" t="s">
        <v>5</v>
      </c>
      <c r="C43" s="19">
        <f>G27</f>
        <v>0</v>
      </c>
    </row>
    <row r="44" spans="2:7" x14ac:dyDescent="0.35">
      <c r="B44" s="3" t="s">
        <v>20</v>
      </c>
      <c r="C44" s="19">
        <f>G35</f>
        <v>2083</v>
      </c>
    </row>
    <row r="45" spans="2:7" ht="21" x14ac:dyDescent="0.35">
      <c r="B45" s="10" t="s">
        <v>10</v>
      </c>
      <c r="C45" s="11">
        <f>SUM(C41:C44)</f>
        <v>334771</v>
      </c>
    </row>
    <row r="46" spans="2:7" ht="17.5" customHeight="1" x14ac:dyDescent="0.35"/>
    <row r="47" spans="2:7" ht="157.5" customHeight="1" x14ac:dyDescent="0.35">
      <c r="B47" s="25" t="s">
        <v>24</v>
      </c>
      <c r="C47" s="26"/>
      <c r="D47" s="27"/>
    </row>
  </sheetData>
  <dataConsolidate/>
  <mergeCells count="12">
    <mergeCell ref="F6:G6"/>
    <mergeCell ref="D13:D23"/>
    <mergeCell ref="B47:D47"/>
    <mergeCell ref="F25:G25"/>
    <mergeCell ref="E13:E23"/>
    <mergeCell ref="F13:F23"/>
    <mergeCell ref="G13:G23"/>
    <mergeCell ref="F33:G33"/>
    <mergeCell ref="G27:G31"/>
    <mergeCell ref="F27:F31"/>
    <mergeCell ref="E27:E31"/>
    <mergeCell ref="D27:D3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DAAF744B0E1B4CA37590D44E389E51" ma:contentTypeVersion="15" ma:contentTypeDescription="Create a new document." ma:contentTypeScope="" ma:versionID="80a79aef1edef6eaffd1a1b872d27131">
  <xsd:schema xmlns:xsd="http://www.w3.org/2001/XMLSchema" xmlns:xs="http://www.w3.org/2001/XMLSchema" xmlns:p="http://schemas.microsoft.com/office/2006/metadata/properties" xmlns:ns3="dcef9a26-4a43-48c7-86f6-d07455e841f2" xmlns:ns4="21c4b080-f7ec-498c-b936-b551caf32ca8" targetNamespace="http://schemas.microsoft.com/office/2006/metadata/properties" ma:root="true" ma:fieldsID="1371a467d690d3570a011dd45bc74116" ns3:_="" ns4:_="">
    <xsd:import namespace="dcef9a26-4a43-48c7-86f6-d07455e841f2"/>
    <xsd:import namespace="21c4b080-f7ec-498c-b936-b551caf32ca8"/>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Datum_x002b_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ef9a26-4a43-48c7-86f6-d07455e841f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76069b9-5191-4ab7-aaf1-3dc5a1428f9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Datum_x002b_Tijd" ma:index="22" nillable="true" ma:displayName="Datum + Tijd" ma:format="DateOnly" ma:internalName="Datum_x002b_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1c4b080-f7ec-498c-b936-b551caf32ca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4b52a05-9b8e-42a3-adcd-2eb6504f523e}" ma:internalName="TaxCatchAll" ma:showField="CatchAllData" ma:web="21c4b080-f7ec-498c-b936-b551caf32c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ef9a26-4a43-48c7-86f6-d07455e841f2">
      <Terms xmlns="http://schemas.microsoft.com/office/infopath/2007/PartnerControls"/>
    </lcf76f155ced4ddcb4097134ff3c332f>
    <TaxCatchAll xmlns="21c4b080-f7ec-498c-b936-b551caf32ca8" xsi:nil="true"/>
    <Datum_x002b_Tijd xmlns="dcef9a26-4a43-48c7-86f6-d07455e841f2" xsi:nil="true"/>
  </documentManagement>
</p:properties>
</file>

<file path=customXml/itemProps1.xml><?xml version="1.0" encoding="utf-8"?>
<ds:datastoreItem xmlns:ds="http://schemas.openxmlformats.org/officeDocument/2006/customXml" ds:itemID="{02F35333-C7CA-4A71-AF72-6372D5332457}">
  <ds:schemaRefs>
    <ds:schemaRef ds:uri="http://schemas.microsoft.com/sharepoint/v3/contenttype/forms"/>
  </ds:schemaRefs>
</ds:datastoreItem>
</file>

<file path=customXml/itemProps2.xml><?xml version="1.0" encoding="utf-8"?>
<ds:datastoreItem xmlns:ds="http://schemas.openxmlformats.org/officeDocument/2006/customXml" ds:itemID="{FBD57C67-4512-49AE-B0A5-1D23D4C2DA19}"/>
</file>

<file path=customXml/itemProps3.xml><?xml version="1.0" encoding="utf-8"?>
<ds:datastoreItem xmlns:ds="http://schemas.openxmlformats.org/officeDocument/2006/customXml" ds:itemID="{AE71492E-C428-4351-B725-7B1B945206C7}">
  <ds:schemaRefs>
    <ds:schemaRef ds:uri="http://schemas.microsoft.com/office/2006/metadata/properties"/>
    <ds:schemaRef ds:uri="http://purl.org/dc/elements/1.1/"/>
    <ds:schemaRef ds:uri="http://purl.org/dc/terms/"/>
    <ds:schemaRef ds:uri="dcef9a26-4a43-48c7-86f6-d07455e841f2"/>
    <ds:schemaRef ds:uri="http://schemas.microsoft.com/office/2006/documentManagement/types"/>
    <ds:schemaRef ds:uri="http://www.w3.org/XML/1998/namespace"/>
    <ds:schemaRef ds:uri="http://schemas.microsoft.com/office/infopath/2007/PartnerControls"/>
    <ds:schemaRef ds:uri="21c4b080-f7ec-498c-b936-b551caf32ca8"/>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Manager/>
  <Company>OWO Gemeenten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Postma, Oane</dc:creator>
  <cp:keywords/>
  <dc:description/>
  <cp:lastModifiedBy>Oane Postma</cp:lastModifiedBy>
  <cp:revision/>
  <dcterms:created xsi:type="dcterms:W3CDTF">2023-06-05T12:20:06Z</dcterms:created>
  <dcterms:modified xsi:type="dcterms:W3CDTF">2026-05-06T12:53:53Z</dcterms:modified>
  <cp:category>Overzicht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0x01010085DAAF744B0E1B4CA37590D44E389E51</vt:lpwstr>
  </property>
  <property fmtid="{D5CDD505-2E9C-101B-9397-08002B2CF9AE}" pid="3" name="MediaServiceImageTags">
    <vt:lpwstr/>
  </property>
  <property fmtid="{D5CDD505-2E9C-101B-9397-08002B2CF9AE}" pid="4" name="Order">
    <vt:r8>2000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