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aevesbv.sharepoint.com/teams/ConsultancyPubliekAB/Gedeelde documenten/General/0. ADVIES/01. Projecten/NBTC - Nederlands Bureau voor Toerisme &amp; Congressen/EA - Outsourcing SFP Admin/02. Aanbestedingsstukken/"/>
    </mc:Choice>
  </mc:AlternateContent>
  <xr:revisionPtr revIDLastSave="0" documentId="8_{23D0AE05-11D2-40AC-84FD-8EA9BD5AE423}" xr6:coauthVersionLast="47" xr6:coauthVersionMax="47" xr10:uidLastSave="{00000000-0000-0000-0000-000000000000}"/>
  <bookViews>
    <workbookView xWindow="28680" yWindow="-120" windowWidth="29040" windowHeight="15720" activeTab="1" xr2:uid="{00000000-000D-0000-FFFF-FFFF00000000}"/>
  </bookViews>
  <sheets>
    <sheet name="Voorblad" sheetId="12" r:id="rId1"/>
    <sheet name="Salaris" sheetId="11" r:id="rId2"/>
    <sheet name="Financieel" sheetId="10" r:id="rId3"/>
    <sheet name="Personeel" sheetId="9" r:id="rId4"/>
    <sheet name="Totaal NBTC " sheetId="8" r:id="rId5"/>
  </sheets>
  <definedNames>
    <definedName name="_xlnm.Print_Area" localSheetId="0">Voorblad!$A$16:$H$16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1" l="1"/>
  <c r="F33" i="11"/>
  <c r="F34" i="11"/>
  <c r="F40" i="11" s="1"/>
  <c r="D24" i="8" s="1"/>
  <c r="F35" i="11"/>
  <c r="F38" i="11"/>
  <c r="F39" i="11"/>
  <c r="F30" i="11"/>
  <c r="F47" i="9"/>
  <c r="C23" i="8"/>
  <c r="F44" i="9"/>
  <c r="F45" i="9"/>
  <c r="F46" i="9"/>
  <c r="F42" i="9"/>
  <c r="D40" i="11"/>
  <c r="B24" i="8" s="1"/>
  <c r="D52" i="9"/>
  <c r="B17" i="8" s="1"/>
  <c r="F51" i="9"/>
  <c r="F50" i="9"/>
  <c r="F52" i="9"/>
  <c r="F40" i="10"/>
  <c r="D11" i="11"/>
  <c r="D20" i="11"/>
  <c r="B21" i="8" s="1"/>
  <c r="D27" i="11"/>
  <c r="B23" i="8" s="1"/>
  <c r="D39" i="9"/>
  <c r="B16" i="8" s="1"/>
  <c r="B22" i="8"/>
  <c r="D20" i="8"/>
  <c r="F22" i="11"/>
  <c r="F13" i="11"/>
  <c r="B20" i="8"/>
  <c r="F26" i="11"/>
  <c r="F25" i="11"/>
  <c r="F19" i="11"/>
  <c r="F18" i="11"/>
  <c r="F16" i="11"/>
  <c r="D33" i="9"/>
  <c r="B15" i="8" s="1"/>
  <c r="D28" i="9"/>
  <c r="B14" i="8" s="1"/>
  <c r="D23" i="9"/>
  <c r="B13" i="8" s="1"/>
  <c r="D15" i="9"/>
  <c r="B12" i="8" s="1"/>
  <c r="F42" i="10"/>
  <c r="F24" i="10"/>
  <c r="F19" i="10"/>
  <c r="C16" i="8" l="1"/>
  <c r="D17" i="8"/>
  <c r="D42" i="11"/>
  <c r="D54" i="9"/>
  <c r="D56" i="9" s="1"/>
  <c r="F27" i="11"/>
  <c r="D23" i="8" s="1"/>
  <c r="F20" i="11"/>
  <c r="F14" i="11"/>
  <c r="C21" i="8" s="1"/>
  <c r="D44" i="10"/>
  <c r="B9" i="8" s="1"/>
  <c r="D36" i="10"/>
  <c r="B8" i="8" s="1"/>
  <c r="D31" i="10"/>
  <c r="B7" i="8" s="1"/>
  <c r="D26" i="10"/>
  <c r="B6" i="8" s="1"/>
  <c r="D20" i="10"/>
  <c r="B5" i="8" s="1"/>
  <c r="F36" i="9"/>
  <c r="F32" i="9"/>
  <c r="F22" i="9"/>
  <c r="F21" i="9"/>
  <c r="F19" i="9"/>
  <c r="F18" i="9"/>
  <c r="F14" i="9"/>
  <c r="F11" i="9"/>
  <c r="F10" i="9"/>
  <c r="F35" i="10"/>
  <c r="F25" i="10"/>
  <c r="F43" i="10"/>
  <c r="F39" i="10"/>
  <c r="F22" i="10"/>
  <c r="F16" i="10"/>
  <c r="F15" i="10"/>
  <c r="C22" i="8" l="1"/>
  <c r="D21" i="8"/>
  <c r="F42" i="11"/>
  <c r="F44" i="11" s="1"/>
  <c r="B26" i="8"/>
  <c r="D44" i="11"/>
  <c r="F15" i="9"/>
  <c r="F44" i="10"/>
  <c r="F36" i="10"/>
  <c r="F26" i="10"/>
  <c r="F20" i="10"/>
  <c r="F33" i="9"/>
  <c r="C15" i="8" s="1"/>
  <c r="F23" i="9"/>
  <c r="D16" i="8"/>
  <c r="C5" i="8" l="1"/>
  <c r="D5" i="8" s="1"/>
  <c r="C6" i="8"/>
  <c r="D6" i="8" s="1"/>
  <c r="C8" i="8"/>
  <c r="D8" i="8" s="1"/>
  <c r="C9" i="8"/>
  <c r="D9" i="8" s="1"/>
  <c r="C13" i="8"/>
  <c r="D13" i="8" s="1"/>
  <c r="C12" i="8"/>
  <c r="D12" i="8" s="1"/>
  <c r="C26" i="8"/>
  <c r="D22" i="8"/>
  <c r="D15" i="8"/>
  <c r="F54" i="9"/>
  <c r="D26" i="8"/>
  <c r="F56" i="9"/>
  <c r="D46" i="10" l="1"/>
  <c r="D48" i="10" s="1"/>
  <c r="F46" i="10"/>
  <c r="F4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tc={51A20E2B-EA0C-4887-9896-7775B931F68C}</author>
  </authors>
  <commentList>
    <comment ref="B10" authorId="0" shapeId="0" xr:uid="{51A20E2B-EA0C-4887-9896-7775B931F68C}">
      <text>
        <t>[Opmerkingenthread]
U kunt deze opmerkingenthread lezen in uw versie van Excel. Eventuele wijzigingen aan de thread gaan echter verloren als het bestand wordt geopend in een nieuwere versie van Excel. Meer informatie: https://go.microsoft.com/fwlink/?linkid=870924
Opmerking:
    Check PvE</t>
      </text>
    </comment>
  </commentList>
</comments>
</file>

<file path=xl/sharedStrings.xml><?xml version="1.0" encoding="utf-8"?>
<sst xmlns="http://schemas.openxmlformats.org/spreadsheetml/2006/main" count="246" uniqueCount="130">
  <si>
    <t xml:space="preserve">Bijlage 5 Prijsopgaveformulier </t>
  </si>
  <si>
    <t>TN 588417</t>
  </si>
  <si>
    <t>Instructie:</t>
  </si>
  <si>
    <t>Indien het Prijzenblad niet volledig is ingevuld of is aangepast door Inschrijver, behoudt de Aanbestedende dienst zich het recht voor om uw inschrijving terzijde te leggen.</t>
  </si>
  <si>
    <t>Inschrijver kan geen rechten ontlenen aan de door Aanbestedende dienst opgegeven indicatieve aantallen/getallen. Op basis van daadwerkelijke aantallen zal de opdracht conform het gestelde in de aanbestedingsdocumenten uiteindelijk gefactureerd worden.</t>
  </si>
  <si>
    <t>Uitgangspunten:</t>
  </si>
  <si>
    <t>We gebruiken de jaarlijkse kosten + implementatie Totale vergelijkingsprijs, op basis van de eenmalige kosten. In de berekeningen gaat u uit van 60 medewerkers, tenzij anders vermeld.</t>
  </si>
  <si>
    <t xml:space="preserve">De tarieven zijn all-in: administratie, overhead, materiaal, reis- en verblijfkosten, verzekeringen, transport, belastingen(m.u.v. btw), heffingen, kosten voor overleg zijn bij de geoffreerde prijzen inbegrepen. </t>
  </si>
  <si>
    <t>Indien bepaalde regels niet van toepassing zijn, dan hoeven deze niet ingevuld te worden. Alle kosten die betrekking hebben op de opdracht zoals omschreven in de aanbestedingsleidraad en programma van eisen dienen te zijn opgenomen.</t>
  </si>
  <si>
    <r>
      <t xml:space="preserve">cellen in te vullen en aan te passen door inschrijver, 
</t>
    </r>
    <r>
      <rPr>
        <b/>
        <sz val="9"/>
        <color rgb="FF000000"/>
        <rFont val="Avenir Next LT Pro"/>
        <family val="2"/>
      </rPr>
      <t>aantal en totaalbedrag aan eenmalige kosten  invullen</t>
    </r>
  </si>
  <si>
    <t>cellen in te vullen en aan te passen door de Inschrijver, voor structurele kosten invullen</t>
  </si>
  <si>
    <r>
      <t>Software Licenties (aantal * prijs)</t>
    </r>
    <r>
      <rPr>
        <sz val="8"/>
        <rFont val="Avenir Next LT Pro"/>
        <family val="2"/>
      </rPr>
      <t> </t>
    </r>
  </si>
  <si>
    <t>Aantal</t>
  </si>
  <si>
    <t>Eenmalige totaalkosten*</t>
  </si>
  <si>
    <t>licenties per stuk</t>
  </si>
  <si>
    <t>Jaarlijkse structurele kosten**</t>
  </si>
  <si>
    <t>Licenties vanaf 1januari 2027 conform PvE waaronder:</t>
  </si>
  <si>
    <t>Financieel algemeen (zoals grootboek, debiteuren, crediteuren, kas/bank, vaste activa, verplichtingen)</t>
  </si>
  <si>
    <t>Budgetbeheer /begroting</t>
  </si>
  <si>
    <t>Kostentoerekening, inkoop</t>
  </si>
  <si>
    <t xml:space="preserve">Inkoop </t>
  </si>
  <si>
    <t>Verkoop (zoals orderadministratie, facturering)</t>
  </si>
  <si>
    <t>medewerkers/beoordelaar/accorderen</t>
  </si>
  <si>
    <t>key users bij opdrachtgever</t>
  </si>
  <si>
    <t>aanvullende kosten licenties</t>
  </si>
  <si>
    <t>Subtotaal Software Licenties</t>
  </si>
  <si>
    <t>Koppelingen</t>
  </si>
  <si>
    <t>Eenmalige totaalkosten</t>
  </si>
  <si>
    <t>koppelingen beheer</t>
  </si>
  <si>
    <t>Jaarlijkse structurele kosten</t>
  </si>
  <si>
    <t>Koppelingen conform programma van eisen</t>
  </si>
  <si>
    <t>aanvullende kosten koppelingen</t>
  </si>
  <si>
    <t>Subtotaal Koppelingen</t>
  </si>
  <si>
    <t>Implementatie/conversie</t>
  </si>
  <si>
    <t>aantal uren</t>
  </si>
  <si>
    <t>Implementatietraject</t>
  </si>
  <si>
    <t>Licenties 1 september tm 31 december 2026</t>
  </si>
  <si>
    <t>Conversies oud naar nieuw</t>
  </si>
  <si>
    <t>Subtotaal implementatie en conversie</t>
  </si>
  <si>
    <t>Scholing</t>
  </si>
  <si>
    <t>scholing 1 dag/jaar</t>
  </si>
  <si>
    <t>Scholing eenmalig/ bijscholing jaarlijks</t>
  </si>
  <si>
    <t>medewerkers</t>
  </si>
  <si>
    <t>key users</t>
  </si>
  <si>
    <t>Subtotaal Scholing</t>
  </si>
  <si>
    <t>Overige kosten</t>
  </si>
  <si>
    <t>aantal</t>
  </si>
  <si>
    <t>overig</t>
  </si>
  <si>
    <t>kosten exit proces</t>
  </si>
  <si>
    <t>upgrades en updates</t>
  </si>
  <si>
    <t>Dienstverlening uren per jaar</t>
  </si>
  <si>
    <t>aanvullende kosten</t>
  </si>
  <si>
    <t>Subtotaal overige kosten</t>
  </si>
  <si>
    <t>totaal</t>
  </si>
  <si>
    <t>eenmalig</t>
  </si>
  <si>
    <t>jaarlijks</t>
  </si>
  <si>
    <t>NB.:</t>
  </si>
  <si>
    <t>aan de opgegeven aantallen kunnen</t>
  </si>
  <si>
    <t>geen rechten worden ontleend</t>
  </si>
  <si>
    <t>*Bij de eenmalige kosten dient de Inschrijver de totaalkosten op te geven.</t>
  </si>
  <si>
    <t>**Structurele kosten dienstverlening. Onder de jaarlijkse structurele kosten verstaat Opdrachtgever alle kosten om de Oplossing te laten werken inclusief de noodzakelijke achterliggende / onderliggende basis licenties, licenties van derden, Cloud kosten / hostingkosten, acceptatie-, test- en instructie omgevingen, helpdesk, mailwisseling, eventueel auditkosten voor ISO normering, het up-to-date houden, veilig houden en het blijvend laten voldoen aan Europese / Nederlandse wet- en regelgeving</t>
  </si>
  <si>
    <r>
      <rPr>
        <sz val="9"/>
        <color rgb="FF000000"/>
        <rFont val="Avenir Next LT Pro"/>
        <family val="2"/>
      </rPr>
      <t xml:space="preserve">cellen in te vullen en aan te passen door inschrijver, </t>
    </r>
    <r>
      <rPr>
        <b/>
        <sz val="9"/>
        <color rgb="FF000000"/>
        <rFont val="Avenir Next LT Pro"/>
        <family val="2"/>
      </rPr>
      <t>aantal en totaalbedrag aan eenmalige kosten  invullen</t>
    </r>
  </si>
  <si>
    <t>cellen in te vullen door de Inschrijver</t>
  </si>
  <si>
    <t>Licenties vanaf 1 januari 2027 conform PvE:</t>
  </si>
  <si>
    <t xml:space="preserve">medewerkers </t>
  </si>
  <si>
    <t>Eenmalige kosten</t>
  </si>
  <si>
    <t>overige koppelingen</t>
  </si>
  <si>
    <t>Implementatie</t>
  </si>
  <si>
    <t>aantal/uren</t>
  </si>
  <si>
    <t>Kosten Dienstverlening</t>
  </si>
  <si>
    <t>aantal medewerkers buitenland</t>
  </si>
  <si>
    <t>kosten per uur</t>
  </si>
  <si>
    <t>Kosten advies Nationaal</t>
  </si>
  <si>
    <t>Nederland</t>
  </si>
  <si>
    <t>Kosten advies internationaal</t>
  </si>
  <si>
    <t>Verenigd Koninkrijk</t>
  </si>
  <si>
    <t>Duitsland</t>
  </si>
  <si>
    <t>Verenigde Staten</t>
  </si>
  <si>
    <t>Belgie</t>
  </si>
  <si>
    <t>Subtotaal Internationale</t>
  </si>
  <si>
    <t>**Structurele kosten dienstverlening. Onder de jaarlijkse structurele kosten verstaat Opdrachtgever alle kosten om de Oplossing te laten werken inclusief de noodzakelijke achterliggende / onderliggende basis licenties, licenties van derden, Cloud kosten / hostingkosten, acceptatie-, test- en instructie omgevingen, helpdesk, mailwisseling, eventueel auditkosten voor ISO normering, het up-to-date houden, veilig houden en het blijvend laten voldoen aan Europese / Nederlandse wet- en regelgeving.</t>
  </si>
  <si>
    <t>Salarisadministratie NBTC</t>
  </si>
  <si>
    <r>
      <t>Inrichtingskosten (aantal * prijs)</t>
    </r>
    <r>
      <rPr>
        <sz val="8"/>
        <rFont val="Avenir Next LT Pro"/>
        <family val="2"/>
      </rPr>
      <t> </t>
    </r>
  </si>
  <si>
    <t>Personeelsadsministratie algemeen inrichting en implementatiekosten</t>
  </si>
  <si>
    <t xml:space="preserve">Subtotaal </t>
  </si>
  <si>
    <t>Beheer conform pve</t>
  </si>
  <si>
    <t>beheer per medewerker</t>
  </si>
  <si>
    <t>Kosten dienstverlening per medewerker per jaar vanaf 1 januari 2027</t>
  </si>
  <si>
    <t>Subtotaal beheer</t>
  </si>
  <si>
    <t>Functioneel beheer</t>
  </si>
  <si>
    <t xml:space="preserve">Uren/jaar functioneelbeheer </t>
  </si>
  <si>
    <t>Subtotaal Functioneel Beheer</t>
  </si>
  <si>
    <t>Koppelingen zoals beschreven in PvE</t>
  </si>
  <si>
    <t>Kosten exit proces</t>
  </si>
  <si>
    <t>Subtotaal Overige Kosten</t>
  </si>
  <si>
    <t xml:space="preserve">aantal medewerkers </t>
  </si>
  <si>
    <t>Kosten advies Internationaal</t>
  </si>
  <si>
    <t>Subtotaal Dienstverlening</t>
  </si>
  <si>
    <t>Totalisatie kosten excl. BTW</t>
  </si>
  <si>
    <t>doorgekend over</t>
  </si>
  <si>
    <t>Financieel NBTC</t>
  </si>
  <si>
    <t>looptijd 5 jaar</t>
  </si>
  <si>
    <t>per jaar</t>
  </si>
  <si>
    <t>Subtotaal Implementatie en conversie</t>
  </si>
  <si>
    <t>Subtotaal Overige kosten</t>
  </si>
  <si>
    <t>Personeelsadministratie NBTC</t>
  </si>
  <si>
    <t>Inrichtingskosten</t>
  </si>
  <si>
    <t xml:space="preserve">Beheer </t>
  </si>
  <si>
    <t>Subtotaal tbv gunning</t>
  </si>
  <si>
    <t>Functie</t>
  </si>
  <si>
    <t>Niveau</t>
  </si>
  <si>
    <t>Junior</t>
  </si>
  <si>
    <t>Medior</t>
  </si>
  <si>
    <t>Senior</t>
  </si>
  <si>
    <t>Projectleider</t>
  </si>
  <si>
    <t>Consultant technisch</t>
  </si>
  <si>
    <t>Ontwikkelaar technisch</t>
  </si>
  <si>
    <t>Organisatienaam:</t>
  </si>
  <si>
    <t>Naam:</t>
  </si>
  <si>
    <t>Functie:</t>
  </si>
  <si>
    <t>Rechtsgeldige ondertekening:</t>
  </si>
  <si>
    <t>Datum:</t>
  </si>
  <si>
    <t>Prijzenblad behorend bij leidraad Co-Sourcing Salaris, Financiële en Personeelsadministratie</t>
  </si>
  <si>
    <t>Alle vermelde prijzen en tarieven dienen gesteld te zijn in Euro's, exclusief BTW. De door u aangeboden prijzen en tarieven dienen inclusief overige belastingen en/of heffingen of overige kosten (waaronder reis-/ verblijfkosten) te zijn. Prijzen of tarieven welke niet zijn opgenomen in het Prijzenblad kunnen niet gefactureerd worden. Prijzen worden aangeboden in maximaal twee decimalen. Inschrijver dient de volledig ingevulde prijsopgave rechtsgeldig ondertekend toe te voegen bij zijn inschrijving. Een waarde van €0,- mag u niet invullen, behalve bij de exitkosten en componenten waarbij dat expliciet is aangegeven. Totaal bedrag is bedrag inclusief al het gevraagde conform de aanbestedingsstukken.</t>
  </si>
  <si>
    <t>Alle kosten die noodzakelijk zijn voor de volledige uitvoering van de opdracht, zoals beschreven in de aanbestedingsstukken, dienen volledig en expliciet in het prijzenblad te zijn opgenomen.</t>
  </si>
  <si>
    <t>De geel gearceerde cellen zijn verplichte velden en dienen volledig te worden ingevuld door de Inschrijver.</t>
  </si>
  <si>
    <t>Financiële Administratie NBTC</t>
  </si>
  <si>
    <t>De uurtarieven dienen als onderliggende basis voor de in het prijzenblad opgenomen kosten voor dienstverlening binnen de scope van de opdracht. Deze uurtarieven worden tevens gehanteerd voor eventuele aanvullende of gewijzigde werkzaamheden gedurende de looptijd van de overeenkomst. Uitgangspunt hierbij is dat de opgenomen tarieven in lijn zijn met de in de inschrijving gehanteerde tarieven (o.a. zoals verwerkt in het implementatieplan en de kostenopbouw).</t>
  </si>
  <si>
    <t>aantal/uren strikt indicatief voor vergelijksprijs</t>
  </si>
  <si>
    <t>kosten per jaar per medewerker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</si>
</sst>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33" x14ac:knownFonts="1">
    <font>
      <sz val="10"/>
      <name val="Arial"/>
    </font>
    <font>
      <sz val="10"/>
      <name val="Arial"/>
      <family val="2"/>
    </font>
    <font>
      <b/>
      <sz val="18"/>
      <color indexed="8"/>
      <name val="Avenir Next LT Pro"/>
      <family val="2"/>
    </font>
    <font>
      <sz val="10"/>
      <name val="Avenir Next LT Pro"/>
      <family val="2"/>
    </font>
    <font>
      <i/>
      <sz val="10"/>
      <name val="Avenir Next LT Pro"/>
      <family val="2"/>
    </font>
    <font>
      <sz val="9"/>
      <name val="Avenir Next LT Pro"/>
      <family val="2"/>
    </font>
    <font>
      <i/>
      <sz val="9"/>
      <name val="Avenir Next LT Pro"/>
      <family val="2"/>
    </font>
    <font>
      <sz val="9"/>
      <color rgb="FFFF0000"/>
      <name val="Avenir Next LT Pro"/>
      <family val="2"/>
    </font>
    <font>
      <b/>
      <u/>
      <sz val="9"/>
      <name val="Avenir Next LT Pro"/>
      <family val="2"/>
    </font>
    <font>
      <b/>
      <sz val="10"/>
      <name val="Avenir Next LT Pro"/>
      <family val="2"/>
    </font>
    <font>
      <sz val="12"/>
      <name val="Avenir Next LT Pro"/>
      <family val="2"/>
    </font>
    <font>
      <b/>
      <sz val="12"/>
      <name val="Avenir Next LT Pro"/>
      <family val="2"/>
    </font>
    <font>
      <b/>
      <sz val="9"/>
      <color rgb="FFFFFFFF"/>
      <name val="Avenir Next LT Pro"/>
      <family val="2"/>
    </font>
    <font>
      <sz val="8"/>
      <name val="Avenir Next LT Pro"/>
      <family val="2"/>
    </font>
    <font>
      <b/>
      <i/>
      <sz val="9"/>
      <color rgb="FFFFFFFF"/>
      <name val="Avenir Next LT Pro"/>
      <family val="2"/>
    </font>
    <font>
      <sz val="9"/>
      <color rgb="FF000000"/>
      <name val="Avenir Next LT Pro"/>
      <family val="2"/>
    </font>
    <font>
      <b/>
      <sz val="9"/>
      <color rgb="FF000000"/>
      <name val="Avenir Next LT Pro"/>
      <family val="2"/>
    </font>
    <font>
      <b/>
      <sz val="9"/>
      <name val="Avenir Next LT Pro"/>
      <family val="2"/>
    </font>
    <font>
      <b/>
      <u/>
      <sz val="12"/>
      <name val="Avenir Next LT Pro"/>
      <family val="2"/>
    </font>
    <font>
      <b/>
      <sz val="11"/>
      <name val="Avenir Next LT Pro"/>
      <family val="2"/>
    </font>
    <font>
      <b/>
      <sz val="9"/>
      <color rgb="FFFF0000"/>
      <name val="Avenir Next LT Pro"/>
      <family val="2"/>
    </font>
    <font>
      <i/>
      <sz val="9"/>
      <color rgb="FF000000"/>
      <name val="Avenir Next LT Pro"/>
      <family val="2"/>
    </font>
    <font>
      <sz val="9"/>
      <name val="Avenir Next LT Pro"/>
      <family val="2"/>
    </font>
    <font>
      <b/>
      <sz val="16"/>
      <color rgb="FF000000"/>
      <name val="Avenir Next LT Pro"/>
      <family val="2"/>
    </font>
    <font>
      <b/>
      <sz val="18"/>
      <name val="Avenir Next LT Pro"/>
      <family val="2"/>
    </font>
    <font>
      <b/>
      <sz val="18"/>
      <color rgb="FF000000"/>
      <name val="Avenir Next LT Pro"/>
      <family val="2"/>
    </font>
    <font>
      <sz val="11"/>
      <color rgb="FFFF0000"/>
      <name val="Avenir Next LT Pro"/>
      <family val="2"/>
    </font>
    <font>
      <b/>
      <u/>
      <sz val="11"/>
      <color rgb="FF000000"/>
      <name val="Avenir Next LT Pro"/>
      <family val="2"/>
    </font>
    <font>
      <sz val="11"/>
      <color rgb="FF000000"/>
      <name val="Avenir Next LT Pro"/>
      <family val="2"/>
    </font>
    <font>
      <sz val="11"/>
      <name val="Avenir Next LT Pro"/>
      <family val="2"/>
    </font>
    <font>
      <u/>
      <sz val="11"/>
      <color rgb="FF000000"/>
      <name val="Avenir Next LT Pro"/>
      <family val="2"/>
    </font>
    <font>
      <sz val="10"/>
      <name val="Avenir Next LT Pro"/>
      <family val="2"/>
    </font>
    <font>
      <b/>
      <sz val="18"/>
      <color indexed="8"/>
      <name val="Avenir Next LT Pro"/>
      <family val="2"/>
    </font>
  </fonts>
  <fills count="20">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548DD4"/>
        <bgColor indexed="64"/>
      </patternFill>
    </fill>
    <fill>
      <patternFill patternType="solid">
        <fgColor theme="0"/>
        <bgColor indexed="64"/>
      </patternFill>
    </fill>
    <fill>
      <patternFill patternType="solid">
        <fgColor rgb="FFB8CCE4"/>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FF"/>
        <bgColor rgb="FF000000"/>
      </patternFill>
    </fill>
    <fill>
      <patternFill patternType="solid">
        <fgColor rgb="FFD9D9D9"/>
        <bgColor rgb="FF000000"/>
      </patternFill>
    </fill>
    <fill>
      <patternFill patternType="solid">
        <fgColor theme="9" tint="-0.249977111117893"/>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4F81BD"/>
      </left>
      <right style="medium">
        <color rgb="FF4F81BD"/>
      </right>
      <top/>
      <bottom/>
      <diagonal/>
    </border>
    <border>
      <left/>
      <right style="medium">
        <color rgb="FF4F81BD"/>
      </right>
      <top/>
      <bottom/>
      <diagonal/>
    </border>
    <border>
      <left style="medium">
        <color rgb="FF4F81BD"/>
      </left>
      <right style="medium">
        <color rgb="FF4F81BD"/>
      </right>
      <top/>
      <bottom style="medium">
        <color rgb="FF4F81BD"/>
      </bottom>
      <diagonal/>
    </border>
    <border>
      <left/>
      <right style="medium">
        <color rgb="FF4F81BD"/>
      </right>
      <top/>
      <bottom style="medium">
        <color rgb="FF4F81BD"/>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42">
    <xf numFmtId="0" fontId="0" fillId="0" borderId="0" xfId="0"/>
    <xf numFmtId="0" fontId="3" fillId="0" borderId="0" xfId="0" applyFont="1"/>
    <xf numFmtId="0" fontId="3" fillId="0" borderId="0" xfId="0" applyFont="1" applyAlignment="1">
      <alignment horizontal="center"/>
    </xf>
    <xf numFmtId="0" fontId="4" fillId="0" borderId="0" xfId="0" applyFont="1"/>
    <xf numFmtId="0" fontId="5" fillId="0" borderId="0" xfId="0" applyFont="1" applyAlignment="1">
      <alignment horizontal="left" vertical="top" wrapText="1"/>
    </xf>
    <xf numFmtId="0" fontId="5" fillId="0" borderId="0" xfId="0" applyFont="1" applyAlignment="1">
      <alignment horizontal="center" vertical="top" wrapText="1"/>
    </xf>
    <xf numFmtId="0" fontId="6" fillId="0" borderId="0" xfId="0" applyFont="1" applyAlignment="1">
      <alignment horizontal="left" vertical="top" wrapText="1"/>
    </xf>
    <xf numFmtId="0" fontId="5" fillId="0" borderId="0" xfId="0" applyFont="1" applyAlignment="1">
      <alignment vertical="top" wrapText="1"/>
    </xf>
    <xf numFmtId="0" fontId="7" fillId="0" borderId="0" xfId="0" applyFont="1" applyAlignment="1">
      <alignment vertical="top" wrapText="1"/>
    </xf>
    <xf numFmtId="0" fontId="6" fillId="0" borderId="0" xfId="0" applyFont="1" applyAlignment="1">
      <alignment vertical="top" wrapText="1"/>
    </xf>
    <xf numFmtId="0" fontId="10" fillId="0" borderId="0" xfId="0" applyFont="1" applyAlignment="1">
      <alignment vertical="center"/>
    </xf>
    <xf numFmtId="0" fontId="11" fillId="0" borderId="0" xfId="0" applyFont="1"/>
    <xf numFmtId="0" fontId="11" fillId="0" borderId="0" xfId="0" applyFont="1" applyAlignment="1">
      <alignment horizontal="center"/>
    </xf>
    <xf numFmtId="0" fontId="6" fillId="0" borderId="6" xfId="0" applyFont="1" applyBorder="1" applyAlignment="1">
      <alignment vertical="center" wrapText="1"/>
    </xf>
    <xf numFmtId="0" fontId="6" fillId="0" borderId="7" xfId="0" applyFont="1" applyBorder="1" applyAlignment="1">
      <alignment horizontal="center" vertical="center" wrapText="1"/>
    </xf>
    <xf numFmtId="44" fontId="5" fillId="0" borderId="7" xfId="1" applyFont="1" applyBorder="1" applyAlignment="1">
      <alignment vertical="center" wrapText="1"/>
    </xf>
    <xf numFmtId="44" fontId="6" fillId="0" borderId="7" xfId="1" applyFont="1" applyBorder="1" applyAlignment="1">
      <alignment vertical="center" wrapText="1"/>
    </xf>
    <xf numFmtId="0" fontId="5" fillId="0" borderId="6" xfId="0" applyFont="1" applyBorder="1" applyAlignment="1">
      <alignment horizontal="left" vertical="center" wrapText="1" indent="1"/>
    </xf>
    <xf numFmtId="0" fontId="15" fillId="0" borderId="7" xfId="0" applyFont="1" applyBorder="1" applyAlignment="1">
      <alignment horizontal="center" vertical="center" wrapText="1"/>
    </xf>
    <xf numFmtId="44" fontId="5" fillId="11" borderId="7" xfId="1" applyFont="1" applyFill="1" applyBorder="1" applyAlignment="1">
      <alignment vertical="center" wrapText="1"/>
    </xf>
    <xf numFmtId="44" fontId="6" fillId="3" borderId="7" xfId="1" applyFont="1" applyFill="1" applyBorder="1" applyAlignment="1">
      <alignment vertical="center" wrapText="1"/>
    </xf>
    <xf numFmtId="44" fontId="5" fillId="12" borderId="7" xfId="1" applyFont="1" applyFill="1" applyBorder="1" applyAlignment="1">
      <alignment vertical="center" wrapText="1"/>
    </xf>
    <xf numFmtId="0" fontId="5" fillId="0" borderId="7" xfId="0" applyFont="1" applyBorder="1" applyAlignment="1">
      <alignment horizontal="center" vertical="center" wrapText="1"/>
    </xf>
    <xf numFmtId="0" fontId="6" fillId="0" borderId="6" xfId="0" applyFont="1" applyBorder="1" applyAlignment="1">
      <alignment horizontal="left" vertical="center" wrapText="1" indent="1"/>
    </xf>
    <xf numFmtId="0" fontId="5" fillId="3" borderId="6" xfId="0" applyFont="1" applyFill="1" applyBorder="1" applyAlignment="1">
      <alignment horizontal="left" vertical="center" wrapText="1"/>
    </xf>
    <xf numFmtId="0" fontId="5" fillId="11" borderId="7" xfId="0" applyFont="1" applyFill="1" applyBorder="1" applyAlignment="1">
      <alignment horizontal="center" vertical="center" wrapText="1"/>
    </xf>
    <xf numFmtId="0" fontId="5" fillId="0" borderId="6" xfId="0" applyFont="1" applyBorder="1" applyAlignment="1">
      <alignment horizontal="left" vertical="center" wrapText="1"/>
    </xf>
    <xf numFmtId="0" fontId="5" fillId="5" borderId="7" xfId="0" applyFont="1" applyFill="1" applyBorder="1" applyAlignment="1">
      <alignment horizontal="center" vertical="center" wrapText="1"/>
    </xf>
    <xf numFmtId="0" fontId="5" fillId="0" borderId="7" xfId="0" applyFont="1" applyBorder="1" applyAlignment="1">
      <alignment horizontal="left" vertical="center" wrapText="1"/>
    </xf>
    <xf numFmtId="0" fontId="6"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8" fillId="7" borderId="0" xfId="0" applyFont="1" applyFill="1" applyAlignment="1">
      <alignment horizontal="center" vertical="top" wrapText="1"/>
    </xf>
    <xf numFmtId="0" fontId="8" fillId="7" borderId="0" xfId="0" applyFont="1" applyFill="1" applyAlignment="1">
      <alignment horizontal="left" vertical="top" wrapText="1"/>
    </xf>
    <xf numFmtId="164" fontId="8" fillId="7" borderId="0" xfId="0" applyNumberFormat="1" applyFont="1" applyFill="1" applyAlignment="1">
      <alignment horizontal="left" vertical="top" wrapText="1"/>
    </xf>
    <xf numFmtId="0" fontId="11" fillId="0" borderId="0" xfId="0" applyFont="1" applyAlignment="1">
      <alignment horizontal="left" vertical="center" indent="9"/>
    </xf>
    <xf numFmtId="0" fontId="8" fillId="0" borderId="0" xfId="0" applyFont="1" applyAlignment="1">
      <alignment horizontal="left" vertical="center" wrapText="1"/>
    </xf>
    <xf numFmtId="164" fontId="5" fillId="0" borderId="0" xfId="0" applyNumberFormat="1" applyFont="1" applyAlignment="1">
      <alignment horizontal="justify" vertical="center" wrapText="1"/>
    </xf>
    <xf numFmtId="164" fontId="5" fillId="0" borderId="0" xfId="0" applyNumberFormat="1" applyFont="1" applyAlignment="1">
      <alignment vertical="top" wrapText="1"/>
    </xf>
    <xf numFmtId="0" fontId="3" fillId="0" borderId="0" xfId="0" applyFont="1" applyAlignment="1">
      <alignment horizontal="center" wrapText="1"/>
    </xf>
    <xf numFmtId="0" fontId="7" fillId="0" borderId="7" xfId="0" applyFont="1" applyBorder="1" applyAlignment="1">
      <alignment horizontal="center" vertical="center" wrapText="1"/>
    </xf>
    <xf numFmtId="44" fontId="5" fillId="13" borderId="7" xfId="1" applyFont="1" applyFill="1" applyBorder="1" applyAlignment="1">
      <alignment vertical="center" wrapText="1"/>
    </xf>
    <xf numFmtId="44" fontId="6" fillId="5" borderId="7" xfId="1" applyFont="1" applyFill="1" applyBorder="1" applyAlignment="1">
      <alignment vertical="center" wrapText="1"/>
    </xf>
    <xf numFmtId="164" fontId="6" fillId="0" borderId="0" xfId="0" applyNumberFormat="1" applyFont="1" applyAlignment="1">
      <alignment horizontal="justify" vertical="center" wrapText="1"/>
    </xf>
    <xf numFmtId="44" fontId="5" fillId="3" borderId="7" xfId="1" applyFont="1" applyFill="1" applyBorder="1" applyAlignment="1">
      <alignment vertical="center" wrapText="1"/>
    </xf>
    <xf numFmtId="164" fontId="8" fillId="7" borderId="0" xfId="0" applyNumberFormat="1" applyFont="1" applyFill="1" applyAlignment="1">
      <alignment horizontal="center" vertical="top" wrapText="1"/>
    </xf>
    <xf numFmtId="0" fontId="9" fillId="0" borderId="0" xfId="0" applyFont="1"/>
    <xf numFmtId="0" fontId="5" fillId="8" borderId="1" xfId="0" applyFont="1" applyFill="1" applyBorder="1" applyAlignment="1">
      <alignment horizontal="left" vertical="center" wrapText="1"/>
    </xf>
    <xf numFmtId="44" fontId="3" fillId="0" borderId="1" xfId="0" applyNumberFormat="1" applyFont="1" applyBorder="1"/>
    <xf numFmtId="0" fontId="3" fillId="10" borderId="1" xfId="0" applyFont="1" applyFill="1" applyBorder="1"/>
    <xf numFmtId="0" fontId="3" fillId="0" borderId="1" xfId="0" applyFont="1" applyBorder="1"/>
    <xf numFmtId="0" fontId="19" fillId="9" borderId="0" xfId="0" applyFont="1" applyFill="1" applyAlignment="1">
      <alignment horizontal="left" vertical="center" wrapText="1"/>
    </xf>
    <xf numFmtId="44" fontId="19" fillId="9" borderId="0" xfId="1" applyFont="1" applyFill="1"/>
    <xf numFmtId="44" fontId="5" fillId="3" borderId="1" xfId="1" applyFont="1" applyFill="1" applyBorder="1" applyAlignment="1">
      <alignment vertical="center" wrapText="1"/>
    </xf>
    <xf numFmtId="0" fontId="12"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5" fillId="6" borderId="1" xfId="0" applyFont="1" applyFill="1" applyBorder="1" applyAlignment="1">
      <alignment vertical="center" wrapText="1"/>
    </xf>
    <xf numFmtId="0" fontId="15" fillId="0" borderId="1" xfId="0" applyFont="1" applyBorder="1" applyAlignment="1">
      <alignment vertical="center" wrapText="1"/>
    </xf>
    <xf numFmtId="0" fontId="15" fillId="3" borderId="1" xfId="0" applyFont="1" applyFill="1" applyBorder="1" applyAlignment="1">
      <alignment vertical="center" wrapText="1"/>
    </xf>
    <xf numFmtId="0" fontId="17" fillId="0" borderId="1" xfId="0" applyFont="1" applyBorder="1" applyAlignment="1">
      <alignment vertical="center" wrapText="1"/>
    </xf>
    <xf numFmtId="0" fontId="20" fillId="0" borderId="0" xfId="0" applyFont="1" applyAlignment="1">
      <alignment vertical="top" wrapText="1"/>
    </xf>
    <xf numFmtId="0" fontId="21" fillId="0" borderId="6" xfId="0" applyFont="1" applyBorder="1" applyAlignment="1">
      <alignment horizontal="left" vertical="center" wrapText="1"/>
    </xf>
    <xf numFmtId="0" fontId="17" fillId="0" borderId="6" xfId="0" applyFont="1" applyBorder="1" applyAlignment="1">
      <alignment horizontal="left" vertical="center" wrapText="1"/>
    </xf>
    <xf numFmtId="0" fontId="5" fillId="8" borderId="0" xfId="0" applyFont="1" applyFill="1" applyAlignment="1">
      <alignment horizontal="left" vertical="center" wrapText="1"/>
    </xf>
    <xf numFmtId="44" fontId="3" fillId="0" borderId="16" xfId="0" applyNumberFormat="1" applyFont="1" applyBorder="1"/>
    <xf numFmtId="0" fontId="5" fillId="8" borderId="2" xfId="0" applyFont="1" applyFill="1" applyBorder="1" applyAlignment="1">
      <alignment horizontal="left" vertical="center" wrapText="1"/>
    </xf>
    <xf numFmtId="44" fontId="3" fillId="0" borderId="3" xfId="0" applyNumberFormat="1" applyFont="1" applyBorder="1"/>
    <xf numFmtId="44" fontId="3" fillId="10" borderId="3" xfId="0" applyNumberFormat="1" applyFont="1" applyFill="1" applyBorder="1"/>
    <xf numFmtId="0" fontId="6" fillId="0" borderId="6" xfId="0" applyFont="1" applyBorder="1" applyAlignment="1">
      <alignment horizontal="left" vertical="center" wrapText="1"/>
    </xf>
    <xf numFmtId="0" fontId="12" fillId="16" borderId="4" xfId="0" applyFont="1" applyFill="1" applyBorder="1" applyAlignment="1">
      <alignment vertical="center" wrapText="1"/>
    </xf>
    <xf numFmtId="0" fontId="12" fillId="16" borderId="5" xfId="0" applyFont="1" applyFill="1" applyBorder="1" applyAlignment="1">
      <alignment horizontal="center" vertical="center" wrapText="1"/>
    </xf>
    <xf numFmtId="0" fontId="12" fillId="16" borderId="5" xfId="0" applyFont="1" applyFill="1" applyBorder="1" applyAlignment="1">
      <alignment vertical="center" wrapText="1"/>
    </xf>
    <xf numFmtId="0" fontId="14" fillId="16" borderId="5" xfId="0" applyFont="1" applyFill="1" applyBorder="1" applyAlignment="1">
      <alignment vertical="center" wrapText="1"/>
    </xf>
    <xf numFmtId="0" fontId="12" fillId="16" borderId="8" xfId="0" applyFont="1" applyFill="1" applyBorder="1" applyAlignment="1">
      <alignment vertical="center" wrapText="1"/>
    </xf>
    <xf numFmtId="0" fontId="5" fillId="17" borderId="8" xfId="0" applyFont="1" applyFill="1" applyBorder="1" applyAlignment="1">
      <alignment horizontal="right" vertical="center" wrapText="1"/>
    </xf>
    <xf numFmtId="0" fontId="5" fillId="17" borderId="9" xfId="0" applyFont="1" applyFill="1" applyBorder="1" applyAlignment="1">
      <alignment horizontal="center" vertical="center" wrapText="1"/>
    </xf>
    <xf numFmtId="44" fontId="5" fillId="17" borderId="9" xfId="1" applyFont="1" applyFill="1" applyBorder="1" applyAlignment="1">
      <alignment vertical="center" wrapText="1"/>
    </xf>
    <xf numFmtId="44" fontId="6" fillId="17" borderId="9" xfId="1" applyFont="1" applyFill="1" applyBorder="1" applyAlignment="1">
      <alignment vertical="center" wrapText="1"/>
    </xf>
    <xf numFmtId="0" fontId="12" fillId="16" borderId="9" xfId="0" applyFont="1" applyFill="1" applyBorder="1" applyAlignment="1">
      <alignment horizontal="center" vertical="center" wrapText="1"/>
    </xf>
    <xf numFmtId="0" fontId="5" fillId="18" borderId="8" xfId="0" applyFont="1" applyFill="1" applyBorder="1" applyAlignment="1">
      <alignment horizontal="right" vertical="center" wrapText="1"/>
    </xf>
    <xf numFmtId="0" fontId="5" fillId="18" borderId="9" xfId="0" applyFont="1" applyFill="1" applyBorder="1" applyAlignment="1">
      <alignment horizontal="center" vertical="center" wrapText="1"/>
    </xf>
    <xf numFmtId="44" fontId="5" fillId="18" borderId="9" xfId="1" applyFont="1" applyFill="1" applyBorder="1" applyAlignment="1">
      <alignment vertical="center" wrapText="1"/>
    </xf>
    <xf numFmtId="44" fontId="6" fillId="18" borderId="9" xfId="1" applyFont="1" applyFill="1" applyBorder="1" applyAlignment="1">
      <alignment vertical="center" wrapText="1"/>
    </xf>
    <xf numFmtId="0" fontId="5" fillId="18" borderId="6" xfId="0" applyFont="1" applyFill="1" applyBorder="1" applyAlignment="1">
      <alignment horizontal="left" vertical="center" wrapText="1"/>
    </xf>
    <xf numFmtId="0" fontId="5" fillId="18" borderId="7" xfId="0" applyFont="1" applyFill="1" applyBorder="1" applyAlignment="1">
      <alignment horizontal="center" vertical="center" wrapText="1"/>
    </xf>
    <xf numFmtId="164" fontId="5" fillId="18" borderId="7" xfId="0" applyNumberFormat="1" applyFont="1" applyFill="1" applyBorder="1" applyAlignment="1">
      <alignment horizontal="justify" vertical="center" wrapText="1"/>
    </xf>
    <xf numFmtId="164" fontId="6" fillId="18" borderId="7" xfId="0" applyNumberFormat="1" applyFont="1" applyFill="1" applyBorder="1" applyAlignment="1">
      <alignment horizontal="justify" vertical="center" wrapText="1"/>
    </xf>
    <xf numFmtId="44" fontId="5" fillId="17" borderId="8" xfId="0" applyNumberFormat="1" applyFont="1" applyFill="1" applyBorder="1" applyAlignment="1">
      <alignment horizontal="right" vertical="center" wrapText="1"/>
    </xf>
    <xf numFmtId="0" fontId="5" fillId="17" borderId="6" xfId="0" applyFont="1" applyFill="1" applyBorder="1" applyAlignment="1">
      <alignment horizontal="left" vertical="center" wrapText="1"/>
    </xf>
    <xf numFmtId="0" fontId="5" fillId="17" borderId="7" xfId="0" applyFont="1" applyFill="1" applyBorder="1" applyAlignment="1">
      <alignment horizontal="center" vertical="center" wrapText="1"/>
    </xf>
    <xf numFmtId="164" fontId="5" fillId="17" borderId="7" xfId="0" applyNumberFormat="1" applyFont="1" applyFill="1" applyBorder="1" applyAlignment="1">
      <alignment horizontal="justify" vertical="center" wrapText="1"/>
    </xf>
    <xf numFmtId="164" fontId="6" fillId="17" borderId="7" xfId="0" applyNumberFormat="1" applyFont="1" applyFill="1" applyBorder="1" applyAlignment="1">
      <alignment horizontal="justify" vertical="center" wrapText="1"/>
    </xf>
    <xf numFmtId="0" fontId="24" fillId="15" borderId="0" xfId="0" applyFont="1" applyFill="1" applyAlignment="1">
      <alignment vertical="top" wrapText="1"/>
    </xf>
    <xf numFmtId="0" fontId="5" fillId="0" borderId="7" xfId="1" applyNumberFormat="1" applyFont="1" applyBorder="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left" vertical="top" wrapText="1"/>
    </xf>
    <xf numFmtId="0" fontId="15" fillId="11" borderId="0" xfId="0" applyFont="1" applyFill="1" applyAlignment="1">
      <alignment horizontal="center" vertical="top" wrapText="1"/>
    </xf>
    <xf numFmtId="0" fontId="5" fillId="11" borderId="0" xfId="0" applyFont="1" applyFill="1" applyAlignment="1">
      <alignment horizontal="center" vertical="top" wrapText="1"/>
    </xf>
    <xf numFmtId="0" fontId="5" fillId="3" borderId="0" xfId="0" applyFont="1" applyFill="1" applyAlignment="1">
      <alignment horizontal="center" vertical="top" wrapText="1"/>
    </xf>
    <xf numFmtId="0" fontId="5" fillId="3" borderId="10" xfId="0" applyFont="1" applyFill="1" applyBorder="1" applyAlignment="1">
      <alignment horizontal="center" vertical="top" wrapText="1"/>
    </xf>
    <xf numFmtId="0" fontId="32" fillId="0" borderId="0" xfId="0" applyFont="1" applyAlignment="1">
      <alignment horizontal="center"/>
    </xf>
    <xf numFmtId="0" fontId="28" fillId="0" borderId="20" xfId="0" applyFont="1" applyBorder="1" applyAlignment="1">
      <alignment vertical="top" wrapText="1"/>
    </xf>
    <xf numFmtId="0" fontId="28" fillId="0" borderId="21" xfId="0" applyFont="1" applyBorder="1" applyAlignment="1">
      <alignment vertical="top" wrapText="1"/>
    </xf>
    <xf numFmtId="0" fontId="28" fillId="0" borderId="22" xfId="0" applyFont="1" applyBorder="1" applyAlignment="1">
      <alignment vertical="top" wrapText="1"/>
    </xf>
    <xf numFmtId="0" fontId="28" fillId="0" borderId="14" xfId="0" applyFont="1" applyBorder="1" applyAlignment="1">
      <alignment vertical="top" wrapText="1"/>
    </xf>
    <xf numFmtId="0" fontId="28" fillId="0" borderId="0" xfId="0" applyFont="1" applyAlignment="1">
      <alignment vertical="top" wrapText="1"/>
    </xf>
    <xf numFmtId="0" fontId="28" fillId="0" borderId="15" xfId="0" applyFont="1" applyBorder="1" applyAlignment="1">
      <alignment vertical="top" wrapText="1"/>
    </xf>
    <xf numFmtId="0" fontId="29" fillId="0" borderId="14" xfId="0" applyFont="1" applyBorder="1" applyAlignment="1">
      <alignment vertical="top" wrapText="1"/>
    </xf>
    <xf numFmtId="0" fontId="29" fillId="0" borderId="0" xfId="0" applyFont="1" applyAlignment="1">
      <alignment vertical="top" wrapText="1"/>
    </xf>
    <xf numFmtId="0" fontId="29" fillId="0" borderId="15" xfId="0" applyFont="1" applyBorder="1" applyAlignment="1">
      <alignment vertical="top" wrapText="1"/>
    </xf>
    <xf numFmtId="0" fontId="30" fillId="0" borderId="14" xfId="0" applyFont="1" applyBorder="1" applyAlignment="1">
      <alignment vertical="top" wrapText="1"/>
    </xf>
    <xf numFmtId="0" fontId="30" fillId="0" borderId="0" xfId="0" applyFont="1" applyAlignment="1">
      <alignment vertical="top" wrapText="1"/>
    </xf>
    <xf numFmtId="0" fontId="30" fillId="0" borderId="15" xfId="0" applyFont="1" applyBorder="1" applyAlignment="1">
      <alignment vertical="top" wrapText="1"/>
    </xf>
    <xf numFmtId="0" fontId="27" fillId="0" borderId="14" xfId="0" applyFont="1" applyBorder="1" applyAlignment="1">
      <alignment vertical="top" wrapText="1"/>
    </xf>
    <xf numFmtId="0" fontId="27" fillId="0" borderId="0" xfId="0" applyFont="1" applyAlignment="1">
      <alignment vertical="top" wrapText="1"/>
    </xf>
    <xf numFmtId="0" fontId="27" fillId="0" borderId="15" xfId="0" applyFont="1" applyBorder="1" applyAlignment="1">
      <alignment vertical="top" wrapText="1"/>
    </xf>
    <xf numFmtId="0" fontId="29" fillId="0" borderId="14" xfId="0" applyFont="1" applyBorder="1" applyAlignment="1">
      <alignment horizontal="center"/>
    </xf>
    <xf numFmtId="0" fontId="29" fillId="0" borderId="0" xfId="0" applyFont="1" applyAlignment="1">
      <alignment horizontal="center"/>
    </xf>
    <xf numFmtId="0" fontId="29" fillId="0" borderId="15" xfId="0" applyFont="1" applyBorder="1" applyAlignment="1">
      <alignment horizontal="center"/>
    </xf>
    <xf numFmtId="0" fontId="29" fillId="0" borderId="14" xfId="0" applyFont="1" applyBorder="1" applyAlignment="1">
      <alignment horizontal="center" vertical="top" wrapText="1"/>
    </xf>
    <xf numFmtId="0" fontId="29" fillId="0" borderId="0" xfId="0" applyFont="1" applyAlignment="1">
      <alignment horizontal="center" vertical="top" wrapText="1"/>
    </xf>
    <xf numFmtId="0" fontId="29" fillId="0" borderId="15" xfId="0" applyFont="1" applyBorder="1" applyAlignment="1">
      <alignment horizontal="center" vertical="top" wrapText="1"/>
    </xf>
    <xf numFmtId="0" fontId="23" fillId="14" borderId="17" xfId="0" applyFont="1" applyFill="1" applyBorder="1" applyAlignment="1">
      <alignment horizontal="left"/>
    </xf>
    <xf numFmtId="0" fontId="23" fillId="14" borderId="18" xfId="0" applyFont="1" applyFill="1" applyBorder="1" applyAlignment="1">
      <alignment horizontal="left"/>
    </xf>
    <xf numFmtId="0" fontId="23" fillId="14" borderId="19" xfId="0" applyFont="1" applyFill="1" applyBorder="1" applyAlignment="1">
      <alignment horizontal="left"/>
    </xf>
    <xf numFmtId="0" fontId="24" fillId="15" borderId="14" xfId="0" applyFont="1" applyFill="1" applyBorder="1" applyAlignment="1">
      <alignment vertical="top" wrapText="1"/>
    </xf>
    <xf numFmtId="0" fontId="24" fillId="15" borderId="0" xfId="0" applyFont="1" applyFill="1" applyAlignment="1">
      <alignment vertical="top" wrapText="1"/>
    </xf>
    <xf numFmtId="0" fontId="25" fillId="15" borderId="0" xfId="0" applyFont="1" applyFill="1" applyAlignment="1">
      <alignment vertical="top" wrapText="1"/>
    </xf>
    <xf numFmtId="0" fontId="26" fillId="15" borderId="0" xfId="0" applyFont="1" applyFill="1" applyAlignment="1">
      <alignment wrapText="1"/>
    </xf>
    <xf numFmtId="0" fontId="26" fillId="15" borderId="15" xfId="0" applyFont="1" applyFill="1" applyBorder="1" applyAlignment="1">
      <alignment wrapText="1"/>
    </xf>
    <xf numFmtId="0" fontId="27" fillId="0" borderId="11" xfId="0" applyFont="1" applyBorder="1" applyAlignment="1">
      <alignment vertical="top" wrapText="1"/>
    </xf>
    <xf numFmtId="0" fontId="27" fillId="0" borderId="12" xfId="0" applyFont="1" applyBorder="1" applyAlignment="1">
      <alignment vertical="top" wrapText="1"/>
    </xf>
    <xf numFmtId="0" fontId="27" fillId="0" borderId="13" xfId="0" applyFont="1" applyBorder="1" applyAlignment="1">
      <alignment vertical="top" wrapText="1"/>
    </xf>
    <xf numFmtId="0" fontId="3" fillId="11" borderId="0" xfId="0" applyFont="1" applyFill="1" applyAlignment="1">
      <alignment horizontal="center" vertical="top" wrapText="1"/>
    </xf>
    <xf numFmtId="0" fontId="3" fillId="3" borderId="0" xfId="0" applyFont="1" applyFill="1" applyAlignment="1">
      <alignment horizontal="center" vertical="top" wrapText="1"/>
    </xf>
    <xf numFmtId="0" fontId="3" fillId="3" borderId="10" xfId="0" applyFont="1" applyFill="1" applyBorder="1" applyAlignment="1">
      <alignment horizontal="center" vertical="top" wrapText="1"/>
    </xf>
    <xf numFmtId="0" fontId="2" fillId="0" borderId="0" xfId="0" applyFont="1" applyAlignment="1">
      <alignment horizontal="center"/>
    </xf>
    <xf numFmtId="0" fontId="18" fillId="2" borderId="0" xfId="0" applyFont="1" applyFill="1" applyAlignment="1">
      <alignment horizontal="center"/>
    </xf>
    <xf numFmtId="0" fontId="5" fillId="19" borderId="0" xfId="0" applyFont="1" applyFill="1" applyAlignment="1">
      <alignment horizontal="left" vertical="top" wrapText="1"/>
    </xf>
    <xf numFmtId="0" fontId="22" fillId="19" borderId="0" xfId="0" applyFont="1" applyFill="1" applyAlignment="1">
      <alignment horizontal="left" vertical="top" wrapText="1"/>
    </xf>
    <xf numFmtId="0" fontId="17" fillId="3" borderId="1" xfId="0" applyFont="1" applyFill="1" applyBorder="1" applyAlignment="1">
      <alignment horizontal="center" vertical="center" wrapText="1"/>
    </xf>
    <xf numFmtId="0" fontId="31" fillId="3" borderId="0" xfId="0" applyFont="1" applyFill="1" applyAlignment="1">
      <alignment horizontal="center" vertical="top" wrapText="1"/>
    </xf>
  </cellXfs>
  <cellStyles count="2">
    <cellStyle name="Standaard" xfId="0" builtinId="0"/>
    <cellStyle name="Valuta" xfId="1" builtinId="4"/>
  </cellStyles>
  <dxfs count="0"/>
  <tableStyles count="0" defaultTableStyle="TableStyleMedium9" defaultPivotStyle="PivotStyleLight16"/>
  <colors>
    <mruColors>
      <color rgb="FF0000FF"/>
      <color rgb="FF66FFFF"/>
      <color rgb="FF5C2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Laura Karssen" id="{80F71A72-063A-47FF-8A26-19BAC5AA8E12}" userId="S::l.karssen_nl.epsa.com#ext#@hollandonline.onmicrosoft.com::f9a34709-8e4f-4150-b3ab-ef4b30c2b23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6-04-30T11:33:17.39" personId="{80F71A72-063A-47FF-8A26-19BAC5AA8E12}" id="{51A20E2B-EA0C-4887-9896-7775B931F68C}">
    <text>Check PvE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7BA63-C77C-40E2-8C1C-8865F08ABFA8}">
  <dimension ref="A1:H16"/>
  <sheetViews>
    <sheetView workbookViewId="0">
      <selection activeCell="D19" sqref="D19"/>
    </sheetView>
  </sheetViews>
  <sheetFormatPr defaultRowHeight="13.2" x14ac:dyDescent="0.25"/>
  <cols>
    <col min="1" max="1" width="81.33203125" customWidth="1"/>
    <col min="2" max="2" width="37.88671875" customWidth="1"/>
    <col min="3" max="3" width="39.6640625" customWidth="1"/>
    <col min="4" max="4" width="30.44140625" customWidth="1"/>
  </cols>
  <sheetData>
    <row r="1" spans="1:8" ht="13.8" thickBot="1" x14ac:dyDescent="0.3"/>
    <row r="2" spans="1:8" ht="21.6" thickBot="1" x14ac:dyDescent="0.45">
      <c r="A2" s="122" t="s">
        <v>0</v>
      </c>
      <c r="B2" s="123"/>
      <c r="C2" s="123"/>
      <c r="D2" s="123"/>
      <c r="E2" s="123"/>
      <c r="F2" s="123"/>
      <c r="G2" s="123"/>
      <c r="H2" s="124"/>
    </row>
    <row r="3" spans="1:8" ht="23.4" x14ac:dyDescent="0.25">
      <c r="A3" s="125" t="s">
        <v>122</v>
      </c>
      <c r="B3" s="92"/>
      <c r="C3" s="126"/>
      <c r="D3" s="127" t="s">
        <v>1</v>
      </c>
      <c r="E3" s="128"/>
      <c r="F3" s="128"/>
      <c r="G3" s="128"/>
      <c r="H3" s="129"/>
    </row>
    <row r="4" spans="1:8" ht="23.4" x14ac:dyDescent="0.25">
      <c r="A4" s="125"/>
      <c r="B4" s="92"/>
      <c r="C4" s="126"/>
      <c r="D4" s="127"/>
      <c r="E4" s="128"/>
      <c r="F4" s="128"/>
      <c r="G4" s="128"/>
      <c r="H4" s="129"/>
    </row>
    <row r="5" spans="1:8" ht="14.4" x14ac:dyDescent="0.25">
      <c r="A5" s="130" t="s">
        <v>2</v>
      </c>
      <c r="B5" s="131"/>
      <c r="C5" s="131"/>
      <c r="D5" s="131"/>
      <c r="E5" s="131"/>
      <c r="F5" s="131"/>
      <c r="G5" s="131"/>
      <c r="H5" s="132"/>
    </row>
    <row r="6" spans="1:8" ht="14.4" x14ac:dyDescent="0.25">
      <c r="A6" s="104" t="s">
        <v>3</v>
      </c>
      <c r="B6" s="105"/>
      <c r="C6" s="105"/>
      <c r="D6" s="105"/>
      <c r="E6" s="105"/>
      <c r="F6" s="105"/>
      <c r="G6" s="105"/>
      <c r="H6" s="106"/>
    </row>
    <row r="7" spans="1:8" ht="14.4" x14ac:dyDescent="0.25">
      <c r="A7" s="107"/>
      <c r="B7" s="108"/>
      <c r="C7" s="108"/>
      <c r="D7" s="108"/>
      <c r="E7" s="108"/>
      <c r="F7" s="108"/>
      <c r="G7" s="108"/>
      <c r="H7" s="109"/>
    </row>
    <row r="8" spans="1:8" ht="57" customHeight="1" x14ac:dyDescent="0.25">
      <c r="A8" s="104" t="s">
        <v>123</v>
      </c>
      <c r="B8" s="105"/>
      <c r="C8" s="105"/>
      <c r="D8" s="105"/>
      <c r="E8" s="105"/>
      <c r="F8" s="105"/>
      <c r="G8" s="105"/>
      <c r="H8" s="106"/>
    </row>
    <row r="9" spans="1:8" ht="14.4" x14ac:dyDescent="0.3">
      <c r="A9" s="116"/>
      <c r="B9" s="117"/>
      <c r="C9" s="117"/>
      <c r="D9" s="117"/>
      <c r="E9" s="117"/>
      <c r="F9" s="117"/>
      <c r="G9" s="117"/>
      <c r="H9" s="118"/>
    </row>
    <row r="10" spans="1:8" ht="14.4" x14ac:dyDescent="0.25">
      <c r="A10" s="107" t="s">
        <v>124</v>
      </c>
      <c r="B10" s="108"/>
      <c r="C10" s="108"/>
      <c r="D10" s="108"/>
      <c r="E10" s="108"/>
      <c r="F10" s="108"/>
      <c r="G10" s="108"/>
      <c r="H10" s="109"/>
    </row>
    <row r="11" spans="1:8" ht="14.4" x14ac:dyDescent="0.25">
      <c r="A11" s="119"/>
      <c r="B11" s="120"/>
      <c r="C11" s="120"/>
      <c r="D11" s="120"/>
      <c r="E11" s="120"/>
      <c r="F11" s="120"/>
      <c r="G11" s="120"/>
      <c r="H11" s="121"/>
    </row>
    <row r="12" spans="1:8" ht="14.4" x14ac:dyDescent="0.25">
      <c r="A12" s="110" t="s">
        <v>4</v>
      </c>
      <c r="B12" s="111"/>
      <c r="C12" s="111"/>
      <c r="D12" s="111"/>
      <c r="E12" s="111"/>
      <c r="F12" s="111"/>
      <c r="G12" s="111"/>
      <c r="H12" s="112"/>
    </row>
    <row r="13" spans="1:8" ht="14.4" x14ac:dyDescent="0.25">
      <c r="A13" s="107"/>
      <c r="B13" s="108"/>
      <c r="C13" s="108"/>
      <c r="D13" s="108"/>
      <c r="E13" s="108"/>
      <c r="F13" s="108"/>
      <c r="G13" s="108"/>
      <c r="H13" s="109"/>
    </row>
    <row r="14" spans="1:8" ht="14.4" x14ac:dyDescent="0.25">
      <c r="A14" s="113" t="s">
        <v>5</v>
      </c>
      <c r="B14" s="114"/>
      <c r="C14" s="114"/>
      <c r="D14" s="114"/>
      <c r="E14" s="114"/>
      <c r="F14" s="114"/>
      <c r="G14" s="114"/>
      <c r="H14" s="115"/>
    </row>
    <row r="15" spans="1:8" ht="14.4" x14ac:dyDescent="0.25">
      <c r="A15" s="104" t="s">
        <v>6</v>
      </c>
      <c r="B15" s="105"/>
      <c r="C15" s="105"/>
      <c r="D15" s="105"/>
      <c r="E15" s="105"/>
      <c r="F15" s="105"/>
      <c r="G15" s="105"/>
      <c r="H15" s="106"/>
    </row>
    <row r="16" spans="1:8" ht="14.4" x14ac:dyDescent="0.25">
      <c r="A16" s="101"/>
      <c r="B16" s="102"/>
      <c r="C16" s="102"/>
      <c r="D16" s="102"/>
      <c r="E16" s="102"/>
      <c r="F16" s="102"/>
      <c r="G16" s="102"/>
      <c r="H16" s="103"/>
    </row>
  </sheetData>
  <sheetProtection algorithmName="SHA-512" hashValue="8lU9tjW2jXVaNKFt1ck+vCvTzbqRQZ6tpcJwjHilgBz4S8BVu1p+czqiSjGOh1UqJf6gBagJqbiE5BEEUPcsgg==" saltValue="sVsaLkBZNAYslPXRdU30QA==" spinCount="100000" sheet="1" objects="1" scenarios="1"/>
  <mergeCells count="20">
    <mergeCell ref="A7:H7"/>
    <mergeCell ref="A2:H2"/>
    <mergeCell ref="A3:A4"/>
    <mergeCell ref="C3:C4"/>
    <mergeCell ref="D3:D4"/>
    <mergeCell ref="E3:E4"/>
    <mergeCell ref="F3:F4"/>
    <mergeCell ref="G3:G4"/>
    <mergeCell ref="H3:H4"/>
    <mergeCell ref="A5:H5"/>
    <mergeCell ref="A6:H6"/>
    <mergeCell ref="A16:H16"/>
    <mergeCell ref="A8:H8"/>
    <mergeCell ref="A10:H10"/>
    <mergeCell ref="A12:H12"/>
    <mergeCell ref="A13:H13"/>
    <mergeCell ref="A14:H14"/>
    <mergeCell ref="A15:H15"/>
    <mergeCell ref="A9:H9"/>
    <mergeCell ref="A11:H1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43139-8017-43CC-BEC2-DAF78E14F8A1}">
  <dimension ref="A1:F48"/>
  <sheetViews>
    <sheetView tabSelected="1" topLeftCell="A10" workbookViewId="0">
      <selection activeCell="E25" sqref="E25"/>
    </sheetView>
  </sheetViews>
  <sheetFormatPr defaultColWidth="9.109375" defaultRowHeight="13.2" x14ac:dyDescent="0.25"/>
  <cols>
    <col min="1" max="1" width="3.109375" style="1" customWidth="1"/>
    <col min="2" max="2" width="43.44140625" style="1" customWidth="1"/>
    <col min="3" max="3" width="14.6640625" style="2" customWidth="1"/>
    <col min="4" max="5" width="20.44140625" style="1" customWidth="1"/>
    <col min="6" max="6" width="41.44140625" style="1" customWidth="1"/>
    <col min="7" max="16384" width="9.109375" style="1"/>
  </cols>
  <sheetData>
    <row r="1" spans="1:6" ht="23.4" x14ac:dyDescent="0.45">
      <c r="A1" s="136" t="s">
        <v>81</v>
      </c>
      <c r="B1" s="136"/>
      <c r="C1" s="136"/>
      <c r="D1" s="136"/>
      <c r="E1" s="136"/>
      <c r="F1" s="136"/>
    </row>
    <row r="2" spans="1:6" ht="27.75" customHeight="1" x14ac:dyDescent="0.25">
      <c r="A2" s="95" t="s">
        <v>7</v>
      </c>
      <c r="B2" s="95"/>
      <c r="C2" s="95"/>
      <c r="D2" s="95"/>
      <c r="E2" s="95"/>
      <c r="F2" s="95"/>
    </row>
    <row r="3" spans="1:6" ht="26.25" customHeight="1" x14ac:dyDescent="0.25">
      <c r="A3" s="95" t="s">
        <v>8</v>
      </c>
      <c r="B3" s="95"/>
      <c r="C3" s="95"/>
      <c r="D3" s="95"/>
      <c r="E3" s="95"/>
      <c r="F3" s="95"/>
    </row>
    <row r="4" spans="1:6" ht="18.75" customHeight="1" x14ac:dyDescent="0.25">
      <c r="A4" s="4"/>
      <c r="B4" s="4"/>
      <c r="C4" s="5"/>
      <c r="D4" s="4"/>
      <c r="E4" s="4"/>
      <c r="F4" s="4"/>
    </row>
    <row r="5" spans="1:6" ht="14.25" customHeight="1" x14ac:dyDescent="0.25">
      <c r="A5" s="7"/>
      <c r="C5" s="5"/>
      <c r="D5" s="7"/>
      <c r="E5" s="7"/>
      <c r="F5" s="7"/>
    </row>
    <row r="6" spans="1:6" ht="45.6" customHeight="1" x14ac:dyDescent="0.25">
      <c r="A6" s="7"/>
      <c r="B6" s="60"/>
      <c r="C6" s="96" t="s">
        <v>61</v>
      </c>
      <c r="D6" s="133"/>
      <c r="E6" s="134" t="s">
        <v>62</v>
      </c>
      <c r="F6" s="135"/>
    </row>
    <row r="7" spans="1:6" ht="15.6" x14ac:dyDescent="0.3">
      <c r="A7" s="10"/>
      <c r="B7" s="11"/>
      <c r="C7" s="12"/>
    </row>
    <row r="8" spans="1:6" ht="31.5" customHeight="1" x14ac:dyDescent="0.25">
      <c r="B8" s="69" t="s">
        <v>82</v>
      </c>
      <c r="C8" s="70" t="s">
        <v>12</v>
      </c>
      <c r="D8" s="71" t="s">
        <v>13</v>
      </c>
      <c r="E8" s="72" t="s">
        <v>14</v>
      </c>
      <c r="F8" s="71" t="s">
        <v>15</v>
      </c>
    </row>
    <row r="9" spans="1:6" ht="24" x14ac:dyDescent="0.25">
      <c r="B9" s="13" t="s">
        <v>83</v>
      </c>
      <c r="C9" s="94">
        <v>1</v>
      </c>
      <c r="D9" s="19">
        <v>0</v>
      </c>
      <c r="E9" s="15"/>
      <c r="F9" s="15"/>
    </row>
    <row r="10" spans="1:6" x14ac:dyDescent="0.25">
      <c r="B10" s="26" t="s">
        <v>37</v>
      </c>
      <c r="C10" s="94">
        <v>1</v>
      </c>
      <c r="D10" s="19">
        <v>0</v>
      </c>
      <c r="E10" s="15"/>
      <c r="F10" s="15"/>
    </row>
    <row r="11" spans="1:6" x14ac:dyDescent="0.25">
      <c r="B11" s="74" t="s">
        <v>84</v>
      </c>
      <c r="C11" s="75"/>
      <c r="D11" s="76">
        <f>SUM(D9:D10)</f>
        <v>0</v>
      </c>
      <c r="E11" s="76"/>
      <c r="F11" s="76"/>
    </row>
    <row r="12" spans="1:6" ht="24" x14ac:dyDescent="0.25">
      <c r="B12" s="73" t="s">
        <v>85</v>
      </c>
      <c r="C12" s="78" t="s">
        <v>95</v>
      </c>
      <c r="D12" s="71" t="s">
        <v>65</v>
      </c>
      <c r="E12" s="71" t="s">
        <v>86</v>
      </c>
      <c r="F12" s="71" t="s">
        <v>29</v>
      </c>
    </row>
    <row r="13" spans="1:6" ht="24" x14ac:dyDescent="0.25">
      <c r="B13" s="13" t="s">
        <v>87</v>
      </c>
      <c r="C13" s="93">
        <v>60</v>
      </c>
      <c r="D13" s="15"/>
      <c r="E13" s="44">
        <v>1</v>
      </c>
      <c r="F13" s="41">
        <f>E13*C13</f>
        <v>60</v>
      </c>
    </row>
    <row r="14" spans="1:6" x14ac:dyDescent="0.25">
      <c r="B14" s="74" t="s">
        <v>88</v>
      </c>
      <c r="C14" s="75"/>
      <c r="D14" s="76"/>
      <c r="E14" s="76"/>
      <c r="F14" s="76">
        <f>SUM(F13)</f>
        <v>60</v>
      </c>
    </row>
    <row r="15" spans="1:6" ht="48" x14ac:dyDescent="0.25">
      <c r="B15" s="73" t="s">
        <v>89</v>
      </c>
      <c r="C15" s="78" t="s">
        <v>128</v>
      </c>
      <c r="D15" s="71" t="s">
        <v>65</v>
      </c>
      <c r="E15" s="71" t="s">
        <v>71</v>
      </c>
      <c r="F15" s="71" t="s">
        <v>29</v>
      </c>
    </row>
    <row r="16" spans="1:6" x14ac:dyDescent="0.25">
      <c r="B16" s="26" t="s">
        <v>90</v>
      </c>
      <c r="C16" s="25">
        <v>200</v>
      </c>
      <c r="D16" s="16"/>
      <c r="E16" s="44">
        <v>1</v>
      </c>
      <c r="F16" s="41">
        <f>E16*C16</f>
        <v>200</v>
      </c>
    </row>
    <row r="17" spans="2:6" x14ac:dyDescent="0.25">
      <c r="B17" s="23" t="s">
        <v>51</v>
      </c>
      <c r="C17" s="14"/>
      <c r="D17" s="16"/>
      <c r="E17" s="16"/>
      <c r="F17" s="16"/>
    </row>
    <row r="18" spans="2:6" x14ac:dyDescent="0.25">
      <c r="B18" s="24"/>
      <c r="C18" s="25">
        <v>1</v>
      </c>
      <c r="D18" s="19">
        <v>0</v>
      </c>
      <c r="E18" s="44">
        <v>1</v>
      </c>
      <c r="F18" s="41">
        <f t="shared" ref="F18:F19" si="0">E18*C18</f>
        <v>1</v>
      </c>
    </row>
    <row r="19" spans="2:6" x14ac:dyDescent="0.25">
      <c r="B19" s="24"/>
      <c r="C19" s="25">
        <v>1</v>
      </c>
      <c r="D19" s="19">
        <v>0</v>
      </c>
      <c r="E19" s="44">
        <v>1</v>
      </c>
      <c r="F19" s="41">
        <f t="shared" si="0"/>
        <v>1</v>
      </c>
    </row>
    <row r="20" spans="2:6" x14ac:dyDescent="0.25">
      <c r="B20" s="74" t="s">
        <v>91</v>
      </c>
      <c r="C20" s="75"/>
      <c r="D20" s="76">
        <f>SUM(D16:D19)</f>
        <v>0</v>
      </c>
      <c r="E20" s="76"/>
      <c r="F20" s="76">
        <f t="shared" ref="F20" si="1">SUM(F16:F19)</f>
        <v>202</v>
      </c>
    </row>
    <row r="21" spans="2:6" x14ac:dyDescent="0.25">
      <c r="B21" s="73" t="s">
        <v>45</v>
      </c>
      <c r="C21" s="78"/>
      <c r="D21" s="71" t="s">
        <v>65</v>
      </c>
      <c r="E21" s="71" t="s">
        <v>47</v>
      </c>
      <c r="F21" s="71" t="s">
        <v>29</v>
      </c>
    </row>
    <row r="22" spans="2:6" x14ac:dyDescent="0.25">
      <c r="B22" s="26" t="s">
        <v>92</v>
      </c>
      <c r="C22" s="25">
        <v>1</v>
      </c>
      <c r="D22" s="19">
        <v>1</v>
      </c>
      <c r="E22" s="44">
        <v>1</v>
      </c>
      <c r="F22" s="41">
        <f t="shared" ref="F22" si="2">E22*C22</f>
        <v>1</v>
      </c>
    </row>
    <row r="23" spans="2:6" x14ac:dyDescent="0.25">
      <c r="B23" s="26" t="s">
        <v>93</v>
      </c>
      <c r="C23" s="22"/>
      <c r="D23" s="19">
        <v>0</v>
      </c>
      <c r="E23" s="16"/>
      <c r="F23" s="28"/>
    </row>
    <row r="24" spans="2:6" x14ac:dyDescent="0.25">
      <c r="B24" s="23" t="s">
        <v>51</v>
      </c>
      <c r="C24" s="14"/>
      <c r="D24" s="16"/>
      <c r="E24" s="16"/>
      <c r="F24" s="16"/>
    </row>
    <row r="25" spans="2:6" x14ac:dyDescent="0.25">
      <c r="B25" s="24"/>
      <c r="C25" s="25">
        <v>1</v>
      </c>
      <c r="D25" s="19">
        <v>10</v>
      </c>
      <c r="E25" s="44">
        <v>1</v>
      </c>
      <c r="F25" s="41">
        <f t="shared" ref="F25:F26" si="3">E25*C25</f>
        <v>1</v>
      </c>
    </row>
    <row r="26" spans="2:6" x14ac:dyDescent="0.25">
      <c r="B26" s="24"/>
      <c r="C26" s="25">
        <v>1</v>
      </c>
      <c r="D26" s="19">
        <v>0</v>
      </c>
      <c r="E26" s="44">
        <v>1</v>
      </c>
      <c r="F26" s="41">
        <f t="shared" si="3"/>
        <v>1</v>
      </c>
    </row>
    <row r="27" spans="2:6" x14ac:dyDescent="0.25">
      <c r="B27" s="74" t="s">
        <v>94</v>
      </c>
      <c r="C27" s="75"/>
      <c r="D27" s="76">
        <f>SUM(D22:D26)</f>
        <v>11</v>
      </c>
      <c r="E27" s="76"/>
      <c r="F27" s="76">
        <f>SUM(F22:F26)</f>
        <v>3</v>
      </c>
    </row>
    <row r="28" spans="2:6" ht="33.75" customHeight="1" x14ac:dyDescent="0.25">
      <c r="B28" s="73" t="s">
        <v>69</v>
      </c>
      <c r="C28" s="78" t="s">
        <v>95</v>
      </c>
      <c r="D28" s="71" t="s">
        <v>65</v>
      </c>
      <c r="E28" s="71" t="s">
        <v>129</v>
      </c>
      <c r="F28" s="71" t="s">
        <v>29</v>
      </c>
    </row>
    <row r="29" spans="2:6" x14ac:dyDescent="0.25">
      <c r="B29" s="62" t="s">
        <v>72</v>
      </c>
      <c r="C29" s="40"/>
      <c r="D29" s="22"/>
      <c r="E29" s="22"/>
      <c r="F29" s="22"/>
    </row>
    <row r="30" spans="2:6" x14ac:dyDescent="0.25">
      <c r="B30" s="61" t="s">
        <v>73</v>
      </c>
      <c r="C30" s="18">
        <v>48</v>
      </c>
      <c r="D30" s="19">
        <v>1</v>
      </c>
      <c r="E30" s="44">
        <v>20</v>
      </c>
      <c r="F30" s="41">
        <f>E30*C30</f>
        <v>960</v>
      </c>
    </row>
    <row r="31" spans="2:6" x14ac:dyDescent="0.25">
      <c r="B31" s="62" t="s">
        <v>96</v>
      </c>
      <c r="C31" s="40"/>
      <c r="D31" s="22"/>
      <c r="E31" s="22"/>
      <c r="F31" s="22"/>
    </row>
    <row r="32" spans="2:6" x14ac:dyDescent="0.25">
      <c r="B32" s="61" t="s">
        <v>75</v>
      </c>
      <c r="C32" s="18">
        <v>2</v>
      </c>
      <c r="D32" s="19">
        <v>1</v>
      </c>
      <c r="E32" s="44">
        <v>1</v>
      </c>
      <c r="F32" s="41">
        <f t="shared" ref="F32:F39" si="4">E32*C32</f>
        <v>2</v>
      </c>
    </row>
    <row r="33" spans="1:6" x14ac:dyDescent="0.25">
      <c r="B33" s="61" t="s">
        <v>76</v>
      </c>
      <c r="C33" s="18">
        <v>4</v>
      </c>
      <c r="D33" s="19">
        <v>1</v>
      </c>
      <c r="E33" s="44">
        <v>1</v>
      </c>
      <c r="F33" s="41">
        <f t="shared" si="4"/>
        <v>4</v>
      </c>
    </row>
    <row r="34" spans="1:6" x14ac:dyDescent="0.25">
      <c r="B34" s="61" t="s">
        <v>77</v>
      </c>
      <c r="C34" s="18">
        <v>2</v>
      </c>
      <c r="D34" s="19">
        <v>1</v>
      </c>
      <c r="E34" s="44">
        <v>1</v>
      </c>
      <c r="F34" s="41">
        <f t="shared" si="4"/>
        <v>2</v>
      </c>
    </row>
    <row r="35" spans="1:6" x14ac:dyDescent="0.25">
      <c r="B35" s="61" t="s">
        <v>78</v>
      </c>
      <c r="C35" s="18">
        <v>2</v>
      </c>
      <c r="D35" s="19">
        <v>1</v>
      </c>
      <c r="E35" s="44">
        <v>1</v>
      </c>
      <c r="F35" s="41">
        <f t="shared" si="4"/>
        <v>2</v>
      </c>
    </row>
    <row r="36" spans="1:6" x14ac:dyDescent="0.25">
      <c r="B36" s="26"/>
      <c r="C36" s="22"/>
      <c r="D36" s="16"/>
      <c r="E36" s="15"/>
      <c r="F36" s="15"/>
    </row>
    <row r="37" spans="1:6" x14ac:dyDescent="0.25">
      <c r="B37" s="23" t="s">
        <v>51</v>
      </c>
      <c r="C37" s="14"/>
      <c r="D37" s="16"/>
      <c r="E37" s="15"/>
      <c r="F37" s="15"/>
    </row>
    <row r="38" spans="1:6" x14ac:dyDescent="0.25">
      <c r="B38" s="24"/>
      <c r="C38" s="25">
        <v>1</v>
      </c>
      <c r="D38" s="19">
        <v>1</v>
      </c>
      <c r="E38" s="44">
        <v>1</v>
      </c>
      <c r="F38" s="41">
        <f t="shared" si="4"/>
        <v>1</v>
      </c>
    </row>
    <row r="39" spans="1:6" x14ac:dyDescent="0.25">
      <c r="B39" s="24"/>
      <c r="C39" s="25">
        <v>1</v>
      </c>
      <c r="D39" s="19">
        <v>1</v>
      </c>
      <c r="E39" s="44">
        <v>1</v>
      </c>
      <c r="F39" s="41">
        <f t="shared" si="4"/>
        <v>1</v>
      </c>
    </row>
    <row r="40" spans="1:6" x14ac:dyDescent="0.25">
      <c r="B40" s="74" t="s">
        <v>97</v>
      </c>
      <c r="C40" s="75"/>
      <c r="D40" s="76">
        <f>SUM(D32:D39)</f>
        <v>6</v>
      </c>
      <c r="E40" s="76"/>
      <c r="F40" s="76">
        <f>SUM(F29:F39)</f>
        <v>972</v>
      </c>
    </row>
    <row r="41" spans="1:6" x14ac:dyDescent="0.25">
      <c r="B41" s="73"/>
      <c r="C41" s="78"/>
      <c r="D41" s="71" t="s">
        <v>65</v>
      </c>
      <c r="E41" s="71"/>
      <c r="F41" s="71" t="s">
        <v>29</v>
      </c>
    </row>
    <row r="42" spans="1:6" x14ac:dyDescent="0.25">
      <c r="B42" s="88" t="s">
        <v>53</v>
      </c>
      <c r="C42" s="89"/>
      <c r="D42" s="90">
        <f>D11+D14+D20+D27+D40</f>
        <v>17</v>
      </c>
      <c r="E42" s="90"/>
      <c r="F42" s="90">
        <f>F11+F14+F20+F27+F40</f>
        <v>1237</v>
      </c>
    </row>
    <row r="43" spans="1:6" x14ac:dyDescent="0.25">
      <c r="B43" s="30"/>
      <c r="C43" s="31"/>
      <c r="D43" s="33" t="s">
        <v>54</v>
      </c>
      <c r="E43" s="37"/>
      <c r="F43" s="33" t="s">
        <v>29</v>
      </c>
    </row>
    <row r="44" spans="1:6" x14ac:dyDescent="0.25">
      <c r="A44" s="4"/>
      <c r="B44" s="4"/>
      <c r="D44" s="34">
        <f>D42</f>
        <v>17</v>
      </c>
      <c r="E44" s="37"/>
      <c r="F44" s="45">
        <f>F42</f>
        <v>1237</v>
      </c>
    </row>
    <row r="45" spans="1:6" ht="15.6" x14ac:dyDescent="0.25">
      <c r="A45" s="35"/>
      <c r="B45" s="30"/>
      <c r="C45" s="31"/>
      <c r="D45" s="37"/>
      <c r="E45" s="37"/>
      <c r="F45" s="37"/>
    </row>
    <row r="46" spans="1:6" ht="24" x14ac:dyDescent="0.25">
      <c r="B46" s="38" t="s">
        <v>59</v>
      </c>
    </row>
    <row r="47" spans="1:6" x14ac:dyDescent="0.25">
      <c r="B47" s="38"/>
    </row>
    <row r="48" spans="1:6" ht="132.6" customHeight="1" x14ac:dyDescent="0.25">
      <c r="B48" s="30" t="s">
        <v>60</v>
      </c>
    </row>
  </sheetData>
  <sheetProtection algorithmName="SHA-512" hashValue="tHCQQBEuCIFMdrBE6lyg1B5bCYLPGfIl+/81VcwAM3mskHdpfyqWUP0UHbfYzeElivNjA8jI4mf2IQJ9R3gtCA==" saltValue="pKFIY3ELd6gmy17YsdlFzQ==" spinCount="100000" sheet="1" objects="1" scenarios="1"/>
  <protectedRanges>
    <protectedRange sqref="D9 D10 E13 D18 D19 E16 E19 E17 E18 D22 D23 D25 D26 E22 E25 E26 D30 D32 D34 D33 D35 C38 C39 D38 D39 E30 E32 E34 E33 E35 E38 E39" name="Salaris"/>
  </protectedRanges>
  <mergeCells count="5">
    <mergeCell ref="A2:F2"/>
    <mergeCell ref="A3:F3"/>
    <mergeCell ref="C6:D6"/>
    <mergeCell ref="E6:F6"/>
    <mergeCell ref="A1:F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AA596-4E46-4F79-A455-FAAE297AEE82}">
  <dimension ref="A1:F54"/>
  <sheetViews>
    <sheetView topLeftCell="A17" zoomScale="110" zoomScaleNormal="110" workbookViewId="0">
      <selection activeCell="H6" sqref="H6"/>
    </sheetView>
  </sheetViews>
  <sheetFormatPr defaultColWidth="9.109375" defaultRowHeight="13.2" x14ac:dyDescent="0.25"/>
  <cols>
    <col min="1" max="1" width="3.109375" style="1" customWidth="1"/>
    <col min="2" max="2" width="44.6640625" style="1" customWidth="1"/>
    <col min="3" max="3" width="14.6640625" style="2" customWidth="1"/>
    <col min="4" max="4" width="26.6640625" style="1" customWidth="1"/>
    <col min="5" max="5" width="15.44140625" style="3" bestFit="1" customWidth="1"/>
    <col min="6" max="6" width="20.44140625" style="1" customWidth="1"/>
    <col min="7" max="16384" width="9.109375" style="1"/>
  </cols>
  <sheetData>
    <row r="1" spans="1:6" ht="23.4" x14ac:dyDescent="0.45">
      <c r="A1" s="100" t="s">
        <v>126</v>
      </c>
      <c r="B1" s="100"/>
      <c r="C1" s="100"/>
      <c r="D1" s="100"/>
      <c r="E1" s="100"/>
      <c r="F1" s="100"/>
    </row>
    <row r="2" spans="1:6" ht="27.75" customHeight="1" x14ac:dyDescent="0.25">
      <c r="A2" s="95" t="s">
        <v>7</v>
      </c>
      <c r="B2" s="95"/>
      <c r="C2" s="95"/>
      <c r="D2" s="95"/>
      <c r="E2" s="95"/>
      <c r="F2" s="95"/>
    </row>
    <row r="3" spans="1:6" ht="26.25" customHeight="1" x14ac:dyDescent="0.25">
      <c r="A3" s="95" t="s">
        <v>8</v>
      </c>
      <c r="B3" s="95"/>
      <c r="C3" s="95"/>
      <c r="D3" s="95"/>
      <c r="E3" s="95"/>
      <c r="F3" s="95"/>
    </row>
    <row r="4" spans="1:6" ht="8.4" customHeight="1" x14ac:dyDescent="0.25">
      <c r="A4" s="4"/>
      <c r="B4" s="4"/>
      <c r="C4" s="5"/>
      <c r="D4" s="4"/>
      <c r="E4" s="6"/>
      <c r="F4" s="4"/>
    </row>
    <row r="5" spans="1:6" ht="19.95" customHeight="1" x14ac:dyDescent="0.25">
      <c r="A5" s="7"/>
      <c r="B5" s="8"/>
      <c r="C5" s="5"/>
      <c r="D5" s="7"/>
      <c r="E5" s="9"/>
      <c r="F5" s="7"/>
    </row>
    <row r="6" spans="1:6" ht="72" customHeight="1" x14ac:dyDescent="0.25">
      <c r="A6" s="7"/>
      <c r="C6" s="96" t="s">
        <v>9</v>
      </c>
      <c r="D6" s="97"/>
      <c r="E6" s="98" t="s">
        <v>10</v>
      </c>
      <c r="F6" s="98"/>
    </row>
    <row r="7" spans="1:6" ht="15.6" x14ac:dyDescent="0.3">
      <c r="A7" s="10"/>
      <c r="B7" s="11"/>
      <c r="C7" s="12"/>
    </row>
    <row r="8" spans="1:6" ht="31.5" customHeight="1" x14ac:dyDescent="0.25">
      <c r="B8" s="69" t="s">
        <v>11</v>
      </c>
      <c r="C8" s="70" t="s">
        <v>12</v>
      </c>
      <c r="D8" s="71" t="s">
        <v>13</v>
      </c>
      <c r="E8" s="72" t="s">
        <v>14</v>
      </c>
      <c r="F8" s="71" t="s">
        <v>15</v>
      </c>
    </row>
    <row r="9" spans="1:6" x14ac:dyDescent="0.25">
      <c r="B9" s="13" t="s">
        <v>16</v>
      </c>
      <c r="C9" s="14"/>
      <c r="D9" s="15"/>
      <c r="E9" s="16"/>
      <c r="F9" s="15"/>
    </row>
    <row r="10" spans="1:6" ht="24" x14ac:dyDescent="0.25">
      <c r="B10" s="13" t="s">
        <v>17</v>
      </c>
      <c r="C10" s="14"/>
      <c r="D10" s="15"/>
      <c r="E10" s="16"/>
      <c r="F10" s="15"/>
    </row>
    <row r="11" spans="1:6" x14ac:dyDescent="0.25">
      <c r="B11" s="13" t="s">
        <v>18</v>
      </c>
      <c r="C11" s="14"/>
      <c r="D11" s="15"/>
      <c r="E11" s="16"/>
      <c r="F11" s="15"/>
    </row>
    <row r="12" spans="1:6" x14ac:dyDescent="0.25">
      <c r="B12" s="13" t="s">
        <v>19</v>
      </c>
      <c r="C12" s="14"/>
      <c r="D12" s="15"/>
      <c r="E12" s="16"/>
      <c r="F12" s="15"/>
    </row>
    <row r="13" spans="1:6" x14ac:dyDescent="0.25">
      <c r="B13" s="13" t="s">
        <v>20</v>
      </c>
      <c r="C13" s="14"/>
      <c r="D13" s="15"/>
      <c r="E13" s="16"/>
      <c r="F13" s="15"/>
    </row>
    <row r="14" spans="1:6" x14ac:dyDescent="0.25">
      <c r="B14" s="13" t="s">
        <v>21</v>
      </c>
      <c r="C14" s="14"/>
      <c r="D14" s="15"/>
      <c r="E14" s="16"/>
      <c r="F14" s="15"/>
    </row>
    <row r="15" spans="1:6" x14ac:dyDescent="0.25">
      <c r="B15" s="17" t="s">
        <v>22</v>
      </c>
      <c r="C15" s="18">
        <v>60</v>
      </c>
      <c r="D15" s="19">
        <v>1</v>
      </c>
      <c r="E15" s="20">
        <v>1</v>
      </c>
      <c r="F15" s="21">
        <f>E15*C15</f>
        <v>60</v>
      </c>
    </row>
    <row r="16" spans="1:6" x14ac:dyDescent="0.25">
      <c r="B16" s="17" t="s">
        <v>23</v>
      </c>
      <c r="C16" s="22">
        <v>3</v>
      </c>
      <c r="D16" s="19">
        <v>1</v>
      </c>
      <c r="E16" s="20">
        <v>1</v>
      </c>
      <c r="F16" s="21">
        <f>C16</f>
        <v>3</v>
      </c>
    </row>
    <row r="17" spans="2:6" x14ac:dyDescent="0.25">
      <c r="B17" s="17"/>
      <c r="C17" s="22"/>
      <c r="D17" s="16"/>
      <c r="E17" s="16"/>
      <c r="F17" s="16"/>
    </row>
    <row r="18" spans="2:6" x14ac:dyDescent="0.25">
      <c r="B18" s="23" t="s">
        <v>24</v>
      </c>
      <c r="C18" s="14"/>
      <c r="D18" s="16"/>
      <c r="E18" s="16"/>
      <c r="F18" s="16"/>
    </row>
    <row r="19" spans="2:6" x14ac:dyDescent="0.25">
      <c r="B19" s="24"/>
      <c r="C19" s="25">
        <v>1</v>
      </c>
      <c r="D19" s="19">
        <v>1</v>
      </c>
      <c r="E19" s="20">
        <v>1</v>
      </c>
      <c r="F19" s="21">
        <f>E19*C19</f>
        <v>1</v>
      </c>
    </row>
    <row r="20" spans="2:6" x14ac:dyDescent="0.25">
      <c r="B20" s="79" t="s">
        <v>25</v>
      </c>
      <c r="C20" s="80"/>
      <c r="D20" s="81">
        <f>SUM(D15:D19)</f>
        <v>3</v>
      </c>
      <c r="E20" s="82"/>
      <c r="F20" s="81">
        <f>SUM(F15:F19)</f>
        <v>64</v>
      </c>
    </row>
    <row r="21" spans="2:6" ht="20.399999999999999" customHeight="1" x14ac:dyDescent="0.25">
      <c r="B21" s="73" t="s">
        <v>26</v>
      </c>
      <c r="C21" s="70" t="s">
        <v>12</v>
      </c>
      <c r="D21" s="71" t="s">
        <v>27</v>
      </c>
      <c r="E21" s="72" t="s">
        <v>28</v>
      </c>
      <c r="F21" s="71" t="s">
        <v>29</v>
      </c>
    </row>
    <row r="22" spans="2:6" x14ac:dyDescent="0.25">
      <c r="B22" s="26" t="s">
        <v>30</v>
      </c>
      <c r="C22" s="27">
        <v>3</v>
      </c>
      <c r="D22" s="19">
        <v>1</v>
      </c>
      <c r="E22" s="20">
        <v>1</v>
      </c>
      <c r="F22" s="21">
        <f>E22*C22</f>
        <v>3</v>
      </c>
    </row>
    <row r="23" spans="2:6" x14ac:dyDescent="0.25">
      <c r="B23" s="23" t="s">
        <v>31</v>
      </c>
      <c r="C23" s="14"/>
      <c r="D23" s="16"/>
      <c r="E23" s="16"/>
      <c r="F23" s="16"/>
    </row>
    <row r="24" spans="2:6" x14ac:dyDescent="0.25">
      <c r="B24" s="24"/>
      <c r="C24" s="25">
        <v>1</v>
      </c>
      <c r="D24" s="19">
        <v>1</v>
      </c>
      <c r="E24" s="20">
        <v>1</v>
      </c>
      <c r="F24" s="21">
        <f>E24*C24</f>
        <v>1</v>
      </c>
    </row>
    <row r="25" spans="2:6" x14ac:dyDescent="0.25">
      <c r="B25" s="24"/>
      <c r="C25" s="25">
        <v>1</v>
      </c>
      <c r="D25" s="19">
        <v>1</v>
      </c>
      <c r="E25" s="20">
        <v>1</v>
      </c>
      <c r="F25" s="21">
        <f>E25*C25</f>
        <v>1</v>
      </c>
    </row>
    <row r="26" spans="2:6" x14ac:dyDescent="0.25">
      <c r="B26" s="79" t="s">
        <v>32</v>
      </c>
      <c r="C26" s="80"/>
      <c r="D26" s="81">
        <f>SUM(D22:D25)</f>
        <v>3</v>
      </c>
      <c r="E26" s="82"/>
      <c r="F26" s="81">
        <f>SUM(F22:F25)</f>
        <v>5</v>
      </c>
    </row>
    <row r="27" spans="2:6" x14ac:dyDescent="0.25">
      <c r="B27" s="73" t="s">
        <v>33</v>
      </c>
      <c r="C27" s="78" t="s">
        <v>34</v>
      </c>
      <c r="D27" s="71" t="s">
        <v>27</v>
      </c>
      <c r="E27" s="72"/>
      <c r="F27" s="71"/>
    </row>
    <row r="28" spans="2:6" x14ac:dyDescent="0.25">
      <c r="B28" s="26" t="s">
        <v>35</v>
      </c>
      <c r="C28" s="25"/>
      <c r="D28" s="19">
        <v>1</v>
      </c>
      <c r="E28" s="16"/>
      <c r="F28" s="15"/>
    </row>
    <row r="29" spans="2:6" x14ac:dyDescent="0.25">
      <c r="B29" s="26" t="s">
        <v>36</v>
      </c>
      <c r="C29" s="25"/>
      <c r="D29" s="19">
        <v>1</v>
      </c>
      <c r="E29" s="16"/>
      <c r="F29" s="15"/>
    </row>
    <row r="30" spans="2:6" x14ac:dyDescent="0.25">
      <c r="B30" s="26" t="s">
        <v>37</v>
      </c>
      <c r="C30" s="25"/>
      <c r="D30" s="19">
        <v>1</v>
      </c>
      <c r="E30" s="16"/>
      <c r="F30" s="15"/>
    </row>
    <row r="31" spans="2:6" x14ac:dyDescent="0.25">
      <c r="B31" s="79" t="s">
        <v>38</v>
      </c>
      <c r="C31" s="80"/>
      <c r="D31" s="81">
        <f>SUM(D28:D30)</f>
        <v>3</v>
      </c>
      <c r="E31" s="82"/>
      <c r="F31" s="81"/>
    </row>
    <row r="32" spans="2:6" ht="25.95" customHeight="1" x14ac:dyDescent="0.25">
      <c r="B32" s="73" t="s">
        <v>39</v>
      </c>
      <c r="C32" s="78"/>
      <c r="D32" s="71" t="s">
        <v>27</v>
      </c>
      <c r="E32" s="72" t="s">
        <v>40</v>
      </c>
      <c r="F32" s="71" t="s">
        <v>29</v>
      </c>
    </row>
    <row r="33" spans="1:6" x14ac:dyDescent="0.25">
      <c r="B33" s="26" t="s">
        <v>41</v>
      </c>
      <c r="C33" s="22"/>
      <c r="D33" s="28"/>
      <c r="E33" s="29"/>
      <c r="F33" s="28"/>
    </row>
    <row r="34" spans="1:6" x14ac:dyDescent="0.25">
      <c r="B34" s="17" t="s">
        <v>42</v>
      </c>
      <c r="C34" s="22">
        <v>60</v>
      </c>
      <c r="D34" s="19">
        <v>1</v>
      </c>
      <c r="E34" s="29"/>
      <c r="F34" s="28"/>
    </row>
    <row r="35" spans="1:6" x14ac:dyDescent="0.25">
      <c r="B35" s="17" t="s">
        <v>43</v>
      </c>
      <c r="C35" s="22">
        <v>3</v>
      </c>
      <c r="D35" s="19">
        <v>1</v>
      </c>
      <c r="E35" s="20">
        <v>1</v>
      </c>
      <c r="F35" s="21">
        <f>E35*C35</f>
        <v>3</v>
      </c>
    </row>
    <row r="36" spans="1:6" x14ac:dyDescent="0.25">
      <c r="B36" s="79" t="s">
        <v>44</v>
      </c>
      <c r="C36" s="80"/>
      <c r="D36" s="81">
        <f>SUM(D33:D35)</f>
        <v>2</v>
      </c>
      <c r="E36" s="82"/>
      <c r="F36" s="81">
        <f>SUM(F33:F35)</f>
        <v>3</v>
      </c>
    </row>
    <row r="37" spans="1:6" ht="25.2" customHeight="1" x14ac:dyDescent="0.25">
      <c r="B37" s="73" t="s">
        <v>45</v>
      </c>
      <c r="C37" s="78" t="s">
        <v>46</v>
      </c>
      <c r="D37" s="71" t="s">
        <v>27</v>
      </c>
      <c r="E37" s="72" t="s">
        <v>47</v>
      </c>
      <c r="F37" s="71" t="s">
        <v>29</v>
      </c>
    </row>
    <row r="38" spans="1:6" x14ac:dyDescent="0.25">
      <c r="B38" s="26" t="s">
        <v>48</v>
      </c>
      <c r="C38" s="25">
        <v>1</v>
      </c>
      <c r="D38" s="19">
        <v>1</v>
      </c>
      <c r="E38" s="16"/>
      <c r="F38" s="28"/>
    </row>
    <row r="39" spans="1:6" x14ac:dyDescent="0.25">
      <c r="B39" s="26" t="s">
        <v>49</v>
      </c>
      <c r="C39" s="22">
        <v>1</v>
      </c>
      <c r="D39" s="16"/>
      <c r="E39" s="20">
        <v>1</v>
      </c>
      <c r="F39" s="21">
        <f>E39*C39</f>
        <v>1</v>
      </c>
    </row>
    <row r="40" spans="1:6" x14ac:dyDescent="0.25">
      <c r="B40" s="26" t="s">
        <v>50</v>
      </c>
      <c r="C40" s="22">
        <v>100</v>
      </c>
      <c r="D40" s="16"/>
      <c r="E40" s="20">
        <v>150</v>
      </c>
      <c r="F40" s="21">
        <f>E40*C40</f>
        <v>15000</v>
      </c>
    </row>
    <row r="41" spans="1:6" x14ac:dyDescent="0.25">
      <c r="B41" s="23" t="s">
        <v>51</v>
      </c>
      <c r="C41" s="14"/>
      <c r="D41" s="16"/>
      <c r="E41" s="16"/>
      <c r="F41" s="16"/>
    </row>
    <row r="42" spans="1:6" x14ac:dyDescent="0.25">
      <c r="B42" s="24"/>
      <c r="C42" s="25">
        <v>1</v>
      </c>
      <c r="D42" s="19">
        <v>2</v>
      </c>
      <c r="E42" s="20">
        <v>1</v>
      </c>
      <c r="F42" s="21">
        <f>E42*C42</f>
        <v>1</v>
      </c>
    </row>
    <row r="43" spans="1:6" x14ac:dyDescent="0.25">
      <c r="B43" s="24"/>
      <c r="C43" s="25">
        <v>1</v>
      </c>
      <c r="D43" s="19">
        <v>1</v>
      </c>
      <c r="E43" s="20">
        <v>1</v>
      </c>
      <c r="F43" s="21">
        <f>E43*C43</f>
        <v>1</v>
      </c>
    </row>
    <row r="44" spans="1:6" x14ac:dyDescent="0.25">
      <c r="B44" s="79" t="s">
        <v>52</v>
      </c>
      <c r="C44" s="80"/>
      <c r="D44" s="81">
        <f>SUM(D38:D43)</f>
        <v>4</v>
      </c>
      <c r="E44" s="82"/>
      <c r="F44" s="81">
        <f t="shared" ref="F44" si="0">SUM(F38:F43)</f>
        <v>15003</v>
      </c>
    </row>
    <row r="45" spans="1:6" ht="28.2" customHeight="1" x14ac:dyDescent="0.25">
      <c r="B45" s="73"/>
      <c r="C45" s="78"/>
      <c r="D45" s="71" t="s">
        <v>27</v>
      </c>
      <c r="E45" s="72"/>
      <c r="F45" s="71" t="s">
        <v>29</v>
      </c>
    </row>
    <row r="46" spans="1:6" x14ac:dyDescent="0.25">
      <c r="B46" s="83" t="s">
        <v>53</v>
      </c>
      <c r="C46" s="84"/>
      <c r="D46" s="85">
        <f>D44+D36+D31+D26+D20</f>
        <v>15</v>
      </c>
      <c r="E46" s="86"/>
      <c r="F46" s="85">
        <f>F44+F36+F31+F26+F20</f>
        <v>15075</v>
      </c>
    </row>
    <row r="47" spans="1:6" x14ac:dyDescent="0.25">
      <c r="B47" s="30"/>
      <c r="C47" s="31"/>
      <c r="D47" s="32" t="s">
        <v>54</v>
      </c>
      <c r="F47" s="33" t="s">
        <v>55</v>
      </c>
    </row>
    <row r="48" spans="1:6" x14ac:dyDescent="0.25">
      <c r="A48" s="4"/>
      <c r="B48" s="4" t="s">
        <v>56</v>
      </c>
      <c r="D48" s="34">
        <f>D46</f>
        <v>15</v>
      </c>
      <c r="F48" s="34">
        <f>F46</f>
        <v>15075</v>
      </c>
    </row>
    <row r="49" spans="1:6" ht="15.6" x14ac:dyDescent="0.25">
      <c r="A49" s="35"/>
      <c r="B49" s="36" t="s">
        <v>57</v>
      </c>
      <c r="C49" s="31"/>
      <c r="F49" s="37"/>
    </row>
    <row r="50" spans="1:6" x14ac:dyDescent="0.25">
      <c r="B50" s="36" t="s">
        <v>58</v>
      </c>
    </row>
    <row r="51" spans="1:6" x14ac:dyDescent="0.25">
      <c r="B51" s="30"/>
    </row>
    <row r="52" spans="1:6" ht="24" x14ac:dyDescent="0.25">
      <c r="B52" s="38" t="s">
        <v>59</v>
      </c>
    </row>
    <row r="53" spans="1:6" x14ac:dyDescent="0.25">
      <c r="B53" s="38"/>
    </row>
    <row r="54" spans="1:6" ht="120" x14ac:dyDescent="0.25">
      <c r="B54" s="30" t="s">
        <v>60</v>
      </c>
      <c r="C54" s="39"/>
    </row>
  </sheetData>
  <sheetProtection algorithmName="SHA-512" hashValue="avJ6UbezqPCldov7Ipj5nY4rTrth+fGyap97lYQEHadVPsmSat/dbY50qD5OuGN5HO2fb/82iExnqz7k6p4b8Q==" saltValue="Ynx6jhsREpWLBKGc4g+0yQ==" spinCount="100000" sheet="1" objects="1" scenarios="1"/>
  <protectedRanges>
    <protectedRange sqref="D15:D16 C19 D19 E15:E16 E19 C24:C25 D22 D24:D25 E22 E24:E25 C28:C30 D28:D30 D34 D35 E35 D38 D42 D43 E39 E40 E42 E43 C42 C43" name="Financieel"/>
  </protectedRanges>
  <mergeCells count="5">
    <mergeCell ref="A2:F2"/>
    <mergeCell ref="A3:F3"/>
    <mergeCell ref="C6:D6"/>
    <mergeCell ref="E6:F6"/>
    <mergeCell ref="A1:F1"/>
  </mergeCells>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10A9-F01F-41DE-BE9C-3E080B6960F4}">
  <dimension ref="A1:F62"/>
  <sheetViews>
    <sheetView topLeftCell="A15" zoomScale="110" zoomScaleNormal="110" workbookViewId="0">
      <selection activeCell="E32" sqref="E32"/>
    </sheetView>
  </sheetViews>
  <sheetFormatPr defaultColWidth="9.109375" defaultRowHeight="13.2" x14ac:dyDescent="0.25"/>
  <cols>
    <col min="1" max="1" width="3.109375" style="1" customWidth="1"/>
    <col min="2" max="2" width="43.44140625" style="1" customWidth="1"/>
    <col min="3" max="3" width="14.6640625" style="1" customWidth="1"/>
    <col min="4" max="4" width="20.44140625" style="1" customWidth="1"/>
    <col min="5" max="5" width="15.44140625" style="3" bestFit="1" customWidth="1"/>
    <col min="6" max="6" width="23.5546875" style="1" customWidth="1"/>
    <col min="7" max="16384" width="9.109375" style="1"/>
  </cols>
  <sheetData>
    <row r="1" spans="1:6" ht="23.4" x14ac:dyDescent="0.45">
      <c r="A1" s="100" t="s">
        <v>105</v>
      </c>
      <c r="B1" s="100"/>
      <c r="C1" s="100"/>
      <c r="D1" s="100"/>
      <c r="E1" s="100"/>
      <c r="F1" s="100"/>
    </row>
    <row r="2" spans="1:6" ht="27.75" customHeight="1" x14ac:dyDescent="0.25">
      <c r="A2" s="95" t="s">
        <v>7</v>
      </c>
      <c r="B2" s="95"/>
      <c r="C2" s="95"/>
      <c r="D2" s="95"/>
      <c r="E2" s="95"/>
      <c r="F2" s="95"/>
    </row>
    <row r="3" spans="1:6" ht="26.25" customHeight="1" x14ac:dyDescent="0.25">
      <c r="A3" s="95" t="s">
        <v>8</v>
      </c>
      <c r="B3" s="95"/>
      <c r="C3" s="95"/>
      <c r="D3" s="95"/>
      <c r="E3" s="95"/>
      <c r="F3" s="95"/>
    </row>
    <row r="4" spans="1:6" ht="8.4" customHeight="1" x14ac:dyDescent="0.25">
      <c r="A4" s="4"/>
      <c r="B4" s="4"/>
      <c r="C4" s="5"/>
      <c r="D4" s="4"/>
      <c r="E4" s="6"/>
      <c r="F4" s="4"/>
    </row>
    <row r="5" spans="1:6" ht="19.95" customHeight="1" x14ac:dyDescent="0.25">
      <c r="A5" s="7"/>
      <c r="B5" s="8"/>
      <c r="C5" s="5"/>
      <c r="D5" s="7"/>
      <c r="E5" s="9"/>
      <c r="F5" s="7"/>
    </row>
    <row r="6" spans="1:6" ht="51" customHeight="1" x14ac:dyDescent="0.25">
      <c r="A6" s="7"/>
      <c r="B6" s="60"/>
      <c r="C6" s="96" t="s">
        <v>61</v>
      </c>
      <c r="D6" s="97"/>
      <c r="E6" s="98" t="s">
        <v>62</v>
      </c>
      <c r="F6" s="99"/>
    </row>
    <row r="7" spans="1:6" ht="15.6" x14ac:dyDescent="0.3">
      <c r="A7" s="10"/>
      <c r="B7" s="11"/>
      <c r="C7" s="12"/>
    </row>
    <row r="8" spans="1:6" ht="31.5" customHeight="1" x14ac:dyDescent="0.25">
      <c r="B8" s="69" t="s">
        <v>11</v>
      </c>
      <c r="C8" s="70" t="s">
        <v>12</v>
      </c>
      <c r="D8" s="71" t="s">
        <v>13</v>
      </c>
      <c r="E8" s="72" t="s">
        <v>14</v>
      </c>
      <c r="F8" s="71" t="s">
        <v>15</v>
      </c>
    </row>
    <row r="9" spans="1:6" x14ac:dyDescent="0.25">
      <c r="B9" s="13" t="s">
        <v>63</v>
      </c>
      <c r="C9" s="14"/>
      <c r="D9" s="15"/>
      <c r="E9" s="16"/>
      <c r="F9" s="15"/>
    </row>
    <row r="10" spans="1:6" x14ac:dyDescent="0.25">
      <c r="B10" s="17" t="s">
        <v>64</v>
      </c>
      <c r="C10" s="18">
        <v>60</v>
      </c>
      <c r="D10" s="19">
        <v>1</v>
      </c>
      <c r="E10" s="20">
        <v>1</v>
      </c>
      <c r="F10" s="41">
        <f>E10*C10</f>
        <v>60</v>
      </c>
    </row>
    <row r="11" spans="1:6" x14ac:dyDescent="0.25">
      <c r="B11" s="17" t="s">
        <v>43</v>
      </c>
      <c r="C11" s="18">
        <v>3</v>
      </c>
      <c r="D11" s="19">
        <v>1</v>
      </c>
      <c r="E11" s="20">
        <v>1</v>
      </c>
      <c r="F11" s="41">
        <f>C11</f>
        <v>3</v>
      </c>
    </row>
    <row r="12" spans="1:6" x14ac:dyDescent="0.25">
      <c r="B12" s="17"/>
      <c r="C12" s="22"/>
      <c r="D12" s="16"/>
      <c r="E12" s="16"/>
      <c r="F12" s="16"/>
    </row>
    <row r="13" spans="1:6" x14ac:dyDescent="0.25">
      <c r="B13" s="23" t="s">
        <v>24</v>
      </c>
      <c r="C13" s="14"/>
      <c r="D13" s="16"/>
      <c r="E13" s="16"/>
      <c r="F13" s="16"/>
    </row>
    <row r="14" spans="1:6" x14ac:dyDescent="0.25">
      <c r="B14" s="24"/>
      <c r="C14" s="25">
        <v>1</v>
      </c>
      <c r="D14" s="19">
        <v>1</v>
      </c>
      <c r="E14" s="20">
        <v>1</v>
      </c>
      <c r="F14" s="41">
        <f t="shared" ref="F14" si="0">E14*C14</f>
        <v>1</v>
      </c>
    </row>
    <row r="15" spans="1:6" x14ac:dyDescent="0.25">
      <c r="B15" s="74" t="s">
        <v>25</v>
      </c>
      <c r="C15" s="75"/>
      <c r="D15" s="76">
        <f>SUM(D9:D14)</f>
        <v>3</v>
      </c>
      <c r="E15" s="77"/>
      <c r="F15" s="76">
        <f>SUM(F9:F14)</f>
        <v>64</v>
      </c>
    </row>
    <row r="16" spans="1:6" ht="24" x14ac:dyDescent="0.25">
      <c r="B16" s="73" t="s">
        <v>26</v>
      </c>
      <c r="C16" s="70" t="s">
        <v>12</v>
      </c>
      <c r="D16" s="71" t="s">
        <v>65</v>
      </c>
      <c r="E16" s="72" t="s">
        <v>28</v>
      </c>
      <c r="F16" s="71" t="s">
        <v>29</v>
      </c>
    </row>
    <row r="17" spans="2:6" x14ac:dyDescent="0.25">
      <c r="B17" s="26"/>
      <c r="C17" s="22"/>
      <c r="D17" s="16"/>
      <c r="E17" s="42"/>
      <c r="F17" s="16"/>
    </row>
    <row r="18" spans="2:6" x14ac:dyDescent="0.25">
      <c r="B18" s="26" t="s">
        <v>30</v>
      </c>
      <c r="C18" s="18">
        <v>1</v>
      </c>
      <c r="D18" s="19">
        <v>1</v>
      </c>
      <c r="E18" s="20">
        <v>1</v>
      </c>
      <c r="F18" s="41">
        <f t="shared" ref="F18:F19" si="1">E18*C18</f>
        <v>1</v>
      </c>
    </row>
    <row r="19" spans="2:6" x14ac:dyDescent="0.25">
      <c r="B19" s="26" t="s">
        <v>66</v>
      </c>
      <c r="C19" s="18">
        <v>1</v>
      </c>
      <c r="D19" s="19">
        <v>1</v>
      </c>
      <c r="E19" s="20">
        <v>1</v>
      </c>
      <c r="F19" s="41">
        <f t="shared" si="1"/>
        <v>1</v>
      </c>
    </row>
    <row r="20" spans="2:6" x14ac:dyDescent="0.25">
      <c r="B20" s="23" t="s">
        <v>31</v>
      </c>
      <c r="C20" s="14"/>
      <c r="D20" s="16"/>
      <c r="E20" s="16"/>
      <c r="F20" s="16"/>
    </row>
    <row r="21" spans="2:6" x14ac:dyDescent="0.25">
      <c r="B21" s="24"/>
      <c r="C21" s="25">
        <v>1</v>
      </c>
      <c r="D21" s="19">
        <v>1</v>
      </c>
      <c r="E21" s="20">
        <v>1</v>
      </c>
      <c r="F21" s="41">
        <f t="shared" ref="F21:F22" si="2">E21*C21</f>
        <v>1</v>
      </c>
    </row>
    <row r="22" spans="2:6" x14ac:dyDescent="0.25">
      <c r="B22" s="24"/>
      <c r="C22" s="25">
        <v>1</v>
      </c>
      <c r="D22" s="19">
        <v>1</v>
      </c>
      <c r="E22" s="20">
        <v>1</v>
      </c>
      <c r="F22" s="41">
        <f t="shared" si="2"/>
        <v>1</v>
      </c>
    </row>
    <row r="23" spans="2:6" x14ac:dyDescent="0.25">
      <c r="B23" s="74" t="s">
        <v>32</v>
      </c>
      <c r="C23" s="75"/>
      <c r="D23" s="76">
        <f>SUM(D17:D22)</f>
        <v>4</v>
      </c>
      <c r="E23" s="77"/>
      <c r="F23" s="76">
        <f t="shared" ref="F23" si="3">SUM(F17:F22)</f>
        <v>4</v>
      </c>
    </row>
    <row r="24" spans="2:6" x14ac:dyDescent="0.25">
      <c r="B24" s="73" t="s">
        <v>67</v>
      </c>
      <c r="C24" s="78" t="s">
        <v>68</v>
      </c>
      <c r="D24" s="71" t="s">
        <v>65</v>
      </c>
      <c r="E24" s="72"/>
      <c r="F24" s="71"/>
    </row>
    <row r="25" spans="2:6" x14ac:dyDescent="0.25">
      <c r="B25" s="26" t="s">
        <v>35</v>
      </c>
      <c r="C25" s="25"/>
      <c r="D25" s="19">
        <v>1</v>
      </c>
      <c r="E25" s="16"/>
      <c r="F25" s="15"/>
    </row>
    <row r="26" spans="2:6" x14ac:dyDescent="0.25">
      <c r="B26" s="26" t="s">
        <v>36</v>
      </c>
      <c r="C26" s="25"/>
      <c r="D26" s="19">
        <v>1</v>
      </c>
      <c r="E26" s="16"/>
      <c r="F26" s="15"/>
    </row>
    <row r="27" spans="2:6" x14ac:dyDescent="0.25">
      <c r="B27" s="26" t="s">
        <v>37</v>
      </c>
      <c r="C27" s="25"/>
      <c r="D27" s="19">
        <v>1</v>
      </c>
      <c r="E27" s="16"/>
      <c r="F27" s="15"/>
    </row>
    <row r="28" spans="2:6" x14ac:dyDescent="0.25">
      <c r="B28" s="74" t="s">
        <v>38</v>
      </c>
      <c r="C28" s="75"/>
      <c r="D28" s="76">
        <f>SUM(D25:D27)</f>
        <v>3</v>
      </c>
      <c r="E28" s="77"/>
      <c r="F28" s="76"/>
    </row>
    <row r="29" spans="2:6" ht="24" x14ac:dyDescent="0.25">
      <c r="B29" s="73" t="s">
        <v>39</v>
      </c>
      <c r="C29" s="78"/>
      <c r="D29" s="71" t="s">
        <v>65</v>
      </c>
      <c r="E29" s="72" t="s">
        <v>40</v>
      </c>
      <c r="F29" s="71" t="s">
        <v>29</v>
      </c>
    </row>
    <row r="30" spans="2:6" x14ac:dyDescent="0.25">
      <c r="B30" s="26" t="s">
        <v>41</v>
      </c>
      <c r="C30" s="22"/>
      <c r="D30" s="28"/>
      <c r="E30" s="29"/>
      <c r="F30" s="28"/>
    </row>
    <row r="31" spans="2:6" x14ac:dyDescent="0.25">
      <c r="B31" s="17" t="s">
        <v>42</v>
      </c>
      <c r="C31" s="18">
        <v>60</v>
      </c>
      <c r="D31" s="19">
        <v>1</v>
      </c>
      <c r="E31" s="29"/>
      <c r="F31" s="28"/>
    </row>
    <row r="32" spans="2:6" x14ac:dyDescent="0.25">
      <c r="B32" s="17" t="s">
        <v>43</v>
      </c>
      <c r="C32" s="18">
        <v>3</v>
      </c>
      <c r="D32" s="19">
        <v>1</v>
      </c>
      <c r="E32" s="20">
        <v>1</v>
      </c>
      <c r="F32" s="41">
        <f>E32*C32</f>
        <v>3</v>
      </c>
    </row>
    <row r="33" spans="2:6" x14ac:dyDescent="0.25">
      <c r="B33" s="74" t="s">
        <v>44</v>
      </c>
      <c r="C33" s="75"/>
      <c r="D33" s="76">
        <f>SUM(D31:D32)</f>
        <v>2</v>
      </c>
      <c r="E33" s="77"/>
      <c r="F33" s="76">
        <f>SUM(F31:F32)</f>
        <v>3</v>
      </c>
    </row>
    <row r="34" spans="2:6" ht="24" x14ac:dyDescent="0.25">
      <c r="B34" s="73" t="s">
        <v>45</v>
      </c>
      <c r="C34" s="78" t="s">
        <v>46</v>
      </c>
      <c r="D34" s="71" t="s">
        <v>65</v>
      </c>
      <c r="E34" s="72" t="s">
        <v>47</v>
      </c>
      <c r="F34" s="71" t="s">
        <v>29</v>
      </c>
    </row>
    <row r="35" spans="2:6" x14ac:dyDescent="0.25">
      <c r="B35" s="26" t="s">
        <v>48</v>
      </c>
      <c r="C35" s="22"/>
      <c r="D35" s="19">
        <v>1</v>
      </c>
      <c r="E35" s="16"/>
      <c r="F35" s="28"/>
    </row>
    <row r="36" spans="2:6" x14ac:dyDescent="0.25">
      <c r="B36" s="26" t="s">
        <v>49</v>
      </c>
      <c r="C36" s="18">
        <v>1</v>
      </c>
      <c r="D36" s="16"/>
      <c r="E36" s="20">
        <v>1</v>
      </c>
      <c r="F36" s="41">
        <f>E36*C36</f>
        <v>1</v>
      </c>
    </row>
    <row r="37" spans="2:6" x14ac:dyDescent="0.25">
      <c r="B37" s="26"/>
      <c r="C37" s="22"/>
      <c r="D37" s="16"/>
      <c r="E37" s="16"/>
      <c r="F37" s="28"/>
    </row>
    <row r="38" spans="2:6" x14ac:dyDescent="0.25">
      <c r="B38" s="23" t="s">
        <v>51</v>
      </c>
      <c r="C38" s="14"/>
      <c r="D38" s="16"/>
      <c r="E38" s="16"/>
      <c r="F38" s="16"/>
    </row>
    <row r="39" spans="2:6" x14ac:dyDescent="0.25">
      <c r="B39" s="74" t="s">
        <v>52</v>
      </c>
      <c r="C39" s="74"/>
      <c r="D39" s="87">
        <f>SUM(D35:D38)</f>
        <v>1</v>
      </c>
      <c r="E39" s="74"/>
      <c r="F39" s="74"/>
    </row>
    <row r="40" spans="2:6" ht="41.25" customHeight="1" x14ac:dyDescent="0.25">
      <c r="B40" s="73" t="s">
        <v>69</v>
      </c>
      <c r="C40" s="78" t="s">
        <v>70</v>
      </c>
      <c r="D40" s="70" t="s">
        <v>65</v>
      </c>
      <c r="E40" s="70" t="s">
        <v>129</v>
      </c>
      <c r="F40" s="70" t="s">
        <v>29</v>
      </c>
    </row>
    <row r="41" spans="2:6" x14ac:dyDescent="0.25">
      <c r="B41" s="62" t="s">
        <v>72</v>
      </c>
      <c r="C41" s="40"/>
      <c r="D41" s="40"/>
      <c r="E41" s="40"/>
      <c r="F41" s="40"/>
    </row>
    <row r="42" spans="2:6" x14ac:dyDescent="0.25">
      <c r="B42" s="61" t="s">
        <v>73</v>
      </c>
      <c r="C42" s="18">
        <v>48</v>
      </c>
      <c r="D42" s="19">
        <v>1</v>
      </c>
      <c r="E42" s="44">
        <v>1</v>
      </c>
      <c r="F42" s="41">
        <f>E42*C42</f>
        <v>48</v>
      </c>
    </row>
    <row r="43" spans="2:6" x14ac:dyDescent="0.25">
      <c r="B43" s="62" t="s">
        <v>74</v>
      </c>
      <c r="C43" s="18"/>
      <c r="D43" s="19"/>
      <c r="E43" s="44"/>
      <c r="F43" s="41"/>
    </row>
    <row r="44" spans="2:6" x14ac:dyDescent="0.25">
      <c r="B44" s="61" t="s">
        <v>75</v>
      </c>
      <c r="C44" s="18">
        <v>2</v>
      </c>
      <c r="D44" s="19">
        <v>1</v>
      </c>
      <c r="E44" s="44">
        <v>1</v>
      </c>
      <c r="F44" s="41">
        <f t="shared" ref="F44:F47" si="4">E44*C44</f>
        <v>2</v>
      </c>
    </row>
    <row r="45" spans="2:6" x14ac:dyDescent="0.25">
      <c r="B45" s="61" t="s">
        <v>76</v>
      </c>
      <c r="C45" s="18">
        <v>4</v>
      </c>
      <c r="D45" s="19">
        <v>1</v>
      </c>
      <c r="E45" s="44">
        <v>1</v>
      </c>
      <c r="F45" s="41">
        <f t="shared" si="4"/>
        <v>4</v>
      </c>
    </row>
    <row r="46" spans="2:6" x14ac:dyDescent="0.25">
      <c r="B46" s="61" t="s">
        <v>77</v>
      </c>
      <c r="C46" s="18">
        <v>2</v>
      </c>
      <c r="D46" s="19">
        <v>1</v>
      </c>
      <c r="E46" s="44">
        <v>1</v>
      </c>
      <c r="F46" s="41">
        <f t="shared" si="4"/>
        <v>2</v>
      </c>
    </row>
    <row r="47" spans="2:6" x14ac:dyDescent="0.25">
      <c r="B47" s="68" t="s">
        <v>78</v>
      </c>
      <c r="C47" s="22">
        <v>2</v>
      </c>
      <c r="D47" s="19"/>
      <c r="E47" s="44">
        <v>1</v>
      </c>
      <c r="F47" s="41">
        <f t="shared" si="4"/>
        <v>2</v>
      </c>
    </row>
    <row r="48" spans="2:6" x14ac:dyDescent="0.25">
      <c r="B48" s="68"/>
      <c r="C48" s="22"/>
      <c r="D48" s="19"/>
      <c r="E48" s="44"/>
      <c r="F48" s="41"/>
    </row>
    <row r="49" spans="1:6" x14ac:dyDescent="0.25">
      <c r="B49" s="23" t="s">
        <v>51</v>
      </c>
      <c r="C49" s="14"/>
      <c r="D49" s="16"/>
      <c r="E49" s="15"/>
      <c r="F49" s="16"/>
    </row>
    <row r="50" spans="1:6" x14ac:dyDescent="0.25">
      <c r="B50" s="24"/>
      <c r="C50" s="25">
        <v>1</v>
      </c>
      <c r="D50" s="19">
        <v>1</v>
      </c>
      <c r="E50" s="44">
        <v>1</v>
      </c>
      <c r="F50" s="41">
        <f>E50*C50</f>
        <v>1</v>
      </c>
    </row>
    <row r="51" spans="1:6" x14ac:dyDescent="0.25">
      <c r="B51" s="24"/>
      <c r="C51" s="25">
        <v>1</v>
      </c>
      <c r="D51" s="19">
        <v>1</v>
      </c>
      <c r="E51" s="44">
        <v>1</v>
      </c>
      <c r="F51" s="41">
        <f>E51*C51</f>
        <v>1</v>
      </c>
    </row>
    <row r="52" spans="1:6" x14ac:dyDescent="0.25">
      <c r="B52" s="74" t="s">
        <v>79</v>
      </c>
      <c r="C52" s="75"/>
      <c r="D52" s="76">
        <f>SUM(D41:D51)</f>
        <v>6</v>
      </c>
      <c r="E52" s="77"/>
      <c r="F52" s="76">
        <f>SUM(F41:F51)</f>
        <v>60</v>
      </c>
    </row>
    <row r="53" spans="1:6" ht="24" x14ac:dyDescent="0.25">
      <c r="B53" s="73"/>
      <c r="C53" s="78"/>
      <c r="D53" s="71" t="s">
        <v>65</v>
      </c>
      <c r="E53" s="72"/>
      <c r="F53" s="71" t="s">
        <v>29</v>
      </c>
    </row>
    <row r="54" spans="1:6" x14ac:dyDescent="0.25">
      <c r="B54" s="88" t="s">
        <v>53</v>
      </c>
      <c r="C54" s="89"/>
      <c r="D54" s="90">
        <f>D52+D39+D33+D28+D23+D15</f>
        <v>19</v>
      </c>
      <c r="E54" s="91"/>
      <c r="F54" s="90">
        <f>F52+F39+F33+F28+F23+F15</f>
        <v>131</v>
      </c>
    </row>
    <row r="55" spans="1:6" x14ac:dyDescent="0.25">
      <c r="B55" s="30"/>
      <c r="C55" s="31"/>
      <c r="D55" s="32" t="s">
        <v>54</v>
      </c>
      <c r="E55" s="43"/>
      <c r="F55" s="33" t="s">
        <v>55</v>
      </c>
    </row>
    <row r="56" spans="1:6" x14ac:dyDescent="0.25">
      <c r="A56" s="4"/>
      <c r="B56" s="4" t="s">
        <v>56</v>
      </c>
      <c r="C56" s="2"/>
      <c r="D56" s="34">
        <f>D54</f>
        <v>19</v>
      </c>
      <c r="E56" s="43"/>
      <c r="F56" s="34">
        <f>F54</f>
        <v>131</v>
      </c>
    </row>
    <row r="57" spans="1:6" ht="15.6" x14ac:dyDescent="0.25">
      <c r="A57" s="35"/>
      <c r="B57" s="30" t="s">
        <v>57</v>
      </c>
      <c r="C57" s="31"/>
      <c r="D57" s="37"/>
      <c r="E57" s="43"/>
      <c r="F57" s="37"/>
    </row>
    <row r="58" spans="1:6" x14ac:dyDescent="0.25">
      <c r="B58" s="30" t="s">
        <v>58</v>
      </c>
      <c r="C58" s="2"/>
    </row>
    <row r="59" spans="1:6" x14ac:dyDescent="0.25">
      <c r="C59" s="2"/>
    </row>
    <row r="60" spans="1:6" ht="24" x14ac:dyDescent="0.25">
      <c r="B60" s="38" t="s">
        <v>59</v>
      </c>
      <c r="C60" s="2"/>
    </row>
    <row r="61" spans="1:6" x14ac:dyDescent="0.25">
      <c r="B61" s="38"/>
    </row>
    <row r="62" spans="1:6" ht="132" x14ac:dyDescent="0.25">
      <c r="B62" s="30" t="s">
        <v>80</v>
      </c>
    </row>
  </sheetData>
  <sheetProtection algorithmName="SHA-512" hashValue="/ymtgjGejiIoOcw5viso7S2l8ViLSc86tZS+RysTzwddFZ5FLIJCnPfVwbuHFuYAKMrOjt+HzLxu0+SQ6ahJnQ==" saltValue="Mt/W8aKeHQWDd508KubHmA==" spinCount="100000" sheet="1" objects="1" scenarios="1"/>
  <protectedRanges>
    <protectedRange sqref="D31 D32 E32 D35 E36 D42:D48 E43:E48 E42 C50:E51" name="Bereik1"/>
  </protectedRanges>
  <mergeCells count="5">
    <mergeCell ref="A2:F2"/>
    <mergeCell ref="A3:F3"/>
    <mergeCell ref="C6:D6"/>
    <mergeCell ref="E6:F6"/>
    <mergeCell ref="A1:F1"/>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6F7EC-9FB5-4008-B797-6A0174F662D0}">
  <sheetPr>
    <tabColor rgb="FF00B0F0"/>
  </sheetPr>
  <dimension ref="A1:I50"/>
  <sheetViews>
    <sheetView topLeftCell="A9" workbookViewId="0">
      <selection activeCell="B21" sqref="B21"/>
    </sheetView>
  </sheetViews>
  <sheetFormatPr defaultColWidth="9.109375" defaultRowHeight="13.2" x14ac:dyDescent="0.25"/>
  <cols>
    <col min="1" max="1" width="40.109375" style="1" customWidth="1"/>
    <col min="2" max="2" width="18" style="1" customWidth="1"/>
    <col min="3" max="3" width="16.5546875" style="1" hidden="1" customWidth="1"/>
    <col min="4" max="4" width="21.88671875" style="1" customWidth="1"/>
    <col min="5" max="16384" width="9.109375" style="1"/>
  </cols>
  <sheetData>
    <row r="1" spans="1:9" ht="15.6" x14ac:dyDescent="0.3">
      <c r="A1" s="137" t="s">
        <v>98</v>
      </c>
      <c r="B1" s="137"/>
      <c r="C1" s="137"/>
      <c r="D1" s="137"/>
      <c r="E1" s="137"/>
      <c r="F1" s="137"/>
      <c r="G1" s="137"/>
      <c r="H1" s="137"/>
      <c r="I1" s="137"/>
    </row>
    <row r="2" spans="1:9" ht="13.2" customHeight="1" x14ac:dyDescent="0.25">
      <c r="A2" s="141" t="s">
        <v>125</v>
      </c>
      <c r="B2" s="141"/>
      <c r="C2" s="141"/>
      <c r="D2" s="141"/>
      <c r="E2" s="141"/>
      <c r="F2" s="141"/>
      <c r="G2" s="141"/>
      <c r="H2" s="141"/>
      <c r="I2" s="141"/>
    </row>
    <row r="3" spans="1:9" x14ac:dyDescent="0.25">
      <c r="C3" s="1" t="s">
        <v>99</v>
      </c>
    </row>
    <row r="4" spans="1:9" x14ac:dyDescent="0.25">
      <c r="A4" s="46" t="s">
        <v>100</v>
      </c>
      <c r="B4" s="46" t="s">
        <v>54</v>
      </c>
      <c r="C4" s="46" t="s">
        <v>101</v>
      </c>
      <c r="D4" s="46" t="s">
        <v>102</v>
      </c>
    </row>
    <row r="5" spans="1:9" x14ac:dyDescent="0.25">
      <c r="A5" s="47" t="s">
        <v>25</v>
      </c>
      <c r="B5" s="48">
        <f>Financieel!D20</f>
        <v>3</v>
      </c>
      <c r="C5" s="48">
        <f>Financieel!F20*5</f>
        <v>320</v>
      </c>
      <c r="D5" s="48">
        <f>C5/5</f>
        <v>64</v>
      </c>
    </row>
    <row r="6" spans="1:9" x14ac:dyDescent="0.25">
      <c r="A6" s="47" t="s">
        <v>32</v>
      </c>
      <c r="B6" s="48">
        <f>Financieel!D26</f>
        <v>3</v>
      </c>
      <c r="C6" s="48">
        <f>Financieel!F26*5</f>
        <v>25</v>
      </c>
      <c r="D6" s="48">
        <f>C6/5</f>
        <v>5</v>
      </c>
    </row>
    <row r="7" spans="1:9" x14ac:dyDescent="0.25">
      <c r="A7" s="47" t="s">
        <v>103</v>
      </c>
      <c r="B7" s="48">
        <f>Financieel!D31</f>
        <v>3</v>
      </c>
      <c r="C7" s="49"/>
      <c r="D7" s="50"/>
    </row>
    <row r="8" spans="1:9" x14ac:dyDescent="0.25">
      <c r="A8" s="47" t="s">
        <v>44</v>
      </c>
      <c r="B8" s="48">
        <f>Financieel!D36</f>
        <v>2</v>
      </c>
      <c r="C8" s="48">
        <f>Financieel!F36*5</f>
        <v>15</v>
      </c>
      <c r="D8" s="48">
        <f>C8/5</f>
        <v>3</v>
      </c>
    </row>
    <row r="9" spans="1:9" x14ac:dyDescent="0.25">
      <c r="A9" s="47" t="s">
        <v>104</v>
      </c>
      <c r="B9" s="48">
        <f>Financieel!D44</f>
        <v>4</v>
      </c>
      <c r="C9" s="48">
        <f>Financieel!F44*5</f>
        <v>75015</v>
      </c>
      <c r="D9" s="48">
        <f>C9/5</f>
        <v>15003</v>
      </c>
    </row>
    <row r="11" spans="1:9" x14ac:dyDescent="0.25">
      <c r="A11" s="46" t="s">
        <v>105</v>
      </c>
      <c r="B11" s="46" t="s">
        <v>54</v>
      </c>
      <c r="C11" s="46" t="s">
        <v>101</v>
      </c>
    </row>
    <row r="12" spans="1:9" x14ac:dyDescent="0.25">
      <c r="A12" s="47" t="s">
        <v>25</v>
      </c>
      <c r="B12" s="48">
        <f>Personeel!D15</f>
        <v>3</v>
      </c>
      <c r="C12" s="48">
        <f>Personeel!F15*5</f>
        <v>320</v>
      </c>
      <c r="D12" s="48">
        <f>C12/5</f>
        <v>64</v>
      </c>
    </row>
    <row r="13" spans="1:9" x14ac:dyDescent="0.25">
      <c r="A13" s="47" t="s">
        <v>32</v>
      </c>
      <c r="B13" s="48">
        <f>Personeel!D23</f>
        <v>4</v>
      </c>
      <c r="C13" s="48">
        <f>Personeel!F23*5</f>
        <v>20</v>
      </c>
      <c r="D13" s="48">
        <f>C13/5</f>
        <v>4</v>
      </c>
    </row>
    <row r="14" spans="1:9" x14ac:dyDescent="0.25">
      <c r="A14" s="47" t="s">
        <v>103</v>
      </c>
      <c r="B14" s="48">
        <f>Personeel!D28</f>
        <v>3</v>
      </c>
      <c r="C14" s="49"/>
      <c r="D14" s="48"/>
    </row>
    <row r="15" spans="1:9" x14ac:dyDescent="0.25">
      <c r="A15" s="47" t="s">
        <v>44</v>
      </c>
      <c r="B15" s="66">
        <f>Personeel!D33</f>
        <v>2</v>
      </c>
      <c r="C15" s="66">
        <f>Personeel!F33*5</f>
        <v>15</v>
      </c>
      <c r="D15" s="66">
        <f>C15/5</f>
        <v>3</v>
      </c>
    </row>
    <row r="16" spans="1:9" x14ac:dyDescent="0.25">
      <c r="A16" s="65" t="s">
        <v>104</v>
      </c>
      <c r="B16" s="64">
        <f>Personeel!D39</f>
        <v>1</v>
      </c>
      <c r="C16" s="64">
        <f>Personeel!F52*5</f>
        <v>300</v>
      </c>
      <c r="D16" s="64">
        <f>C16/5</f>
        <v>60</v>
      </c>
    </row>
    <row r="17" spans="1:9" x14ac:dyDescent="0.25">
      <c r="A17" s="63" t="s">
        <v>97</v>
      </c>
      <c r="B17" s="64">
        <f>Personeel!D52</f>
        <v>6</v>
      </c>
      <c r="C17" s="64"/>
      <c r="D17" s="64">
        <f>Personeel!F52</f>
        <v>60</v>
      </c>
    </row>
    <row r="19" spans="1:9" x14ac:dyDescent="0.25">
      <c r="A19" s="46" t="s">
        <v>81</v>
      </c>
      <c r="B19" s="46" t="s">
        <v>54</v>
      </c>
      <c r="C19" s="46" t="s">
        <v>101</v>
      </c>
    </row>
    <row r="20" spans="1:9" x14ac:dyDescent="0.25">
      <c r="A20" s="47" t="s">
        <v>106</v>
      </c>
      <c r="B20" s="48">
        <f>Salaris!D11</f>
        <v>0</v>
      </c>
      <c r="C20" s="49"/>
      <c r="D20" s="48">
        <f>C20/5</f>
        <v>0</v>
      </c>
    </row>
    <row r="21" spans="1:9" x14ac:dyDescent="0.25">
      <c r="A21" s="47" t="s">
        <v>107</v>
      </c>
      <c r="B21" s="67">
        <f>Salaris!D20</f>
        <v>0</v>
      </c>
      <c r="C21" s="66">
        <f>Salaris!F14*5</f>
        <v>300</v>
      </c>
      <c r="D21" s="66">
        <f>C21/5</f>
        <v>60</v>
      </c>
    </row>
    <row r="22" spans="1:9" x14ac:dyDescent="0.25">
      <c r="A22" s="65" t="s">
        <v>89</v>
      </c>
      <c r="B22" s="64">
        <f>Salaris!D20</f>
        <v>0</v>
      </c>
      <c r="C22" s="64">
        <f>Salaris!F20*5</f>
        <v>1010</v>
      </c>
      <c r="D22" s="64">
        <f>C22/5</f>
        <v>202</v>
      </c>
    </row>
    <row r="23" spans="1:9" x14ac:dyDescent="0.25">
      <c r="A23" s="65" t="s">
        <v>45</v>
      </c>
      <c r="B23" s="64">
        <f>Salaris!D27</f>
        <v>11</v>
      </c>
      <c r="C23" s="64" t="e">
        <f>Salaris!#REF!*5</f>
        <v>#REF!</v>
      </c>
      <c r="D23" s="64">
        <f>Salaris!F27</f>
        <v>3</v>
      </c>
    </row>
    <row r="24" spans="1:9" x14ac:dyDescent="0.25">
      <c r="A24" s="63" t="s">
        <v>69</v>
      </c>
      <c r="B24" s="64">
        <f>Salaris!D40</f>
        <v>6</v>
      </c>
      <c r="C24" s="64"/>
      <c r="D24" s="64">
        <f>Salaris!F40</f>
        <v>972</v>
      </c>
    </row>
    <row r="26" spans="1:9" ht="14.4" x14ac:dyDescent="0.3">
      <c r="A26" s="51" t="s">
        <v>108</v>
      </c>
      <c r="B26" s="52">
        <f>SUM(B5:B25)</f>
        <v>51</v>
      </c>
      <c r="C26" s="52" t="e">
        <f>SUM(C5:C25)</f>
        <v>#REF!</v>
      </c>
      <c r="D26" s="52">
        <f>SUM(D5:D25)</f>
        <v>16503</v>
      </c>
    </row>
    <row r="29" spans="1:9" ht="91.2" customHeight="1" x14ac:dyDescent="0.25">
      <c r="A29" s="138" t="s">
        <v>127</v>
      </c>
      <c r="B29" s="139"/>
      <c r="C29" s="139"/>
      <c r="D29" s="139"/>
      <c r="E29" s="139"/>
      <c r="F29" s="139"/>
      <c r="G29" s="139"/>
      <c r="H29" s="139"/>
      <c r="I29" s="139"/>
    </row>
    <row r="30" spans="1:9" ht="7.95" customHeight="1" x14ac:dyDescent="0.25"/>
    <row r="31" spans="1:9" x14ac:dyDescent="0.25">
      <c r="A31" s="54" t="s">
        <v>109</v>
      </c>
      <c r="B31" s="55" t="s">
        <v>110</v>
      </c>
      <c r="C31" s="55"/>
      <c r="D31" s="55"/>
    </row>
    <row r="32" spans="1:9" ht="21.75" customHeight="1" x14ac:dyDescent="0.25">
      <c r="A32" s="56"/>
      <c r="B32" s="56" t="s">
        <v>111</v>
      </c>
      <c r="C32" s="56" t="s">
        <v>112</v>
      </c>
      <c r="D32" s="56" t="s">
        <v>113</v>
      </c>
    </row>
    <row r="33" spans="1:4" x14ac:dyDescent="0.25">
      <c r="A33" s="57" t="s">
        <v>114</v>
      </c>
      <c r="B33" s="57"/>
      <c r="C33" s="57"/>
      <c r="D33" s="53">
        <v>0</v>
      </c>
    </row>
    <row r="34" spans="1:4" x14ac:dyDescent="0.25">
      <c r="A34" s="57" t="s">
        <v>115</v>
      </c>
      <c r="B34" s="53">
        <v>0</v>
      </c>
      <c r="C34" s="53">
        <v>0</v>
      </c>
      <c r="D34" s="53">
        <v>0</v>
      </c>
    </row>
    <row r="35" spans="1:4" x14ac:dyDescent="0.25">
      <c r="A35" s="57" t="s">
        <v>116</v>
      </c>
      <c r="B35" s="53">
        <v>0</v>
      </c>
      <c r="C35" s="53">
        <v>0</v>
      </c>
      <c r="D35" s="53">
        <v>0</v>
      </c>
    </row>
    <row r="36" spans="1:4" x14ac:dyDescent="0.25">
      <c r="A36" s="58"/>
      <c r="B36" s="53">
        <v>0</v>
      </c>
      <c r="C36" s="53">
        <v>0</v>
      </c>
      <c r="D36" s="53">
        <v>0</v>
      </c>
    </row>
    <row r="37" spans="1:4" x14ac:dyDescent="0.25">
      <c r="A37" s="58"/>
      <c r="B37" s="53">
        <v>0</v>
      </c>
      <c r="C37" s="53">
        <v>0</v>
      </c>
      <c r="D37" s="53">
        <v>0</v>
      </c>
    </row>
    <row r="38" spans="1:4" x14ac:dyDescent="0.25">
      <c r="A38" s="58"/>
      <c r="B38" s="53">
        <v>0</v>
      </c>
      <c r="C38" s="53">
        <v>0</v>
      </c>
      <c r="D38" s="53">
        <v>0</v>
      </c>
    </row>
    <row r="39" spans="1:4" x14ac:dyDescent="0.25">
      <c r="A39" s="58"/>
      <c r="B39" s="53">
        <v>0</v>
      </c>
      <c r="C39" s="53">
        <v>0</v>
      </c>
      <c r="D39" s="53">
        <v>0</v>
      </c>
    </row>
    <row r="42" spans="1:4" ht="12.75" customHeight="1" x14ac:dyDescent="0.25">
      <c r="A42" s="59" t="s">
        <v>117</v>
      </c>
      <c r="B42" s="140"/>
      <c r="C42" s="140"/>
      <c r="D42" s="140"/>
    </row>
    <row r="43" spans="1:4" x14ac:dyDescent="0.25">
      <c r="A43" s="59"/>
      <c r="B43" s="140"/>
      <c r="C43" s="140"/>
      <c r="D43" s="140"/>
    </row>
    <row r="44" spans="1:4" x14ac:dyDescent="0.25">
      <c r="A44" s="59" t="s">
        <v>118</v>
      </c>
      <c r="B44" s="140"/>
      <c r="C44" s="140"/>
      <c r="D44" s="140"/>
    </row>
    <row r="45" spans="1:4" x14ac:dyDescent="0.25">
      <c r="A45" s="59"/>
      <c r="B45" s="140"/>
      <c r="C45" s="140"/>
      <c r="D45" s="140"/>
    </row>
    <row r="46" spans="1:4" x14ac:dyDescent="0.25">
      <c r="A46" s="59" t="s">
        <v>119</v>
      </c>
      <c r="B46" s="140"/>
      <c r="C46" s="140"/>
      <c r="D46" s="140"/>
    </row>
    <row r="47" spans="1:4" x14ac:dyDescent="0.25">
      <c r="A47" s="59"/>
      <c r="B47" s="140"/>
      <c r="C47" s="140"/>
      <c r="D47" s="140"/>
    </row>
    <row r="48" spans="1:4" ht="29.7" customHeight="1" x14ac:dyDescent="0.25">
      <c r="A48" s="59" t="s">
        <v>120</v>
      </c>
      <c r="B48" s="140"/>
      <c r="C48" s="140"/>
      <c r="D48" s="140"/>
    </row>
    <row r="49" spans="1:4" x14ac:dyDescent="0.25">
      <c r="A49" s="59" t="s">
        <v>121</v>
      </c>
      <c r="B49" s="140"/>
      <c r="C49" s="140"/>
      <c r="D49" s="140"/>
    </row>
    <row r="50" spans="1:4" x14ac:dyDescent="0.25">
      <c r="A50" s="59"/>
      <c r="B50" s="140"/>
      <c r="C50" s="140"/>
      <c r="D50" s="140"/>
    </row>
  </sheetData>
  <sheetProtection algorithmName="SHA-512" hashValue="1doVztN6bS0wJeRjhtsgbSuRhcBbc3DidsDHEsc3t5gP39K/7HncnurnOS83FerVWH0+5M2Wm95sfjy9j4w+hQ==" saltValue="x1mkkSBJDgO45FZ7hlEWcQ==" spinCount="100000" sheet="1" objects="1" scenarios="1"/>
  <protectedRanges>
    <protectedRange sqref="A36:A39 B34:B39 D33:D39 B42:D50" name="Bereik1"/>
  </protectedRanges>
  <mergeCells count="8">
    <mergeCell ref="A1:I1"/>
    <mergeCell ref="A29:I29"/>
    <mergeCell ref="B46:D47"/>
    <mergeCell ref="B48:D48"/>
    <mergeCell ref="B49:D50"/>
    <mergeCell ref="A2:I2"/>
    <mergeCell ref="B42:D43"/>
    <mergeCell ref="B44:D45"/>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68F1C15D62EE4B813DD81057F2A8E5" ma:contentTypeVersion="3" ma:contentTypeDescription="Een nieuw document maken." ma:contentTypeScope="" ma:versionID="286f70b0c14dba17be6a89a914fdb288">
  <xsd:schema xmlns:xsd="http://www.w3.org/2001/XMLSchema" xmlns:xs="http://www.w3.org/2001/XMLSchema" xmlns:p="http://schemas.microsoft.com/office/2006/metadata/properties" xmlns:ns2="314fc8ce-201b-4705-bdf1-4ec92d91f39e" targetNamespace="http://schemas.microsoft.com/office/2006/metadata/properties" ma:root="true" ma:fieldsID="da55fbcc094dbd61b65efc82d593c543" ns2:_="">
    <xsd:import namespace="314fc8ce-201b-4705-bdf1-4ec92d91f39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fc8ce-201b-4705-bdf1-4ec92d91f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333FF8-F315-4363-ADA4-99DA14FC00EF}">
  <ds:schemaRefs>
    <ds:schemaRef ds:uri="http://schemas.microsoft.com/sharepoint/v3/contenttype/forms"/>
  </ds:schemaRefs>
</ds:datastoreItem>
</file>

<file path=customXml/itemProps2.xml><?xml version="1.0" encoding="utf-8"?>
<ds:datastoreItem xmlns:ds="http://schemas.openxmlformats.org/officeDocument/2006/customXml" ds:itemID="{950C507F-D2FA-46FE-9FE6-A1A6B8F014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fc8ce-201b-4705-bdf1-4ec92d91f3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AE85E9-549E-401F-A4D2-B816AB8DAC60}">
  <ds:schemaRefs>
    <ds:schemaRef ds:uri="http://purl.org/dc/terms/"/>
    <ds:schemaRef ds:uri="314fc8ce-201b-4705-bdf1-4ec92d91f39e"/>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Voorblad</vt:lpstr>
      <vt:lpstr>Salaris</vt:lpstr>
      <vt:lpstr>Financieel</vt:lpstr>
      <vt:lpstr>Personeel</vt:lpstr>
      <vt:lpstr>Totaal NBTC </vt:lpstr>
      <vt:lpstr>Voorblad!Afdrukbereik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9 Calculatieblad.xlsx</dc:title>
  <dc:subject/>
  <dc:creator>Hulsen</dc:creator>
  <cp:keywords/>
  <dc:description/>
  <cp:lastModifiedBy>Laura Karssen</cp:lastModifiedBy>
  <cp:revision/>
  <cp:lastPrinted>2026-05-18T09:36:14Z</cp:lastPrinted>
  <dcterms:created xsi:type="dcterms:W3CDTF">2009-09-25T11:19:38Z</dcterms:created>
  <dcterms:modified xsi:type="dcterms:W3CDTF">2026-05-18T10:22:45Z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0x010100B268F1C15D62EE4B813DD81057F2A8E5</vt:lpwstr>
  </property>
  <property fmtid="{D5CDD505-2E9C-101B-9397-08002B2CF9AE}" pid="3" name="Sent representing name">
    <vt:lpwstr>Blom, Ronald</vt:lpwstr>
  </property>
  <property fmtid="{D5CDD505-2E9C-101B-9397-08002B2CF9AE}" pid="4" name="Sender name">
    <vt:lpwstr>Blom, Ronald</vt:lpwstr>
  </property>
  <property fmtid="{D5CDD505-2E9C-101B-9397-08002B2CF9AE}" pid="5" name="Sent representing e-mail address">
    <vt:lpwstr>/o=Damste Advocaten/ou=Exchange Administrative Group (FYDIBOHF23SPDLT)/cn=Recipients/cn=rbl</vt:lpwstr>
  </property>
  <property fmtid="{D5CDD505-2E9C-101B-9397-08002B2CF9AE}" pid="6" name="Sent representing address type">
    <vt:lpwstr>EX</vt:lpwstr>
  </property>
  <property fmtid="{D5CDD505-2E9C-101B-9397-08002B2CF9AE}" pid="7" name="Topic">
    <vt:lpwstr>Bijlage 9 Calculatieblad definitief (v3.0).xlsx</vt:lpwstr>
  </property>
  <property fmtid="{D5CDD505-2E9C-101B-9397-08002B2CF9AE}" pid="8" name="Sensitivity">
    <vt:r8>0</vt:r8>
  </property>
  <property fmtid="{D5CDD505-2E9C-101B-9397-08002B2CF9AE}" pid="9" name="Conversation topic">
    <vt:lpwstr>Bijlage 9 Calculatieblad definitief (v3.0).xlsx</vt:lpwstr>
  </property>
  <property fmtid="{D5CDD505-2E9C-101B-9397-08002B2CF9AE}" pid="10" name="Message delivery time">
    <vt:filetime>2021-03-04T18:10:41Z</vt:filetime>
  </property>
  <property fmtid="{D5CDD505-2E9C-101B-9397-08002B2CF9AE}" pid="11" name="Transport message headers">
    <vt:lpwstr/>
  </property>
  <property fmtid="{D5CDD505-2E9C-101B-9397-08002B2CF9AE}" pid="12" name="BCC">
    <vt:lpwstr/>
  </property>
  <property fmtid="{D5CDD505-2E9C-101B-9397-08002B2CF9AE}" pid="13" name="Last modification time">
    <vt:filetime>2021-03-04T18:10:41Z</vt:filetime>
  </property>
  <property fmtid="{D5CDD505-2E9C-101B-9397-08002B2CF9AE}" pid="14" name="Received by address type">
    <vt:lpwstr/>
  </property>
  <property fmtid="{D5CDD505-2E9C-101B-9397-08002B2CF9AE}" pid="15" name="Received by name">
    <vt:lpwstr/>
  </property>
  <property fmtid="{D5CDD505-2E9C-101B-9397-08002B2CF9AE}" pid="16" name="Received representing address type">
    <vt:lpwstr/>
  </property>
  <property fmtid="{D5CDD505-2E9C-101B-9397-08002B2CF9AE}" pid="17" name="CC">
    <vt:lpwstr/>
  </property>
  <property fmtid="{D5CDD505-2E9C-101B-9397-08002B2CF9AE}" pid="18" name="Internet message id">
    <vt:lpwstr/>
  </property>
  <property fmtid="{D5CDD505-2E9C-101B-9397-08002B2CF9AE}" pid="19" name="Sender address type">
    <vt:lpwstr>EX</vt:lpwstr>
  </property>
  <property fmtid="{D5CDD505-2E9C-101B-9397-08002B2CF9AE}" pid="20" name="Has attachment">
    <vt:bool>true</vt:bool>
  </property>
  <property fmtid="{D5CDD505-2E9C-101B-9397-08002B2CF9AE}" pid="21" name="Received representing name">
    <vt:lpwstr/>
  </property>
  <property fmtid="{D5CDD505-2E9C-101B-9397-08002B2CF9AE}" pid="22" name="Received by e-mail address">
    <vt:lpwstr/>
  </property>
  <property fmtid="{D5CDD505-2E9C-101B-9397-08002B2CF9AE}" pid="23" name="To">
    <vt:lpwstr/>
  </property>
  <property fmtid="{D5CDD505-2E9C-101B-9397-08002B2CF9AE}" pid="24" name="Message class">
    <vt:lpwstr>IPM.Document.Excel.Sheet.12</vt:lpwstr>
  </property>
  <property fmtid="{D5CDD505-2E9C-101B-9397-08002B2CF9AE}" pid="25" name="Sender e-mail address">
    <vt:lpwstr>/o=Damste Advocaten/ou=Exchange Administrative Group (FYDIBOHF23SPDLT)/cn=Recipients/cn=rbl</vt:lpwstr>
  </property>
  <property fmtid="{D5CDD505-2E9C-101B-9397-08002B2CF9AE}" pid="26" name="Client submit time">
    <vt:filetime>2021-03-04T18:10:41Z</vt:filetime>
  </property>
  <property fmtid="{D5CDD505-2E9C-101B-9397-08002B2CF9AE}" pid="27" name="Creation time">
    <vt:filetime>2021-03-04T18:10:41Z</vt:filetime>
  </property>
  <property fmtid="{D5CDD505-2E9C-101B-9397-08002B2CF9AE}" pid="28" name="Received representing e-mail address">
    <vt:lpwstr/>
  </property>
  <property fmtid="{D5CDD505-2E9C-101B-9397-08002B2CF9AE}" pid="29" name="Importance">
    <vt:r8>0</vt:r8>
  </property>
  <property fmtid="{D5CDD505-2E9C-101B-9397-08002B2CF9AE}" pid="30" name="Message size">
    <vt:r8>55296</vt:r8>
  </property>
  <property fmtid="{D5CDD505-2E9C-101B-9397-08002B2CF9AE}" pid="31" name="ContentType">
    <vt:lpwstr>Brief</vt:lpwstr>
  </property>
  <property fmtid="{D5CDD505-2E9C-101B-9397-08002B2CF9AE}" pid="32" name="Created">
    <vt:lpwstr>2009-09-25T10:19:38+00:00</vt:lpwstr>
  </property>
  <property fmtid="{D5CDD505-2E9C-101B-9397-08002B2CF9AE}" pid="33" name="Modified">
    <vt:lpwstr>2021-02-16T14:07:14+00:00</vt:lpwstr>
  </property>
  <property fmtid="{D5CDD505-2E9C-101B-9397-08002B2CF9AE}" pid="34" name="MatterCode">
    <vt:lpwstr>20201984</vt:lpwstr>
  </property>
  <property fmtid="{D5CDD505-2E9C-101B-9397-08002B2CF9AE}" pid="35" name="Rechtsgebied">
    <vt:lpwstr>Vastgoed- en Overheidsrecht</vt:lpwstr>
  </property>
  <property fmtid="{D5CDD505-2E9C-101B-9397-08002B2CF9AE}" pid="36" name="MatterName">
    <vt:lpwstr>ODT/aanbesteding ICT-modules</vt:lpwstr>
  </property>
  <property fmtid="{D5CDD505-2E9C-101B-9397-08002B2CF9AE}" pid="37" name="ClientName">
    <vt:lpwstr>Omgevingsdienst Twente</vt:lpwstr>
  </property>
  <property fmtid="{D5CDD505-2E9C-101B-9397-08002B2CF9AE}" pid="38" name="ClientCode">
    <vt:lpwstr>077578</vt:lpwstr>
  </property>
  <property fmtid="{D5CDD505-2E9C-101B-9397-08002B2CF9AE}" pid="39" name="MediaServiceImageTags">
    <vt:lpwstr/>
  </property>
</Properties>
</file>