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onlinewerken-my.sharepoint.com/personal/f_van_eck_solido-it_nl/Documents/Documents/Vast en Mobiel Aanbesteding/"/>
    </mc:Choice>
  </mc:AlternateContent>
  <xr:revisionPtr revIDLastSave="0" documentId="14_{ACB32A4A-803A-4313-9F57-E22CAFC798E9}" xr6:coauthVersionLast="47" xr6:coauthVersionMax="47" xr10:uidLastSave="{00000000-0000-0000-0000-000000000000}"/>
  <bookViews>
    <workbookView xWindow="28680" yWindow="-120" windowWidth="29040" windowHeight="15720" xr2:uid="{2FC4FA5D-5915-450F-B91B-CD6C8F556D49}"/>
  </bookViews>
  <sheets>
    <sheet name="Inschrijfprijs" sheetId="1" r:id="rId1"/>
    <sheet name="Verbruik deelnemer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1" l="1"/>
  <c r="C22" i="1"/>
  <c r="F22" i="1" s="1"/>
  <c r="F25" i="1" s="1"/>
  <c r="F29" i="1" s="1"/>
  <c r="C44" i="1" s="1"/>
  <c r="F44" i="1" s="1"/>
  <c r="N4" i="2"/>
  <c r="C17" i="1" s="1"/>
  <c r="E17" i="1" s="1"/>
  <c r="F17" i="1" s="1"/>
  <c r="C41" i="1"/>
  <c r="F10" i="1"/>
  <c r="F9" i="1"/>
  <c r="F12" i="1"/>
  <c r="E5" i="1"/>
  <c r="E6" i="1"/>
  <c r="E7" i="1"/>
  <c r="E8" i="1"/>
  <c r="F8" i="1" s="1"/>
  <c r="E9" i="1"/>
  <c r="E10" i="1"/>
  <c r="E11" i="1"/>
  <c r="E4" i="1"/>
  <c r="C11" i="1"/>
  <c r="F11" i="1" s="1"/>
  <c r="C10" i="1"/>
  <c r="C9" i="1"/>
  <c r="C8" i="1"/>
  <c r="C7" i="1"/>
  <c r="F7" i="1" s="1"/>
  <c r="C6" i="1"/>
  <c r="F6" i="1" s="1"/>
  <c r="C5" i="1"/>
  <c r="F5" i="1" s="1"/>
  <c r="N20" i="2"/>
  <c r="N19" i="2"/>
  <c r="N18" i="2"/>
  <c r="N17" i="2"/>
  <c r="N16" i="2"/>
  <c r="N15" i="2"/>
  <c r="N14" i="2"/>
  <c r="C4" i="1"/>
  <c r="E28" i="1"/>
  <c r="F28" i="1" s="1"/>
  <c r="D23" i="2"/>
  <c r="F24" i="1"/>
  <c r="F23" i="1"/>
  <c r="N3" i="2"/>
  <c r="N13" i="2"/>
  <c r="F4" i="1" s="1"/>
  <c r="F37" i="1"/>
  <c r="F33" i="1"/>
  <c r="F32" i="1"/>
  <c r="F34" i="1" s="1"/>
  <c r="N7" i="2"/>
  <c r="N10" i="2"/>
  <c r="N9" i="2"/>
  <c r="N8" i="2"/>
  <c r="F38" i="1"/>
  <c r="C46" i="1" s="1"/>
  <c r="E47" i="1"/>
  <c r="F21" i="1"/>
  <c r="C16" i="1" l="1"/>
  <c r="E16" i="1" s="1"/>
  <c r="F16" i="1" s="1"/>
  <c r="C15" i="1"/>
  <c r="E15" i="1" s="1"/>
  <c r="F15" i="1" s="1"/>
  <c r="D25" i="1"/>
  <c r="D29" i="1" s="1"/>
  <c r="F41" i="1"/>
  <c r="C43" i="1"/>
  <c r="F43" i="1" s="1"/>
  <c r="F46" i="1"/>
  <c r="C45" i="1"/>
  <c r="F45" i="1" s="1"/>
  <c r="F18" i="1" l="1"/>
  <c r="C42" i="1" s="1"/>
  <c r="C47" i="1" l="1"/>
  <c r="F42" i="1"/>
  <c r="F47" i="1" s="1"/>
</calcChain>
</file>

<file path=xl/sharedStrings.xml><?xml version="1.0" encoding="utf-8"?>
<sst xmlns="http://schemas.openxmlformats.org/spreadsheetml/2006/main" count="124" uniqueCount="65">
  <si>
    <t>Mobiele telefonie</t>
  </si>
  <si>
    <t>Aantal gebruikers</t>
  </si>
  <si>
    <t>Prijs per gebruiker per maand</t>
  </si>
  <si>
    <t>Prijs per maand</t>
  </si>
  <si>
    <t>Prijs per jaar</t>
  </si>
  <si>
    <t>Mobiele abonnementen - Onbeperkt bellen in NL + EU &amp; Data 2,5GB per aansluiting</t>
  </si>
  <si>
    <t>Mobiele abonnementen - Onbeperkt bellen in NL + EU &amp; Data 5GB per aansluiting</t>
  </si>
  <si>
    <t>Mobiele abonnementen - Onbeperkt bellen in NL + EU &amp; Data 9GB per aansluiting</t>
  </si>
  <si>
    <t>Data Only Abonnementen - 2,5GB NL + EU</t>
  </si>
  <si>
    <t>Data Only Abonnementen - 10GB NL + EU</t>
  </si>
  <si>
    <t>Data Only Abonnementen - 50GB NL + EU</t>
  </si>
  <si>
    <t>Data Only Abonnementen - Onbeperkt Data NL + EU</t>
  </si>
  <si>
    <t>Data Only Abonnementen - Onbeperkt Data - met Backupoplossing NL + EU</t>
  </si>
  <si>
    <t>Totale kosten per jaar</t>
  </si>
  <si>
    <t>Vaste telefonie</t>
  </si>
  <si>
    <t>Prijs per stuk per maand</t>
  </si>
  <si>
    <t>Vast bellen en gebeld worden in de EU</t>
  </si>
  <si>
    <t>SIP-Trunks</t>
  </si>
  <si>
    <t>Nummerblokken</t>
  </si>
  <si>
    <t>Aantal blokken</t>
  </si>
  <si>
    <t>Eenmalige kosten voor het genoemd aantal nummerbl.</t>
  </si>
  <si>
    <t>Kosten per jaar per nummerblok</t>
  </si>
  <si>
    <t>Kosten per jaar het genoemd aantal nummerbl.</t>
  </si>
  <si>
    <t>1000-tal</t>
  </si>
  <si>
    <t>100-tal</t>
  </si>
  <si>
    <t>10-tal</t>
  </si>
  <si>
    <t>1-tal</t>
  </si>
  <si>
    <t>Totale kosten</t>
  </si>
  <si>
    <t>Overige posten</t>
  </si>
  <si>
    <t>Aantal</t>
  </si>
  <si>
    <t>Noodnummers</t>
  </si>
  <si>
    <t>Implementatie</t>
  </si>
  <si>
    <t>Kosten per stuk</t>
  </si>
  <si>
    <t xml:space="preserve"> Overige Implementatiekosten</t>
  </si>
  <si>
    <t>Totaal eenmalig</t>
  </si>
  <si>
    <t>Portering bestaande nummerblokken</t>
  </si>
  <si>
    <t>Totale kosten implementatie</t>
  </si>
  <si>
    <t>Beheer 2e, 3e en 4e lijns</t>
  </si>
  <si>
    <t>Totale kosten beheer</t>
  </si>
  <si>
    <t>aantal jaar</t>
  </si>
  <si>
    <t>Eenmalig</t>
  </si>
  <si>
    <t>Kosten totale contractperiode</t>
  </si>
  <si>
    <t>Mobiele Telefonie</t>
  </si>
  <si>
    <t>Vaste Telefonie</t>
  </si>
  <si>
    <t>Subtotaal</t>
  </si>
  <si>
    <t>TOTALE INSCHRIJFSOM</t>
  </si>
  <si>
    <r>
      <rPr>
        <b/>
        <sz val="8"/>
        <color rgb="FF000000"/>
        <rFont val="Arial"/>
      </rPr>
      <t xml:space="preserve">Instructies:
</t>
    </r>
    <r>
      <rPr>
        <sz val="8"/>
        <color rgb="FF000000"/>
        <rFont val="Arial"/>
      </rPr>
      <t>- Onder All-in tarief wordt verstaan het tarief o.b.v. de offerteaanvraag inclusief alle kosten waaronder doch niet uitsluitend bureautoeslagen, reis- en transportkosten etc.
- Ingeval de totale kosten een verrekenprijs betreffen, is dit de prijs voor een referentieopdracht. De kosten van een daadwerkelijke worden dan bepaald op basis van de geoffreerde all-in tarieven vermenigvuldigd met het daadwerkelijke aantal eenheden van de afgenomen producten en/of diensten.
- Alle bedragen dienen exlusief BTW ingevuld te worden.
- U dient alle gele velden in te vullen;
- U dient alleen de gele velden in te vullen; 
- Het groen gearceerde veld geeft de beoordelingsprijs weer wat gelijk is aan de term totale inschrijfsom in Mercell;
- Het invullen van negatieve waarden is niet toegestaan. 
- Indien indexatie van toepassing is, is deze opgenomen in de overeenkomst. De tarieven op dit prijsblad dienen exclusief 
   indexatie ingevuld te worden.
- Het all-in tarief per uur is het tarief waartegen nadere opdrachten en/of meer- en minderwerk verrekend worden.</t>
    </r>
  </si>
  <si>
    <t>Beek</t>
  </si>
  <si>
    <t>Beekdaelen</t>
  </si>
  <si>
    <t>Het Gegevenshuis</t>
  </si>
  <si>
    <t>Kerkrade</t>
  </si>
  <si>
    <t>Simpelveld</t>
  </si>
  <si>
    <t>Solido</t>
  </si>
  <si>
    <t>Voerendaal</t>
  </si>
  <si>
    <t>Heerlen</t>
  </si>
  <si>
    <t>Brunssum</t>
  </si>
  <si>
    <t>ISD-Bol</t>
  </si>
  <si>
    <t>Landgraaf</t>
  </si>
  <si>
    <t>Totaal:</t>
  </si>
  <si>
    <t>Optioneel SIP Trunk</t>
  </si>
  <si>
    <t>Simkaarten</t>
  </si>
  <si>
    <t>Solido + alle deelnemers</t>
  </si>
  <si>
    <t>Gebruik Mobiele-Noodnummers (Telefoonnummers welke 24x7 ten alle tijden bereikbaar zijn)</t>
  </si>
  <si>
    <t>Kosten voor direct routing/operator connect</t>
  </si>
  <si>
    <t>Implementatie direct routing/operator connect conform vraagspecificatie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</si>
</sst>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([$€-2]\ * #,##0.00_);_([$€-2]\ * \(#,##0.00\);_([$€-2]\ * &quot;-&quot;??_);_(@_)"/>
    <numFmt numFmtId="165" formatCode="_ [$€-2]\ * #,##0.00_ ;_ [$€-2]\ * \-#,##0.00_ ;_ [$€-2]\ * &quot;-&quot;??_ ;_ @_ 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1"/>
      <name val="Aptos Narrow"/>
      <scheme val="minor"/>
    </font>
    <font>
      <sz val="8"/>
      <color rgb="FF000000"/>
      <name val="Arial"/>
    </font>
    <font>
      <b/>
      <sz val="8"/>
      <color rgb="FF000000"/>
      <name val="Arial"/>
    </font>
    <font>
      <sz val="1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4" borderId="0" xfId="0" applyFont="1" applyFill="1" applyAlignment="1">
      <alignment horizontal="center"/>
    </xf>
    <xf numFmtId="0" fontId="3" fillId="0" borderId="3" xfId="0" applyFont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44" fontId="4" fillId="3" borderId="1" xfId="1" applyFont="1" applyFill="1" applyBorder="1" applyAlignment="1">
      <alignment horizontal="center" vertical="top"/>
    </xf>
    <xf numFmtId="4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44" fontId="3" fillId="0" borderId="1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" wrapText="1"/>
    </xf>
    <xf numFmtId="44" fontId="3" fillId="4" borderId="0" xfId="0" applyNumberFormat="1" applyFont="1" applyFill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5" borderId="0" xfId="0" applyFont="1" applyFill="1" applyAlignment="1">
      <alignment horizontal="center" wrapText="1"/>
    </xf>
    <xf numFmtId="44" fontId="3" fillId="6" borderId="0" xfId="0" applyNumberFormat="1" applyFont="1" applyFill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/>
    </xf>
    <xf numFmtId="44" fontId="3" fillId="0" borderId="1" xfId="1" applyFont="1" applyBorder="1" applyAlignment="1">
      <alignment horizontal="center" vertical="center"/>
    </xf>
    <xf numFmtId="44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0" fontId="2" fillId="2" borderId="0" xfId="0" applyFont="1" applyFill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165" fontId="3" fillId="0" borderId="1" xfId="1" applyNumberFormat="1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5" fillId="4" borderId="0" xfId="0" applyFont="1" applyFill="1" applyAlignment="1">
      <alignment horizontal="center" vertical="top" wrapText="1"/>
    </xf>
    <xf numFmtId="0" fontId="0" fillId="4" borderId="0" xfId="0" applyFill="1" applyAlignment="1">
      <alignment horizontal="center" vertical="top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781050</xdr:colOff>
      <xdr:row>47</xdr:row>
      <xdr:rowOff>47625</xdr:rowOff>
    </xdr:from>
    <xdr:to>
      <xdr:col>6</xdr:col>
      <xdr:colOff>285750</xdr:colOff>
      <xdr:row>49</xdr:row>
      <xdr:rowOff>85725</xdr:rowOff>
    </xdr:to>
    <xdr:sp macro="" textlink="">
      <xdr:nvSpPr>
        <xdr:cNvPr id="2" name="Rechthoek 1">
          <a:extLst>
            <a:ext uri="{FF2B5EF4-FFF2-40B4-BE49-F238E27FC236}">
              <a16:creationId xmlns:a16="http://schemas.microsoft.com/office/drawing/2014/main" id="{64DACA7F-AEF2-49F8-871F-30632FA3069F}"/>
            </a:ext>
            <a:ext uri="{147F2762-F138-4A5C-976F-8EAC2B608ADB}">
              <a16:predDERef xmlns:a16="http://schemas.microsoft.com/office/drawing/2014/main" pred="{1938313C-3578-4F84-9CED-BC921AC684B8}"/>
            </a:ext>
          </a:extLst>
        </xdr:cNvPr>
        <xdr:cNvSpPr/>
      </xdr:nvSpPr>
      <xdr:spPr>
        <a:xfrm>
          <a:off x="7134225" y="10083800"/>
          <a:ext cx="1400175" cy="361950"/>
        </a:xfrm>
        <a:prstGeom prst="rect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01C1C-F582-4E09-AE7E-DB72BBA6576C}">
  <dimension ref="B3:K51"/>
  <sheetViews>
    <sheetView tabSelected="1" workbookViewId="0">
      <selection activeCell="B29" sqref="B29"/>
    </sheetView>
  </sheetViews>
  <sheetFormatPr defaultRowHeight="14.5" x14ac:dyDescent="0.35"/>
  <cols>
    <col min="2" max="2" width="76.6328125" style="12" customWidth="1"/>
    <col min="3" max="3" width="14.1796875" style="12" bestFit="1" customWidth="1"/>
    <col min="4" max="4" width="46.1796875" style="12" customWidth="1"/>
    <col min="5" max="5" width="42.453125" style="12" bestFit="1" customWidth="1"/>
    <col min="6" max="6" width="25.54296875" style="12" bestFit="1" customWidth="1"/>
    <col min="7" max="7" width="43" style="12" customWidth="1"/>
    <col min="8" max="11" width="8.7265625" style="12"/>
  </cols>
  <sheetData>
    <row r="3" spans="2:6" x14ac:dyDescent="0.35">
      <c r="B3" s="7" t="s">
        <v>0</v>
      </c>
      <c r="C3" s="7" t="s">
        <v>1</v>
      </c>
      <c r="D3" s="7" t="s">
        <v>2</v>
      </c>
      <c r="E3" s="7" t="s">
        <v>3</v>
      </c>
      <c r="F3" s="7" t="s">
        <v>4</v>
      </c>
    </row>
    <row r="4" spans="2:6" x14ac:dyDescent="0.35">
      <c r="B4" s="34" t="s">
        <v>5</v>
      </c>
      <c r="C4" s="4">
        <f>'Verbruik deelnemers'!N13</f>
        <v>3740</v>
      </c>
      <c r="D4" s="37"/>
      <c r="E4" s="13">
        <f>SUM(C4*D4)</f>
        <v>0</v>
      </c>
      <c r="F4" s="13">
        <f>E4*12</f>
        <v>0</v>
      </c>
    </row>
    <row r="5" spans="2:6" x14ac:dyDescent="0.35">
      <c r="B5" s="34" t="s">
        <v>6</v>
      </c>
      <c r="C5" s="4">
        <f>'Verbruik deelnemers'!N14</f>
        <v>50</v>
      </c>
      <c r="D5" s="38"/>
      <c r="E5" s="13">
        <f t="shared" ref="E5:E11" si="0">SUM(C5*D5)</f>
        <v>0</v>
      </c>
      <c r="F5" s="13">
        <f>E5*12</f>
        <v>0</v>
      </c>
    </row>
    <row r="6" spans="2:6" x14ac:dyDescent="0.35">
      <c r="B6" s="34" t="s">
        <v>7</v>
      </c>
      <c r="C6" s="4">
        <f>'Verbruik deelnemers'!N15</f>
        <v>113</v>
      </c>
      <c r="D6" s="38"/>
      <c r="E6" s="13">
        <f t="shared" si="0"/>
        <v>0</v>
      </c>
      <c r="F6" s="13">
        <f t="shared" ref="F6:F11" si="1">E6*12</f>
        <v>0</v>
      </c>
    </row>
    <row r="7" spans="2:6" x14ac:dyDescent="0.35">
      <c r="B7" s="34" t="s">
        <v>8</v>
      </c>
      <c r="C7" s="4">
        <f>'Verbruik deelnemers'!N16</f>
        <v>230</v>
      </c>
      <c r="D7" s="38"/>
      <c r="E7" s="13">
        <f t="shared" si="0"/>
        <v>0</v>
      </c>
      <c r="F7" s="13">
        <f t="shared" si="1"/>
        <v>0</v>
      </c>
    </row>
    <row r="8" spans="2:6" x14ac:dyDescent="0.35">
      <c r="B8" s="34" t="s">
        <v>9</v>
      </c>
      <c r="C8" s="4">
        <f>'Verbruik deelnemers'!N17</f>
        <v>7</v>
      </c>
      <c r="D8" s="38"/>
      <c r="E8" s="13">
        <f t="shared" si="0"/>
        <v>0</v>
      </c>
      <c r="F8" s="13">
        <f t="shared" si="1"/>
        <v>0</v>
      </c>
    </row>
    <row r="9" spans="2:6" x14ac:dyDescent="0.35">
      <c r="B9" s="36" t="s">
        <v>10</v>
      </c>
      <c r="C9" s="4">
        <f>'Verbruik deelnemers'!N18</f>
        <v>33</v>
      </c>
      <c r="D9" s="38"/>
      <c r="E9" s="13">
        <f t="shared" si="0"/>
        <v>0</v>
      </c>
      <c r="F9" s="13">
        <f t="shared" si="1"/>
        <v>0</v>
      </c>
    </row>
    <row r="10" spans="2:6" x14ac:dyDescent="0.35">
      <c r="B10" s="34" t="s">
        <v>11</v>
      </c>
      <c r="C10" s="4">
        <f>'Verbruik deelnemers'!N19</f>
        <v>9</v>
      </c>
      <c r="D10" s="38"/>
      <c r="E10" s="13">
        <f t="shared" si="0"/>
        <v>0</v>
      </c>
      <c r="F10" s="13">
        <f t="shared" si="1"/>
        <v>0</v>
      </c>
    </row>
    <row r="11" spans="2:6" x14ac:dyDescent="0.35">
      <c r="B11" s="34" t="s">
        <v>12</v>
      </c>
      <c r="C11" s="4">
        <f>'Verbruik deelnemers'!N20</f>
        <v>15</v>
      </c>
      <c r="D11" s="38"/>
      <c r="E11" s="13">
        <f t="shared" si="0"/>
        <v>0</v>
      </c>
      <c r="F11" s="13">
        <f t="shared" si="1"/>
        <v>0</v>
      </c>
    </row>
    <row r="12" spans="2:6" x14ac:dyDescent="0.35">
      <c r="B12" s="5" t="s">
        <v>13</v>
      </c>
      <c r="C12" s="5"/>
      <c r="D12" s="5"/>
      <c r="E12" s="5"/>
      <c r="F12" s="15">
        <f>SUM(F4:F11)</f>
        <v>0</v>
      </c>
    </row>
    <row r="14" spans="2:6" x14ac:dyDescent="0.35">
      <c r="B14" s="7" t="s">
        <v>14</v>
      </c>
      <c r="C14" s="7" t="s">
        <v>1</v>
      </c>
      <c r="D14" s="7" t="s">
        <v>15</v>
      </c>
      <c r="E14" s="7" t="s">
        <v>3</v>
      </c>
      <c r="F14" s="7" t="s">
        <v>4</v>
      </c>
    </row>
    <row r="15" spans="2:6" x14ac:dyDescent="0.35">
      <c r="B15" s="4" t="s">
        <v>16</v>
      </c>
      <c r="C15" s="4">
        <f>'Verbruik deelnemers'!N3</f>
        <v>3597</v>
      </c>
      <c r="D15" s="27"/>
      <c r="E15" s="13">
        <f>C15*D15</f>
        <v>0</v>
      </c>
      <c r="F15" s="13">
        <f>E15*12</f>
        <v>0</v>
      </c>
    </row>
    <row r="16" spans="2:6" x14ac:dyDescent="0.35">
      <c r="B16" s="4" t="s">
        <v>63</v>
      </c>
      <c r="C16" s="4">
        <f>'Verbruik deelnemers'!N3</f>
        <v>3597</v>
      </c>
      <c r="D16" s="30"/>
      <c r="E16" s="13">
        <f>C16*D16</f>
        <v>0</v>
      </c>
      <c r="F16" s="13">
        <f>E16*12</f>
        <v>0</v>
      </c>
    </row>
    <row r="17" spans="2:11" x14ac:dyDescent="0.35">
      <c r="B17" s="4" t="s">
        <v>17</v>
      </c>
      <c r="C17" s="4">
        <f>'Verbruik deelnemers'!N4</f>
        <v>290</v>
      </c>
      <c r="D17" s="30"/>
      <c r="E17" s="13">
        <f>C17*D17</f>
        <v>0</v>
      </c>
      <c r="F17" s="13">
        <f>E17*12</f>
        <v>0</v>
      </c>
    </row>
    <row r="18" spans="2:11" ht="11.25" customHeight="1" x14ac:dyDescent="0.35">
      <c r="B18" s="5" t="s">
        <v>13</v>
      </c>
      <c r="C18" s="5"/>
      <c r="D18" s="5"/>
      <c r="E18" s="5"/>
      <c r="F18" s="15">
        <f>SUM(F15:F17)</f>
        <v>0</v>
      </c>
    </row>
    <row r="20" spans="2:11" x14ac:dyDescent="0.35">
      <c r="B20" s="7" t="s">
        <v>18</v>
      </c>
      <c r="C20" s="7" t="s">
        <v>19</v>
      </c>
      <c r="D20" s="7" t="s">
        <v>20</v>
      </c>
      <c r="E20" s="7" t="s">
        <v>21</v>
      </c>
      <c r="F20" s="7" t="s">
        <v>22</v>
      </c>
      <c r="K20"/>
    </row>
    <row r="21" spans="2:11" x14ac:dyDescent="0.35">
      <c r="B21" s="20" t="s">
        <v>23</v>
      </c>
      <c r="C21" s="6">
        <v>1</v>
      </c>
      <c r="D21" s="31"/>
      <c r="E21" s="27"/>
      <c r="F21" s="9">
        <f>(C21*E21)+D21</f>
        <v>0</v>
      </c>
      <c r="K21"/>
    </row>
    <row r="22" spans="2:11" x14ac:dyDescent="0.35">
      <c r="B22" s="20" t="s">
        <v>24</v>
      </c>
      <c r="C22" s="6">
        <f>'Verbruik deelnemers'!N8</f>
        <v>48</v>
      </c>
      <c r="D22" s="31"/>
      <c r="E22" s="27"/>
      <c r="F22" s="9">
        <f>(C22*E22)+D22</f>
        <v>0</v>
      </c>
      <c r="K22"/>
    </row>
    <row r="23" spans="2:11" x14ac:dyDescent="0.35">
      <c r="B23" s="20" t="s">
        <v>25</v>
      </c>
      <c r="C23" s="6">
        <v>2</v>
      </c>
      <c r="D23" s="31"/>
      <c r="E23" s="27"/>
      <c r="F23" s="9">
        <f>(C23*E23)+D23</f>
        <v>0</v>
      </c>
      <c r="K23"/>
    </row>
    <row r="24" spans="2:11" x14ac:dyDescent="0.35">
      <c r="B24" s="20" t="s">
        <v>26</v>
      </c>
      <c r="C24" s="6">
        <v>8</v>
      </c>
      <c r="D24" s="31"/>
      <c r="E24" s="27"/>
      <c r="F24" s="9">
        <f>(C24*E24)+D24</f>
        <v>0</v>
      </c>
      <c r="K24"/>
    </row>
    <row r="25" spans="2:11" x14ac:dyDescent="0.35">
      <c r="B25" s="5" t="s">
        <v>27</v>
      </c>
      <c r="C25" s="5"/>
      <c r="D25" s="15">
        <f>D21+D22</f>
        <v>0</v>
      </c>
      <c r="E25" s="5"/>
      <c r="F25" s="15">
        <f>SUM(F21:F24)</f>
        <v>0</v>
      </c>
      <c r="K25"/>
    </row>
    <row r="27" spans="2:11" x14ac:dyDescent="0.35">
      <c r="B27" s="7" t="s">
        <v>28</v>
      </c>
      <c r="C27" s="7" t="s">
        <v>29</v>
      </c>
      <c r="D27" s="7" t="s">
        <v>15</v>
      </c>
      <c r="E27" s="7" t="s">
        <v>3</v>
      </c>
      <c r="F27" s="7" t="s">
        <v>4</v>
      </c>
    </row>
    <row r="28" spans="2:11" x14ac:dyDescent="0.35">
      <c r="B28" s="20" t="s">
        <v>30</v>
      </c>
      <c r="C28" s="6">
        <v>16</v>
      </c>
      <c r="D28" s="32"/>
      <c r="E28" s="28">
        <f>SUM(D28*C28)</f>
        <v>0</v>
      </c>
      <c r="F28" s="29">
        <f>SUM(E28*12)</f>
        <v>0</v>
      </c>
    </row>
    <row r="29" spans="2:11" x14ac:dyDescent="0.35">
      <c r="B29" s="5" t="s">
        <v>27</v>
      </c>
      <c r="C29" s="5"/>
      <c r="D29" s="15">
        <f>D25+D26</f>
        <v>0</v>
      </c>
      <c r="E29" s="5"/>
      <c r="F29" s="15">
        <f>SUM(F25:F28)</f>
        <v>0</v>
      </c>
    </row>
    <row r="31" spans="2:11" x14ac:dyDescent="0.35">
      <c r="B31" s="7" t="s">
        <v>31</v>
      </c>
      <c r="C31" s="7" t="s">
        <v>29</v>
      </c>
      <c r="D31" s="7" t="s">
        <v>32</v>
      </c>
      <c r="E31" s="7" t="s">
        <v>33</v>
      </c>
      <c r="F31" s="7" t="s">
        <v>34</v>
      </c>
    </row>
    <row r="32" spans="2:11" x14ac:dyDescent="0.35">
      <c r="B32" s="19" t="s">
        <v>64</v>
      </c>
      <c r="C32" s="10">
        <v>3597</v>
      </c>
      <c r="D32" s="29"/>
      <c r="E32" s="10"/>
      <c r="F32" s="8">
        <f>SUM(C32*D32)+E32</f>
        <v>0</v>
      </c>
    </row>
    <row r="33" spans="2:6" x14ac:dyDescent="0.35">
      <c r="B33" s="10" t="s">
        <v>35</v>
      </c>
      <c r="C33" s="10">
        <v>59</v>
      </c>
      <c r="D33" s="29"/>
      <c r="E33" s="10"/>
      <c r="F33" s="8">
        <f>SUM(C33*D33)+E33</f>
        <v>0</v>
      </c>
    </row>
    <row r="34" spans="2:6" x14ac:dyDescent="0.35">
      <c r="B34" s="5" t="s">
        <v>36</v>
      </c>
      <c r="C34" s="5"/>
      <c r="D34" s="5"/>
      <c r="E34" s="5"/>
      <c r="F34" s="15">
        <f>SUM(F32:F33)</f>
        <v>0</v>
      </c>
    </row>
    <row r="36" spans="2:6" x14ac:dyDescent="0.35">
      <c r="B36" s="7" t="s">
        <v>37</v>
      </c>
      <c r="C36" s="2" t="s">
        <v>4</v>
      </c>
      <c r="D36" s="7"/>
      <c r="E36" s="7"/>
      <c r="F36" s="7" t="s">
        <v>4</v>
      </c>
    </row>
    <row r="37" spans="2:6" x14ac:dyDescent="0.35">
      <c r="B37" s="19" t="s">
        <v>37</v>
      </c>
      <c r="C37" s="29"/>
      <c r="D37" s="10"/>
      <c r="E37" s="10"/>
      <c r="F37" s="8">
        <f>C37</f>
        <v>0</v>
      </c>
    </row>
    <row r="38" spans="2:6" x14ac:dyDescent="0.35">
      <c r="B38" s="5" t="s">
        <v>38</v>
      </c>
      <c r="C38" s="5"/>
      <c r="D38" s="5"/>
      <c r="E38" s="5"/>
      <c r="F38" s="15">
        <f>SUM(F37:F37)</f>
        <v>0</v>
      </c>
    </row>
    <row r="40" spans="2:6" x14ac:dyDescent="0.35">
      <c r="B40" s="2" t="s">
        <v>27</v>
      </c>
      <c r="C40" s="2" t="s">
        <v>4</v>
      </c>
      <c r="D40" s="7" t="s">
        <v>39</v>
      </c>
      <c r="E40" s="2" t="s">
        <v>40</v>
      </c>
      <c r="F40" s="2" t="s">
        <v>41</v>
      </c>
    </row>
    <row r="41" spans="2:6" x14ac:dyDescent="0.35">
      <c r="B41" s="16" t="s">
        <v>42</v>
      </c>
      <c r="C41" s="9">
        <f>F12</f>
        <v>0</v>
      </c>
      <c r="D41" s="10">
        <v>6</v>
      </c>
      <c r="E41" s="9"/>
      <c r="F41" s="9">
        <f>(C41*D41)+E41</f>
        <v>0</v>
      </c>
    </row>
    <row r="42" spans="2:6" x14ac:dyDescent="0.35">
      <c r="B42" s="16" t="s">
        <v>43</v>
      </c>
      <c r="C42" s="9">
        <f>F18</f>
        <v>0</v>
      </c>
      <c r="D42" s="10">
        <v>6</v>
      </c>
      <c r="E42" s="9"/>
      <c r="F42" s="9">
        <f>(C42*D42)+E42</f>
        <v>0</v>
      </c>
    </row>
    <row r="43" spans="2:6" x14ac:dyDescent="0.35">
      <c r="B43" s="16" t="s">
        <v>18</v>
      </c>
      <c r="C43" s="9">
        <f>F25</f>
        <v>0</v>
      </c>
      <c r="D43" s="10">
        <v>6</v>
      </c>
      <c r="E43" s="9"/>
      <c r="F43" s="9">
        <f>(C43*D43)+E43</f>
        <v>0</v>
      </c>
    </row>
    <row r="44" spans="2:6" x14ac:dyDescent="0.35">
      <c r="B44" s="16" t="s">
        <v>28</v>
      </c>
      <c r="C44" s="9">
        <f>F29</f>
        <v>0</v>
      </c>
      <c r="D44" s="10">
        <v>6</v>
      </c>
      <c r="E44" s="9"/>
      <c r="F44" s="9">
        <f>SUM(C44*D44+E44)</f>
        <v>0</v>
      </c>
    </row>
    <row r="45" spans="2:6" x14ac:dyDescent="0.35">
      <c r="B45" s="16" t="s">
        <v>31</v>
      </c>
      <c r="C45" s="9">
        <f>F34</f>
        <v>0</v>
      </c>
      <c r="D45" s="10">
        <v>6</v>
      </c>
      <c r="E45" s="9"/>
      <c r="F45" s="9">
        <f>(C45*D45)+E45</f>
        <v>0</v>
      </c>
    </row>
    <row r="46" spans="2:6" x14ac:dyDescent="0.35">
      <c r="B46" s="16" t="s">
        <v>37</v>
      </c>
      <c r="C46" s="9">
        <f>F38</f>
        <v>0</v>
      </c>
      <c r="D46" s="10">
        <v>6</v>
      </c>
      <c r="E46" s="9"/>
      <c r="F46" s="9">
        <f>(C46*D46)+E46</f>
        <v>0</v>
      </c>
    </row>
    <row r="47" spans="2:6" x14ac:dyDescent="0.35">
      <c r="B47" s="14" t="s">
        <v>44</v>
      </c>
      <c r="C47" s="15">
        <f>SUM(C41:C46)</f>
        <v>0</v>
      </c>
      <c r="D47" s="5"/>
      <c r="E47" s="15">
        <f>SUM(E41:E46)</f>
        <v>0</v>
      </c>
      <c r="F47" s="15">
        <f>SUM(F41:F46)</f>
        <v>0</v>
      </c>
    </row>
    <row r="49" spans="2:6" x14ac:dyDescent="0.35">
      <c r="B49" s="17" t="s">
        <v>45</v>
      </c>
      <c r="C49" s="11"/>
      <c r="D49" s="11"/>
      <c r="E49" s="11"/>
      <c r="F49" s="18">
        <f>SUM(F47)</f>
        <v>0</v>
      </c>
    </row>
    <row r="51" spans="2:6" ht="154" customHeight="1" x14ac:dyDescent="0.35">
      <c r="B51" s="39" t="s">
        <v>46</v>
      </c>
      <c r="C51" s="40"/>
      <c r="D51" s="40"/>
      <c r="E51" s="40"/>
      <c r="F51" s="40"/>
    </row>
  </sheetData>
  <mergeCells count="1">
    <mergeCell ref="B51:F5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BB837-A3E0-4B05-9274-8BF24407BE6E}">
  <dimension ref="B2:N23"/>
  <sheetViews>
    <sheetView workbookViewId="0">
      <selection activeCell="B30" sqref="B30"/>
    </sheetView>
  </sheetViews>
  <sheetFormatPr defaultRowHeight="15" customHeight="1" x14ac:dyDescent="0.35"/>
  <cols>
    <col min="2" max="2" width="69" customWidth="1"/>
    <col min="3" max="3" width="21.7265625" customWidth="1"/>
    <col min="4" max="4" width="10.81640625" customWidth="1"/>
    <col min="5" max="5" width="16.453125" customWidth="1"/>
    <col min="6" max="6" width="11.54296875" customWidth="1"/>
    <col min="7" max="7" width="11.1796875" customWidth="1"/>
    <col min="8" max="8" width="9.54296875" customWidth="1"/>
    <col min="9" max="9" width="11.26953125" customWidth="1"/>
    <col min="10" max="11" width="9.54296875" customWidth="1"/>
  </cols>
  <sheetData>
    <row r="2" spans="2:14" ht="14.5" x14ac:dyDescent="0.35">
      <c r="B2" s="1" t="s">
        <v>14</v>
      </c>
      <c r="C2" s="2" t="s">
        <v>47</v>
      </c>
      <c r="D2" s="2" t="s">
        <v>48</v>
      </c>
      <c r="E2" s="2" t="s">
        <v>49</v>
      </c>
      <c r="F2" s="2" t="s">
        <v>50</v>
      </c>
      <c r="G2" s="2" t="s">
        <v>51</v>
      </c>
      <c r="H2" s="2" t="s">
        <v>52</v>
      </c>
      <c r="I2" s="2" t="s">
        <v>53</v>
      </c>
      <c r="J2" s="2" t="s">
        <v>54</v>
      </c>
      <c r="K2" s="2" t="s">
        <v>55</v>
      </c>
      <c r="L2" s="2" t="s">
        <v>56</v>
      </c>
      <c r="M2" s="1" t="s">
        <v>57</v>
      </c>
      <c r="N2" s="1" t="s">
        <v>58</v>
      </c>
    </row>
    <row r="3" spans="2:14" ht="14.5" x14ac:dyDescent="0.35">
      <c r="B3" s="21" t="s">
        <v>16</v>
      </c>
      <c r="C3" s="26">
        <v>159</v>
      </c>
      <c r="D3" s="22">
        <v>324</v>
      </c>
      <c r="E3" s="22">
        <v>50</v>
      </c>
      <c r="F3" s="22">
        <v>563</v>
      </c>
      <c r="G3" s="22">
        <v>113</v>
      </c>
      <c r="H3" s="25">
        <v>80</v>
      </c>
      <c r="I3" s="25">
        <v>151</v>
      </c>
      <c r="J3" s="25">
        <v>1250</v>
      </c>
      <c r="K3" s="25">
        <v>271</v>
      </c>
      <c r="L3" s="25">
        <v>90</v>
      </c>
      <c r="M3" s="25">
        <v>546</v>
      </c>
      <c r="N3" s="24">
        <f>SUM(C3:M3)</f>
        <v>3597</v>
      </c>
    </row>
    <row r="4" spans="2:14" ht="14.5" x14ac:dyDescent="0.35">
      <c r="B4" s="21" t="s">
        <v>59</v>
      </c>
      <c r="C4" s="21"/>
      <c r="D4" s="22"/>
      <c r="E4" s="22"/>
      <c r="F4" s="22">
        <v>30</v>
      </c>
      <c r="G4" s="23"/>
      <c r="H4" s="22"/>
      <c r="I4" s="22"/>
      <c r="J4" s="22">
        <v>260</v>
      </c>
      <c r="K4" s="22"/>
      <c r="L4" s="22"/>
      <c r="M4" s="22"/>
      <c r="N4" s="22">
        <f>SUM(C4:M4)</f>
        <v>290</v>
      </c>
    </row>
    <row r="6" spans="2:14" ht="14.5" x14ac:dyDescent="0.35">
      <c r="B6" s="1" t="s">
        <v>18</v>
      </c>
      <c r="C6" s="2" t="s">
        <v>47</v>
      </c>
      <c r="D6" s="2" t="s">
        <v>48</v>
      </c>
      <c r="E6" s="2" t="s">
        <v>49</v>
      </c>
      <c r="F6" s="2" t="s">
        <v>50</v>
      </c>
      <c r="G6" s="2" t="s">
        <v>51</v>
      </c>
      <c r="H6" s="2" t="s">
        <v>52</v>
      </c>
      <c r="I6" s="2" t="s">
        <v>53</v>
      </c>
      <c r="J6" s="2" t="s">
        <v>54</v>
      </c>
      <c r="K6" s="2" t="s">
        <v>55</v>
      </c>
      <c r="L6" s="2" t="s">
        <v>56</v>
      </c>
      <c r="M6" s="1" t="s">
        <v>57</v>
      </c>
      <c r="N6" s="1" t="s">
        <v>58</v>
      </c>
    </row>
    <row r="7" spans="2:14" ht="14.5" x14ac:dyDescent="0.35">
      <c r="B7" s="3" t="s">
        <v>23</v>
      </c>
      <c r="C7" s="20">
        <v>0</v>
      </c>
      <c r="D7" s="4"/>
      <c r="E7" s="4"/>
      <c r="F7" s="4"/>
      <c r="G7" s="4"/>
      <c r="H7" s="4"/>
      <c r="I7" s="4"/>
      <c r="J7" s="4">
        <v>1</v>
      </c>
      <c r="K7" s="4"/>
      <c r="L7" s="4"/>
      <c r="M7" s="4"/>
      <c r="N7" s="4">
        <f>SUM(C7:M7)</f>
        <v>1</v>
      </c>
    </row>
    <row r="8" spans="2:14" ht="14.5" x14ac:dyDescent="0.35">
      <c r="B8" s="3" t="s">
        <v>24</v>
      </c>
      <c r="C8" s="20">
        <v>2</v>
      </c>
      <c r="D8" s="4">
        <v>7</v>
      </c>
      <c r="E8" s="4">
        <v>1</v>
      </c>
      <c r="F8" s="4"/>
      <c r="G8" s="4">
        <v>1</v>
      </c>
      <c r="H8" s="4"/>
      <c r="I8" s="4"/>
      <c r="J8" s="4">
        <v>31</v>
      </c>
      <c r="K8" s="4">
        <v>6</v>
      </c>
      <c r="L8" s="4"/>
      <c r="M8" s="4"/>
      <c r="N8" s="4">
        <f>SUM(C8:M8)</f>
        <v>48</v>
      </c>
    </row>
    <row r="9" spans="2:14" ht="14.5" x14ac:dyDescent="0.35">
      <c r="B9" s="3" t="s">
        <v>25</v>
      </c>
      <c r="C9" s="20"/>
      <c r="D9" s="4"/>
      <c r="E9" s="4"/>
      <c r="F9" s="4"/>
      <c r="G9" s="4">
        <v>1</v>
      </c>
      <c r="H9" s="4"/>
      <c r="I9" s="4">
        <v>1</v>
      </c>
      <c r="J9" s="4"/>
      <c r="K9" s="4"/>
      <c r="L9" s="4"/>
      <c r="M9" s="4"/>
      <c r="N9" s="4">
        <f>SUM(C9:M9)</f>
        <v>2</v>
      </c>
    </row>
    <row r="10" spans="2:14" ht="14.5" x14ac:dyDescent="0.35">
      <c r="B10" s="3" t="s">
        <v>26</v>
      </c>
      <c r="C10" s="20"/>
      <c r="D10" s="4"/>
      <c r="E10" s="4"/>
      <c r="F10" s="4"/>
      <c r="G10" s="4"/>
      <c r="H10" s="4"/>
      <c r="I10" s="4">
        <v>5</v>
      </c>
      <c r="J10" s="4"/>
      <c r="K10" s="4">
        <v>3</v>
      </c>
      <c r="L10" s="4"/>
      <c r="M10" s="4"/>
      <c r="N10" s="4">
        <f>SUM(C10:M10)</f>
        <v>8</v>
      </c>
    </row>
    <row r="12" spans="2:14" ht="14.5" x14ac:dyDescent="0.35">
      <c r="B12" s="33" t="s">
        <v>60</v>
      </c>
      <c r="C12" s="2" t="s">
        <v>47</v>
      </c>
      <c r="D12" s="2" t="s">
        <v>48</v>
      </c>
      <c r="E12" s="2" t="s">
        <v>49</v>
      </c>
      <c r="F12" s="2" t="s">
        <v>50</v>
      </c>
      <c r="G12" s="2" t="s">
        <v>51</v>
      </c>
      <c r="H12" s="2" t="s">
        <v>52</v>
      </c>
      <c r="I12" s="2" t="s">
        <v>53</v>
      </c>
      <c r="J12" s="2" t="s">
        <v>54</v>
      </c>
      <c r="K12" s="2" t="s">
        <v>55</v>
      </c>
      <c r="L12" s="2" t="s">
        <v>56</v>
      </c>
      <c r="M12" s="1" t="s">
        <v>57</v>
      </c>
      <c r="N12" s="1" t="s">
        <v>58</v>
      </c>
    </row>
    <row r="13" spans="2:14" ht="14.5" x14ac:dyDescent="0.35">
      <c r="B13" s="34" t="s">
        <v>5</v>
      </c>
      <c r="C13" s="20">
        <v>159</v>
      </c>
      <c r="D13" s="4">
        <v>324</v>
      </c>
      <c r="E13" s="4">
        <v>50</v>
      </c>
      <c r="F13" s="4">
        <v>690</v>
      </c>
      <c r="G13" s="4"/>
      <c r="H13" s="4">
        <v>80</v>
      </c>
      <c r="I13" s="4">
        <v>151</v>
      </c>
      <c r="J13" s="4">
        <v>1250</v>
      </c>
      <c r="K13" s="4">
        <v>432</v>
      </c>
      <c r="L13" s="4">
        <v>90</v>
      </c>
      <c r="M13" s="4">
        <v>514</v>
      </c>
      <c r="N13" s="4">
        <f>SUM(C13:M13)</f>
        <v>3740</v>
      </c>
    </row>
    <row r="14" spans="2:14" ht="14.5" x14ac:dyDescent="0.35">
      <c r="B14" s="34" t="s">
        <v>6</v>
      </c>
      <c r="C14" s="20"/>
      <c r="D14" s="4"/>
      <c r="E14" s="4"/>
      <c r="F14" s="4"/>
      <c r="G14" s="4"/>
      <c r="H14" s="4"/>
      <c r="I14" s="4"/>
      <c r="J14" s="4">
        <v>50</v>
      </c>
      <c r="K14" s="4"/>
      <c r="L14" s="4"/>
      <c r="M14" s="4"/>
      <c r="N14" s="4">
        <f t="shared" ref="N14:N20" si="0">SUM(C14:M14)</f>
        <v>50</v>
      </c>
    </row>
    <row r="15" spans="2:14" ht="14.5" x14ac:dyDescent="0.35">
      <c r="B15" s="34" t="s">
        <v>7</v>
      </c>
      <c r="C15" s="20"/>
      <c r="D15" s="4"/>
      <c r="E15" s="4"/>
      <c r="F15" s="4"/>
      <c r="G15" s="4">
        <v>113</v>
      </c>
      <c r="H15" s="4"/>
      <c r="I15" s="4"/>
      <c r="J15" s="4"/>
      <c r="K15" s="4"/>
      <c r="L15" s="4"/>
      <c r="M15" s="4"/>
      <c r="N15" s="4">
        <f t="shared" si="0"/>
        <v>113</v>
      </c>
    </row>
    <row r="16" spans="2:14" ht="14.5" x14ac:dyDescent="0.35">
      <c r="B16" s="34" t="s">
        <v>8</v>
      </c>
      <c r="C16" s="20"/>
      <c r="D16" s="4"/>
      <c r="E16" s="4"/>
      <c r="F16" s="4">
        <v>106</v>
      </c>
      <c r="G16" s="4">
        <v>11</v>
      </c>
      <c r="H16" s="4">
        <v>5</v>
      </c>
      <c r="I16" s="4"/>
      <c r="J16" s="4">
        <v>58</v>
      </c>
      <c r="K16" s="4">
        <v>18</v>
      </c>
      <c r="L16" s="4"/>
      <c r="M16" s="4">
        <v>32</v>
      </c>
      <c r="N16" s="4">
        <f t="shared" si="0"/>
        <v>230</v>
      </c>
    </row>
    <row r="17" spans="2:14" ht="14.5" x14ac:dyDescent="0.35">
      <c r="B17" s="34" t="s">
        <v>9</v>
      </c>
      <c r="C17" s="20"/>
      <c r="D17" s="4"/>
      <c r="E17" s="4"/>
      <c r="F17" s="4">
        <v>7</v>
      </c>
      <c r="G17" s="4"/>
      <c r="H17" s="4"/>
      <c r="I17" s="4"/>
      <c r="J17" s="4"/>
      <c r="K17" s="4"/>
      <c r="L17" s="4"/>
      <c r="M17" s="4"/>
      <c r="N17" s="4">
        <f t="shared" si="0"/>
        <v>7</v>
      </c>
    </row>
    <row r="18" spans="2:14" ht="14.5" x14ac:dyDescent="0.35">
      <c r="B18" s="36" t="s">
        <v>10</v>
      </c>
      <c r="C18" s="20"/>
      <c r="D18" s="4"/>
      <c r="E18" s="4"/>
      <c r="F18" s="4"/>
      <c r="G18" s="4"/>
      <c r="H18" s="4"/>
      <c r="I18" s="4"/>
      <c r="J18" s="4">
        <v>33</v>
      </c>
      <c r="K18" s="4"/>
      <c r="L18" s="4"/>
      <c r="M18" s="4"/>
      <c r="N18" s="4">
        <f t="shared" si="0"/>
        <v>33</v>
      </c>
    </row>
    <row r="19" spans="2:14" ht="14.5" x14ac:dyDescent="0.35">
      <c r="B19" s="34" t="s">
        <v>11</v>
      </c>
      <c r="C19" s="20"/>
      <c r="D19" s="4"/>
      <c r="E19" s="4"/>
      <c r="F19" s="4">
        <v>4</v>
      </c>
      <c r="G19" s="4"/>
      <c r="H19" s="4"/>
      <c r="I19" s="4"/>
      <c r="J19" s="4">
        <v>5</v>
      </c>
      <c r="K19" s="4"/>
      <c r="L19" s="4"/>
      <c r="M19" s="4"/>
      <c r="N19" s="4">
        <f t="shared" si="0"/>
        <v>9</v>
      </c>
    </row>
    <row r="20" spans="2:14" ht="14.5" x14ac:dyDescent="0.35">
      <c r="B20" s="34" t="s">
        <v>12</v>
      </c>
      <c r="C20" s="20"/>
      <c r="D20" s="4"/>
      <c r="E20" s="4"/>
      <c r="F20" s="4"/>
      <c r="G20" s="4"/>
      <c r="H20" s="4"/>
      <c r="I20" s="4"/>
      <c r="J20" s="4">
        <v>15</v>
      </c>
      <c r="K20" s="4"/>
      <c r="L20" s="4"/>
      <c r="M20" s="4"/>
      <c r="N20" s="4">
        <f t="shared" si="0"/>
        <v>15</v>
      </c>
    </row>
    <row r="22" spans="2:14" ht="15" customHeight="1" x14ac:dyDescent="0.35">
      <c r="B22" s="33" t="s">
        <v>28</v>
      </c>
      <c r="C22" s="2" t="s">
        <v>61</v>
      </c>
      <c r="D22" s="2" t="s">
        <v>58</v>
      </c>
    </row>
    <row r="23" spans="2:14" ht="15" customHeight="1" x14ac:dyDescent="0.35">
      <c r="B23" s="35" t="s">
        <v>62</v>
      </c>
      <c r="C23" s="20">
        <v>16</v>
      </c>
      <c r="D23" s="4">
        <f>C23</f>
        <v>16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5688C12603024DA75B27F4B35FCA4A" ma:contentTypeVersion="9" ma:contentTypeDescription="Create a new document." ma:contentTypeScope="" ma:versionID="f116d7985e729e26295e05731262c734">
  <xsd:schema xmlns:xsd="http://www.w3.org/2001/XMLSchema" xmlns:xs="http://www.w3.org/2001/XMLSchema" xmlns:p="http://schemas.microsoft.com/office/2006/metadata/properties" xmlns:ns2="69434860-7323-4759-bd87-1bfbf82c7c16" targetNamespace="http://schemas.microsoft.com/office/2006/metadata/properties" ma:root="true" ma:fieldsID="f5bcf8d648bb1f05cf04d3d40c5a02d1" ns2:_="">
    <xsd:import namespace="69434860-7323-4759-bd87-1bfbf82c7c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434860-7323-4759-bd87-1bfbf82c7c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054a357-1465-48f4-bc48-fc550fd522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434860-7323-4759-bd87-1bfbf82c7c1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FC8302B-8B37-4434-8058-95D8C89A7B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434860-7323-4759-bd87-1bfbf82c7c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5B50FC-4D30-4C6E-9836-C027E410BA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62F124-F620-44E8-B575-C55D34385C44}">
  <ds:schemaRefs>
    <ds:schemaRef ds:uri="http://schemas.microsoft.com/office/2006/metadata/properties"/>
    <ds:schemaRef ds:uri="http://schemas.microsoft.com/office/infopath/2007/PartnerControls"/>
    <ds:schemaRef ds:uri="69434860-7323-4759-bd87-1bfbf82c7c1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Inschrijfprijs</vt:lpstr>
      <vt:lpstr>Verbruik deelnemers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Eck, Fabian van</dc:creator>
  <cp:keywords/>
  <dc:description/>
  <cp:lastModifiedBy>Eck, Fabian van</cp:lastModifiedBy>
  <cp:revision/>
  <dcterms:created xsi:type="dcterms:W3CDTF">2026-03-06T15:24:05Z</dcterms:created>
  <dcterms:modified xsi:type="dcterms:W3CDTF">2026-05-15T05:52:21Z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0x010100815688C12603024DA75B27F4B35FCA4A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Order">
    <vt:r8>9900</vt:r8>
  </property>
</Properties>
</file>