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905"/>
  <workbookPr autoCompressPictures="0"/>
  <mc:AlternateContent xmlns:mc="http://schemas.openxmlformats.org/markup-compatibility/2006">
    <mc:Choice Requires="x15">
      <x15ac:absPath xmlns:x15ac="http://schemas.microsoft.com/office/spreadsheetml/2010/11/ac" url="/Users/jmpisters/Library/CloudStorage/Dropbox/Light2020/Gem. Amersfoort/OVL/Aanbesteding Onderhoud OVL/Bijlage(n)/"/>
    </mc:Choice>
  </mc:AlternateContent>
  <xr:revisionPtr revIDLastSave="0" documentId="13_ncr:1_{4F718EFC-6272-2544-BA3F-56A3926251BB}" xr6:coauthVersionLast="47" xr6:coauthVersionMax="47" xr10:uidLastSave="{00000000-0000-0000-0000-000000000000}"/>
  <bookViews>
    <workbookView xWindow="0" yWindow="500" windowWidth="30480" windowHeight="22020" xr2:uid="{00000000-000D-0000-FFFF-FFFF00000000}"/>
  </bookViews>
  <sheets>
    <sheet name="kortingen" sheetId="2" r:id="rId1"/>
  </sheets>
  <definedNames>
    <definedName name="_xlnm.Print_Area" localSheetId="0">kortingen!$D$1:$Z$25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P8" i="2" l="1"/>
  <c r="Q8" i="2" s="1"/>
  <c r="P9" i="2"/>
  <c r="Q9" i="2" s="1"/>
  <c r="R9" i="2" s="1"/>
  <c r="P10" i="2"/>
  <c r="Q10" i="2" s="1"/>
  <c r="P11" i="2"/>
  <c r="Q11" i="2"/>
  <c r="R11" i="2" s="1"/>
  <c r="P12" i="2"/>
  <c r="Q12" i="2" s="1"/>
  <c r="R12" i="2" s="1"/>
  <c r="P13" i="2"/>
  <c r="Q13" i="2" s="1"/>
  <c r="R13" i="2" s="1"/>
  <c r="P14" i="2"/>
  <c r="Q14" i="2" s="1"/>
  <c r="P15" i="2"/>
  <c r="Q15" i="2"/>
  <c r="R15" i="2" s="1"/>
  <c r="P16" i="2"/>
  <c r="Q16" i="2"/>
  <c r="R16" i="2" s="1"/>
  <c r="P17" i="2"/>
  <c r="Q17" i="2" s="1"/>
  <c r="R17" i="2" s="1"/>
  <c r="P18" i="2"/>
  <c r="Q18" i="2" s="1"/>
  <c r="P19" i="2"/>
  <c r="Q19" i="2" s="1"/>
  <c r="R19" i="2" s="1"/>
  <c r="P20" i="2"/>
  <c r="Q20" i="2" s="1"/>
  <c r="P7" i="2"/>
  <c r="Q7" i="2" s="1"/>
  <c r="F42" i="2"/>
  <c r="F35" i="2"/>
  <c r="F28" i="2"/>
  <c r="N10" i="2"/>
  <c r="N11" i="2" s="1"/>
  <c r="N13" i="2" s="1"/>
  <c r="N18" i="2"/>
  <c r="R20" i="2" l="1"/>
  <c r="S20" i="2"/>
  <c r="S16" i="2"/>
  <c r="T16" i="2"/>
  <c r="U16" i="2" s="1"/>
  <c r="S12" i="2"/>
  <c r="T12" i="2" s="1"/>
  <c r="U12" i="2" s="1"/>
  <c r="S10" i="2"/>
  <c r="R10" i="2"/>
  <c r="T10" i="2" s="1"/>
  <c r="U10" i="2" s="1"/>
  <c r="T11" i="2"/>
  <c r="U11" i="2" s="1"/>
  <c r="S18" i="2"/>
  <c r="R18" i="2"/>
  <c r="S14" i="2"/>
  <c r="R14" i="2"/>
  <c r="R8" i="2"/>
  <c r="S8" i="2"/>
  <c r="T8" i="2" s="1"/>
  <c r="U8" i="2" s="1"/>
  <c r="S19" i="2"/>
  <c r="T19" i="2" s="1"/>
  <c r="U19" i="2" s="1"/>
  <c r="S15" i="2"/>
  <c r="T15" i="2" s="1"/>
  <c r="U15" i="2" s="1"/>
  <c r="S11" i="2"/>
  <c r="S13" i="2"/>
  <c r="T13" i="2" s="1"/>
  <c r="U13" i="2" s="1"/>
  <c r="S9" i="2"/>
  <c r="T9" i="2" s="1"/>
  <c r="U9" i="2" s="1"/>
  <c r="I9" i="2" s="1"/>
  <c r="H26" i="2" s="1"/>
  <c r="I26" i="2" s="1"/>
  <c r="S17" i="2"/>
  <c r="T17" i="2" s="1"/>
  <c r="U17" i="2" s="1"/>
  <c r="S7" i="2"/>
  <c r="R7" i="2"/>
  <c r="F45" i="2"/>
  <c r="N14" i="2"/>
  <c r="N15" i="2" s="1"/>
  <c r="N19" i="2" s="1"/>
  <c r="N20" i="2" s="1"/>
  <c r="T20" i="2" l="1"/>
  <c r="U20" i="2" s="1"/>
  <c r="T18" i="2"/>
  <c r="U18" i="2" s="1"/>
  <c r="I18" i="2" s="1"/>
  <c r="H39" i="2" s="1"/>
  <c r="I39" i="2" s="1"/>
  <c r="I19" i="2"/>
  <c r="H40" i="2" s="1"/>
  <c r="I40" i="2" s="1"/>
  <c r="I17" i="2"/>
  <c r="H38" i="2" s="1"/>
  <c r="I38" i="2" s="1"/>
  <c r="I12" i="2"/>
  <c r="H31" i="2" s="1"/>
  <c r="I31" i="2" s="1"/>
  <c r="T14" i="2"/>
  <c r="U14" i="2" s="1"/>
  <c r="T7" i="2"/>
  <c r="U7" i="2" s="1"/>
  <c r="I7" i="2" s="1"/>
  <c r="H24" i="2" s="1"/>
  <c r="I24" i="2" s="1"/>
  <c r="I27" i="2" s="1"/>
  <c r="H27" i="2" s="1"/>
  <c r="I41" i="2" l="1"/>
  <c r="H41" i="2" s="1"/>
  <c r="I14" i="2"/>
  <c r="H33" i="2" s="1"/>
  <c r="I33" i="2" s="1"/>
  <c r="I34" i="2" s="1"/>
  <c r="H34" i="2" l="1"/>
  <c r="I36" i="2"/>
</calcChain>
</file>

<file path=xl/sharedStrings.xml><?xml version="1.0" encoding="utf-8"?>
<sst xmlns="http://schemas.openxmlformats.org/spreadsheetml/2006/main" count="59" uniqueCount="35">
  <si>
    <t>netto</t>
  </si>
  <si>
    <t>winst/risico</t>
  </si>
  <si>
    <t>handelingskosten</t>
  </si>
  <si>
    <t>verkoopprijs</t>
  </si>
  <si>
    <t>%</t>
  </si>
  <si>
    <t>Toeslagen</t>
  </si>
  <si>
    <t>Inkoopprijs</t>
  </si>
  <si>
    <t>bruto/catalogus</t>
  </si>
  <si>
    <t>korting bij leverancier</t>
  </si>
  <si>
    <t>Door te berekenen korting aan opdrachtgever:</t>
  </si>
  <si>
    <t xml:space="preserve">De inschrijver is verantwoordelijk voor de compleetheid van deze lijst </t>
  </si>
  <si>
    <t>en geldt voor alle productgroepen van de betreffende leverancier</t>
  </si>
  <si>
    <t>Handelings kosten</t>
  </si>
  <si>
    <t>Door te berekenen korting aan opdrachtgever</t>
  </si>
  <si>
    <t>Prijs in RAW inschrijfstaat</t>
  </si>
  <si>
    <t>Korting bij leverancier</t>
  </si>
  <si>
    <t xml:space="preserve">Aantal </t>
  </si>
  <si>
    <t>Netto Prijs</t>
  </si>
  <si>
    <t>Brutto Prijs</t>
  </si>
  <si>
    <t>Totaal</t>
  </si>
  <si>
    <t>Rekenvoorbeeld Armaturen</t>
  </si>
  <si>
    <t>Kortingspercentage in kolom I 6-23</t>
  </si>
  <si>
    <t>LAMPEN OPENBARE VERLICHTING</t>
  </si>
  <si>
    <t>PHILIPS VRG 61</t>
  </si>
  <si>
    <t>OSRAM</t>
  </si>
  <si>
    <t>Lichtbronnen - Metaalhalogeenlampen</t>
  </si>
  <si>
    <t>Lichtbronnen - Hogedruk Natriumlampen SON</t>
  </si>
  <si>
    <t>Lichtbronnen - Retrofit  LED Lampen</t>
  </si>
  <si>
    <t>SALED</t>
  </si>
  <si>
    <t>PHILIPS - VRG 66</t>
  </si>
  <si>
    <t>Aura</t>
  </si>
  <si>
    <t xml:space="preserve">NB: de definitieve TM-systeem keuze wordt in de contractperiode vastgesteld. </t>
  </si>
  <si>
    <t xml:space="preserve">Inschrijver dient in onderstaande tabel de kortingspercentages in te vullen die gedurende de contractperiode gehanteerd worden. Deze netto in te vullen bedragen dienen overeen te komen met de ingevulde bedragen uit post 405 uit de RAW-raamovereenkomst. Mocht dit niet met elkaar overeenkomen, kan opdrachtgever overgaan tot uitsluiting. </t>
  </si>
  <si>
    <r>
      <rPr>
        <b/>
        <sz val="11"/>
        <color rgb="FFFF0000"/>
        <rFont val="Calibri (Hoofdtekst)"/>
      </rPr>
      <t>Invul instructie:</t>
    </r>
    <r>
      <rPr>
        <sz val="11"/>
        <color theme="1"/>
        <rFont val="Calibri"/>
        <family val="2"/>
        <scheme val="minor"/>
      </rPr>
      <t xml:space="preserve">
Tabel rekend automatisch door uw korting bij leverancier en de toeslagen zoals Handelingskosten en Winst en Risico in te vullen in kolom F - G - H  7 t/m 19 
De uitkomst in </t>
    </r>
    <r>
      <rPr>
        <b/>
        <sz val="11"/>
        <color theme="1"/>
        <rFont val="Calibri"/>
        <family val="2"/>
        <scheme val="minor"/>
      </rPr>
      <t xml:space="preserve">CEL H27, H34 &amp; H41 </t>
    </r>
    <r>
      <rPr>
        <sz val="11"/>
        <color theme="1"/>
        <rFont val="Calibri"/>
        <family val="2"/>
        <scheme val="minor"/>
      </rPr>
      <t xml:space="preserve">dient u in te vullen bij post 405 in de inschrijfstaat. </t>
    </r>
  </si>
  <si>
    <t>In te vullen in post 405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</si>
</sst>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_(&quot;€&quot;\ * \(#,##0.00\);_(&quot;€&quot;\ * &quot;-&quot;??_);_(@_)"/>
    <numFmt numFmtId="164" formatCode="_ * #,##0.00_ ;_ * \-#,##0.00_ ;_ * &quot;-&quot;??_ ;_ @_ "/>
    <numFmt numFmtId="165" formatCode="0.0%"/>
  </numFmts>
  <fonts count="39" x14ac:knownFonts="1">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scheme val="minor"/>
    </font>
    <font>
      <sz val="11"/>
      <color theme="1"/>
      <name val="Calibri"/>
      <family val="2"/>
      <scheme val="minor"/>
    </font>
    <font>
      <sz val="12"/>
      <color theme="1"/>
      <name val="Calibri"/>
      <family val="2"/>
      <scheme val="minor"/>
    </font>
    <font>
      <b/>
      <sz val="11"/>
      <color theme="3" tint="0.39997558519241921"/>
      <name val="Calibri"/>
      <family val="2"/>
      <scheme val="minor"/>
    </font>
    <font>
      <sz val="11"/>
      <color theme="3" tint="0.39997558519241921"/>
      <name val="Calibri"/>
      <family val="2"/>
      <scheme val="minor"/>
    </font>
    <font>
      <b/>
      <sz val="11"/>
      <color rgb="FFFF0000"/>
      <name val="Calibri"/>
      <family val="2"/>
      <scheme val="minor"/>
    </font>
    <font>
      <i/>
      <sz val="11"/>
      <color theme="1"/>
      <name val="Calibri"/>
      <family val="2"/>
      <scheme val="minor"/>
    </font>
    <font>
      <sz val="11"/>
      <color rgb="FF000000"/>
      <name val="Calibri"/>
      <family val="2"/>
      <scheme val="minor"/>
    </font>
    <font>
      <b/>
      <sz val="12"/>
      <color theme="1"/>
      <name val="Calibri"/>
      <family val="2"/>
      <scheme val="minor"/>
    </font>
    <font>
      <b/>
      <sz val="10"/>
      <name val="Calibri"/>
      <family val="2"/>
    </font>
    <font>
      <sz val="8"/>
      <name val="Calibri"/>
      <family val="2"/>
      <scheme val="minor"/>
    </font>
    <font>
      <b/>
      <i/>
      <sz val="11"/>
      <color theme="1"/>
      <name val="Calibri"/>
      <family val="2"/>
      <scheme val="minor"/>
    </font>
    <font>
      <i/>
      <sz val="11"/>
      <color theme="0"/>
      <name val="Calibri"/>
      <family val="2"/>
      <scheme val="minor"/>
    </font>
    <font>
      <b/>
      <i/>
      <sz val="11"/>
      <color rgb="FFFF0000"/>
      <name val="Calibri"/>
      <family val="2"/>
      <scheme val="minor"/>
    </font>
    <font>
      <b/>
      <sz val="11"/>
      <color rgb="FFFF0000"/>
      <name val="Calibri (Hoofdtekst)"/>
    </font>
    <font>
      <b/>
      <sz val="11"/>
      <name val="Calibri"/>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0" tint="-4.9989318521683403E-2"/>
        <bgColor indexed="64"/>
      </patternFill>
    </fill>
    <fill>
      <patternFill patternType="solid">
        <fgColor theme="2" tint="-0.249977111117893"/>
        <bgColor indexed="64"/>
      </patternFill>
    </fill>
    <fill>
      <patternFill patternType="solid">
        <fgColor theme="9" tint="0.39997558519241921"/>
        <bgColor indexed="64"/>
      </patternFill>
    </fill>
    <fill>
      <patternFill patternType="solid">
        <fgColor rgb="FF00B0F0"/>
        <bgColor indexed="64"/>
      </patternFill>
    </fill>
    <fill>
      <patternFill patternType="solid">
        <fgColor theme="4" tint="0.59999389629810485"/>
        <bgColor indexed="64"/>
      </patternFill>
    </fill>
  </fills>
  <borders count="2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5">
    <xf numFmtId="0" fontId="0" fillId="0" borderId="0"/>
    <xf numFmtId="0" fontId="7" fillId="0" borderId="0" applyNumberFormat="0" applyFill="0" applyBorder="0" applyAlignment="0" applyProtection="0"/>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0" fillId="0" borderId="0" applyNumberFormat="0" applyFill="0" applyBorder="0" applyAlignment="0" applyProtection="0"/>
    <xf numFmtId="0" fontId="11" fillId="2" borderId="0" applyNumberFormat="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4" applyNumberFormat="0" applyAlignment="0" applyProtection="0"/>
    <xf numFmtId="0" fontId="15" fillId="6" borderId="5" applyNumberFormat="0" applyAlignment="0" applyProtection="0"/>
    <xf numFmtId="0" fontId="16" fillId="6" borderId="4" applyNumberFormat="0" applyAlignment="0" applyProtection="0"/>
    <xf numFmtId="0" fontId="17" fillId="0" borderId="6" applyNumberFormat="0" applyFill="0" applyAlignment="0" applyProtection="0"/>
    <xf numFmtId="0" fontId="18" fillId="7" borderId="7" applyNumberFormat="0" applyAlignment="0" applyProtection="0"/>
    <xf numFmtId="0" fontId="19" fillId="0" borderId="0" applyNumberFormat="0" applyFill="0" applyBorder="0" applyAlignment="0" applyProtection="0"/>
    <xf numFmtId="0" fontId="6" fillId="8" borderId="8" applyNumberFormat="0" applyFont="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22" fillId="32" borderId="0" applyNumberFormat="0" applyBorder="0" applyAlignment="0" applyProtection="0"/>
    <xf numFmtId="164" fontId="6" fillId="0" borderId="0" applyFont="0" applyFill="0" applyBorder="0" applyAlignment="0" applyProtection="0"/>
    <xf numFmtId="44" fontId="6" fillId="0" borderId="0" applyFont="0" applyFill="0" applyBorder="0" applyAlignment="0" applyProtection="0"/>
    <xf numFmtId="9" fontId="6" fillId="0" borderId="0" applyFont="0" applyFill="0" applyBorder="0" applyAlignment="0" applyProtection="0"/>
  </cellStyleXfs>
  <cellXfs count="98">
    <xf numFmtId="0" fontId="0" fillId="0" borderId="0" xfId="0"/>
    <xf numFmtId="0" fontId="23" fillId="0" borderId="0" xfId="0" applyFont="1" applyProtection="1">
      <protection hidden="1"/>
    </xf>
    <xf numFmtId="0" fontId="24" fillId="0" borderId="0" xfId="0" applyFont="1" applyProtection="1">
      <protection hidden="1"/>
    </xf>
    <xf numFmtId="0" fontId="0" fillId="0" borderId="0" xfId="0" applyProtection="1">
      <protection hidden="1"/>
    </xf>
    <xf numFmtId="44" fontId="24" fillId="0" borderId="0" xfId="43" applyFont="1" applyProtection="1">
      <protection hidden="1"/>
    </xf>
    <xf numFmtId="0" fontId="25" fillId="0" borderId="0" xfId="0" applyFont="1" applyProtection="1">
      <protection hidden="1"/>
    </xf>
    <xf numFmtId="0" fontId="4" fillId="0" borderId="0" xfId="0" applyFont="1" applyAlignment="1" applyProtection="1">
      <alignment horizontal="center" wrapText="1"/>
      <protection hidden="1"/>
    </xf>
    <xf numFmtId="0" fontId="25" fillId="0" borderId="0" xfId="0" applyFont="1" applyAlignment="1" applyProtection="1">
      <alignment horizontal="center" wrapText="1"/>
      <protection hidden="1"/>
    </xf>
    <xf numFmtId="0" fontId="31" fillId="0" borderId="10" xfId="0" applyFont="1" applyBorder="1" applyAlignment="1" applyProtection="1">
      <alignment horizontal="center" vertical="center" wrapText="1"/>
      <protection hidden="1"/>
    </xf>
    <xf numFmtId="0" fontId="3" fillId="0" borderId="10" xfId="0" applyFont="1" applyBorder="1" applyAlignment="1" applyProtection="1">
      <alignment horizontal="center" wrapText="1"/>
      <protection hidden="1"/>
    </xf>
    <xf numFmtId="0" fontId="5" fillId="0" borderId="10" xfId="0" applyFont="1" applyBorder="1" applyAlignment="1" applyProtection="1">
      <alignment horizontal="center" wrapText="1"/>
      <protection hidden="1"/>
    </xf>
    <xf numFmtId="0" fontId="30" fillId="0" borderId="10" xfId="0" applyFont="1" applyBorder="1" applyAlignment="1" applyProtection="1">
      <alignment horizontal="center" wrapText="1"/>
      <protection hidden="1"/>
    </xf>
    <xf numFmtId="0" fontId="26" fillId="34" borderId="19" xfId="0" applyFont="1" applyFill="1" applyBorder="1" applyProtection="1">
      <protection hidden="1"/>
    </xf>
    <xf numFmtId="0" fontId="27" fillId="34" borderId="0" xfId="0" applyFont="1" applyFill="1" applyAlignment="1" applyProtection="1">
      <alignment horizontal="center"/>
      <protection hidden="1"/>
    </xf>
    <xf numFmtId="44" fontId="27" fillId="34" borderId="0" xfId="43" applyFont="1" applyFill="1" applyBorder="1" applyProtection="1">
      <protection hidden="1"/>
    </xf>
    <xf numFmtId="0" fontId="27" fillId="34" borderId="20" xfId="0" applyFont="1" applyFill="1" applyBorder="1" applyProtection="1">
      <protection hidden="1"/>
    </xf>
    <xf numFmtId="0" fontId="32" fillId="0" borderId="0" xfId="0" applyFont="1" applyAlignment="1" applyProtection="1">
      <alignment horizontal="left" vertical="top" wrapText="1"/>
      <protection hidden="1"/>
    </xf>
    <xf numFmtId="0" fontId="27" fillId="34" borderId="19" xfId="0" applyFont="1" applyFill="1" applyBorder="1" applyAlignment="1" applyProtection="1">
      <alignment horizontal="right"/>
      <protection hidden="1"/>
    </xf>
    <xf numFmtId="9" fontId="27" fillId="34" borderId="0" xfId="44" applyFont="1" applyFill="1" applyBorder="1" applyAlignment="1" applyProtection="1">
      <alignment horizontal="center"/>
      <protection hidden="1"/>
    </xf>
    <xf numFmtId="0" fontId="27" fillId="34" borderId="19" xfId="0" applyFont="1" applyFill="1" applyBorder="1" applyAlignment="1" applyProtection="1">
      <alignment horizontal="left"/>
      <protection hidden="1"/>
    </xf>
    <xf numFmtId="0" fontId="28" fillId="34" borderId="19" xfId="0" applyFont="1" applyFill="1" applyBorder="1" applyAlignment="1" applyProtection="1">
      <alignment horizontal="left"/>
      <protection hidden="1"/>
    </xf>
    <xf numFmtId="9" fontId="6" fillId="34" borderId="0" xfId="44" applyFont="1" applyFill="1" applyBorder="1" applyAlignment="1" applyProtection="1">
      <alignment horizontal="center"/>
      <protection hidden="1"/>
    </xf>
    <xf numFmtId="44" fontId="6" fillId="34" borderId="0" xfId="43" applyFont="1" applyFill="1" applyBorder="1" applyProtection="1">
      <protection hidden="1"/>
    </xf>
    <xf numFmtId="0" fontId="6" fillId="34" borderId="20" xfId="0" applyFont="1" applyFill="1" applyBorder="1" applyProtection="1">
      <protection hidden="1"/>
    </xf>
    <xf numFmtId="0" fontId="0" fillId="35" borderId="11" xfId="0" applyFill="1" applyBorder="1" applyAlignment="1" applyProtection="1">
      <alignment horizontal="left" vertical="center"/>
      <protection hidden="1"/>
    </xf>
    <xf numFmtId="0" fontId="0" fillId="35" borderId="11" xfId="0" applyFill="1" applyBorder="1" applyAlignment="1" applyProtection="1">
      <alignment horizontal="center" vertical="center"/>
      <protection hidden="1"/>
    </xf>
    <xf numFmtId="44" fontId="0" fillId="35" borderId="11" xfId="43" applyFont="1" applyFill="1" applyBorder="1" applyAlignment="1" applyProtection="1">
      <alignment horizontal="center" vertical="center"/>
      <protection hidden="1"/>
    </xf>
    <xf numFmtId="0" fontId="19" fillId="34" borderId="19" xfId="0" applyFont="1" applyFill="1" applyBorder="1" applyAlignment="1" applyProtection="1">
      <alignment horizontal="right"/>
      <protection hidden="1"/>
    </xf>
    <xf numFmtId="165" fontId="19" fillId="34" borderId="0" xfId="44" applyNumberFormat="1" applyFont="1" applyFill="1" applyBorder="1" applyAlignment="1" applyProtection="1">
      <alignment horizontal="center"/>
      <protection hidden="1"/>
    </xf>
    <xf numFmtId="44" fontId="19" fillId="34" borderId="0" xfId="43" applyFont="1" applyFill="1" applyBorder="1" applyProtection="1">
      <protection hidden="1"/>
    </xf>
    <xf numFmtId="0" fontId="0" fillId="36" borderId="11" xfId="0" applyFill="1" applyBorder="1" applyAlignment="1" applyProtection="1">
      <alignment horizontal="left" vertical="center"/>
      <protection hidden="1"/>
    </xf>
    <xf numFmtId="0" fontId="0" fillId="36" borderId="11" xfId="0" applyFill="1" applyBorder="1" applyAlignment="1" applyProtection="1">
      <alignment horizontal="center" vertical="center"/>
      <protection hidden="1"/>
    </xf>
    <xf numFmtId="44" fontId="0" fillId="36" borderId="11" xfId="43" applyFont="1" applyFill="1" applyBorder="1" applyAlignment="1" applyProtection="1">
      <alignment horizontal="center" vertical="center"/>
      <protection hidden="1"/>
    </xf>
    <xf numFmtId="0" fontId="19" fillId="34" borderId="0" xfId="0" applyFont="1" applyFill="1" applyAlignment="1" applyProtection="1">
      <alignment horizontal="center"/>
      <protection hidden="1"/>
    </xf>
    <xf numFmtId="0" fontId="6" fillId="34" borderId="19" xfId="0" applyFont="1" applyFill="1" applyBorder="1" applyProtection="1">
      <protection hidden="1"/>
    </xf>
    <xf numFmtId="0" fontId="6" fillId="34" borderId="0" xfId="0" applyFont="1" applyFill="1" applyProtection="1">
      <protection hidden="1"/>
    </xf>
    <xf numFmtId="0" fontId="6" fillId="34" borderId="19" xfId="0" applyFont="1" applyFill="1" applyBorder="1" applyAlignment="1" applyProtection="1">
      <alignment horizontal="left"/>
      <protection hidden="1"/>
    </xf>
    <xf numFmtId="0" fontId="6" fillId="34" borderId="19" xfId="0" applyFont="1" applyFill="1" applyBorder="1" applyAlignment="1" applyProtection="1">
      <alignment horizontal="right"/>
      <protection hidden="1"/>
    </xf>
    <xf numFmtId="0" fontId="29" fillId="0" borderId="0" xfId="0" applyFont="1" applyProtection="1">
      <protection hidden="1"/>
    </xf>
    <xf numFmtId="0" fontId="21" fillId="34" borderId="15" xfId="0" applyFont="1" applyFill="1" applyBorder="1" applyAlignment="1" applyProtection="1">
      <alignment horizontal="left"/>
      <protection hidden="1"/>
    </xf>
    <xf numFmtId="0" fontId="21" fillId="34" borderId="16" xfId="0" applyFont="1" applyFill="1" applyBorder="1" applyProtection="1">
      <protection hidden="1"/>
    </xf>
    <xf numFmtId="164" fontId="21" fillId="36" borderId="18" xfId="42" applyFont="1" applyFill="1" applyBorder="1" applyAlignment="1" applyProtection="1">
      <alignment horizontal="center" vertical="center"/>
      <protection hidden="1"/>
    </xf>
    <xf numFmtId="0" fontId="6" fillId="34" borderId="17" xfId="0" applyFont="1" applyFill="1" applyBorder="1" applyProtection="1">
      <protection hidden="1"/>
    </xf>
    <xf numFmtId="0" fontId="0" fillId="0" borderId="10" xfId="0" applyBorder="1" applyAlignment="1" applyProtection="1">
      <alignment horizontal="center"/>
      <protection hidden="1"/>
    </xf>
    <xf numFmtId="44" fontId="0" fillId="35" borderId="10" xfId="43" applyFont="1" applyFill="1" applyBorder="1" applyAlignment="1" applyProtection="1">
      <alignment horizontal="center" vertical="center"/>
      <protection hidden="1"/>
    </xf>
    <xf numFmtId="44" fontId="0" fillId="36" borderId="10" xfId="43" applyFont="1" applyFill="1" applyBorder="1" applyAlignment="1" applyProtection="1">
      <alignment horizontal="center" vertical="center"/>
      <protection hidden="1"/>
    </xf>
    <xf numFmtId="0" fontId="28" fillId="33" borderId="21" xfId="0" applyFont="1" applyFill="1" applyBorder="1" applyProtection="1">
      <protection hidden="1"/>
    </xf>
    <xf numFmtId="0" fontId="36" fillId="33" borderId="23" xfId="0" applyFont="1" applyFill="1" applyBorder="1" applyAlignment="1" applyProtection="1">
      <alignment horizontal="right"/>
      <protection hidden="1"/>
    </xf>
    <xf numFmtId="44" fontId="34" fillId="33" borderId="18" xfId="0" applyNumberFormat="1" applyFont="1" applyFill="1" applyBorder="1" applyProtection="1">
      <protection hidden="1"/>
    </xf>
    <xf numFmtId="44" fontId="35" fillId="0" borderId="0" xfId="0" applyNumberFormat="1" applyFont="1" applyProtection="1">
      <protection hidden="1"/>
    </xf>
    <xf numFmtId="0" fontId="35" fillId="0" borderId="0" xfId="0" applyFont="1" applyProtection="1">
      <protection hidden="1"/>
    </xf>
    <xf numFmtId="44" fontId="22" fillId="0" borderId="0" xfId="0" applyNumberFormat="1" applyFont="1" applyProtection="1">
      <protection hidden="1"/>
    </xf>
    <xf numFmtId="0" fontId="22" fillId="0" borderId="0" xfId="0" applyFont="1" applyProtection="1">
      <protection hidden="1"/>
    </xf>
    <xf numFmtId="0" fontId="0" fillId="38" borderId="11" xfId="0" applyFill="1" applyBorder="1" applyAlignment="1" applyProtection="1">
      <alignment horizontal="left" vertical="center"/>
      <protection hidden="1"/>
    </xf>
    <xf numFmtId="0" fontId="0" fillId="38" borderId="11" xfId="0" applyFill="1" applyBorder="1" applyAlignment="1" applyProtection="1">
      <alignment horizontal="center" vertical="center"/>
      <protection hidden="1"/>
    </xf>
    <xf numFmtId="0" fontId="6" fillId="0" borderId="0" xfId="0" applyFont="1" applyProtection="1">
      <protection hidden="1"/>
    </xf>
    <xf numFmtId="44" fontId="0" fillId="38" borderId="11" xfId="43" applyFont="1" applyFill="1" applyBorder="1" applyAlignment="1" applyProtection="1">
      <alignment horizontal="center" vertical="center"/>
      <protection hidden="1"/>
    </xf>
    <xf numFmtId="44" fontId="0" fillId="38" borderId="10" xfId="43" applyFont="1" applyFill="1" applyBorder="1" applyAlignment="1" applyProtection="1">
      <alignment horizontal="center" vertical="center"/>
      <protection hidden="1"/>
    </xf>
    <xf numFmtId="0" fontId="0" fillId="33" borderId="0" xfId="0" applyFill="1" applyAlignment="1" applyProtection="1">
      <alignment horizontal="left" vertical="top" wrapText="1"/>
      <protection hidden="1"/>
    </xf>
    <xf numFmtId="0" fontId="28" fillId="0" borderId="0" xfId="0" applyFont="1" applyAlignment="1" applyProtection="1">
      <alignment horizontal="center" vertical="center"/>
      <protection hidden="1"/>
    </xf>
    <xf numFmtId="0" fontId="27" fillId="34" borderId="0" xfId="0" applyFont="1" applyFill="1" applyProtection="1">
      <protection hidden="1"/>
    </xf>
    <xf numFmtId="44" fontId="38" fillId="0" borderId="0" xfId="0" applyNumberFormat="1" applyFont="1" applyAlignment="1" applyProtection="1">
      <alignment horizontal="center" vertical="center"/>
      <protection hidden="1"/>
    </xf>
    <xf numFmtId="10" fontId="38" fillId="0" borderId="0" xfId="44" applyNumberFormat="1" applyFont="1" applyBorder="1" applyAlignment="1" applyProtection="1">
      <alignment horizontal="left" vertical="center" indent="3"/>
      <protection hidden="1"/>
    </xf>
    <xf numFmtId="10" fontId="0" fillId="35" borderId="10" xfId="44" applyNumberFormat="1" applyFont="1" applyFill="1" applyBorder="1" applyAlignment="1" applyProtection="1">
      <alignment horizontal="center" vertical="center"/>
      <protection hidden="1"/>
    </xf>
    <xf numFmtId="10" fontId="0" fillId="36" borderId="10" xfId="44" applyNumberFormat="1" applyFont="1" applyFill="1" applyBorder="1" applyAlignment="1" applyProtection="1">
      <alignment horizontal="center" vertical="center"/>
      <protection hidden="1"/>
    </xf>
    <xf numFmtId="10" fontId="0" fillId="38" borderId="10" xfId="44" applyNumberFormat="1" applyFont="1" applyFill="1" applyBorder="1" applyAlignment="1" applyProtection="1">
      <alignment horizontal="center" vertical="center"/>
      <protection hidden="1"/>
    </xf>
    <xf numFmtId="10" fontId="0" fillId="35" borderId="11" xfId="44" applyNumberFormat="1" applyFont="1" applyFill="1" applyBorder="1" applyAlignment="1" applyProtection="1">
      <alignment horizontal="center" vertical="center"/>
      <protection locked="0" hidden="1"/>
    </xf>
    <xf numFmtId="10" fontId="0" fillId="36" borderId="11" xfId="44" applyNumberFormat="1" applyFont="1" applyFill="1" applyBorder="1" applyAlignment="1" applyProtection="1">
      <alignment horizontal="center" vertical="center"/>
      <protection locked="0" hidden="1"/>
    </xf>
    <xf numFmtId="10" fontId="0" fillId="38" borderId="11" xfId="44" applyNumberFormat="1" applyFont="1" applyFill="1" applyBorder="1" applyAlignment="1" applyProtection="1">
      <alignment horizontal="center" vertical="center"/>
      <protection locked="0" hidden="1"/>
    </xf>
    <xf numFmtId="10" fontId="6" fillId="0" borderId="0" xfId="0" applyNumberFormat="1" applyFont="1" applyProtection="1">
      <protection hidden="1"/>
    </xf>
    <xf numFmtId="10" fontId="24" fillId="0" borderId="0" xfId="0" applyNumberFormat="1" applyFont="1" applyProtection="1">
      <protection hidden="1"/>
    </xf>
    <xf numFmtId="0" fontId="18" fillId="37" borderId="12" xfId="0" applyFont="1" applyFill="1" applyBorder="1" applyAlignment="1" applyProtection="1">
      <alignment horizontal="center" vertical="center"/>
      <protection hidden="1"/>
    </xf>
    <xf numFmtId="0" fontId="18" fillId="37" borderId="13" xfId="0" applyFont="1" applyFill="1" applyBorder="1" applyAlignment="1" applyProtection="1">
      <alignment horizontal="center" vertical="center"/>
      <protection hidden="1"/>
    </xf>
    <xf numFmtId="0" fontId="18" fillId="37" borderId="14" xfId="0" applyFont="1" applyFill="1" applyBorder="1" applyAlignment="1" applyProtection="1">
      <alignment horizontal="center" vertical="center"/>
      <protection hidden="1"/>
    </xf>
    <xf numFmtId="0" fontId="18" fillId="37" borderId="15" xfId="0" applyFont="1" applyFill="1" applyBorder="1" applyAlignment="1" applyProtection="1">
      <alignment horizontal="center" vertical="center"/>
      <protection hidden="1"/>
    </xf>
    <xf numFmtId="0" fontId="18" fillId="37" borderId="16" xfId="0" applyFont="1" applyFill="1" applyBorder="1" applyAlignment="1" applyProtection="1">
      <alignment horizontal="center" vertical="center"/>
      <protection hidden="1"/>
    </xf>
    <xf numFmtId="0" fontId="18" fillId="37" borderId="17" xfId="0" applyFont="1" applyFill="1" applyBorder="1" applyAlignment="1" applyProtection="1">
      <alignment horizontal="center" vertical="center"/>
      <protection hidden="1"/>
    </xf>
    <xf numFmtId="0" fontId="1" fillId="0" borderId="21" xfId="0" applyFont="1" applyBorder="1" applyAlignment="1" applyProtection="1">
      <alignment horizontal="center" vertical="center" wrapText="1"/>
      <protection hidden="1"/>
    </xf>
    <xf numFmtId="0" fontId="25" fillId="0" borderId="22" xfId="0" applyFont="1" applyBorder="1" applyAlignment="1" applyProtection="1">
      <alignment horizontal="center" vertical="center" wrapText="1"/>
      <protection hidden="1"/>
    </xf>
    <xf numFmtId="0" fontId="25" fillId="0" borderId="23" xfId="0" applyFont="1" applyBorder="1" applyAlignment="1" applyProtection="1">
      <alignment horizontal="center" vertical="center" wrapText="1"/>
      <protection hidden="1"/>
    </xf>
    <xf numFmtId="0" fontId="28" fillId="0" borderId="21" xfId="0" applyFont="1" applyBorder="1" applyAlignment="1" applyProtection="1">
      <alignment horizontal="center" vertical="center"/>
      <protection hidden="1"/>
    </xf>
    <xf numFmtId="0" fontId="28" fillId="0" borderId="22" xfId="0" applyFont="1" applyBorder="1" applyAlignment="1" applyProtection="1">
      <alignment horizontal="center" vertical="center"/>
      <protection hidden="1"/>
    </xf>
    <xf numFmtId="0" fontId="28" fillId="0" borderId="23" xfId="0" applyFont="1" applyBorder="1" applyAlignment="1" applyProtection="1">
      <alignment horizontal="center" vertical="center"/>
      <protection hidden="1"/>
    </xf>
    <xf numFmtId="0" fontId="2" fillId="0" borderId="11" xfId="0" applyFont="1" applyBorder="1" applyAlignment="1" applyProtection="1">
      <alignment horizontal="center" wrapText="1"/>
      <protection hidden="1"/>
    </xf>
    <xf numFmtId="0" fontId="2" fillId="0" borderId="24" xfId="0" applyFont="1" applyBorder="1" applyAlignment="1" applyProtection="1">
      <alignment horizontal="center" wrapText="1"/>
      <protection hidden="1"/>
    </xf>
    <xf numFmtId="0" fontId="2" fillId="0" borderId="25" xfId="0" applyFont="1" applyBorder="1" applyAlignment="1" applyProtection="1">
      <alignment horizontal="center" wrapText="1"/>
      <protection hidden="1"/>
    </xf>
    <xf numFmtId="10" fontId="2" fillId="0" borderId="11" xfId="0" applyNumberFormat="1" applyFont="1" applyBorder="1" applyAlignment="1" applyProtection="1">
      <alignment horizontal="center" wrapText="1"/>
      <protection hidden="1"/>
    </xf>
    <xf numFmtId="10" fontId="2" fillId="0" borderId="24" xfId="0" applyNumberFormat="1" applyFont="1" applyBorder="1" applyAlignment="1" applyProtection="1">
      <alignment horizontal="center" wrapText="1"/>
      <protection hidden="1"/>
    </xf>
    <xf numFmtId="10" fontId="2" fillId="0" borderId="25" xfId="0" applyNumberFormat="1" applyFont="1" applyBorder="1" applyAlignment="1" applyProtection="1">
      <alignment horizontal="center" wrapText="1"/>
      <protection hidden="1"/>
    </xf>
    <xf numFmtId="0" fontId="0" fillId="33" borderId="12" xfId="0" applyFill="1" applyBorder="1" applyAlignment="1" applyProtection="1">
      <alignment horizontal="left" vertical="top" wrapText="1"/>
      <protection hidden="1"/>
    </xf>
    <xf numFmtId="0" fontId="0" fillId="33" borderId="13" xfId="0" applyFill="1" applyBorder="1" applyAlignment="1" applyProtection="1">
      <alignment horizontal="left" vertical="top" wrapText="1"/>
      <protection hidden="1"/>
    </xf>
    <xf numFmtId="0" fontId="0" fillId="33" borderId="14" xfId="0" applyFill="1" applyBorder="1" applyAlignment="1" applyProtection="1">
      <alignment horizontal="left" vertical="top" wrapText="1"/>
      <protection hidden="1"/>
    </xf>
    <xf numFmtId="0" fontId="0" fillId="33" borderId="19" xfId="0" applyFill="1" applyBorder="1" applyAlignment="1" applyProtection="1">
      <alignment horizontal="left" vertical="top" wrapText="1"/>
      <protection hidden="1"/>
    </xf>
    <xf numFmtId="0" fontId="0" fillId="33" borderId="0" xfId="0" applyFill="1" applyAlignment="1" applyProtection="1">
      <alignment horizontal="left" vertical="top" wrapText="1"/>
      <protection hidden="1"/>
    </xf>
    <xf numFmtId="0" fontId="0" fillId="33" borderId="20" xfId="0" applyFill="1" applyBorder="1" applyAlignment="1" applyProtection="1">
      <alignment horizontal="left" vertical="top" wrapText="1"/>
      <protection hidden="1"/>
    </xf>
    <xf numFmtId="0" fontId="0" fillId="33" borderId="15" xfId="0" applyFill="1" applyBorder="1" applyAlignment="1" applyProtection="1">
      <alignment horizontal="left" vertical="top" wrapText="1"/>
      <protection hidden="1"/>
    </xf>
    <xf numFmtId="0" fontId="0" fillId="33" borderId="16" xfId="0" applyFill="1" applyBorder="1" applyAlignment="1" applyProtection="1">
      <alignment horizontal="left" vertical="top" wrapText="1"/>
      <protection hidden="1"/>
    </xf>
    <xf numFmtId="0" fontId="0" fillId="33" borderId="17" xfId="0" applyFill="1" applyBorder="1" applyAlignment="1" applyProtection="1">
      <alignment horizontal="left" vertical="top" wrapText="1"/>
      <protection hidden="1"/>
    </xf>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erekening" xfId="11" builtinId="22" customBuiltin="1"/>
    <cellStyle name="Controlecel" xfId="13" builtinId="23" customBuiltin="1"/>
    <cellStyle name="Gekoppelde cel" xfId="12" builtinId="24" customBuiltin="1"/>
    <cellStyle name="Goed" xfId="6" builtinId="26" customBuiltin="1"/>
    <cellStyle name="Invoer" xfId="9" builtinId="20" customBuiltin="1"/>
    <cellStyle name="Komma" xfId="42" builtinId="3"/>
    <cellStyle name="Kop 1" xfId="2" builtinId="16" customBuiltin="1"/>
    <cellStyle name="Kop 2" xfId="3" builtinId="17" customBuiltin="1"/>
    <cellStyle name="Kop 3" xfId="4" builtinId="18" customBuiltin="1"/>
    <cellStyle name="Kop 4" xfId="5" builtinId="19" customBuiltin="1"/>
    <cellStyle name="Neutraal" xfId="8" builtinId="28" customBuiltin="1"/>
    <cellStyle name="Notitie" xfId="15" builtinId="10" customBuiltin="1"/>
    <cellStyle name="Ongeldig" xfId="7" builtinId="27" customBuiltin="1"/>
    <cellStyle name="Procent" xfId="44" builtinId="5"/>
    <cellStyle name="Standaard" xfId="0" builtinId="0"/>
    <cellStyle name="Titel" xfId="1" builtinId="15" customBuiltin="1"/>
    <cellStyle name="Totaal" xfId="17" builtinId="25" customBuiltin="1"/>
    <cellStyle name="Uitvoer" xfId="10" builtinId="21" customBuiltin="1"/>
    <cellStyle name="Valuta" xfId="43" builtinId="4"/>
    <cellStyle name="Verklarende tekst" xfId="16" builtinId="53" customBuiltin="1"/>
    <cellStyle name="Waarschuwingstekst" xfId="14" builtinId="11" customBuiltin="1"/>
  </cellStyles>
  <dxfs count="0"/>
  <tableStyles count="0" defaultTableStyle="TableStyleMedium9" defaultPivotStyle="PivotStyleLight16"/>
  <colors>
    <mruColors>
      <color rgb="FFFFFF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50"/>
  <sheetViews>
    <sheetView showGridLines="0" tabSelected="1" zoomScaleNormal="100" workbookViewId="0">
      <selection activeCell="L38" sqref="L38"/>
    </sheetView>
  </sheetViews>
  <sheetFormatPr baseColWidth="10" defaultColWidth="0" defaultRowHeight="15" zeroHeight="1" x14ac:dyDescent="0.2"/>
  <cols>
    <col min="1" max="1" width="8.83203125" style="2" customWidth="1"/>
    <col min="2" max="2" width="6.5" style="2" customWidth="1"/>
    <col min="3" max="3" width="1.6640625" style="2" customWidth="1"/>
    <col min="4" max="4" width="3.6640625" style="2" customWidth="1"/>
    <col min="5" max="5" width="40.1640625" style="2" customWidth="1"/>
    <col min="6" max="6" width="22.6640625" style="2" customWidth="1"/>
    <col min="7" max="7" width="11" style="2" customWidth="1"/>
    <col min="8" max="11" width="12.6640625" style="2" customWidth="1"/>
    <col min="12" max="12" width="24.33203125" style="3" customWidth="1"/>
    <col min="13" max="13" width="10.6640625" style="2" customWidth="1"/>
    <col min="14" max="14" width="10.33203125" style="4" customWidth="1"/>
    <col min="15" max="15" width="15.33203125" style="2" customWidth="1"/>
    <col min="16" max="23" width="15.33203125" style="2" hidden="1" customWidth="1"/>
    <col min="24" max="24" width="3.6640625" style="2" customWidth="1"/>
    <col min="25" max="25" width="5.83203125" style="2" hidden="1" customWidth="1"/>
    <col min="26" max="26" width="3" style="2" hidden="1" customWidth="1"/>
    <col min="27" max="27" width="8.83203125" style="2" hidden="1" customWidth="1"/>
    <col min="28" max="28" width="42.6640625" style="2" hidden="1" customWidth="1"/>
    <col min="29" max="16384" width="8.83203125" style="2" hidden="1"/>
  </cols>
  <sheetData>
    <row r="1" spans="5:28" x14ac:dyDescent="0.2">
      <c r="E1" s="1"/>
    </row>
    <row r="2" spans="5:28" ht="17" thickBot="1" x14ac:dyDescent="0.25">
      <c r="E2" s="5"/>
    </row>
    <row r="3" spans="5:28" ht="65.25" customHeight="1" thickBot="1" x14ac:dyDescent="0.25">
      <c r="E3" s="77" t="s">
        <v>32</v>
      </c>
      <c r="F3" s="78"/>
      <c r="G3" s="78"/>
      <c r="H3" s="78"/>
      <c r="I3" s="78"/>
      <c r="J3" s="78"/>
      <c r="K3" s="78"/>
      <c r="L3" s="79"/>
    </row>
    <row r="4" spans="5:28" ht="15" customHeight="1" x14ac:dyDescent="0.2">
      <c r="E4" s="6"/>
      <c r="F4" s="7"/>
      <c r="G4" s="7"/>
      <c r="H4" s="7"/>
      <c r="I4" s="7"/>
      <c r="J4" s="7"/>
      <c r="K4" s="7"/>
      <c r="L4" s="7"/>
    </row>
    <row r="5" spans="5:28" ht="65.25" customHeight="1" thickBot="1" x14ac:dyDescent="0.25">
      <c r="E5" s="8" t="s">
        <v>22</v>
      </c>
      <c r="F5" s="9" t="s">
        <v>15</v>
      </c>
      <c r="G5" s="10" t="s">
        <v>12</v>
      </c>
      <c r="H5" s="10" t="s">
        <v>1</v>
      </c>
      <c r="I5" s="11" t="s">
        <v>13</v>
      </c>
      <c r="L5" s="2"/>
      <c r="N5" s="2"/>
    </row>
    <row r="6" spans="5:28" ht="18" thickBot="1" x14ac:dyDescent="0.25">
      <c r="E6" s="8" t="s">
        <v>26</v>
      </c>
      <c r="F6" s="83"/>
      <c r="G6" s="84"/>
      <c r="H6" s="84"/>
      <c r="I6" s="85"/>
      <c r="L6" s="80" t="s">
        <v>20</v>
      </c>
      <c r="M6" s="81"/>
      <c r="N6" s="81"/>
      <c r="O6" s="82"/>
      <c r="P6" s="59"/>
      <c r="Q6" s="59"/>
      <c r="R6" s="59"/>
      <c r="S6" s="59"/>
      <c r="T6" s="59"/>
      <c r="U6" s="59"/>
      <c r="V6" s="59"/>
      <c r="W6" s="59"/>
    </row>
    <row r="7" spans="5:28" x14ac:dyDescent="0.2">
      <c r="E7" s="24" t="s">
        <v>23</v>
      </c>
      <c r="F7" s="66"/>
      <c r="G7" s="66"/>
      <c r="H7" s="66"/>
      <c r="I7" s="63">
        <f>U7</f>
        <v>0</v>
      </c>
      <c r="L7" s="12" t="s">
        <v>6</v>
      </c>
      <c r="M7" s="13"/>
      <c r="N7" s="14"/>
      <c r="O7" s="15"/>
      <c r="P7" s="61">
        <f>$N$8*F7</f>
        <v>0</v>
      </c>
      <c r="Q7" s="61">
        <f>$N$8-P7</f>
        <v>70</v>
      </c>
      <c r="R7" s="61">
        <f>Q7*G7</f>
        <v>0</v>
      </c>
      <c r="S7" s="61">
        <f>Q7*H7</f>
        <v>0</v>
      </c>
      <c r="T7" s="61">
        <f>Q7+R7+S7</f>
        <v>70</v>
      </c>
      <c r="U7" s="62">
        <f>($N$8-T7)/$N$8</f>
        <v>0</v>
      </c>
      <c r="V7" s="60"/>
      <c r="W7" s="60"/>
      <c r="AB7" s="16"/>
    </row>
    <row r="8" spans="5:28" x14ac:dyDescent="0.2">
      <c r="E8" s="30"/>
      <c r="F8" s="67"/>
      <c r="G8" s="67"/>
      <c r="H8" s="67"/>
      <c r="I8" s="64"/>
      <c r="L8" s="17" t="s">
        <v>7</v>
      </c>
      <c r="M8" s="18"/>
      <c r="N8" s="14">
        <v>70</v>
      </c>
      <c r="O8" s="15"/>
      <c r="P8" s="61">
        <f t="shared" ref="P8:P20" si="0">$N$8*F8</f>
        <v>0</v>
      </c>
      <c r="Q8" s="61">
        <f t="shared" ref="Q8:Q20" si="1">$N$8-P8</f>
        <v>70</v>
      </c>
      <c r="R8" s="61">
        <f t="shared" ref="R8:R20" si="2">Q8*G8</f>
        <v>0</v>
      </c>
      <c r="S8" s="61">
        <f t="shared" ref="S8:S20" si="3">Q8*H8</f>
        <v>0</v>
      </c>
      <c r="T8" s="61">
        <f t="shared" ref="T8:T20" si="4">Q8+R8+S8</f>
        <v>70</v>
      </c>
      <c r="U8" s="62">
        <f t="shared" ref="U8:U20" si="5">($N$8-T8)/$N$8</f>
        <v>0</v>
      </c>
      <c r="V8" s="60"/>
      <c r="W8" s="60"/>
      <c r="AB8" s="16"/>
    </row>
    <row r="9" spans="5:28" x14ac:dyDescent="0.2">
      <c r="E9" s="53" t="s">
        <v>24</v>
      </c>
      <c r="F9" s="68"/>
      <c r="G9" s="68"/>
      <c r="H9" s="68"/>
      <c r="I9" s="65">
        <f>U9</f>
        <v>0</v>
      </c>
      <c r="L9" s="19"/>
      <c r="M9" s="18"/>
      <c r="N9" s="14"/>
      <c r="O9" s="15"/>
      <c r="P9" s="61">
        <f t="shared" si="0"/>
        <v>0</v>
      </c>
      <c r="Q9" s="61">
        <f t="shared" si="1"/>
        <v>70</v>
      </c>
      <c r="R9" s="61">
        <f t="shared" si="2"/>
        <v>0</v>
      </c>
      <c r="S9" s="61">
        <f t="shared" si="3"/>
        <v>0</v>
      </c>
      <c r="T9" s="61">
        <f t="shared" si="4"/>
        <v>70</v>
      </c>
      <c r="U9" s="62">
        <f t="shared" si="5"/>
        <v>0</v>
      </c>
      <c r="V9" s="60"/>
      <c r="W9" s="60"/>
      <c r="AB9" s="16"/>
    </row>
    <row r="10" spans="5:28" x14ac:dyDescent="0.2">
      <c r="E10" s="55"/>
      <c r="F10" s="69"/>
      <c r="G10" s="69"/>
      <c r="H10" s="69"/>
      <c r="I10" s="69"/>
      <c r="L10" s="19" t="s">
        <v>8</v>
      </c>
      <c r="M10" s="18">
        <v>0.4</v>
      </c>
      <c r="N10" s="14">
        <f>N8*M10</f>
        <v>28</v>
      </c>
      <c r="O10" s="15"/>
      <c r="P10" s="61">
        <f t="shared" si="0"/>
        <v>0</v>
      </c>
      <c r="Q10" s="61">
        <f t="shared" si="1"/>
        <v>70</v>
      </c>
      <c r="R10" s="61">
        <f t="shared" si="2"/>
        <v>0</v>
      </c>
      <c r="S10" s="61">
        <f t="shared" si="3"/>
        <v>0</v>
      </c>
      <c r="T10" s="61">
        <f t="shared" si="4"/>
        <v>70</v>
      </c>
      <c r="U10" s="62">
        <f t="shared" si="5"/>
        <v>0</v>
      </c>
      <c r="V10" s="60"/>
      <c r="W10" s="60"/>
      <c r="AB10" s="16"/>
    </row>
    <row r="11" spans="5:28" ht="17" x14ac:dyDescent="0.2">
      <c r="E11" s="8" t="s">
        <v>25</v>
      </c>
      <c r="F11" s="86"/>
      <c r="G11" s="87"/>
      <c r="H11" s="87"/>
      <c r="I11" s="88"/>
      <c r="L11" s="17" t="s">
        <v>0</v>
      </c>
      <c r="M11" s="18"/>
      <c r="N11" s="14">
        <f>N8-N10</f>
        <v>42</v>
      </c>
      <c r="O11" s="15"/>
      <c r="P11" s="61">
        <f t="shared" si="0"/>
        <v>0</v>
      </c>
      <c r="Q11" s="61">
        <f t="shared" si="1"/>
        <v>70</v>
      </c>
      <c r="R11" s="61">
        <f t="shared" si="2"/>
        <v>0</v>
      </c>
      <c r="S11" s="61">
        <f t="shared" si="3"/>
        <v>0</v>
      </c>
      <c r="T11" s="61">
        <f t="shared" si="4"/>
        <v>70</v>
      </c>
      <c r="U11" s="62">
        <f t="shared" si="5"/>
        <v>0</v>
      </c>
      <c r="V11" s="60"/>
      <c r="W11" s="60"/>
      <c r="AB11" s="16"/>
    </row>
    <row r="12" spans="5:28" x14ac:dyDescent="0.2">
      <c r="E12" s="24" t="s">
        <v>23</v>
      </c>
      <c r="F12" s="66"/>
      <c r="G12" s="66"/>
      <c r="H12" s="66"/>
      <c r="I12" s="63">
        <f>U12</f>
        <v>0</v>
      </c>
      <c r="L12" s="20" t="s">
        <v>5</v>
      </c>
      <c r="M12" s="21"/>
      <c r="N12" s="22"/>
      <c r="O12" s="23"/>
      <c r="P12" s="61">
        <f t="shared" si="0"/>
        <v>0</v>
      </c>
      <c r="Q12" s="61">
        <f t="shared" si="1"/>
        <v>70</v>
      </c>
      <c r="R12" s="61">
        <f t="shared" si="2"/>
        <v>0</v>
      </c>
      <c r="S12" s="61">
        <f t="shared" si="3"/>
        <v>0</v>
      </c>
      <c r="T12" s="61">
        <f t="shared" si="4"/>
        <v>70</v>
      </c>
      <c r="U12" s="62">
        <f t="shared" si="5"/>
        <v>0</v>
      </c>
      <c r="V12" s="35"/>
      <c r="W12" s="35"/>
      <c r="AB12" s="16"/>
    </row>
    <row r="13" spans="5:28" x14ac:dyDescent="0.2">
      <c r="E13" s="30"/>
      <c r="F13" s="67"/>
      <c r="G13" s="67"/>
      <c r="H13" s="67"/>
      <c r="I13" s="64"/>
      <c r="L13" s="27" t="s">
        <v>2</v>
      </c>
      <c r="M13" s="28">
        <v>0.05</v>
      </c>
      <c r="N13" s="29">
        <f>N11*M13</f>
        <v>2.1</v>
      </c>
      <c r="O13" s="23"/>
      <c r="P13" s="61">
        <f t="shared" si="0"/>
        <v>0</v>
      </c>
      <c r="Q13" s="61">
        <f t="shared" si="1"/>
        <v>70</v>
      </c>
      <c r="R13" s="61">
        <f t="shared" si="2"/>
        <v>0</v>
      </c>
      <c r="S13" s="61">
        <f t="shared" si="3"/>
        <v>0</v>
      </c>
      <c r="T13" s="61">
        <f t="shared" si="4"/>
        <v>70</v>
      </c>
      <c r="U13" s="62">
        <f t="shared" si="5"/>
        <v>0</v>
      </c>
      <c r="V13" s="35"/>
      <c r="W13" s="35"/>
      <c r="AB13" s="16"/>
    </row>
    <row r="14" spans="5:28" x14ac:dyDescent="0.2">
      <c r="E14" s="53" t="s">
        <v>24</v>
      </c>
      <c r="F14" s="68"/>
      <c r="G14" s="68"/>
      <c r="H14" s="68"/>
      <c r="I14" s="65">
        <f>U14</f>
        <v>0</v>
      </c>
      <c r="L14" s="27" t="s">
        <v>1</v>
      </c>
      <c r="M14" s="28">
        <v>7.4999999999999997E-2</v>
      </c>
      <c r="N14" s="29">
        <f>N11*M14</f>
        <v>3.15</v>
      </c>
      <c r="O14" s="23"/>
      <c r="P14" s="61">
        <f t="shared" si="0"/>
        <v>0</v>
      </c>
      <c r="Q14" s="61">
        <f t="shared" si="1"/>
        <v>70</v>
      </c>
      <c r="R14" s="61">
        <f t="shared" si="2"/>
        <v>0</v>
      </c>
      <c r="S14" s="61">
        <f t="shared" si="3"/>
        <v>0</v>
      </c>
      <c r="T14" s="61">
        <f t="shared" si="4"/>
        <v>70</v>
      </c>
      <c r="U14" s="62">
        <f t="shared" si="5"/>
        <v>0</v>
      </c>
      <c r="V14" s="35"/>
      <c r="W14" s="35"/>
      <c r="AB14" s="16"/>
    </row>
    <row r="15" spans="5:28" x14ac:dyDescent="0.2">
      <c r="F15" s="70"/>
      <c r="G15" s="70"/>
      <c r="H15" s="70"/>
      <c r="I15" s="70"/>
      <c r="L15" s="27" t="s">
        <v>3</v>
      </c>
      <c r="M15" s="33"/>
      <c r="N15" s="29">
        <f>SUM(N11:N14)</f>
        <v>47.25</v>
      </c>
      <c r="O15" s="23"/>
      <c r="P15" s="61">
        <f t="shared" si="0"/>
        <v>0</v>
      </c>
      <c r="Q15" s="61">
        <f t="shared" si="1"/>
        <v>70</v>
      </c>
      <c r="R15" s="61">
        <f t="shared" si="2"/>
        <v>0</v>
      </c>
      <c r="S15" s="61">
        <f t="shared" si="3"/>
        <v>0</v>
      </c>
      <c r="T15" s="61">
        <f t="shared" si="4"/>
        <v>70</v>
      </c>
      <c r="U15" s="62">
        <f t="shared" si="5"/>
        <v>0</v>
      </c>
      <c r="V15" s="35"/>
      <c r="W15" s="35"/>
      <c r="AB15" s="16"/>
    </row>
    <row r="16" spans="5:28" ht="17" x14ac:dyDescent="0.2">
      <c r="E16" s="8" t="s">
        <v>27</v>
      </c>
      <c r="F16" s="86"/>
      <c r="G16" s="87"/>
      <c r="H16" s="87"/>
      <c r="I16" s="88"/>
      <c r="L16" s="34"/>
      <c r="M16" s="35"/>
      <c r="N16" s="22"/>
      <c r="O16" s="23"/>
      <c r="P16" s="61">
        <f t="shared" si="0"/>
        <v>0</v>
      </c>
      <c r="Q16" s="61">
        <f t="shared" si="1"/>
        <v>70</v>
      </c>
      <c r="R16" s="61">
        <f t="shared" si="2"/>
        <v>0</v>
      </c>
      <c r="S16" s="61">
        <f t="shared" si="3"/>
        <v>0</v>
      </c>
      <c r="T16" s="61">
        <f t="shared" si="4"/>
        <v>70</v>
      </c>
      <c r="U16" s="62">
        <f t="shared" si="5"/>
        <v>0</v>
      </c>
      <c r="V16" s="35"/>
      <c r="W16" s="35"/>
      <c r="AB16" s="16"/>
    </row>
    <row r="17" spans="5:28" x14ac:dyDescent="0.2">
      <c r="E17" s="24" t="s">
        <v>28</v>
      </c>
      <c r="F17" s="66"/>
      <c r="G17" s="66"/>
      <c r="H17" s="66"/>
      <c r="I17" s="63">
        <f>U17</f>
        <v>0</v>
      </c>
      <c r="L17" s="36" t="s">
        <v>9</v>
      </c>
      <c r="M17" s="35"/>
      <c r="N17" s="22"/>
      <c r="O17" s="23"/>
      <c r="P17" s="61">
        <f t="shared" si="0"/>
        <v>0</v>
      </c>
      <c r="Q17" s="61">
        <f t="shared" si="1"/>
        <v>70</v>
      </c>
      <c r="R17" s="61">
        <f t="shared" si="2"/>
        <v>0</v>
      </c>
      <c r="S17" s="61">
        <f t="shared" si="3"/>
        <v>0</v>
      </c>
      <c r="T17" s="61">
        <f t="shared" si="4"/>
        <v>70</v>
      </c>
      <c r="U17" s="62">
        <f t="shared" si="5"/>
        <v>0</v>
      </c>
      <c r="V17" s="35"/>
      <c r="W17" s="35"/>
      <c r="AB17" s="16"/>
    </row>
    <row r="18" spans="5:28" x14ac:dyDescent="0.2">
      <c r="E18" s="30" t="s">
        <v>29</v>
      </c>
      <c r="F18" s="67"/>
      <c r="G18" s="67"/>
      <c r="H18" s="67"/>
      <c r="I18" s="64">
        <f>U18</f>
        <v>0</v>
      </c>
      <c r="L18" s="37" t="s">
        <v>7</v>
      </c>
      <c r="M18" s="35"/>
      <c r="N18" s="22">
        <f>N8</f>
        <v>70</v>
      </c>
      <c r="O18" s="23"/>
      <c r="P18" s="61">
        <f t="shared" si="0"/>
        <v>0</v>
      </c>
      <c r="Q18" s="61">
        <f t="shared" si="1"/>
        <v>70</v>
      </c>
      <c r="R18" s="61">
        <f t="shared" si="2"/>
        <v>0</v>
      </c>
      <c r="S18" s="61">
        <f t="shared" si="3"/>
        <v>0</v>
      </c>
      <c r="T18" s="61">
        <f t="shared" si="4"/>
        <v>70</v>
      </c>
      <c r="U18" s="62">
        <f t="shared" si="5"/>
        <v>0</v>
      </c>
      <c r="V18" s="35"/>
      <c r="W18" s="35"/>
      <c r="AB18" s="16"/>
    </row>
    <row r="19" spans="5:28" ht="16" thickBot="1" x14ac:dyDescent="0.25">
      <c r="E19" s="53" t="s">
        <v>30</v>
      </c>
      <c r="F19" s="68"/>
      <c r="G19" s="68"/>
      <c r="H19" s="68"/>
      <c r="I19" s="65">
        <f>U19</f>
        <v>0</v>
      </c>
      <c r="L19" s="37" t="s">
        <v>14</v>
      </c>
      <c r="M19" s="35"/>
      <c r="N19" s="22">
        <f>N15</f>
        <v>47.25</v>
      </c>
      <c r="O19" s="23"/>
      <c r="P19" s="61">
        <f t="shared" si="0"/>
        <v>0</v>
      </c>
      <c r="Q19" s="61">
        <f t="shared" si="1"/>
        <v>70</v>
      </c>
      <c r="R19" s="61">
        <f t="shared" si="2"/>
        <v>0</v>
      </c>
      <c r="S19" s="61">
        <f t="shared" si="3"/>
        <v>0</v>
      </c>
      <c r="T19" s="61">
        <f t="shared" si="4"/>
        <v>70</v>
      </c>
      <c r="U19" s="62">
        <f t="shared" si="5"/>
        <v>0</v>
      </c>
      <c r="V19" s="35"/>
      <c r="W19" s="35"/>
      <c r="AB19" s="16"/>
    </row>
    <row r="20" spans="5:28" ht="16" thickBot="1" x14ac:dyDescent="0.25">
      <c r="K20" s="38"/>
      <c r="L20" s="39" t="s">
        <v>21</v>
      </c>
      <c r="M20" s="40"/>
      <c r="N20" s="41">
        <f>(N8-N19)/N8*100</f>
        <v>32.5</v>
      </c>
      <c r="O20" s="42" t="s">
        <v>4</v>
      </c>
      <c r="P20" s="61">
        <f t="shared" si="0"/>
        <v>0</v>
      </c>
      <c r="Q20" s="61">
        <f t="shared" si="1"/>
        <v>70</v>
      </c>
      <c r="R20" s="61">
        <f t="shared" si="2"/>
        <v>0</v>
      </c>
      <c r="S20" s="61">
        <f t="shared" si="3"/>
        <v>0</v>
      </c>
      <c r="T20" s="61">
        <f t="shared" si="4"/>
        <v>70</v>
      </c>
      <c r="U20" s="62">
        <f t="shared" si="5"/>
        <v>0</v>
      </c>
      <c r="V20" s="35"/>
      <c r="W20" s="35"/>
      <c r="AB20" s="16"/>
    </row>
    <row r="21" spans="5:28" x14ac:dyDescent="0.2">
      <c r="K21" s="38"/>
      <c r="AB21" s="16"/>
    </row>
    <row r="22" spans="5:28" x14ac:dyDescent="0.2">
      <c r="AB22" s="16"/>
    </row>
    <row r="23" spans="5:28" ht="17" x14ac:dyDescent="0.2">
      <c r="E23" s="8" t="s">
        <v>26</v>
      </c>
      <c r="F23" s="43" t="s">
        <v>16</v>
      </c>
      <c r="G23" s="43" t="s">
        <v>18</v>
      </c>
      <c r="H23" s="43" t="s">
        <v>17</v>
      </c>
      <c r="I23" s="43" t="s">
        <v>19</v>
      </c>
    </row>
    <row r="24" spans="5:28" x14ac:dyDescent="0.2">
      <c r="E24" s="24" t="s">
        <v>23</v>
      </c>
      <c r="F24" s="25">
        <v>3000</v>
      </c>
      <c r="G24" s="26">
        <v>70</v>
      </c>
      <c r="H24" s="26">
        <f>G24-(G24*I7)</f>
        <v>70</v>
      </c>
      <c r="I24" s="44">
        <f>F24*H24</f>
        <v>210000</v>
      </c>
    </row>
    <row r="25" spans="5:28" ht="16" thickBot="1" x14ac:dyDescent="0.25">
      <c r="E25" s="30"/>
      <c r="F25" s="31"/>
      <c r="G25" s="32"/>
      <c r="H25" s="32"/>
      <c r="I25" s="45"/>
      <c r="K25" s="38"/>
    </row>
    <row r="26" spans="5:28" ht="15" customHeight="1" thickBot="1" x14ac:dyDescent="0.25">
      <c r="E26" s="53" t="s">
        <v>24</v>
      </c>
      <c r="F26" s="54">
        <v>1000</v>
      </c>
      <c r="G26" s="56">
        <v>70</v>
      </c>
      <c r="H26" s="56">
        <f>G26-(G26*I9)</f>
        <v>70</v>
      </c>
      <c r="I26" s="57">
        <f t="shared" ref="I26" si="6">F26*H26</f>
        <v>70000</v>
      </c>
      <c r="L26" s="89" t="s">
        <v>33</v>
      </c>
      <c r="M26" s="90"/>
      <c r="N26" s="90"/>
      <c r="O26" s="91"/>
      <c r="P26" s="58"/>
      <c r="Q26" s="58"/>
      <c r="R26" s="58"/>
      <c r="S26" s="58"/>
      <c r="T26" s="58"/>
      <c r="U26" s="58"/>
      <c r="V26" s="58"/>
      <c r="W26" s="58"/>
    </row>
    <row r="27" spans="5:28" ht="16" thickBot="1" x14ac:dyDescent="0.25">
      <c r="F27" s="46"/>
      <c r="G27" s="47" t="s">
        <v>34</v>
      </c>
      <c r="H27" s="48">
        <f>I27/F28</f>
        <v>70</v>
      </c>
      <c r="I27" s="51">
        <f>SUM(I24:I26)</f>
        <v>280000</v>
      </c>
      <c r="L27" s="92"/>
      <c r="M27" s="93"/>
      <c r="N27" s="93"/>
      <c r="O27" s="94"/>
      <c r="P27" s="58"/>
      <c r="Q27" s="58"/>
      <c r="R27" s="58"/>
      <c r="S27" s="58"/>
      <c r="T27" s="58"/>
      <c r="U27" s="58"/>
      <c r="V27" s="58"/>
      <c r="W27" s="58"/>
    </row>
    <row r="28" spans="5:28" ht="17" customHeight="1" x14ac:dyDescent="0.2">
      <c r="F28" s="52">
        <f>SUM(F24:F26)</f>
        <v>4000</v>
      </c>
      <c r="L28" s="92"/>
      <c r="M28" s="93"/>
      <c r="N28" s="93"/>
      <c r="O28" s="94"/>
      <c r="P28" s="58"/>
      <c r="Q28" s="58"/>
      <c r="R28" s="58"/>
      <c r="S28" s="58"/>
      <c r="T28" s="58"/>
      <c r="U28" s="58"/>
      <c r="V28" s="58"/>
      <c r="W28" s="58"/>
    </row>
    <row r="29" spans="5:28" x14ac:dyDescent="0.2">
      <c r="J29" s="38"/>
      <c r="L29" s="92"/>
      <c r="M29" s="93"/>
      <c r="N29" s="93"/>
      <c r="O29" s="94"/>
      <c r="P29" s="58"/>
      <c r="Q29" s="58"/>
      <c r="R29" s="58"/>
      <c r="S29" s="58"/>
      <c r="T29" s="58"/>
      <c r="U29" s="58"/>
      <c r="V29" s="58"/>
      <c r="W29" s="58"/>
    </row>
    <row r="30" spans="5:28" ht="18" thickBot="1" x14ac:dyDescent="0.25">
      <c r="E30" s="8" t="s">
        <v>25</v>
      </c>
      <c r="F30" s="43" t="s">
        <v>16</v>
      </c>
      <c r="G30" s="43" t="s">
        <v>18</v>
      </c>
      <c r="H30" s="43" t="s">
        <v>17</v>
      </c>
      <c r="I30" s="43" t="s">
        <v>19</v>
      </c>
      <c r="J30" s="38"/>
      <c r="L30" s="95"/>
      <c r="M30" s="96"/>
      <c r="N30" s="96"/>
      <c r="O30" s="97"/>
      <c r="P30" s="58"/>
      <c r="Q30" s="58"/>
      <c r="R30" s="58"/>
      <c r="S30" s="58"/>
      <c r="T30" s="58"/>
      <c r="U30" s="58"/>
      <c r="V30" s="58"/>
      <c r="W30" s="58"/>
    </row>
    <row r="31" spans="5:28" ht="18" customHeight="1" x14ac:dyDescent="0.2">
      <c r="E31" s="24" t="s">
        <v>23</v>
      </c>
      <c r="F31" s="25">
        <v>3000</v>
      </c>
      <c r="G31" s="26">
        <v>125</v>
      </c>
      <c r="H31" s="26">
        <f>G31-(G31*I12)</f>
        <v>125</v>
      </c>
      <c r="I31" s="44">
        <f>F31*H31</f>
        <v>375000</v>
      </c>
      <c r="L31" s="2"/>
      <c r="N31" s="2"/>
    </row>
    <row r="32" spans="5:28" ht="15" customHeight="1" x14ac:dyDescent="0.2">
      <c r="E32" s="30"/>
      <c r="F32" s="31"/>
      <c r="G32" s="32"/>
      <c r="H32" s="32"/>
      <c r="I32" s="45"/>
      <c r="L32" s="2"/>
      <c r="N32" s="2"/>
    </row>
    <row r="33" spans="5:14" ht="17" customHeight="1" thickBot="1" x14ac:dyDescent="0.25">
      <c r="E33" s="53" t="s">
        <v>24</v>
      </c>
      <c r="F33" s="54">
        <v>1000</v>
      </c>
      <c r="G33" s="56">
        <v>125</v>
      </c>
      <c r="H33" s="56">
        <f>G33-(G33*I14)</f>
        <v>125</v>
      </c>
      <c r="I33" s="57">
        <f>F33*H33</f>
        <v>125000</v>
      </c>
      <c r="L33" s="2"/>
      <c r="N33" s="2"/>
    </row>
    <row r="34" spans="5:14" ht="16" thickBot="1" x14ac:dyDescent="0.25">
      <c r="F34" s="46"/>
      <c r="G34" s="47" t="s">
        <v>34</v>
      </c>
      <c r="H34" s="48">
        <f>I34/F35</f>
        <v>125</v>
      </c>
      <c r="I34" s="51">
        <f>SUM(I31:I33)</f>
        <v>500000</v>
      </c>
      <c r="L34" s="2"/>
      <c r="N34" s="2"/>
    </row>
    <row r="35" spans="5:14" ht="17" customHeight="1" x14ac:dyDescent="0.2">
      <c r="F35" s="52">
        <f>SUM(F31:F33)</f>
        <v>4000</v>
      </c>
      <c r="L35" s="2"/>
      <c r="N35" s="2"/>
    </row>
    <row r="36" spans="5:14" ht="16" customHeight="1" x14ac:dyDescent="0.2">
      <c r="I36" s="49">
        <f>SUM(I24:I35)</f>
        <v>1560000</v>
      </c>
      <c r="J36" s="38"/>
      <c r="L36" s="2"/>
      <c r="N36" s="2"/>
    </row>
    <row r="37" spans="5:14" ht="17" x14ac:dyDescent="0.2">
      <c r="E37" s="8" t="s">
        <v>27</v>
      </c>
      <c r="F37" s="43" t="s">
        <v>16</v>
      </c>
      <c r="G37" s="43" t="s">
        <v>18</v>
      </c>
      <c r="H37" s="43" t="s">
        <v>17</v>
      </c>
      <c r="I37" s="43" t="s">
        <v>19</v>
      </c>
      <c r="L37" s="2"/>
      <c r="N37" s="2"/>
    </row>
    <row r="38" spans="5:14" x14ac:dyDescent="0.2">
      <c r="E38" s="24" t="s">
        <v>28</v>
      </c>
      <c r="F38" s="25">
        <v>250</v>
      </c>
      <c r="G38" s="26">
        <v>100</v>
      </c>
      <c r="H38" s="26">
        <f>G38-(G38*I17)</f>
        <v>100</v>
      </c>
      <c r="I38" s="44">
        <f>F38*H38</f>
        <v>25000</v>
      </c>
      <c r="L38" s="2"/>
      <c r="N38" s="2"/>
    </row>
    <row r="39" spans="5:14" x14ac:dyDescent="0.2">
      <c r="E39" s="30" t="s">
        <v>29</v>
      </c>
      <c r="F39" s="31">
        <v>250</v>
      </c>
      <c r="G39" s="32">
        <v>100</v>
      </c>
      <c r="H39" s="32">
        <f t="shared" ref="H39:H40" si="7">G39-(G39*I18)</f>
        <v>100</v>
      </c>
      <c r="I39" s="45">
        <f t="shared" ref="I39:I40" si="8">F39*H39</f>
        <v>25000</v>
      </c>
      <c r="L39" s="2"/>
      <c r="N39" s="2"/>
    </row>
    <row r="40" spans="5:14" ht="17" customHeight="1" thickBot="1" x14ac:dyDescent="0.25">
      <c r="E40" s="53" t="s">
        <v>30</v>
      </c>
      <c r="F40" s="54">
        <v>250</v>
      </c>
      <c r="G40" s="56">
        <v>100</v>
      </c>
      <c r="H40" s="56">
        <f t="shared" si="7"/>
        <v>100</v>
      </c>
      <c r="I40" s="57">
        <f t="shared" si="8"/>
        <v>25000</v>
      </c>
      <c r="L40" s="2"/>
      <c r="N40" s="2"/>
    </row>
    <row r="41" spans="5:14" ht="16" thickBot="1" x14ac:dyDescent="0.25">
      <c r="F41" s="46"/>
      <c r="G41" s="47" t="s">
        <v>34</v>
      </c>
      <c r="H41" s="48">
        <f>I41/F42</f>
        <v>100</v>
      </c>
      <c r="I41" s="51">
        <f>SUM(I38:I40)</f>
        <v>75000</v>
      </c>
      <c r="L41" s="2"/>
      <c r="N41" s="2"/>
    </row>
    <row r="42" spans="5:14" x14ac:dyDescent="0.2">
      <c r="F42" s="52">
        <f>SUM(F38:F40)</f>
        <v>750</v>
      </c>
      <c r="L42" s="2"/>
      <c r="N42" s="2"/>
    </row>
    <row r="43" spans="5:14" x14ac:dyDescent="0.2">
      <c r="L43" s="2"/>
      <c r="N43" s="2"/>
    </row>
    <row r="44" spans="5:14" x14ac:dyDescent="0.2">
      <c r="J44" s="38"/>
      <c r="L44" s="2"/>
      <c r="N44" s="2"/>
    </row>
    <row r="45" spans="5:14" ht="17" customHeight="1" x14ac:dyDescent="0.2">
      <c r="F45" s="50">
        <f>SUM(F24:F35)</f>
        <v>16000</v>
      </c>
      <c r="G45" s="38"/>
      <c r="H45" s="38"/>
      <c r="I45" s="38"/>
      <c r="J45" s="38"/>
      <c r="L45" s="2"/>
      <c r="N45" s="2"/>
    </row>
    <row r="46" spans="5:14" x14ac:dyDescent="0.2">
      <c r="E46" s="38" t="s">
        <v>10</v>
      </c>
      <c r="F46" s="38"/>
      <c r="G46" s="38"/>
      <c r="H46" s="38"/>
      <c r="I46" s="38"/>
      <c r="J46" s="38"/>
      <c r="L46" s="2"/>
      <c r="N46" s="2"/>
    </row>
    <row r="47" spans="5:14" ht="16" thickBot="1" x14ac:dyDescent="0.25">
      <c r="E47" s="38" t="s">
        <v>11</v>
      </c>
      <c r="L47" s="2"/>
      <c r="N47" s="2"/>
    </row>
    <row r="48" spans="5:14" x14ac:dyDescent="0.2">
      <c r="E48" s="71" t="s">
        <v>31</v>
      </c>
      <c r="F48" s="72"/>
      <c r="G48" s="72"/>
      <c r="H48" s="72"/>
      <c r="I48" s="72"/>
      <c r="J48" s="73"/>
      <c r="L48" s="2"/>
      <c r="N48" s="2"/>
    </row>
    <row r="49" spans="5:10" ht="16" thickBot="1" x14ac:dyDescent="0.25">
      <c r="E49" s="74"/>
      <c r="F49" s="75"/>
      <c r="G49" s="75"/>
      <c r="H49" s="75"/>
      <c r="I49" s="75"/>
      <c r="J49" s="76"/>
    </row>
    <row r="50" spans="5:10" x14ac:dyDescent="0.2"/>
  </sheetData>
  <mergeCells count="7">
    <mergeCell ref="E48:J49"/>
    <mergeCell ref="E3:L3"/>
    <mergeCell ref="L6:O6"/>
    <mergeCell ref="F6:I6"/>
    <mergeCell ref="F11:I11"/>
    <mergeCell ref="L26:O30"/>
    <mergeCell ref="F16:I16"/>
  </mergeCells>
  <phoneticPr fontId="33" type="noConversion"/>
  <pageMargins left="0.70866141732283472" right="0.70866141732283472" top="0.55118110236220474" bottom="0.55118110236220474" header="0.31496062992125984" footer="0.31496062992125984"/>
  <pageSetup paperSize="9" scale="78" orientation="landscape"/>
  <ignoredErrors>
    <ignoredError sqref="I7" unlockedFormula="1"/>
  </ignoredErrors>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2CEFC270323E14FAFC1F28E89E3ADF9" ma:contentTypeVersion="14" ma:contentTypeDescription="Een nieuw document maken." ma:contentTypeScope="" ma:versionID="53562668646db5e33a17a4c399cf4222">
  <xsd:schema xmlns:xsd="http://www.w3.org/2001/XMLSchema" xmlns:xs="http://www.w3.org/2001/XMLSchema" xmlns:p="http://schemas.microsoft.com/office/2006/metadata/properties" xmlns:ns2="3fe222f1-5598-47d2-8e9d-b4a554992b2d" xmlns:ns3="70b8d431-4209-411c-a5af-4521dcd37c9b" targetNamespace="http://schemas.microsoft.com/office/2006/metadata/properties" ma:root="true" ma:fieldsID="081e58fba9ec8835d926d48e3ad164b6" ns2:_="" ns3:_="">
    <xsd:import namespace="3fe222f1-5598-47d2-8e9d-b4a554992b2d"/>
    <xsd:import namespace="70b8d431-4209-411c-a5af-4521dcd37c9b"/>
    <xsd:element name="properties">
      <xsd:complexType>
        <xsd:sequence>
          <xsd:element name="documentManagement">
            <xsd:complexType>
              <xsd:all>
                <xsd:element ref="ns2:Documentactie" minOccurs="0"/>
                <xsd:element ref="ns2:Categorie" minOccurs="0"/>
                <xsd:element ref="ns2:GeplaatstopTenderNed" minOccurs="0"/>
                <xsd:element ref="ns2:MediaServiceMetadata" minOccurs="0"/>
                <xsd:element ref="ns2:MediaServiceFastMetadata" minOccurs="0"/>
                <xsd:element ref="ns2:MediaServiceObjectDetectorVersions"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e222f1-5598-47d2-8e9d-b4a554992b2d" elementFormDefault="qualified">
    <xsd:import namespace="http://schemas.microsoft.com/office/2006/documentManagement/types"/>
    <xsd:import namespace="http://schemas.microsoft.com/office/infopath/2007/PartnerControls"/>
    <xsd:element name="Documentactie" ma:index="8" nillable="true" ma:displayName="Documentactie na afronding" ma:internalName="Documentactie">
      <xsd:simpleType>
        <xsd:restriction base="dms:Choice">
          <xsd:enumeration value="Zaaktype Inkoop"/>
          <xsd:enumeration value="Zaaktype Contract"/>
          <xsd:enumeration value="Teamsite"/>
          <xsd:enumeration value="Zaaktype inkoop en contract"/>
          <xsd:enumeration value="Verwijderen"/>
        </xsd:restriction>
      </xsd:simpleType>
    </xsd:element>
    <xsd:element name="Categorie" ma:index="9" nillable="true" ma:displayName="Categorie" ma:internalName="Categorie">
      <xsd:simpleType>
        <xsd:restriction base="dms:Choice">
          <xsd:enumeration value="Duurzaamheid"/>
          <xsd:enumeration value="JDA"/>
          <xsd:enumeration value="Inkoop"/>
        </xsd:restriction>
      </xsd:simpleType>
    </xsd:element>
    <xsd:element name="GeplaatstopTenderNed" ma:index="10" nillable="true" ma:displayName="Geplaatst op TenderNed" ma:internalName="GeplaatstopTenderNed">
      <xsd:simpleType>
        <xsd:restriction base="dms:DateTime"/>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388b94e4-faf0-4286-a14b-6aee6575d8d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0b8d431-4209-411c-a5af-4521dcd37c9b"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8de0a1f-1996-4e6a-b0de-320362692b4d}" ma:internalName="TaxCatchAll" ma:showField="CatchAllData" ma:web="70b8d431-4209-411c-a5af-4521dcd37c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0b8d431-4209-411c-a5af-4521dcd37c9b" xsi:nil="true"/>
    <lcf76f155ced4ddcb4097134ff3c332f xmlns="3fe222f1-5598-47d2-8e9d-b4a554992b2d">
      <Terms xmlns="http://schemas.microsoft.com/office/infopath/2007/PartnerControls"/>
    </lcf76f155ced4ddcb4097134ff3c332f>
    <Documentactie xmlns="3fe222f1-5598-47d2-8e9d-b4a554992b2d" xsi:nil="true"/>
    <GeplaatstopTenderNed xmlns="3fe222f1-5598-47d2-8e9d-b4a554992b2d" xsi:nil="true"/>
    <Categorie xmlns="3fe222f1-5598-47d2-8e9d-b4a554992b2d" xsi:nil="true"/>
  </documentManagement>
</p:properties>
</file>

<file path=customXml/itemProps1.xml><?xml version="1.0" encoding="utf-8"?>
<ds:datastoreItem xmlns:ds="http://schemas.openxmlformats.org/officeDocument/2006/customXml" ds:itemID="{2CCD714D-591F-42CA-952E-D947C30E34B4}"/>
</file>

<file path=customXml/itemProps2.xml><?xml version="1.0" encoding="utf-8"?>
<ds:datastoreItem xmlns:ds="http://schemas.openxmlformats.org/officeDocument/2006/customXml" ds:itemID="{47186836-A509-4500-A321-DDC618EE7172}"/>
</file>

<file path=customXml/itemProps3.xml><?xml version="1.0" encoding="utf-8"?>
<ds:datastoreItem xmlns:ds="http://schemas.openxmlformats.org/officeDocument/2006/customXml" ds:itemID="{A57A38CB-4A24-4C08-AA89-DF500A1597C5}"/>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kortingen</vt:lpstr>
      <vt:lpstr>kortingen!Afdrukbereik</vt:lpstr>
    </vt:vector>
  </TitlesOfParts>
  <Manager/>
  <Company>BURO-33</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Jean-Marc Pisters</dc:creator>
  <cp:keywords/>
  <dc:description>Alle rechten voorbehouden. © BURO-33, 2018</dc:description>
  <cp:lastModifiedBy>Jean-Marc Pisters</cp:lastModifiedBy>
  <cp:lastPrinted>2014-08-21T09:07:53Z</cp:lastPrinted>
  <dcterms:created xsi:type="dcterms:W3CDTF">2011-07-22T11:26:59Z</dcterms:created>
  <dcterms:modified xsi:type="dcterms:W3CDTF">2025-11-20T11:46:11Z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0x010100A2CEFC270323E14FAFC1F28E89E3ADF9</vt:lpwstr>
  </property>
</Properties>
</file>