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T:\Samenwerking\Inkoop\Aanbestedingen\2026\ISNV\EU - Kantoorartikelen - TB\4 Offerteaanvraag\Concept\"/>
    </mc:Choice>
  </mc:AlternateContent>
  <xr:revisionPtr revIDLastSave="0" documentId="13_ncr:1_{148CF6E4-E9E9-46F6-BC6B-DC5418AC8C96}" xr6:coauthVersionLast="47" xr6:coauthVersionMax="47" xr10:uidLastSave="{00000000-0000-0000-0000-000000000000}"/>
  <bookViews>
    <workbookView xWindow="-120" yWindow="-120" windowWidth="29040" windowHeight="15840" activeTab="2" xr2:uid="{366D94EE-6A41-442A-93DE-05C0DD1296EC}"/>
  </bookViews>
  <sheets>
    <sheet name="Toelichting" sheetId="2" r:id="rId1"/>
    <sheet name="Prijsformulier Kernassortiment" sheetId="1" r:id="rId2"/>
    <sheet name="Restassortiment "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 l="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M7"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8" i="1"/>
  <c r="X8" i="1" s="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8" i="1"/>
  <c r="K8" i="1" s="1"/>
  <c r="I7" i="1"/>
  <c r="X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7" i="1"/>
  <c r="M8" i="1"/>
  <c r="K9" i="1"/>
  <c r="M9" i="1" s="1"/>
  <c r="K10" i="1"/>
  <c r="M10" i="1" s="1"/>
  <c r="K11" i="1"/>
  <c r="M11" i="1" s="1"/>
  <c r="K12" i="1"/>
  <c r="M12" i="1" s="1"/>
  <c r="K13" i="1"/>
  <c r="M13" i="1" s="1"/>
  <c r="K14" i="1"/>
  <c r="M14" i="1" s="1"/>
  <c r="K15" i="1"/>
  <c r="M15" i="1" s="1"/>
  <c r="K16" i="1"/>
  <c r="M16" i="1" s="1"/>
  <c r="K17" i="1"/>
  <c r="M17" i="1" s="1"/>
  <c r="K18" i="1"/>
  <c r="M18" i="1" s="1"/>
  <c r="K19" i="1"/>
  <c r="M19" i="1" s="1"/>
  <c r="K20" i="1"/>
  <c r="M20" i="1" s="1"/>
  <c r="K21" i="1"/>
  <c r="M21" i="1" s="1"/>
  <c r="K22" i="1"/>
  <c r="M22" i="1" s="1"/>
  <c r="K23" i="1"/>
  <c r="M23" i="1" s="1"/>
  <c r="K24" i="1"/>
  <c r="M24" i="1" s="1"/>
  <c r="K25" i="1"/>
  <c r="M25" i="1" s="1"/>
  <c r="K26" i="1"/>
  <c r="M26" i="1" s="1"/>
  <c r="K27" i="1"/>
  <c r="M27" i="1" s="1"/>
  <c r="K28" i="1"/>
  <c r="M28" i="1" s="1"/>
  <c r="K29" i="1"/>
  <c r="M29" i="1" s="1"/>
  <c r="K30" i="1"/>
  <c r="M30" i="1" s="1"/>
  <c r="K31" i="1"/>
  <c r="M31" i="1" s="1"/>
  <c r="K32" i="1"/>
  <c r="M32" i="1" s="1"/>
  <c r="K33" i="1"/>
  <c r="M33" i="1" s="1"/>
  <c r="K34" i="1"/>
  <c r="M34" i="1" s="1"/>
  <c r="K35" i="1"/>
  <c r="M35" i="1" s="1"/>
  <c r="K36" i="1"/>
  <c r="M36" i="1" s="1"/>
  <c r="K37" i="1"/>
  <c r="M37" i="1" s="1"/>
  <c r="K38" i="1"/>
  <c r="M38" i="1" s="1"/>
  <c r="K39" i="1"/>
  <c r="M39" i="1" s="1"/>
  <c r="K40" i="1"/>
  <c r="M40" i="1" s="1"/>
  <c r="K41" i="1"/>
  <c r="M41" i="1" s="1"/>
  <c r="K42" i="1"/>
  <c r="M42" i="1" s="1"/>
  <c r="K43" i="1"/>
  <c r="M43" i="1" s="1"/>
  <c r="K44" i="1"/>
  <c r="M44" i="1" s="1"/>
  <c r="K45" i="1"/>
  <c r="M45" i="1" s="1"/>
  <c r="K46" i="1"/>
  <c r="M46" i="1" s="1"/>
  <c r="K47" i="1"/>
  <c r="M47" i="1" s="1"/>
  <c r="K48" i="1"/>
  <c r="M48" i="1" s="1"/>
  <c r="K49" i="1"/>
  <c r="M49" i="1" s="1"/>
  <c r="K50" i="1"/>
  <c r="M50" i="1" s="1"/>
  <c r="K51" i="1"/>
  <c r="M51" i="1" s="1"/>
  <c r="K52" i="1"/>
  <c r="M52" i="1" s="1"/>
  <c r="K53" i="1"/>
  <c r="M53" i="1" s="1"/>
  <c r="K54" i="1"/>
  <c r="M54" i="1" s="1"/>
  <c r="K55" i="1"/>
  <c r="M55" i="1" s="1"/>
  <c r="K56" i="1"/>
  <c r="M56" i="1" s="1"/>
  <c r="K57" i="1"/>
  <c r="M57" i="1" s="1"/>
  <c r="K58" i="1"/>
  <c r="M58" i="1" s="1"/>
  <c r="K59" i="1"/>
  <c r="M59" i="1" s="1"/>
  <c r="K60" i="1"/>
  <c r="M60" i="1" s="1"/>
  <c r="K61" i="1"/>
  <c r="M61" i="1" s="1"/>
  <c r="K62" i="1"/>
  <c r="M62" i="1" s="1"/>
  <c r="K63" i="1"/>
  <c r="M63" i="1" s="1"/>
  <c r="K64" i="1"/>
  <c r="M64" i="1" s="1"/>
  <c r="K65" i="1"/>
  <c r="M65" i="1" s="1"/>
  <c r="K66" i="1"/>
  <c r="M66" i="1" s="1"/>
  <c r="K67" i="1"/>
  <c r="M67" i="1" s="1"/>
  <c r="K68" i="1"/>
  <c r="M68" i="1" s="1"/>
  <c r="K69" i="1"/>
  <c r="M69" i="1" s="1"/>
  <c r="K70" i="1"/>
  <c r="M70" i="1" s="1"/>
  <c r="K71" i="1"/>
  <c r="M71" i="1" s="1"/>
  <c r="K72" i="1"/>
  <c r="M72" i="1" s="1"/>
  <c r="K73" i="1"/>
  <c r="M73" i="1" s="1"/>
  <c r="K74" i="1"/>
  <c r="M74" i="1" s="1"/>
  <c r="K75" i="1"/>
  <c r="M75" i="1" s="1"/>
  <c r="K76" i="1"/>
  <c r="M76" i="1" s="1"/>
  <c r="K77" i="1"/>
  <c r="M77" i="1" s="1"/>
  <c r="K78" i="1"/>
  <c r="M78" i="1" s="1"/>
  <c r="K79" i="1"/>
  <c r="M79" i="1" s="1"/>
  <c r="K80" i="1"/>
  <c r="M80" i="1" s="1"/>
  <c r="K81" i="1"/>
  <c r="M81" i="1" s="1"/>
  <c r="K82" i="1"/>
  <c r="M82" i="1" s="1"/>
  <c r="K83" i="1"/>
  <c r="M83" i="1" s="1"/>
  <c r="K84" i="1"/>
  <c r="M84" i="1" s="1"/>
  <c r="K85" i="1"/>
  <c r="M85" i="1" s="1"/>
  <c r="K86" i="1"/>
  <c r="M86" i="1" s="1"/>
  <c r="K87" i="1"/>
  <c r="M87" i="1" s="1"/>
  <c r="K88" i="1"/>
  <c r="M88" i="1" s="1"/>
  <c r="K89" i="1"/>
  <c r="M89" i="1" s="1"/>
  <c r="K90" i="1"/>
  <c r="M90" i="1" s="1"/>
  <c r="K91" i="1"/>
  <c r="M91" i="1" s="1"/>
  <c r="K92" i="1"/>
  <c r="M92" i="1" s="1"/>
  <c r="K93" i="1"/>
  <c r="M93" i="1" s="1"/>
  <c r="K94" i="1"/>
  <c r="M94" i="1" s="1"/>
  <c r="K95" i="1"/>
  <c r="M95" i="1" s="1"/>
  <c r="K96" i="1"/>
  <c r="M96" i="1" s="1"/>
  <c r="K97" i="1"/>
  <c r="M97" i="1" s="1"/>
  <c r="K98" i="1"/>
  <c r="M98" i="1" s="1"/>
  <c r="K99" i="1"/>
  <c r="M99" i="1" s="1"/>
  <c r="K100" i="1"/>
  <c r="M100" i="1" s="1"/>
  <c r="K101" i="1"/>
  <c r="M101" i="1" s="1"/>
  <c r="K102" i="1"/>
  <c r="M102" i="1" s="1"/>
  <c r="K103" i="1"/>
  <c r="M103" i="1" s="1"/>
  <c r="K104" i="1"/>
  <c r="M104" i="1" s="1"/>
  <c r="K105" i="1"/>
  <c r="M105" i="1" s="1"/>
  <c r="K106" i="1"/>
  <c r="M106" i="1" s="1"/>
  <c r="K7" i="1"/>
  <c r="M109" i="1" l="1"/>
</calcChain>
</file>

<file path=xl/sharedStrings.xml><?xml version="1.0" encoding="utf-8"?>
<sst xmlns="http://schemas.openxmlformats.org/spreadsheetml/2006/main" count="356" uniqueCount="178">
  <si>
    <t>Nr</t>
  </si>
  <si>
    <t xml:space="preserve">Omschrijving artikel </t>
  </si>
  <si>
    <t>Vulpotlood navulbaar 0,5mm HB</t>
  </si>
  <si>
    <t xml:space="preserve">Pen, gel roller punt 1mm (blauw) </t>
  </si>
  <si>
    <t>Pen, fineliner punt 0,4mm (zwart en blauw)</t>
  </si>
  <si>
    <t>Balpen soft, intrekbaar punt 1mm (zwart en blauw)</t>
  </si>
  <si>
    <t xml:space="preserve">Balpen, met dop, punt 1mm, voordeelverpakking (blauw) </t>
  </si>
  <si>
    <t>Pen, liquid roller punt 0,7mm metaal (zwart)</t>
  </si>
  <si>
    <t>Pen, uniball eye roller 0,7mm soepele punt, vloeibare inkt (zwart)</t>
  </si>
  <si>
    <t>Markeerstift (diverse kleuren)</t>
  </si>
  <si>
    <t>Permanentmarker, brede beitelpunt 1-5mm (diverse kleuren)</t>
  </si>
  <si>
    <t>Permanentmarker, ronde punt 1,5 mm (diverse kleuren)</t>
  </si>
  <si>
    <t>Whiteboardmarker, ronde punt 1,5mm (diverse kleuren)</t>
  </si>
  <si>
    <t>Whiteboardmarker, ronde punt 1,5mm (zwart)</t>
  </si>
  <si>
    <t>Memoblokken, herkleefbaar 75x75mm (geel)</t>
  </si>
  <si>
    <t>Memoblokken, herkleefbaar 75x75mm (diverse kleuren)</t>
  </si>
  <si>
    <t>Memoblokken, herkleefbaar 75x125mm (geel)</t>
  </si>
  <si>
    <t>Memoblokken, herkleefbaar 75x125mm (diverse kleuren)</t>
  </si>
  <si>
    <t>Spiraalschrift, FSC gelijnd A5+, 80 vellen</t>
  </si>
  <si>
    <t>Spiraalschrift, FSC gelijnd A4+, 80 vellen</t>
  </si>
  <si>
    <t>Schrijfblok, FSC geniet en gelijnd A5+, 100 vellen</t>
  </si>
  <si>
    <t>Schrijfblok, FSC geniet en gelijnd A4+, 100 vellen</t>
  </si>
  <si>
    <t>Ringband, 20mm, 2-rings, personaliseerbaar (wit)</t>
  </si>
  <si>
    <t>Ordner, met hefboom A4, rug 50mm (diverse kleuren)</t>
  </si>
  <si>
    <t>Ordner, met hefboom A4, rug 80mm (diverse kleuren)</t>
  </si>
  <si>
    <t>Snelhechtmap, PP, A4 (diverse kleuren)</t>
  </si>
  <si>
    <t>L-map, PP, A4 (diverse kleuren)</t>
  </si>
  <si>
    <t>Insteekmap, karton 270gr, A4 (diverse kleuren)</t>
  </si>
  <si>
    <t>Tekenmap, met elastiek, A3 EXACOMPTA</t>
  </si>
  <si>
    <t>Showtassen, PP, A4, 21-gaats perforatie (kristal helder)</t>
  </si>
  <si>
    <t>Lamineerhoezen voor warmlaminatie, 250micron, A6 (glanzend)</t>
  </si>
  <si>
    <t>Lamineerhoezen voor warmlaminatie, 250micron, A5 (glanzend)</t>
  </si>
  <si>
    <t>Lamineerhoezen voor warmlaminatie, 250micron, A4 (glanzend)</t>
  </si>
  <si>
    <t>Lamineerhoezen voor warmlaminatie, 250micron, A3 (glanzend)</t>
  </si>
  <si>
    <t>Schutbladen, PVC 150 micron, A4, (transparant)</t>
  </si>
  <si>
    <t>Papier, standaard A4 80 grams (wit)</t>
  </si>
  <si>
    <t>Papier, standaard A3 80 grams (wit)</t>
  </si>
  <si>
    <t>Papier, DCP A4 120 grams (wit)</t>
  </si>
  <si>
    <t>Papier, DCP A4 160 grams (wit)</t>
  </si>
  <si>
    <t>Papier, DCP A4 200 grams (wit)</t>
  </si>
  <si>
    <t>Papier, DCP A4 250 grams (wit)</t>
  </si>
  <si>
    <t>Papier, DCP A3 160 grams (wit)</t>
  </si>
  <si>
    <t>Papier, DCP A3 250 grams (wit)</t>
  </si>
  <si>
    <t>Flipover papier, geruit 63x97,5mm 70gr</t>
  </si>
  <si>
    <t>Plotterpapier, 90gr,  841mmx175m (wit) CLAIREFONTAINE 2680</t>
  </si>
  <si>
    <t>Batterij, Max Plus Alkaline AA 1,5V ENEGIZER 20stuks</t>
  </si>
  <si>
    <t>Batterij, Max Plus Alkaline AAA 1,5V ENEGIZER 20 stuks</t>
  </si>
  <si>
    <t>Correctieroller, zijdelings</t>
  </si>
  <si>
    <t>Lijmstift, permanent klevende lijm, 40gr</t>
  </si>
  <si>
    <t>Plakbandhouder, 19x33mm</t>
  </si>
  <si>
    <t>Plakband, onzichtbaar 19x33mm</t>
  </si>
  <si>
    <t xml:space="preserve">Plakband, dubbelzijdig 12x33mm SCOTCH </t>
  </si>
  <si>
    <t>Reparatietape, zilverkleurig, 50mmX5m</t>
  </si>
  <si>
    <t>Papieren tape 19mmx50m (bruin)</t>
  </si>
  <si>
    <t>Elastieken klein 90x1,5mm</t>
  </si>
  <si>
    <t>Elastieken groot 125x8mm</t>
  </si>
  <si>
    <t>Paperclip, klein</t>
  </si>
  <si>
    <t>Paperclip, groot gegolfd 70mm, doos 100 stuks</t>
  </si>
  <si>
    <t>Nietmachine, klein model, 25 vellen LEITS 5501</t>
  </si>
  <si>
    <t>Nietjes 24/6, vertint</t>
  </si>
  <si>
    <t>Schaar</t>
  </si>
  <si>
    <t>Perforator, 2-gaats, capaciteit 10 vel</t>
  </si>
  <si>
    <t xml:space="preserve">Bordwisser voor whiteboard, magnetisch </t>
  </si>
  <si>
    <t>Etiketteerlint, lettertang, 9mm (wit op zwart) DYMO</t>
  </si>
  <si>
    <t>Etiketteerlint, lettertang, 9mm (zwart op wit) DYMO</t>
  </si>
  <si>
    <t>Etiketteerlint, lettertang, 9mm (zwart op transparant) DYMO</t>
  </si>
  <si>
    <t>Etiketteerlint, lettertang, 12mm (zwart op transparant) DYMO</t>
  </si>
  <si>
    <t>Etiketten, lettertang,  DYMO 99015 70mmx54mm (blanco)</t>
  </si>
  <si>
    <t>Etiketten, lettertang,  DYMO 99012 36mmx89mm (blanco)</t>
  </si>
  <si>
    <t>Etiketten, multifunctioneel 105x42,3mm (wit)</t>
  </si>
  <si>
    <t xml:space="preserve">Etiketten, multifunctioneel 210x297mm (wit) </t>
  </si>
  <si>
    <t>Tafelstandaard, staand, 2-zijdig A5</t>
  </si>
  <si>
    <t>Tafelstandaard, staand, 2-zijdig A4</t>
  </si>
  <si>
    <t>Brievenbak, stapelbaar, standaard, A4  (diverse kleuren)</t>
  </si>
  <si>
    <t>Brievenbak, stapelbaar, dwars, A4 (diverse kleuren)</t>
  </si>
  <si>
    <t>Visitekaarthouder, zelfklevend, 60x95mm</t>
  </si>
  <si>
    <t>Rolmechnische voor kaarthouder, Durable 8152</t>
  </si>
  <si>
    <t>Naambadges textiel, zelfklevend 50x80mm</t>
  </si>
  <si>
    <t>Naambadge, combiklem, circa 54x90mm</t>
  </si>
  <si>
    <t xml:space="preserve">Envelop, papieren luchtkussen, 220x330mm (wit) </t>
  </si>
  <si>
    <t>Envelop, akte, siliconenstrook, 262x371x38mm (crème)</t>
  </si>
  <si>
    <t>Verzendkoker, rond, A0+, doorsnede 100mm (bruin)</t>
  </si>
  <si>
    <t xml:space="preserve">Reinigingsdoekjes, kunststof oppervlakken, bus 100 stuks </t>
  </si>
  <si>
    <t>Afvalzakken, biologisch afbreekbaar,  110 liter</t>
  </si>
  <si>
    <t>Pleisters, plastic 6x 45 stuks SALVEQUICK 6036</t>
  </si>
  <si>
    <t>Pleisters, textiel 6x40 stuks SALVEQUICK 6444</t>
  </si>
  <si>
    <t>Personaliseerbare stempel, Trodat Printy 4923</t>
  </si>
  <si>
    <t>Personaliseerbare stempel, Trodat Printy 4915</t>
  </si>
  <si>
    <t>Personaliseerbare stempel, Trodat Printy 4926</t>
  </si>
  <si>
    <t>Personaliseerbare stempel, Trodat Printy 46019</t>
  </si>
  <si>
    <t>Laser cartridge, 2k (zwart) HP 220A</t>
  </si>
  <si>
    <t>Laser cartridge, 2k (magenta) HP 220A</t>
  </si>
  <si>
    <t>Laser cartridge, 2k (geel) HP 220A</t>
  </si>
  <si>
    <t>Laser cartridge, 2k (cyaan) HP 220A</t>
  </si>
  <si>
    <t>Verpakkingseenheid</t>
  </si>
  <si>
    <t>in te vullen door Inschrijver</t>
  </si>
  <si>
    <t>pk 250 lyreco prem scheidingsstrook cham</t>
  </si>
  <si>
    <t>pk 100 lyreco prem binnenmap hangm folio</t>
  </si>
  <si>
    <t>pk50 archiefdoos karton ICN 3 LT wit/bruin</t>
  </si>
  <si>
    <t xml:space="preserve">Ds100 jalema clipex clips ICN 12 </t>
  </si>
  <si>
    <t>Djois atlanta 5436030 bonboekje</t>
  </si>
  <si>
    <t>Djois atlanta 5707-210 things to do</t>
  </si>
  <si>
    <t>Europees openbare aanbesteding Kantoorartikelen ISNV</t>
  </si>
  <si>
    <t xml:space="preserve">Referentienummer: </t>
  </si>
  <si>
    <t xml:space="preserve">Datum: </t>
  </si>
  <si>
    <t>Inschrijver:</t>
  </si>
  <si>
    <t xml:space="preserve">Functie: </t>
  </si>
  <si>
    <t xml:space="preserve">Rechtsgeldige handtekening: </t>
  </si>
  <si>
    <t>Toelichting</t>
  </si>
  <si>
    <t xml:space="preserve">Alle vermelde prijzen en tarvieven dienen euro's te zijn, exclusief BTW. </t>
  </si>
  <si>
    <t>Tarieven worden opgegeven met maximaal 2 decimalen achter de komma.</t>
  </si>
  <si>
    <t>De tarieven dienen all-in tarieven te bedragen.</t>
  </si>
  <si>
    <t>Vereisten</t>
  </si>
  <si>
    <t xml:space="preserve">De inschrijver dient alleen de geel gearceerde velden in te vullen, de overige velden zijn beveiligd mogen niet door de Inschrijver worden aangepast. </t>
  </si>
  <si>
    <t>Prijs per stuk
Excl. BTW</t>
  </si>
  <si>
    <t>Prijs per stuk Excl. BTW</t>
  </si>
  <si>
    <t>Verwachte afname 
per verpakkingseenheid</t>
  </si>
  <si>
    <t>per 100 stuks</t>
  </si>
  <si>
    <t>per 50 stuks</t>
  </si>
  <si>
    <t>250 vellen in 1 pak</t>
  </si>
  <si>
    <t xml:space="preserve">Per 20 stuks </t>
  </si>
  <si>
    <t xml:space="preserve">Per 1 rol </t>
  </si>
  <si>
    <t xml:space="preserve">Per 50 stuks </t>
  </si>
  <si>
    <t>Per 12 stuks</t>
  </si>
  <si>
    <t xml:space="preserve">Per 12 stuks </t>
  </si>
  <si>
    <t xml:space="preserve">Per 6x45 stuks </t>
  </si>
  <si>
    <t>Per 6x40 stuks</t>
  </si>
  <si>
    <t xml:space="preserve">Per 10 stuks </t>
  </si>
  <si>
    <t xml:space="preserve">250 vellen in 1 pak </t>
  </si>
  <si>
    <t xml:space="preserve">Per bus 100 stuks </t>
  </si>
  <si>
    <t xml:space="preserve">per 100 stuks </t>
  </si>
  <si>
    <t xml:space="preserve">per 12 stuks </t>
  </si>
  <si>
    <t xml:space="preserve">Per 500 stuks </t>
  </si>
  <si>
    <t xml:space="preserve">Per 24 stuks </t>
  </si>
  <si>
    <t xml:space="preserve">Per 5 stuks </t>
  </si>
  <si>
    <t>Per 100 stuks</t>
  </si>
  <si>
    <t xml:space="preserve">Per 100 stuks </t>
  </si>
  <si>
    <t>Etiketten voor ordner, niet zelfklevend, 40mm</t>
  </si>
  <si>
    <t>Etiketten voor ordner, niet zelfklevend, 80mm</t>
  </si>
  <si>
    <t xml:space="preserve">Per stuk  </t>
  </si>
  <si>
    <t xml:space="preserve">Per stuk </t>
  </si>
  <si>
    <t xml:space="preserve">500 vellen in 1 pak </t>
  </si>
  <si>
    <t xml:space="preserve">125 vellen in 1 pak </t>
  </si>
  <si>
    <t xml:space="preserve">In te vullen door Inschrijver </t>
  </si>
  <si>
    <t>Per Stuk</t>
  </si>
  <si>
    <t>Per 125 stuks</t>
  </si>
  <si>
    <t>Per stuk</t>
  </si>
  <si>
    <t xml:space="preserve">Per 8 stuks </t>
  </si>
  <si>
    <t xml:space="preserve">Per 1000 stuks </t>
  </si>
  <si>
    <t xml:space="preserve">Per 1400 stuks </t>
  </si>
  <si>
    <t xml:space="preserve">Per  stuk </t>
  </si>
  <si>
    <t xml:space="preserve">Per 250 stuk </t>
  </si>
  <si>
    <t xml:space="preserve">Het is niet toegestaan om een irreëele of manipulatieve inschrijving in te dienen. </t>
  </si>
  <si>
    <t>Voorwaarden Duurzame producten</t>
  </si>
  <si>
    <t xml:space="preserve">Alleen producten die expliciet als duurzaam zijn aangeduid én aantoonbaar voldoen aan de gestelde criteria worden meegeteld. </t>
  </si>
  <si>
    <t xml:space="preserve">De door Inschrijver aangeboden prijzen voor duurzame of alternatieve artikelen mogen maximaal 10% hoger liggen dan de prijs van het door de opdrachtgever als referentie standaardartikel. </t>
  </si>
  <si>
    <t xml:space="preserve">Onder duurzaam product wordt verstaan; een product dat aantoonbaar voldoet aan erkende duurzaamheidscriteria, zoals een keurmerk (bijvoorbeeld: EU Ecolabel, FSC, PEFC, Cradle to Cradle, Nordic Swan, Blauw engel, etc). </t>
  </si>
  <si>
    <t>Kortingspercentage</t>
  </si>
  <si>
    <t xml:space="preserve">Kortingspercentage
</t>
  </si>
  <si>
    <t>Artikelnummer Inschrijver</t>
  </si>
  <si>
    <t>Kernassortiment Kantoorartikelen ISNV</t>
  </si>
  <si>
    <t>Restassortiment Kantoorartikelen ISNV</t>
  </si>
  <si>
    <t xml:space="preserve">Bruto jaaromzet Restassortiment (excl. BTW) </t>
  </si>
  <si>
    <t>Netto jaaromzet Restassortiment (excl. BTW)</t>
  </si>
  <si>
    <t xml:space="preserve">Kortingspercentage 
Conform eis A.4 </t>
  </si>
  <si>
    <t xml:space="preserve">Uw verpakkingseenheid </t>
  </si>
  <si>
    <t>Totaalrpijs verwachte afname Netto Excl. BTW</t>
  </si>
  <si>
    <t xml:space="preserve">Totaalprijs verwachteafname Netto Excl. BTW </t>
  </si>
  <si>
    <t>Totaalprijs Netto</t>
  </si>
  <si>
    <t>0001545689</t>
  </si>
  <si>
    <t>(Bruto) Prijs per verpakking
Excl. BTW</t>
  </si>
  <si>
    <t>Fictief aantal stuks afname per jaar</t>
  </si>
  <si>
    <t xml:space="preserve">(Netto) prijs per stuk na korting
</t>
  </si>
  <si>
    <t>(Netto) prijs per stuk na korting</t>
  </si>
  <si>
    <t xml:space="preserve">U dient het gearceerde veld in te vullen, conform eis A.4 (waarin word gesteld dat de korting minimaal 15% dient te bedragen). Hiermee geeft u aan wat uw standaard korting voor het Restassortiment zou bedragen. 
De bruto jaaromzet Restassortiment betreft een indicatief bedrag, o.b.v. de analyse van de bestellingen over het afgelopen jaar en het nieuw samengestelde kernassortiment. </t>
  </si>
  <si>
    <t xml:space="preserve">Uw artikelomschrijving </t>
  </si>
  <si>
    <t xml:space="preserve">Duurzaam alternatief
Omschrijving artikel </t>
  </si>
  <si>
    <t xml:space="preserve">De totaalprijs van de duurzame artikelen worden niet meegenomen in het gunningscriteria 'Prijs'. De duurzame artikelen vallen onder het gunningscriteria 'Duurzame producten' en worden beoordeeld op basis van een absolute schaal, zie 5.2.2 van de aanbestedingsleidraad. Indien u voor een product geen duurzaam alternatief kunt aanbieden, kunt u de rij van dit product in het tweede tabel blanco laten.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</si>
</sst>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Aptos Narrow"/>
      <family val="2"/>
      <scheme val="minor"/>
    </font>
    <font>
      <b/>
      <sz val="11"/>
      <color theme="1"/>
      <name val="Aptos Narrow"/>
      <family val="2"/>
      <scheme val="minor"/>
    </font>
    <font>
      <b/>
      <sz val="11"/>
      <name val="Calibri"/>
      <family val="2"/>
    </font>
    <font>
      <sz val="20"/>
      <color theme="1"/>
      <name val="Aptos Narrow"/>
      <family val="2"/>
      <scheme val="minor"/>
    </font>
    <font>
      <sz val="11"/>
      <name val="Calibri"/>
      <family val="2"/>
    </font>
    <font>
      <sz val="10"/>
      <color theme="1"/>
      <name val="Verdana"/>
      <family val="2"/>
    </font>
    <font>
      <b/>
      <sz val="20"/>
      <color theme="1"/>
      <name val="Calibri"/>
      <family val="2"/>
    </font>
    <font>
      <b/>
      <sz val="18"/>
      <color theme="1"/>
      <name val="Calibri"/>
      <family val="2"/>
    </font>
    <font>
      <b/>
      <sz val="14"/>
      <color theme="1"/>
      <name val="Calibri"/>
      <family val="2"/>
    </font>
    <font>
      <b/>
      <sz val="11"/>
      <color theme="1"/>
      <name val="Calibri"/>
      <family val="2"/>
    </font>
    <font>
      <sz val="11"/>
      <color theme="1"/>
      <name val="Calibri"/>
      <family val="2"/>
    </font>
  </fonts>
  <fills count="8">
    <fill>
      <patternFill patternType="none"/>
    </fill>
    <fill>
      <patternFill patternType="gray125"/>
    </fill>
    <fill>
      <patternFill patternType="solid">
        <fgColor theme="4" tint="0.79998168889431442"/>
        <bgColor rgb="FFC9DAF8"/>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59999389629810485"/>
        <bgColor rgb="FFC9DAF8"/>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95">
    <xf numFmtId="0" fontId="0" fillId="0" borderId="0" xfId="0"/>
    <xf numFmtId="0" fontId="0" fillId="0" borderId="1" xfId="0" applyBorder="1" applyAlignment="1">
      <alignment horizontal="left" vertical="top"/>
    </xf>
    <xf numFmtId="0" fontId="2" fillId="2" borderId="1" xfId="0" applyFont="1" applyFill="1" applyBorder="1" applyAlignment="1">
      <alignment vertical="top" wrapText="1"/>
    </xf>
    <xf numFmtId="0" fontId="0" fillId="0" borderId="1" xfId="0" applyBorder="1" applyAlignment="1">
      <alignment horizontal="left"/>
    </xf>
    <xf numFmtId="0" fontId="1" fillId="0" borderId="0" xfId="0" applyFont="1"/>
    <xf numFmtId="0" fontId="4" fillId="0" borderId="1" xfId="0" applyFont="1" applyBorder="1" applyAlignment="1">
      <alignment horizontal="left" vertical="top" wrapText="1"/>
    </xf>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0" fontId="5" fillId="0" borderId="0" xfId="0" applyFont="1"/>
    <xf numFmtId="0" fontId="6" fillId="0" borderId="0" xfId="0" applyFont="1"/>
    <xf numFmtId="0" fontId="8" fillId="0" borderId="0" xfId="0" applyFont="1" applyAlignment="1">
      <alignment horizontal="left"/>
    </xf>
    <xf numFmtId="0" fontId="10" fillId="0" borderId="0" xfId="0" applyFont="1"/>
    <xf numFmtId="10" fontId="10" fillId="0" borderId="0" xfId="0" applyNumberFormat="1" applyFont="1" applyAlignment="1">
      <alignment horizontal="center"/>
    </xf>
    <xf numFmtId="0" fontId="10" fillId="0" borderId="2" xfId="0" applyFont="1" applyBorder="1"/>
    <xf numFmtId="0" fontId="10" fillId="0" borderId="3" xfId="0" applyFont="1" applyBorder="1"/>
    <xf numFmtId="0" fontId="10" fillId="0" borderId="4" xfId="0" applyFont="1" applyBorder="1" applyAlignment="1">
      <alignment horizontal="center"/>
    </xf>
    <xf numFmtId="0" fontId="10" fillId="0" borderId="1" xfId="0" applyFont="1" applyBorder="1"/>
    <xf numFmtId="0" fontId="2" fillId="3" borderId="1" xfId="0" applyFont="1" applyFill="1" applyBorder="1" applyAlignment="1">
      <alignment vertical="top" wrapText="1"/>
    </xf>
    <xf numFmtId="0" fontId="4" fillId="0" borderId="0" xfId="0" applyFont="1"/>
    <xf numFmtId="0" fontId="4" fillId="0" borderId="5" xfId="0" applyFont="1" applyBorder="1" applyAlignment="1">
      <alignment horizontal="left" vertical="top"/>
    </xf>
    <xf numFmtId="44" fontId="4" fillId="0" borderId="5" xfId="0" applyNumberFormat="1" applyFont="1" applyBorder="1" applyAlignment="1">
      <alignment horizontal="left" vertical="top"/>
    </xf>
    <xf numFmtId="0" fontId="4" fillId="0" borderId="0" xfId="0" applyFont="1" applyAlignment="1">
      <alignment horizontal="left" vertical="top"/>
    </xf>
    <xf numFmtId="44" fontId="4" fillId="0" borderId="1" xfId="0" applyNumberFormat="1" applyFont="1" applyBorder="1" applyAlignment="1">
      <alignment horizontal="left" vertical="top"/>
    </xf>
    <xf numFmtId="0" fontId="4" fillId="0" borderId="1" xfId="0" applyFont="1" applyBorder="1" applyAlignment="1">
      <alignment horizontal="left" vertical="top"/>
    </xf>
    <xf numFmtId="0" fontId="10" fillId="0" borderId="1" xfId="0" applyFont="1" applyBorder="1" applyAlignment="1">
      <alignment horizontal="left" vertical="top"/>
    </xf>
    <xf numFmtId="0" fontId="10" fillId="0" borderId="0" xfId="0" applyFont="1" applyAlignment="1">
      <alignment horizontal="left" vertical="top"/>
    </xf>
    <xf numFmtId="0" fontId="4" fillId="0" borderId="0" xfId="0" applyFont="1" applyAlignment="1">
      <alignment wrapText="1"/>
    </xf>
    <xf numFmtId="0" fontId="2" fillId="6" borderId="1" xfId="0" applyFont="1" applyFill="1" applyBorder="1" applyAlignment="1">
      <alignment vertical="top" wrapText="1"/>
    </xf>
    <xf numFmtId="0" fontId="2" fillId="5" borderId="1" xfId="0" applyFont="1" applyFill="1" applyBorder="1" applyAlignment="1">
      <alignment vertical="top" wrapText="1"/>
    </xf>
    <xf numFmtId="0" fontId="2" fillId="5" borderId="5" xfId="0" applyFont="1" applyFill="1" applyBorder="1" applyAlignment="1">
      <alignment vertical="top" wrapText="1"/>
    </xf>
    <xf numFmtId="0" fontId="2" fillId="5" borderId="1" xfId="0" applyFont="1" applyFill="1" applyBorder="1" applyAlignment="1">
      <alignment wrapText="1"/>
    </xf>
    <xf numFmtId="44" fontId="10" fillId="0" borderId="1" xfId="0" applyNumberFormat="1" applyFont="1" applyBorder="1"/>
    <xf numFmtId="44" fontId="10" fillId="0" borderId="0" xfId="0" applyNumberFormat="1" applyFont="1"/>
    <xf numFmtId="0" fontId="2" fillId="5" borderId="1" xfId="0" applyFont="1" applyFill="1" applyBorder="1" applyAlignment="1">
      <alignment horizontal="left" vertical="top" wrapText="1"/>
    </xf>
    <xf numFmtId="0" fontId="10" fillId="0" borderId="0" xfId="0" applyFont="1" applyAlignment="1">
      <alignment horizontal="center"/>
    </xf>
    <xf numFmtId="44" fontId="4" fillId="7" borderId="5" xfId="0" applyNumberFormat="1" applyFont="1" applyFill="1" applyBorder="1" applyAlignment="1">
      <alignment horizontal="left" vertical="top"/>
    </xf>
    <xf numFmtId="44" fontId="10" fillId="0" borderId="0" xfId="0" applyNumberFormat="1" applyFont="1" applyAlignment="1">
      <alignment horizontal="center"/>
    </xf>
    <xf numFmtId="44" fontId="10" fillId="0" borderId="3" xfId="0" applyNumberFormat="1" applyFont="1" applyBorder="1"/>
    <xf numFmtId="0" fontId="2" fillId="3" borderId="5" xfId="0" applyFont="1" applyFill="1" applyBorder="1" applyAlignment="1">
      <alignment vertical="top" wrapText="1"/>
    </xf>
    <xf numFmtId="0" fontId="2" fillId="3" borderId="1" xfId="0" applyFont="1" applyFill="1" applyBorder="1" applyAlignment="1">
      <alignment wrapText="1"/>
    </xf>
    <xf numFmtId="0" fontId="0" fillId="0" borderId="0" xfId="0" applyAlignment="1">
      <alignment horizontal="center"/>
    </xf>
    <xf numFmtId="0" fontId="1" fillId="0" borderId="0" xfId="0" applyFont="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1" xfId="0" applyBorder="1" applyAlignment="1">
      <alignment horizontal="left" wrapText="1"/>
    </xf>
    <xf numFmtId="0" fontId="3" fillId="0" borderId="17" xfId="0" applyFont="1" applyBorder="1" applyAlignment="1">
      <alignment horizontal="center"/>
    </xf>
    <xf numFmtId="0" fontId="0" fillId="0" borderId="17" xfId="0" applyBorder="1" applyAlignment="1">
      <alignment horizontal="center"/>
    </xf>
    <xf numFmtId="0" fontId="0" fillId="0" borderId="1" xfId="0" applyBorder="1" applyAlignment="1">
      <alignment horizontal="left"/>
    </xf>
    <xf numFmtId="0" fontId="0" fillId="0" borderId="0" xfId="0" applyAlignment="1">
      <alignment horizontal="left" wrapText="1"/>
    </xf>
    <xf numFmtId="0" fontId="0" fillId="0" borderId="1" xfId="0" applyBorder="1" applyAlignment="1">
      <alignment horizontal="left" vertical="center"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9" fillId="0" borderId="0" xfId="0" applyFont="1" applyAlignment="1">
      <alignment horizontal="left" vertical="center"/>
    </xf>
    <xf numFmtId="0" fontId="7" fillId="0" borderId="0" xfId="0" applyFont="1" applyAlignment="1">
      <alignment horizontal="left"/>
    </xf>
    <xf numFmtId="0" fontId="10" fillId="0" borderId="1" xfId="0" applyFont="1" applyBorder="1" applyAlignment="1">
      <alignment horizontal="left" vertical="center"/>
    </xf>
    <xf numFmtId="44" fontId="10" fillId="0" borderId="1" xfId="0" applyNumberFormat="1" applyFont="1" applyBorder="1" applyAlignment="1">
      <alignment horizontal="center"/>
    </xf>
    <xf numFmtId="0" fontId="10" fillId="0" borderId="1" xfId="0" applyFont="1" applyBorder="1" applyAlignment="1">
      <alignment horizontal="left" wrapText="1"/>
    </xf>
    <xf numFmtId="0" fontId="10" fillId="0" borderId="1" xfId="0" applyFont="1" applyBorder="1" applyAlignment="1">
      <alignment horizontal="left"/>
    </xf>
    <xf numFmtId="0" fontId="9" fillId="0" borderId="0" xfId="0" applyFont="1" applyAlignment="1">
      <alignment horizontal="left" vertical="center" wrapText="1"/>
    </xf>
    <xf numFmtId="44" fontId="4" fillId="0" borderId="5" xfId="0" applyNumberFormat="1" applyFont="1" applyFill="1" applyBorder="1" applyAlignment="1">
      <alignment horizontal="left" vertical="top"/>
    </xf>
    <xf numFmtId="0" fontId="10" fillId="0" borderId="0" xfId="0" applyFont="1" applyBorder="1"/>
    <xf numFmtId="2" fontId="10" fillId="0" borderId="0" xfId="0" applyNumberFormat="1" applyFont="1" applyBorder="1"/>
    <xf numFmtId="49" fontId="4" fillId="4" borderId="5" xfId="0" applyNumberFormat="1" applyFont="1" applyFill="1" applyBorder="1" applyAlignment="1" applyProtection="1">
      <alignment horizontal="left" vertical="top"/>
      <protection locked="0"/>
    </xf>
    <xf numFmtId="0" fontId="4" fillId="4" borderId="5" xfId="0" applyFont="1" applyFill="1" applyBorder="1" applyAlignment="1" applyProtection="1">
      <alignment horizontal="left" vertical="top"/>
      <protection locked="0"/>
    </xf>
    <xf numFmtId="44" fontId="4" fillId="4" borderId="5" xfId="0" applyNumberFormat="1" applyFont="1" applyFill="1" applyBorder="1" applyAlignment="1" applyProtection="1">
      <alignment horizontal="left" vertical="top"/>
      <protection locked="0"/>
    </xf>
    <xf numFmtId="0" fontId="4" fillId="4" borderId="1" xfId="0" applyFont="1" applyFill="1" applyBorder="1" applyAlignment="1" applyProtection="1">
      <alignment horizontal="left" vertical="top"/>
      <protection locked="0"/>
    </xf>
    <xf numFmtId="44" fontId="4" fillId="4" borderId="1" xfId="0" applyNumberFormat="1" applyFont="1" applyFill="1" applyBorder="1" applyAlignment="1" applyProtection="1">
      <alignment horizontal="left" vertical="top"/>
      <protection locked="0"/>
    </xf>
    <xf numFmtId="0" fontId="10" fillId="4" borderId="1" xfId="0" applyFont="1" applyFill="1" applyBorder="1" applyAlignment="1" applyProtection="1">
      <alignment horizontal="left" vertical="top"/>
      <protection locked="0"/>
    </xf>
    <xf numFmtId="44" fontId="10" fillId="4" borderId="1" xfId="0" applyNumberFormat="1" applyFont="1" applyFill="1" applyBorder="1" applyAlignment="1" applyProtection="1">
      <alignment horizontal="left" vertical="top"/>
      <protection locked="0"/>
    </xf>
    <xf numFmtId="10" fontId="4" fillId="4" borderId="5" xfId="0" applyNumberFormat="1" applyFont="1" applyFill="1" applyBorder="1" applyAlignment="1" applyProtection="1">
      <alignment horizontal="left" vertical="top"/>
      <protection locked="0"/>
    </xf>
    <xf numFmtId="0" fontId="4" fillId="4" borderId="1" xfId="0" applyFont="1" applyFill="1" applyBorder="1" applyAlignment="1" applyProtection="1">
      <alignment horizontal="left" vertical="top" wrapText="1"/>
      <protection locked="0"/>
    </xf>
    <xf numFmtId="44" fontId="4" fillId="0" borderId="1" xfId="0" applyNumberFormat="1" applyFont="1" applyFill="1" applyBorder="1" applyAlignment="1">
      <alignment horizontal="left" vertical="top"/>
    </xf>
    <xf numFmtId="10" fontId="4" fillId="4" borderId="1" xfId="0" applyNumberFormat="1" applyFont="1" applyFill="1" applyBorder="1" applyAlignment="1" applyProtection="1">
      <alignment horizontal="left" vertical="top"/>
      <protection locked="0"/>
    </xf>
    <xf numFmtId="10" fontId="10" fillId="4" borderId="1" xfId="0" applyNumberFormat="1" applyFont="1" applyFill="1" applyBorder="1" applyAlignment="1" applyProtection="1">
      <alignment horizontal="left" vertical="top"/>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6"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0" xfId="0" applyFill="1" applyAlignment="1" applyProtection="1">
      <alignment horizontal="center"/>
      <protection locked="0"/>
    </xf>
    <xf numFmtId="0" fontId="0" fillId="4" borderId="13" xfId="0" applyFill="1" applyBorder="1" applyAlignment="1" applyProtection="1">
      <alignment horizontal="center"/>
      <protection locked="0"/>
    </xf>
    <xf numFmtId="0" fontId="0" fillId="4" borderId="1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16" xfId="0" applyFill="1" applyBorder="1" applyAlignment="1" applyProtection="1">
      <alignment horizontal="center"/>
      <protection locked="0"/>
    </xf>
    <xf numFmtId="49" fontId="4" fillId="4" borderId="5" xfId="0" applyNumberFormat="1" applyFont="1" applyFill="1" applyBorder="1" applyAlignment="1" applyProtection="1">
      <alignment horizontal="left" vertical="top" wrapText="1"/>
      <protection locked="0"/>
    </xf>
    <xf numFmtId="0" fontId="0" fillId="0" borderId="1" xfId="0" applyBorder="1" applyAlignment="1">
      <alignment horizontal="left" vertical="top" wrapText="1"/>
    </xf>
    <xf numFmtId="10" fontId="10" fillId="4" borderId="1" xfId="0" applyNumberFormat="1" applyFont="1"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F4889-6D2B-4321-9ACE-516D0E952E5A}">
  <dimension ref="B1:Z23"/>
  <sheetViews>
    <sheetView showGridLines="0" workbookViewId="0">
      <selection activeCell="C5" sqref="C5:M5"/>
    </sheetView>
  </sheetViews>
  <sheetFormatPr defaultRowHeight="15" x14ac:dyDescent="0.25"/>
  <sheetData>
    <row r="1" spans="2:26" x14ac:dyDescent="0.25">
      <c r="P1" s="41"/>
      <c r="Q1" s="41"/>
      <c r="R1" s="41"/>
      <c r="S1" s="41"/>
      <c r="T1" s="41"/>
      <c r="U1" s="41"/>
      <c r="V1" s="41"/>
      <c r="W1" s="41"/>
      <c r="X1" s="41"/>
      <c r="Y1" s="41"/>
      <c r="Z1" s="41"/>
    </row>
    <row r="2" spans="2:26" ht="26.25" x14ac:dyDescent="0.4">
      <c r="B2" s="47" t="s">
        <v>108</v>
      </c>
      <c r="C2" s="48"/>
      <c r="D2" s="48"/>
      <c r="E2" s="48"/>
      <c r="F2" s="48"/>
      <c r="G2" s="48"/>
      <c r="H2" s="48"/>
      <c r="I2" s="48"/>
      <c r="J2" s="48"/>
      <c r="K2" s="48"/>
      <c r="L2" s="48"/>
      <c r="M2" s="48"/>
      <c r="P2" s="47" t="s">
        <v>102</v>
      </c>
      <c r="Q2" s="47"/>
      <c r="R2" s="47"/>
      <c r="S2" s="47"/>
      <c r="T2" s="47"/>
      <c r="U2" s="47"/>
      <c r="V2" s="47"/>
      <c r="W2" s="47"/>
      <c r="X2" s="47"/>
      <c r="Y2" s="47"/>
      <c r="Z2" s="47"/>
    </row>
    <row r="3" spans="2:26" x14ac:dyDescent="0.25">
      <c r="P3" s="41"/>
      <c r="Q3" s="41"/>
      <c r="R3" s="41"/>
      <c r="S3" s="41"/>
      <c r="T3" s="41"/>
      <c r="U3" s="41"/>
      <c r="V3" s="41"/>
      <c r="W3" s="41"/>
      <c r="X3" s="41"/>
      <c r="Y3" s="41"/>
      <c r="Z3" s="41"/>
    </row>
    <row r="4" spans="2:26" x14ac:dyDescent="0.25">
      <c r="B4" s="4" t="s">
        <v>0</v>
      </c>
      <c r="C4" s="42" t="s">
        <v>112</v>
      </c>
      <c r="D4" s="42"/>
      <c r="E4" s="42"/>
      <c r="F4" s="42"/>
      <c r="G4" s="42"/>
      <c r="H4" s="42"/>
      <c r="I4" s="42"/>
      <c r="J4" s="42"/>
      <c r="K4" s="42"/>
      <c r="L4" s="42"/>
      <c r="M4" s="42"/>
      <c r="P4" s="42" t="s">
        <v>103</v>
      </c>
      <c r="Q4" s="42"/>
      <c r="R4" s="42"/>
      <c r="S4" s="42"/>
      <c r="T4" s="42"/>
      <c r="U4" s="42"/>
      <c r="V4" s="42"/>
      <c r="W4" s="42"/>
      <c r="X4" s="42"/>
      <c r="Y4" s="42"/>
      <c r="Z4" s="42"/>
    </row>
    <row r="5" spans="2:26" x14ac:dyDescent="0.25">
      <c r="B5" s="3">
        <v>1</v>
      </c>
      <c r="C5" s="49" t="s">
        <v>109</v>
      </c>
      <c r="D5" s="49"/>
      <c r="E5" s="49"/>
      <c r="F5" s="49"/>
      <c r="G5" s="49"/>
      <c r="H5" s="49"/>
      <c r="I5" s="49"/>
      <c r="J5" s="49"/>
      <c r="K5" s="49"/>
      <c r="L5" s="49"/>
      <c r="M5" s="49"/>
    </row>
    <row r="6" spans="2:26" ht="15.75" thickBot="1" x14ac:dyDescent="0.3">
      <c r="B6" s="3">
        <v>2</v>
      </c>
      <c r="C6" s="43" t="s">
        <v>110</v>
      </c>
      <c r="D6" s="44"/>
      <c r="E6" s="44"/>
      <c r="F6" s="44"/>
      <c r="G6" s="44"/>
      <c r="H6" s="44"/>
      <c r="I6" s="44"/>
      <c r="J6" s="44"/>
      <c r="K6" s="44"/>
      <c r="L6" s="44"/>
      <c r="M6" s="45"/>
      <c r="P6" s="42" t="s">
        <v>104</v>
      </c>
      <c r="Q6" s="42"/>
      <c r="R6" s="42"/>
      <c r="S6" s="42"/>
      <c r="T6" s="42"/>
      <c r="U6" s="42"/>
      <c r="V6" s="42"/>
      <c r="W6" s="42"/>
      <c r="X6" s="42"/>
      <c r="Y6" s="42"/>
      <c r="Z6" s="42"/>
    </row>
    <row r="7" spans="2:26" ht="15.75" thickBot="1" x14ac:dyDescent="0.3">
      <c r="B7" s="3">
        <v>3</v>
      </c>
      <c r="C7" s="43" t="s">
        <v>111</v>
      </c>
      <c r="D7" s="44"/>
      <c r="E7" s="44"/>
      <c r="F7" s="44"/>
      <c r="G7" s="44"/>
      <c r="H7" s="44"/>
      <c r="I7" s="44"/>
      <c r="J7" s="44"/>
      <c r="K7" s="44"/>
      <c r="L7" s="44"/>
      <c r="M7" s="45"/>
      <c r="P7" s="77"/>
      <c r="Q7" s="78"/>
      <c r="R7" s="78"/>
      <c r="S7" s="78"/>
      <c r="T7" s="78"/>
      <c r="U7" s="78"/>
      <c r="V7" s="78"/>
      <c r="W7" s="78"/>
      <c r="X7" s="78"/>
      <c r="Y7" s="78"/>
      <c r="Z7" s="79"/>
    </row>
    <row r="8" spans="2:26" x14ac:dyDescent="0.25">
      <c r="B8" s="3">
        <v>4</v>
      </c>
      <c r="C8" s="43" t="s">
        <v>152</v>
      </c>
      <c r="D8" s="44"/>
      <c r="E8" s="44"/>
      <c r="F8" s="44"/>
      <c r="G8" s="44"/>
      <c r="H8" s="44"/>
      <c r="I8" s="44"/>
      <c r="J8" s="44"/>
      <c r="K8" s="44"/>
      <c r="L8" s="44"/>
      <c r="M8" s="45"/>
    </row>
    <row r="9" spans="2:26" ht="33.75" customHeight="1" thickBot="1" x14ac:dyDescent="0.3">
      <c r="B9" s="3">
        <v>5</v>
      </c>
      <c r="C9" s="46" t="s">
        <v>113</v>
      </c>
      <c r="D9" s="46"/>
      <c r="E9" s="46"/>
      <c r="F9" s="46"/>
      <c r="G9" s="46"/>
      <c r="H9" s="46"/>
      <c r="I9" s="46"/>
      <c r="J9" s="46"/>
      <c r="K9" s="46"/>
      <c r="L9" s="46"/>
      <c r="M9" s="46"/>
      <c r="P9" s="42" t="s">
        <v>105</v>
      </c>
      <c r="Q9" s="42"/>
      <c r="R9" s="42"/>
      <c r="S9" s="42"/>
      <c r="T9" s="42"/>
      <c r="U9" s="42"/>
      <c r="V9" s="42"/>
      <c r="W9" s="42"/>
      <c r="X9" s="42"/>
      <c r="Y9" s="42"/>
      <c r="Z9" s="42"/>
    </row>
    <row r="10" spans="2:26" ht="31.5" customHeight="1" thickBot="1" x14ac:dyDescent="0.3">
      <c r="B10" s="7"/>
      <c r="C10" s="50"/>
      <c r="D10" s="50"/>
      <c r="E10" s="50"/>
      <c r="F10" s="50"/>
      <c r="G10" s="50"/>
      <c r="H10" s="50"/>
      <c r="I10" s="50"/>
      <c r="J10" s="50"/>
      <c r="K10" s="50"/>
      <c r="L10" s="50"/>
      <c r="M10" s="50"/>
      <c r="P10" s="80"/>
      <c r="Q10" s="81"/>
      <c r="R10" s="81"/>
      <c r="S10" s="81"/>
      <c r="T10" s="81"/>
      <c r="U10" s="81"/>
      <c r="V10" s="81"/>
      <c r="W10" s="81"/>
      <c r="X10" s="81"/>
      <c r="Y10" s="81"/>
      <c r="Z10" s="82"/>
    </row>
    <row r="11" spans="2:26" ht="10.5" customHeight="1" x14ac:dyDescent="0.25">
      <c r="B11" s="7"/>
      <c r="C11" s="8"/>
      <c r="D11" s="8"/>
      <c r="E11" s="8"/>
      <c r="F11" s="8"/>
      <c r="G11" s="8"/>
      <c r="H11" s="8"/>
      <c r="I11" s="8"/>
      <c r="J11" s="8"/>
      <c r="K11" s="8"/>
      <c r="L11" s="8"/>
      <c r="M11" s="8"/>
      <c r="P11" s="6"/>
      <c r="Q11" s="6"/>
      <c r="R11" s="6"/>
      <c r="S11" s="6"/>
      <c r="T11" s="6"/>
      <c r="U11" s="6"/>
      <c r="V11" s="6"/>
      <c r="W11" s="6"/>
      <c r="X11" s="6"/>
      <c r="Y11" s="6"/>
      <c r="Z11" s="6"/>
    </row>
    <row r="12" spans="2:26" ht="15.75" thickBot="1" x14ac:dyDescent="0.3">
      <c r="P12" s="42" t="s">
        <v>106</v>
      </c>
      <c r="Q12" s="41"/>
      <c r="R12" s="41"/>
      <c r="S12" s="41"/>
      <c r="T12" s="41"/>
      <c r="U12" s="41"/>
      <c r="V12" s="41"/>
      <c r="W12" s="41"/>
      <c r="X12" s="41"/>
      <c r="Y12" s="41"/>
      <c r="Z12" s="41"/>
    </row>
    <row r="13" spans="2:26" ht="15.75" thickBot="1" x14ac:dyDescent="0.3">
      <c r="P13" s="80"/>
      <c r="Q13" s="81"/>
      <c r="R13" s="81"/>
      <c r="S13" s="81"/>
      <c r="T13" s="81"/>
      <c r="U13" s="81"/>
      <c r="V13" s="81"/>
      <c r="W13" s="81"/>
      <c r="X13" s="81"/>
      <c r="Y13" s="81"/>
      <c r="Z13" s="82"/>
    </row>
    <row r="14" spans="2:26" x14ac:dyDescent="0.25">
      <c r="B14" s="4" t="s">
        <v>0</v>
      </c>
      <c r="C14" s="42" t="s">
        <v>153</v>
      </c>
      <c r="D14" s="42"/>
      <c r="E14" s="42"/>
      <c r="F14" s="42"/>
      <c r="G14" s="42"/>
      <c r="H14" s="42"/>
      <c r="I14" s="42"/>
      <c r="J14" s="42"/>
      <c r="K14" s="42"/>
      <c r="L14" s="42"/>
      <c r="M14" s="42"/>
    </row>
    <row r="15" spans="2:26" ht="33.75" customHeight="1" thickBot="1" x14ac:dyDescent="0.3">
      <c r="B15" s="1">
        <v>1</v>
      </c>
      <c r="C15" s="51" t="s">
        <v>154</v>
      </c>
      <c r="D15" s="51"/>
      <c r="E15" s="51"/>
      <c r="F15" s="51"/>
      <c r="G15" s="51"/>
      <c r="H15" s="51"/>
      <c r="I15" s="51"/>
      <c r="J15" s="51"/>
      <c r="K15" s="51"/>
      <c r="L15" s="51"/>
      <c r="M15" s="51"/>
      <c r="P15" s="42" t="s">
        <v>107</v>
      </c>
      <c r="Q15" s="41"/>
      <c r="R15" s="41"/>
      <c r="S15" s="41"/>
      <c r="T15" s="41"/>
      <c r="U15" s="41"/>
      <c r="V15" s="41"/>
      <c r="W15" s="41"/>
      <c r="X15" s="41"/>
      <c r="Y15" s="41"/>
      <c r="Z15" s="41"/>
    </row>
    <row r="16" spans="2:26" ht="49.5" customHeight="1" x14ac:dyDescent="0.25">
      <c r="B16" s="1">
        <v>2</v>
      </c>
      <c r="C16" s="51" t="s">
        <v>156</v>
      </c>
      <c r="D16" s="51"/>
      <c r="E16" s="51"/>
      <c r="F16" s="51"/>
      <c r="G16" s="51"/>
      <c r="H16" s="51"/>
      <c r="I16" s="51"/>
      <c r="J16" s="51"/>
      <c r="K16" s="51"/>
      <c r="L16" s="51"/>
      <c r="M16" s="51"/>
      <c r="P16" s="83"/>
      <c r="Q16" s="84"/>
      <c r="R16" s="84"/>
      <c r="S16" s="84"/>
      <c r="T16" s="84"/>
      <c r="U16" s="84"/>
      <c r="V16" s="84"/>
      <c r="W16" s="84"/>
      <c r="X16" s="84"/>
      <c r="Y16" s="84"/>
      <c r="Z16" s="85"/>
    </row>
    <row r="17" spans="2:26" ht="30.75" customHeight="1" x14ac:dyDescent="0.25">
      <c r="B17" s="1">
        <v>3</v>
      </c>
      <c r="C17" s="51" t="s">
        <v>155</v>
      </c>
      <c r="D17" s="51"/>
      <c r="E17" s="51"/>
      <c r="F17" s="51"/>
      <c r="G17" s="51"/>
      <c r="H17" s="51"/>
      <c r="I17" s="51"/>
      <c r="J17" s="51"/>
      <c r="K17" s="51"/>
      <c r="L17" s="51"/>
      <c r="M17" s="51"/>
      <c r="P17" s="86"/>
      <c r="Q17" s="87"/>
      <c r="R17" s="87"/>
      <c r="S17" s="87"/>
      <c r="T17" s="87"/>
      <c r="U17" s="87"/>
      <c r="V17" s="87"/>
      <c r="W17" s="87"/>
      <c r="X17" s="87"/>
      <c r="Y17" s="87"/>
      <c r="Z17" s="88"/>
    </row>
    <row r="18" spans="2:26" x14ac:dyDescent="0.25">
      <c r="B18" s="93">
        <v>4</v>
      </c>
      <c r="C18" s="93" t="s">
        <v>177</v>
      </c>
      <c r="D18" s="93"/>
      <c r="E18" s="93"/>
      <c r="F18" s="93"/>
      <c r="G18" s="93"/>
      <c r="H18" s="93"/>
      <c r="I18" s="93"/>
      <c r="J18" s="93"/>
      <c r="K18" s="93"/>
      <c r="L18" s="93"/>
      <c r="M18" s="93"/>
      <c r="P18" s="86"/>
      <c r="Q18" s="87"/>
      <c r="R18" s="87"/>
      <c r="S18" s="87"/>
      <c r="T18" s="87"/>
      <c r="U18" s="87"/>
      <c r="V18" s="87"/>
      <c r="W18" s="87"/>
      <c r="X18" s="87"/>
      <c r="Y18" s="87"/>
      <c r="Z18" s="88"/>
    </row>
    <row r="19" spans="2:26" ht="52.5" customHeight="1" x14ac:dyDescent="0.25">
      <c r="B19" s="93"/>
      <c r="C19" s="93"/>
      <c r="D19" s="93"/>
      <c r="E19" s="93"/>
      <c r="F19" s="93"/>
      <c r="G19" s="93"/>
      <c r="H19" s="93"/>
      <c r="I19" s="93"/>
      <c r="J19" s="93"/>
      <c r="K19" s="93"/>
      <c r="L19" s="93"/>
      <c r="M19" s="93"/>
      <c r="P19" s="86"/>
      <c r="Q19" s="87"/>
      <c r="R19" s="87"/>
      <c r="S19" s="87"/>
      <c r="T19" s="87"/>
      <c r="U19" s="87"/>
      <c r="V19" s="87"/>
      <c r="W19" s="87"/>
      <c r="X19" s="87"/>
      <c r="Y19" s="87"/>
      <c r="Z19" s="88"/>
    </row>
    <row r="20" spans="2:26" x14ac:dyDescent="0.25">
      <c r="B20" s="41"/>
      <c r="C20" s="41"/>
      <c r="D20" s="41"/>
      <c r="E20" s="41"/>
      <c r="F20" s="41"/>
      <c r="G20" s="41"/>
      <c r="H20" s="41"/>
      <c r="I20" s="41"/>
      <c r="J20" s="41"/>
      <c r="K20" s="41"/>
      <c r="L20" s="41"/>
      <c r="M20" s="41"/>
      <c r="P20" s="86"/>
      <c r="Q20" s="87"/>
      <c r="R20" s="87"/>
      <c r="S20" s="87"/>
      <c r="T20" s="87"/>
      <c r="U20" s="87"/>
      <c r="V20" s="87"/>
      <c r="W20" s="87"/>
      <c r="X20" s="87"/>
      <c r="Y20" s="87"/>
      <c r="Z20" s="88"/>
    </row>
    <row r="21" spans="2:26" x14ac:dyDescent="0.25">
      <c r="C21" s="9"/>
      <c r="P21" s="86"/>
      <c r="Q21" s="87"/>
      <c r="R21" s="87"/>
      <c r="S21" s="87"/>
      <c r="T21" s="87"/>
      <c r="U21" s="87"/>
      <c r="V21" s="87"/>
      <c r="W21" s="87"/>
      <c r="X21" s="87"/>
      <c r="Y21" s="87"/>
      <c r="Z21" s="88"/>
    </row>
    <row r="22" spans="2:26" x14ac:dyDescent="0.25">
      <c r="P22" s="86"/>
      <c r="Q22" s="87"/>
      <c r="R22" s="87"/>
      <c r="S22" s="87"/>
      <c r="T22" s="87"/>
      <c r="U22" s="87"/>
      <c r="V22" s="87"/>
      <c r="W22" s="87"/>
      <c r="X22" s="87"/>
      <c r="Y22" s="87"/>
      <c r="Z22" s="88"/>
    </row>
    <row r="23" spans="2:26" ht="15.75" thickBot="1" x14ac:dyDescent="0.3">
      <c r="P23" s="89"/>
      <c r="Q23" s="90"/>
      <c r="R23" s="90"/>
      <c r="S23" s="90"/>
      <c r="T23" s="90"/>
      <c r="U23" s="90"/>
      <c r="V23" s="90"/>
      <c r="W23" s="90"/>
      <c r="X23" s="90"/>
      <c r="Y23" s="90"/>
      <c r="Z23" s="91"/>
    </row>
  </sheetData>
  <sheetProtection algorithmName="SHA-512" hashValue="lXq4Nd6/5lGjdHxFE/FaKyjeErqUhuGWgOEfXMYOXJsnlTcIWKPxOjIA1+foWKbqVkrgbpHZFEQoH++fHK88dw==" saltValue="Y9CxQNubZA8FWNLcKl3oqw==" spinCount="100000" sheet="1" objects="1" scenarios="1"/>
  <mergeCells count="27">
    <mergeCell ref="B20:M20"/>
    <mergeCell ref="C10:M10"/>
    <mergeCell ref="P13:Z13"/>
    <mergeCell ref="P15:Z15"/>
    <mergeCell ref="P16:Z23"/>
    <mergeCell ref="P10:Z10"/>
    <mergeCell ref="P12:Z12"/>
    <mergeCell ref="C14:M14"/>
    <mergeCell ref="C15:M15"/>
    <mergeCell ref="C16:M16"/>
    <mergeCell ref="C17:M17"/>
    <mergeCell ref="B18:B19"/>
    <mergeCell ref="C18:M19"/>
    <mergeCell ref="P1:Z1"/>
    <mergeCell ref="P4:Z4"/>
    <mergeCell ref="C8:M8"/>
    <mergeCell ref="C9:M9"/>
    <mergeCell ref="P6:Z6"/>
    <mergeCell ref="P7:Z7"/>
    <mergeCell ref="P9:Z9"/>
    <mergeCell ref="B2:M2"/>
    <mergeCell ref="C4:M4"/>
    <mergeCell ref="C5:M5"/>
    <mergeCell ref="C6:M6"/>
    <mergeCell ref="C7:M7"/>
    <mergeCell ref="P2:Z2"/>
    <mergeCell ref="P3:Z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5D2D-22C4-4078-AF28-590D227D2BDA}">
  <dimension ref="A2:AA112"/>
  <sheetViews>
    <sheetView showGridLines="0" zoomScale="77" zoomScaleNormal="77" zoomScaleSheetLayoutView="66" workbookViewId="0">
      <selection activeCell="X14" sqref="X14"/>
    </sheetView>
  </sheetViews>
  <sheetFormatPr defaultRowHeight="15" x14ac:dyDescent="0.25"/>
  <cols>
    <col min="1" max="1" width="4.5703125" style="12" bestFit="1" customWidth="1"/>
    <col min="2" max="2" width="62" style="12" customWidth="1"/>
    <col min="3" max="7" width="19.7109375" style="12" customWidth="1"/>
    <col min="8" max="8" width="19" style="12" customWidth="1"/>
    <col min="9" max="9" width="13.140625" style="33" customWidth="1"/>
    <col min="10" max="10" width="24.7109375" style="12" customWidth="1"/>
    <col min="11" max="11" width="27.5703125" style="33" customWidth="1"/>
    <col min="12" max="12" width="27.5703125" style="12" customWidth="1"/>
    <col min="13" max="13" width="24.28515625" style="33" customWidth="1"/>
    <col min="14" max="14" width="24.28515625" style="12" customWidth="1"/>
    <col min="15" max="15" width="6.28515625" style="12" customWidth="1"/>
    <col min="16" max="16" width="62.5703125" style="12" customWidth="1"/>
    <col min="17" max="17" width="20" style="12" customWidth="1"/>
    <col min="18" max="20" width="20.140625" style="12" customWidth="1"/>
    <col min="21" max="21" width="20.42578125" style="12" customWidth="1"/>
    <col min="22" max="22" width="13.5703125" style="12" customWidth="1"/>
    <col min="23" max="24" width="24.85546875" style="12" customWidth="1"/>
    <col min="25" max="25" width="28.28515625" style="12" customWidth="1"/>
    <col min="26" max="26" width="20.85546875" style="12" customWidth="1"/>
    <col min="27" max="16384" width="9.140625" style="12"/>
  </cols>
  <sheetData>
    <row r="2" spans="1:26" ht="26.25" x14ac:dyDescent="0.4">
      <c r="B2" s="10" t="s">
        <v>160</v>
      </c>
    </row>
    <row r="3" spans="1:26" ht="18.75" x14ac:dyDescent="0.3">
      <c r="B3" s="11"/>
      <c r="C3" s="11"/>
      <c r="D3" s="11"/>
      <c r="E3" s="11"/>
      <c r="F3" s="11"/>
      <c r="G3" s="11"/>
      <c r="H3" s="11"/>
      <c r="I3" s="37"/>
      <c r="J3" s="13"/>
    </row>
    <row r="5" spans="1:26" x14ac:dyDescent="0.25">
      <c r="E5" s="14"/>
      <c r="F5" s="15"/>
      <c r="G5" s="15"/>
      <c r="H5" s="15" t="s">
        <v>95</v>
      </c>
      <c r="I5" s="38"/>
      <c r="J5" s="16"/>
      <c r="P5" s="17" t="s">
        <v>143</v>
      </c>
      <c r="S5" s="52" t="s">
        <v>95</v>
      </c>
      <c r="T5" s="53"/>
      <c r="U5" s="53"/>
      <c r="V5" s="53"/>
      <c r="W5" s="54"/>
      <c r="X5" s="35"/>
    </row>
    <row r="6" spans="1:26" s="19" customFormat="1" ht="45" x14ac:dyDescent="0.25">
      <c r="A6" s="2" t="s">
        <v>0</v>
      </c>
      <c r="B6" s="2" t="s">
        <v>1</v>
      </c>
      <c r="C6" s="18" t="s">
        <v>116</v>
      </c>
      <c r="D6" s="18" t="s">
        <v>94</v>
      </c>
      <c r="E6" s="39" t="s">
        <v>159</v>
      </c>
      <c r="F6" s="39" t="s">
        <v>175</v>
      </c>
      <c r="G6" s="39" t="s">
        <v>165</v>
      </c>
      <c r="H6" s="39" t="s">
        <v>170</v>
      </c>
      <c r="I6" s="39" t="s">
        <v>114</v>
      </c>
      <c r="J6" s="39" t="s">
        <v>158</v>
      </c>
      <c r="K6" s="18" t="s">
        <v>172</v>
      </c>
      <c r="L6" s="18" t="s">
        <v>171</v>
      </c>
      <c r="M6" s="40" t="s">
        <v>167</v>
      </c>
      <c r="N6" s="27"/>
      <c r="O6" s="28" t="s">
        <v>0</v>
      </c>
      <c r="P6" s="28" t="s">
        <v>176</v>
      </c>
      <c r="Q6" s="29" t="s">
        <v>116</v>
      </c>
      <c r="R6" s="29" t="s">
        <v>94</v>
      </c>
      <c r="S6" s="30" t="s">
        <v>159</v>
      </c>
      <c r="T6" s="30" t="s">
        <v>165</v>
      </c>
      <c r="U6" s="30" t="s">
        <v>170</v>
      </c>
      <c r="V6" s="30" t="s">
        <v>115</v>
      </c>
      <c r="W6" s="30" t="s">
        <v>157</v>
      </c>
      <c r="X6" s="30" t="s">
        <v>173</v>
      </c>
      <c r="Y6" s="34" t="s">
        <v>171</v>
      </c>
      <c r="Z6" s="31" t="s">
        <v>166</v>
      </c>
    </row>
    <row r="7" spans="1:26" s="22" customFormat="1" x14ac:dyDescent="0.25">
      <c r="A7" s="5">
        <v>1</v>
      </c>
      <c r="B7" s="5" t="s">
        <v>2</v>
      </c>
      <c r="C7" s="20">
        <v>75</v>
      </c>
      <c r="D7" s="20" t="s">
        <v>124</v>
      </c>
      <c r="E7" s="65" t="s">
        <v>169</v>
      </c>
      <c r="F7" s="92"/>
      <c r="G7" s="66">
        <v>12</v>
      </c>
      <c r="H7" s="67">
        <v>10</v>
      </c>
      <c r="I7" s="62">
        <f>H7/G7</f>
        <v>0.83333333333333337</v>
      </c>
      <c r="J7" s="72">
        <v>0.05</v>
      </c>
      <c r="K7" s="21">
        <f>(I7)-J7*I7</f>
        <v>0.79166666666666674</v>
      </c>
      <c r="L7" s="20">
        <v>900</v>
      </c>
      <c r="M7" s="23">
        <f>L7*K7</f>
        <v>712.50000000000011</v>
      </c>
      <c r="O7" s="5">
        <v>1</v>
      </c>
      <c r="P7" s="73"/>
      <c r="Q7" s="20">
        <v>75</v>
      </c>
      <c r="R7" s="20" t="s">
        <v>124</v>
      </c>
      <c r="S7" s="66"/>
      <c r="T7" s="66">
        <v>24</v>
      </c>
      <c r="U7" s="69">
        <v>12</v>
      </c>
      <c r="V7" s="74">
        <v>4</v>
      </c>
      <c r="W7" s="75">
        <v>0.5</v>
      </c>
      <c r="X7" s="36">
        <f>(V7)-W7*V7</f>
        <v>2</v>
      </c>
      <c r="Y7" s="20">
        <v>900</v>
      </c>
      <c r="Z7" s="23">
        <f>Y7*X7</f>
        <v>1800</v>
      </c>
    </row>
    <row r="8" spans="1:26" s="22" customFormat="1" x14ac:dyDescent="0.25">
      <c r="A8" s="5">
        <v>2</v>
      </c>
      <c r="B8" s="5" t="s">
        <v>3</v>
      </c>
      <c r="C8" s="24">
        <v>600</v>
      </c>
      <c r="D8" s="24" t="s">
        <v>139</v>
      </c>
      <c r="E8" s="68"/>
      <c r="F8" s="92"/>
      <c r="G8" s="68"/>
      <c r="H8" s="69"/>
      <c r="I8" s="62">
        <f>IFERROR(H8/G8,0)</f>
        <v>0</v>
      </c>
      <c r="J8" s="72"/>
      <c r="K8" s="21">
        <f>(I8)-J8*I8</f>
        <v>0</v>
      </c>
      <c r="L8" s="24">
        <v>600</v>
      </c>
      <c r="M8" s="23">
        <f t="shared" ref="M8:M71" si="0">L8*K8</f>
        <v>0</v>
      </c>
      <c r="O8" s="5">
        <v>2</v>
      </c>
      <c r="P8" s="73"/>
      <c r="Q8" s="24">
        <v>600</v>
      </c>
      <c r="R8" s="24" t="s">
        <v>139</v>
      </c>
      <c r="S8" s="68"/>
      <c r="T8" s="68"/>
      <c r="U8" s="69"/>
      <c r="V8" s="74">
        <f>IFERROR(U8/T8,0)</f>
        <v>0</v>
      </c>
      <c r="W8" s="75"/>
      <c r="X8" s="36">
        <f t="shared" ref="X8:X71" si="1">(V8)-W8*V8</f>
        <v>0</v>
      </c>
      <c r="Y8" s="24">
        <v>600</v>
      </c>
      <c r="Z8" s="23">
        <f t="shared" ref="Z8:Z71" si="2">Y8*X8</f>
        <v>0</v>
      </c>
    </row>
    <row r="9" spans="1:26" s="22" customFormat="1" x14ac:dyDescent="0.25">
      <c r="A9" s="5">
        <v>3</v>
      </c>
      <c r="B9" s="5" t="s">
        <v>4</v>
      </c>
      <c r="C9" s="24">
        <v>1001</v>
      </c>
      <c r="D9" s="24" t="s">
        <v>140</v>
      </c>
      <c r="E9" s="68"/>
      <c r="F9" s="92"/>
      <c r="G9" s="68"/>
      <c r="H9" s="69"/>
      <c r="I9" s="62">
        <f t="shared" ref="I9:I72" si="3">IFERROR(H9/G9,0)</f>
        <v>0</v>
      </c>
      <c r="J9" s="72"/>
      <c r="K9" s="21">
        <f t="shared" ref="K9:K71" si="4">(I9)-J9*I9</f>
        <v>0</v>
      </c>
      <c r="L9" s="24">
        <v>1001</v>
      </c>
      <c r="M9" s="23">
        <f t="shared" si="0"/>
        <v>0</v>
      </c>
      <c r="O9" s="5">
        <v>3</v>
      </c>
      <c r="P9" s="73"/>
      <c r="Q9" s="24">
        <v>1001</v>
      </c>
      <c r="R9" s="24" t="s">
        <v>140</v>
      </c>
      <c r="S9" s="68"/>
      <c r="T9" s="68"/>
      <c r="U9" s="69"/>
      <c r="V9" s="74">
        <f t="shared" ref="V9:V72" si="5">IFERROR(U9/T9,0)</f>
        <v>0</v>
      </c>
      <c r="W9" s="75"/>
      <c r="X9" s="36">
        <f t="shared" si="1"/>
        <v>0</v>
      </c>
      <c r="Y9" s="24">
        <v>1001</v>
      </c>
      <c r="Z9" s="23">
        <f t="shared" si="2"/>
        <v>0</v>
      </c>
    </row>
    <row r="10" spans="1:26" s="22" customFormat="1" x14ac:dyDescent="0.25">
      <c r="A10" s="5">
        <v>4</v>
      </c>
      <c r="B10" s="5" t="s">
        <v>5</v>
      </c>
      <c r="C10" s="24">
        <v>3636</v>
      </c>
      <c r="D10" s="24" t="s">
        <v>140</v>
      </c>
      <c r="E10" s="68"/>
      <c r="F10" s="92"/>
      <c r="G10" s="68"/>
      <c r="H10" s="69"/>
      <c r="I10" s="62">
        <f t="shared" si="3"/>
        <v>0</v>
      </c>
      <c r="J10" s="72"/>
      <c r="K10" s="21">
        <f t="shared" si="4"/>
        <v>0</v>
      </c>
      <c r="L10" s="24">
        <v>3636</v>
      </c>
      <c r="M10" s="23">
        <f t="shared" si="0"/>
        <v>0</v>
      </c>
      <c r="O10" s="5">
        <v>4</v>
      </c>
      <c r="P10" s="73"/>
      <c r="Q10" s="24">
        <v>3636</v>
      </c>
      <c r="R10" s="24" t="s">
        <v>140</v>
      </c>
      <c r="S10" s="68"/>
      <c r="T10" s="68"/>
      <c r="U10" s="69"/>
      <c r="V10" s="74">
        <f t="shared" si="5"/>
        <v>0</v>
      </c>
      <c r="W10" s="75"/>
      <c r="X10" s="36">
        <f t="shared" si="1"/>
        <v>0</v>
      </c>
      <c r="Y10" s="24">
        <v>3636</v>
      </c>
      <c r="Z10" s="23">
        <f t="shared" si="2"/>
        <v>0</v>
      </c>
    </row>
    <row r="11" spans="1:26" s="22" customFormat="1" x14ac:dyDescent="0.25">
      <c r="A11" s="5">
        <v>5</v>
      </c>
      <c r="B11" s="5" t="s">
        <v>6</v>
      </c>
      <c r="C11" s="24">
        <v>13</v>
      </c>
      <c r="D11" s="24" t="s">
        <v>136</v>
      </c>
      <c r="E11" s="68"/>
      <c r="F11" s="92"/>
      <c r="G11" s="68"/>
      <c r="H11" s="69"/>
      <c r="I11" s="62">
        <f t="shared" si="3"/>
        <v>0</v>
      </c>
      <c r="J11" s="72"/>
      <c r="K11" s="21">
        <f t="shared" si="4"/>
        <v>0</v>
      </c>
      <c r="L11" s="24">
        <v>1300</v>
      </c>
      <c r="M11" s="23">
        <f t="shared" si="0"/>
        <v>0</v>
      </c>
      <c r="O11" s="5">
        <v>5</v>
      </c>
      <c r="P11" s="73"/>
      <c r="Q11" s="24">
        <v>13</v>
      </c>
      <c r="R11" s="24" t="s">
        <v>136</v>
      </c>
      <c r="S11" s="68"/>
      <c r="T11" s="68"/>
      <c r="U11" s="69"/>
      <c r="V11" s="74">
        <f t="shared" si="5"/>
        <v>0</v>
      </c>
      <c r="W11" s="75"/>
      <c r="X11" s="36">
        <f t="shared" si="1"/>
        <v>0</v>
      </c>
      <c r="Y11" s="24">
        <v>1300</v>
      </c>
      <c r="Z11" s="23">
        <f t="shared" si="2"/>
        <v>0</v>
      </c>
    </row>
    <row r="12" spans="1:26" s="22" customFormat="1" x14ac:dyDescent="0.25">
      <c r="A12" s="5">
        <v>6</v>
      </c>
      <c r="B12" s="5" t="s">
        <v>7</v>
      </c>
      <c r="C12" s="24">
        <v>75</v>
      </c>
      <c r="D12" s="24" t="s">
        <v>139</v>
      </c>
      <c r="E12" s="68"/>
      <c r="F12" s="92"/>
      <c r="G12" s="68"/>
      <c r="H12" s="69"/>
      <c r="I12" s="62">
        <f t="shared" si="3"/>
        <v>0</v>
      </c>
      <c r="J12" s="72"/>
      <c r="K12" s="21">
        <f t="shared" si="4"/>
        <v>0</v>
      </c>
      <c r="L12" s="24">
        <v>75</v>
      </c>
      <c r="M12" s="23">
        <f t="shared" si="0"/>
        <v>0</v>
      </c>
      <c r="O12" s="5">
        <v>6</v>
      </c>
      <c r="P12" s="73"/>
      <c r="Q12" s="24">
        <v>75</v>
      </c>
      <c r="R12" s="24" t="s">
        <v>139</v>
      </c>
      <c r="S12" s="68"/>
      <c r="T12" s="68"/>
      <c r="U12" s="69"/>
      <c r="V12" s="74">
        <f t="shared" si="5"/>
        <v>0</v>
      </c>
      <c r="W12" s="75"/>
      <c r="X12" s="36">
        <f t="shared" si="1"/>
        <v>0</v>
      </c>
      <c r="Y12" s="24">
        <v>75</v>
      </c>
      <c r="Z12" s="23">
        <f t="shared" si="2"/>
        <v>0</v>
      </c>
    </row>
    <row r="13" spans="1:26" s="22" customFormat="1" x14ac:dyDescent="0.25">
      <c r="A13" s="5">
        <v>7</v>
      </c>
      <c r="B13" s="5" t="s">
        <v>8</v>
      </c>
      <c r="C13" s="24">
        <v>55</v>
      </c>
      <c r="D13" s="24" t="s">
        <v>140</v>
      </c>
      <c r="E13" s="68"/>
      <c r="F13" s="92"/>
      <c r="G13" s="68"/>
      <c r="H13" s="69"/>
      <c r="I13" s="62">
        <f t="shared" si="3"/>
        <v>0</v>
      </c>
      <c r="J13" s="72"/>
      <c r="K13" s="21">
        <f t="shared" si="4"/>
        <v>0</v>
      </c>
      <c r="L13" s="24">
        <v>55</v>
      </c>
      <c r="M13" s="23">
        <f t="shared" si="0"/>
        <v>0</v>
      </c>
      <c r="O13" s="5">
        <v>7</v>
      </c>
      <c r="P13" s="73"/>
      <c r="Q13" s="24">
        <v>55</v>
      </c>
      <c r="R13" s="24" t="s">
        <v>140</v>
      </c>
      <c r="S13" s="68"/>
      <c r="T13" s="68"/>
      <c r="U13" s="69"/>
      <c r="V13" s="74">
        <f t="shared" si="5"/>
        <v>0</v>
      </c>
      <c r="W13" s="75"/>
      <c r="X13" s="36">
        <f t="shared" si="1"/>
        <v>0</v>
      </c>
      <c r="Y13" s="24">
        <v>55</v>
      </c>
      <c r="Z13" s="23">
        <f t="shared" si="2"/>
        <v>0</v>
      </c>
    </row>
    <row r="14" spans="1:26" s="22" customFormat="1" x14ac:dyDescent="0.25">
      <c r="A14" s="5">
        <v>8</v>
      </c>
      <c r="B14" s="5" t="s">
        <v>9</v>
      </c>
      <c r="C14" s="24">
        <v>700</v>
      </c>
      <c r="D14" s="24" t="s">
        <v>139</v>
      </c>
      <c r="E14" s="68"/>
      <c r="F14" s="92"/>
      <c r="G14" s="68"/>
      <c r="H14" s="69"/>
      <c r="I14" s="62">
        <f t="shared" si="3"/>
        <v>0</v>
      </c>
      <c r="J14" s="72"/>
      <c r="K14" s="21">
        <f t="shared" si="4"/>
        <v>0</v>
      </c>
      <c r="L14" s="24">
        <v>700</v>
      </c>
      <c r="M14" s="23">
        <f t="shared" si="0"/>
        <v>0</v>
      </c>
      <c r="O14" s="5">
        <v>8</v>
      </c>
      <c r="P14" s="73"/>
      <c r="Q14" s="24">
        <v>700</v>
      </c>
      <c r="R14" s="24" t="s">
        <v>139</v>
      </c>
      <c r="S14" s="68"/>
      <c r="T14" s="68"/>
      <c r="U14" s="69"/>
      <c r="V14" s="74">
        <f t="shared" si="5"/>
        <v>0</v>
      </c>
      <c r="W14" s="75"/>
      <c r="X14" s="36">
        <f t="shared" si="1"/>
        <v>0</v>
      </c>
      <c r="Y14" s="24">
        <v>700</v>
      </c>
      <c r="Z14" s="23">
        <f t="shared" si="2"/>
        <v>0</v>
      </c>
    </row>
    <row r="15" spans="1:26" s="22" customFormat="1" x14ac:dyDescent="0.25">
      <c r="A15" s="5">
        <v>9</v>
      </c>
      <c r="B15" s="5" t="s">
        <v>10</v>
      </c>
      <c r="C15" s="24">
        <v>15</v>
      </c>
      <c r="D15" s="24" t="s">
        <v>140</v>
      </c>
      <c r="E15" s="68"/>
      <c r="F15" s="92"/>
      <c r="G15" s="68"/>
      <c r="H15" s="69"/>
      <c r="I15" s="62">
        <f t="shared" si="3"/>
        <v>0</v>
      </c>
      <c r="J15" s="72"/>
      <c r="K15" s="21">
        <f t="shared" si="4"/>
        <v>0</v>
      </c>
      <c r="L15" s="24">
        <v>15</v>
      </c>
      <c r="M15" s="23">
        <f t="shared" si="0"/>
        <v>0</v>
      </c>
      <c r="O15" s="5">
        <v>9</v>
      </c>
      <c r="P15" s="73"/>
      <c r="Q15" s="24">
        <v>15</v>
      </c>
      <c r="R15" s="24" t="s">
        <v>140</v>
      </c>
      <c r="S15" s="68"/>
      <c r="T15" s="68"/>
      <c r="U15" s="69"/>
      <c r="V15" s="74">
        <f t="shared" si="5"/>
        <v>0</v>
      </c>
      <c r="W15" s="75"/>
      <c r="X15" s="36">
        <f t="shared" si="1"/>
        <v>0</v>
      </c>
      <c r="Y15" s="24">
        <v>15</v>
      </c>
      <c r="Z15" s="23">
        <f t="shared" si="2"/>
        <v>0</v>
      </c>
    </row>
    <row r="16" spans="1:26" s="22" customFormat="1" x14ac:dyDescent="0.25">
      <c r="A16" s="5">
        <v>10</v>
      </c>
      <c r="B16" s="5" t="s">
        <v>11</v>
      </c>
      <c r="C16" s="24">
        <v>15</v>
      </c>
      <c r="D16" s="24" t="s">
        <v>140</v>
      </c>
      <c r="E16" s="68"/>
      <c r="F16" s="92"/>
      <c r="G16" s="68"/>
      <c r="H16" s="69"/>
      <c r="I16" s="62">
        <f t="shared" si="3"/>
        <v>0</v>
      </c>
      <c r="J16" s="72"/>
      <c r="K16" s="21">
        <f t="shared" si="4"/>
        <v>0</v>
      </c>
      <c r="L16" s="24">
        <v>15</v>
      </c>
      <c r="M16" s="23">
        <f t="shared" si="0"/>
        <v>0</v>
      </c>
      <c r="O16" s="5">
        <v>10</v>
      </c>
      <c r="P16" s="73"/>
      <c r="Q16" s="24">
        <v>15</v>
      </c>
      <c r="R16" s="24" t="s">
        <v>140</v>
      </c>
      <c r="S16" s="68"/>
      <c r="T16" s="68"/>
      <c r="U16" s="69"/>
      <c r="V16" s="74">
        <f t="shared" si="5"/>
        <v>0</v>
      </c>
      <c r="W16" s="75"/>
      <c r="X16" s="36">
        <f t="shared" si="1"/>
        <v>0</v>
      </c>
      <c r="Y16" s="24">
        <v>15</v>
      </c>
      <c r="Z16" s="23">
        <f t="shared" si="2"/>
        <v>0</v>
      </c>
    </row>
    <row r="17" spans="1:26" s="22" customFormat="1" x14ac:dyDescent="0.25">
      <c r="A17" s="5">
        <v>11</v>
      </c>
      <c r="B17" s="5" t="s">
        <v>12</v>
      </c>
      <c r="C17" s="24">
        <v>30</v>
      </c>
      <c r="D17" s="24" t="s">
        <v>139</v>
      </c>
      <c r="E17" s="68"/>
      <c r="F17" s="92"/>
      <c r="G17" s="68"/>
      <c r="H17" s="69"/>
      <c r="I17" s="62">
        <f t="shared" si="3"/>
        <v>0</v>
      </c>
      <c r="J17" s="72"/>
      <c r="K17" s="21">
        <f t="shared" si="4"/>
        <v>0</v>
      </c>
      <c r="L17" s="24">
        <v>30</v>
      </c>
      <c r="M17" s="23">
        <f t="shared" si="0"/>
        <v>0</v>
      </c>
      <c r="O17" s="5">
        <v>11</v>
      </c>
      <c r="P17" s="73"/>
      <c r="Q17" s="24">
        <v>30</v>
      </c>
      <c r="R17" s="24" t="s">
        <v>139</v>
      </c>
      <c r="S17" s="68"/>
      <c r="T17" s="68"/>
      <c r="U17" s="69"/>
      <c r="V17" s="74">
        <f t="shared" si="5"/>
        <v>0</v>
      </c>
      <c r="W17" s="75"/>
      <c r="X17" s="36">
        <f t="shared" si="1"/>
        <v>0</v>
      </c>
      <c r="Y17" s="24">
        <v>30</v>
      </c>
      <c r="Z17" s="23">
        <f t="shared" si="2"/>
        <v>0</v>
      </c>
    </row>
    <row r="18" spans="1:26" s="22" customFormat="1" x14ac:dyDescent="0.25">
      <c r="A18" s="5">
        <v>12</v>
      </c>
      <c r="B18" s="5" t="s">
        <v>13</v>
      </c>
      <c r="C18" s="24">
        <v>40</v>
      </c>
      <c r="D18" s="24" t="s">
        <v>139</v>
      </c>
      <c r="E18" s="68"/>
      <c r="F18" s="92"/>
      <c r="G18" s="68"/>
      <c r="H18" s="69"/>
      <c r="I18" s="62">
        <f t="shared" si="3"/>
        <v>0</v>
      </c>
      <c r="J18" s="72"/>
      <c r="K18" s="21">
        <f t="shared" si="4"/>
        <v>0</v>
      </c>
      <c r="L18" s="24">
        <v>40</v>
      </c>
      <c r="M18" s="23">
        <f t="shared" si="0"/>
        <v>0</v>
      </c>
      <c r="O18" s="5">
        <v>12</v>
      </c>
      <c r="P18" s="73"/>
      <c r="Q18" s="24">
        <v>40</v>
      </c>
      <c r="R18" s="24" t="s">
        <v>139</v>
      </c>
      <c r="S18" s="68"/>
      <c r="T18" s="68"/>
      <c r="U18" s="69"/>
      <c r="V18" s="74">
        <f t="shared" si="5"/>
        <v>0</v>
      </c>
      <c r="W18" s="75"/>
      <c r="X18" s="36">
        <f t="shared" si="1"/>
        <v>0</v>
      </c>
      <c r="Y18" s="24">
        <v>40</v>
      </c>
      <c r="Z18" s="23">
        <f t="shared" si="2"/>
        <v>0</v>
      </c>
    </row>
    <row r="19" spans="1:26" s="22" customFormat="1" x14ac:dyDescent="0.25">
      <c r="A19" s="5">
        <v>13</v>
      </c>
      <c r="B19" s="5" t="s">
        <v>14</v>
      </c>
      <c r="C19" s="24">
        <v>90</v>
      </c>
      <c r="D19" s="24" t="s">
        <v>123</v>
      </c>
      <c r="E19" s="68"/>
      <c r="F19" s="92"/>
      <c r="G19" s="68"/>
      <c r="H19" s="69"/>
      <c r="I19" s="62">
        <f t="shared" si="3"/>
        <v>0</v>
      </c>
      <c r="J19" s="72"/>
      <c r="K19" s="21">
        <f t="shared" si="4"/>
        <v>0</v>
      </c>
      <c r="L19" s="24">
        <v>1080</v>
      </c>
      <c r="M19" s="23">
        <f t="shared" si="0"/>
        <v>0</v>
      </c>
      <c r="O19" s="5">
        <v>13</v>
      </c>
      <c r="P19" s="73"/>
      <c r="Q19" s="24">
        <v>90</v>
      </c>
      <c r="R19" s="24" t="s">
        <v>123</v>
      </c>
      <c r="S19" s="68"/>
      <c r="T19" s="68"/>
      <c r="U19" s="69"/>
      <c r="V19" s="74">
        <f t="shared" si="5"/>
        <v>0</v>
      </c>
      <c r="W19" s="75"/>
      <c r="X19" s="36">
        <f t="shared" si="1"/>
        <v>0</v>
      </c>
      <c r="Y19" s="24">
        <v>1080</v>
      </c>
      <c r="Z19" s="23">
        <f t="shared" si="2"/>
        <v>0</v>
      </c>
    </row>
    <row r="20" spans="1:26" s="22" customFormat="1" x14ac:dyDescent="0.25">
      <c r="A20" s="5">
        <v>14</v>
      </c>
      <c r="B20" s="5" t="s">
        <v>15</v>
      </c>
      <c r="C20" s="24">
        <v>10</v>
      </c>
      <c r="D20" s="24" t="s">
        <v>124</v>
      </c>
      <c r="E20" s="68"/>
      <c r="F20" s="92"/>
      <c r="G20" s="68"/>
      <c r="H20" s="69"/>
      <c r="I20" s="62">
        <f t="shared" si="3"/>
        <v>0</v>
      </c>
      <c r="J20" s="72"/>
      <c r="K20" s="21">
        <f t="shared" si="4"/>
        <v>0</v>
      </c>
      <c r="L20" s="24">
        <v>120</v>
      </c>
      <c r="M20" s="23">
        <f t="shared" si="0"/>
        <v>0</v>
      </c>
      <c r="O20" s="5">
        <v>14</v>
      </c>
      <c r="P20" s="73"/>
      <c r="Q20" s="24">
        <v>10</v>
      </c>
      <c r="R20" s="24" t="s">
        <v>124</v>
      </c>
      <c r="S20" s="68"/>
      <c r="T20" s="68"/>
      <c r="U20" s="69"/>
      <c r="V20" s="74">
        <f t="shared" si="5"/>
        <v>0</v>
      </c>
      <c r="W20" s="75"/>
      <c r="X20" s="36">
        <f t="shared" si="1"/>
        <v>0</v>
      </c>
      <c r="Y20" s="24">
        <v>120</v>
      </c>
      <c r="Z20" s="23">
        <f t="shared" si="2"/>
        <v>0</v>
      </c>
    </row>
    <row r="21" spans="1:26" s="22" customFormat="1" x14ac:dyDescent="0.25">
      <c r="A21" s="5">
        <v>15</v>
      </c>
      <c r="B21" s="5" t="s">
        <v>16</v>
      </c>
      <c r="C21" s="24">
        <v>25</v>
      </c>
      <c r="D21" s="24" t="s">
        <v>124</v>
      </c>
      <c r="E21" s="68"/>
      <c r="F21" s="92"/>
      <c r="G21" s="68"/>
      <c r="H21" s="69"/>
      <c r="I21" s="62">
        <f t="shared" si="3"/>
        <v>0</v>
      </c>
      <c r="J21" s="72"/>
      <c r="K21" s="21">
        <f t="shared" si="4"/>
        <v>0</v>
      </c>
      <c r="L21" s="24">
        <v>300</v>
      </c>
      <c r="M21" s="23">
        <f t="shared" si="0"/>
        <v>0</v>
      </c>
      <c r="O21" s="5">
        <v>15</v>
      </c>
      <c r="P21" s="73"/>
      <c r="Q21" s="24">
        <v>25</v>
      </c>
      <c r="R21" s="24" t="s">
        <v>124</v>
      </c>
      <c r="S21" s="68"/>
      <c r="T21" s="68"/>
      <c r="U21" s="69"/>
      <c r="V21" s="74">
        <f t="shared" si="5"/>
        <v>0</v>
      </c>
      <c r="W21" s="75"/>
      <c r="X21" s="36">
        <f t="shared" si="1"/>
        <v>0</v>
      </c>
      <c r="Y21" s="24">
        <v>300</v>
      </c>
      <c r="Z21" s="23">
        <f t="shared" si="2"/>
        <v>0</v>
      </c>
    </row>
    <row r="22" spans="1:26" s="22" customFormat="1" x14ac:dyDescent="0.25">
      <c r="A22" s="5">
        <v>16</v>
      </c>
      <c r="B22" s="5" t="s">
        <v>17</v>
      </c>
      <c r="C22" s="24">
        <v>5</v>
      </c>
      <c r="D22" s="24" t="s">
        <v>124</v>
      </c>
      <c r="E22" s="68"/>
      <c r="F22" s="92"/>
      <c r="G22" s="68"/>
      <c r="H22" s="69"/>
      <c r="I22" s="62">
        <f t="shared" si="3"/>
        <v>0</v>
      </c>
      <c r="J22" s="72"/>
      <c r="K22" s="21">
        <f t="shared" si="4"/>
        <v>0</v>
      </c>
      <c r="L22" s="24">
        <v>60</v>
      </c>
      <c r="M22" s="23">
        <f t="shared" si="0"/>
        <v>0</v>
      </c>
      <c r="O22" s="5">
        <v>16</v>
      </c>
      <c r="P22" s="73"/>
      <c r="Q22" s="24">
        <v>5</v>
      </c>
      <c r="R22" s="24" t="s">
        <v>124</v>
      </c>
      <c r="S22" s="68"/>
      <c r="T22" s="68"/>
      <c r="U22" s="69"/>
      <c r="V22" s="74">
        <f t="shared" si="5"/>
        <v>0</v>
      </c>
      <c r="W22" s="75"/>
      <c r="X22" s="36">
        <f t="shared" si="1"/>
        <v>0</v>
      </c>
      <c r="Y22" s="24">
        <v>60</v>
      </c>
      <c r="Z22" s="23">
        <f t="shared" si="2"/>
        <v>0</v>
      </c>
    </row>
    <row r="23" spans="1:26" s="22" customFormat="1" x14ac:dyDescent="0.25">
      <c r="A23" s="5">
        <v>17</v>
      </c>
      <c r="B23" s="5" t="s">
        <v>18</v>
      </c>
      <c r="C23" s="24">
        <v>452</v>
      </c>
      <c r="D23" s="24" t="s">
        <v>139</v>
      </c>
      <c r="E23" s="68"/>
      <c r="F23" s="92"/>
      <c r="G23" s="68"/>
      <c r="H23" s="69"/>
      <c r="I23" s="62">
        <f t="shared" si="3"/>
        <v>0</v>
      </c>
      <c r="J23" s="72"/>
      <c r="K23" s="21">
        <f t="shared" si="4"/>
        <v>0</v>
      </c>
      <c r="L23" s="24">
        <v>452</v>
      </c>
      <c r="M23" s="23">
        <f t="shared" si="0"/>
        <v>0</v>
      </c>
      <c r="O23" s="5">
        <v>17</v>
      </c>
      <c r="P23" s="73"/>
      <c r="Q23" s="24">
        <v>452</v>
      </c>
      <c r="R23" s="24" t="s">
        <v>139</v>
      </c>
      <c r="S23" s="68"/>
      <c r="T23" s="68"/>
      <c r="U23" s="69"/>
      <c r="V23" s="74">
        <f t="shared" si="5"/>
        <v>0</v>
      </c>
      <c r="W23" s="75"/>
      <c r="X23" s="36">
        <f t="shared" si="1"/>
        <v>0</v>
      </c>
      <c r="Y23" s="24">
        <v>452</v>
      </c>
      <c r="Z23" s="23">
        <f t="shared" si="2"/>
        <v>0</v>
      </c>
    </row>
    <row r="24" spans="1:26" s="22" customFormat="1" x14ac:dyDescent="0.25">
      <c r="A24" s="5">
        <v>18</v>
      </c>
      <c r="B24" s="5" t="s">
        <v>19</v>
      </c>
      <c r="C24" s="24">
        <v>205</v>
      </c>
      <c r="D24" s="24" t="s">
        <v>139</v>
      </c>
      <c r="E24" s="68"/>
      <c r="F24" s="92"/>
      <c r="G24" s="68"/>
      <c r="H24" s="69"/>
      <c r="I24" s="62">
        <f t="shared" si="3"/>
        <v>0</v>
      </c>
      <c r="J24" s="72"/>
      <c r="K24" s="21">
        <f t="shared" si="4"/>
        <v>0</v>
      </c>
      <c r="L24" s="24">
        <v>205</v>
      </c>
      <c r="M24" s="23">
        <f t="shared" si="0"/>
        <v>0</v>
      </c>
      <c r="O24" s="5">
        <v>18</v>
      </c>
      <c r="P24" s="73"/>
      <c r="Q24" s="24">
        <v>205</v>
      </c>
      <c r="R24" s="24" t="s">
        <v>139</v>
      </c>
      <c r="S24" s="68"/>
      <c r="T24" s="68"/>
      <c r="U24" s="69"/>
      <c r="V24" s="74">
        <f t="shared" si="5"/>
        <v>0</v>
      </c>
      <c r="W24" s="75"/>
      <c r="X24" s="36">
        <f t="shared" si="1"/>
        <v>0</v>
      </c>
      <c r="Y24" s="24">
        <v>205</v>
      </c>
      <c r="Z24" s="23">
        <f t="shared" si="2"/>
        <v>0</v>
      </c>
    </row>
    <row r="25" spans="1:26" s="22" customFormat="1" x14ac:dyDescent="0.25">
      <c r="A25" s="5">
        <v>19</v>
      </c>
      <c r="B25" s="5" t="s">
        <v>20</v>
      </c>
      <c r="C25" s="24">
        <v>225</v>
      </c>
      <c r="D25" s="24" t="s">
        <v>139</v>
      </c>
      <c r="E25" s="68"/>
      <c r="F25" s="92"/>
      <c r="G25" s="68"/>
      <c r="H25" s="69"/>
      <c r="I25" s="62">
        <f t="shared" si="3"/>
        <v>0</v>
      </c>
      <c r="J25" s="72"/>
      <c r="K25" s="21">
        <f t="shared" si="4"/>
        <v>0</v>
      </c>
      <c r="L25" s="24">
        <v>225</v>
      </c>
      <c r="M25" s="23">
        <f t="shared" si="0"/>
        <v>0</v>
      </c>
      <c r="O25" s="5">
        <v>19</v>
      </c>
      <c r="P25" s="73"/>
      <c r="Q25" s="24">
        <v>225</v>
      </c>
      <c r="R25" s="24" t="s">
        <v>139</v>
      </c>
      <c r="S25" s="68"/>
      <c r="T25" s="68"/>
      <c r="U25" s="69"/>
      <c r="V25" s="74">
        <f t="shared" si="5"/>
        <v>0</v>
      </c>
      <c r="W25" s="75"/>
      <c r="X25" s="36">
        <f t="shared" si="1"/>
        <v>0</v>
      </c>
      <c r="Y25" s="24">
        <v>225</v>
      </c>
      <c r="Z25" s="23">
        <f t="shared" si="2"/>
        <v>0</v>
      </c>
    </row>
    <row r="26" spans="1:26" s="22" customFormat="1" x14ac:dyDescent="0.25">
      <c r="A26" s="5">
        <v>20</v>
      </c>
      <c r="B26" s="5" t="s">
        <v>21</v>
      </c>
      <c r="C26" s="24">
        <v>120</v>
      </c>
      <c r="D26" s="24" t="s">
        <v>140</v>
      </c>
      <c r="E26" s="68"/>
      <c r="F26" s="92"/>
      <c r="G26" s="68"/>
      <c r="H26" s="69"/>
      <c r="I26" s="62">
        <f t="shared" si="3"/>
        <v>0</v>
      </c>
      <c r="J26" s="72"/>
      <c r="K26" s="21">
        <f t="shared" si="4"/>
        <v>0</v>
      </c>
      <c r="L26" s="24">
        <v>120</v>
      </c>
      <c r="M26" s="23">
        <f t="shared" si="0"/>
        <v>0</v>
      </c>
      <c r="O26" s="5">
        <v>20</v>
      </c>
      <c r="P26" s="73"/>
      <c r="Q26" s="24">
        <v>120</v>
      </c>
      <c r="R26" s="24" t="s">
        <v>140</v>
      </c>
      <c r="S26" s="68"/>
      <c r="T26" s="68"/>
      <c r="U26" s="69"/>
      <c r="V26" s="74">
        <f t="shared" si="5"/>
        <v>0</v>
      </c>
      <c r="W26" s="75"/>
      <c r="X26" s="36">
        <f t="shared" si="1"/>
        <v>0</v>
      </c>
      <c r="Y26" s="24">
        <v>120</v>
      </c>
      <c r="Z26" s="23">
        <f t="shared" si="2"/>
        <v>0</v>
      </c>
    </row>
    <row r="27" spans="1:26" s="22" customFormat="1" x14ac:dyDescent="0.25">
      <c r="A27" s="5">
        <v>21</v>
      </c>
      <c r="B27" s="5" t="s">
        <v>22</v>
      </c>
      <c r="C27" s="24">
        <v>5</v>
      </c>
      <c r="D27" s="24" t="s">
        <v>127</v>
      </c>
      <c r="E27" s="68"/>
      <c r="F27" s="92"/>
      <c r="G27" s="68"/>
      <c r="H27" s="69"/>
      <c r="I27" s="62">
        <f t="shared" si="3"/>
        <v>0</v>
      </c>
      <c r="J27" s="72"/>
      <c r="K27" s="21">
        <f t="shared" si="4"/>
        <v>0</v>
      </c>
      <c r="L27" s="24">
        <v>50</v>
      </c>
      <c r="M27" s="23">
        <f t="shared" si="0"/>
        <v>0</v>
      </c>
      <c r="O27" s="5">
        <v>21</v>
      </c>
      <c r="P27" s="73"/>
      <c r="Q27" s="24">
        <v>5</v>
      </c>
      <c r="R27" s="24" t="s">
        <v>127</v>
      </c>
      <c r="S27" s="68"/>
      <c r="T27" s="68"/>
      <c r="U27" s="69"/>
      <c r="V27" s="74">
        <f t="shared" si="5"/>
        <v>0</v>
      </c>
      <c r="W27" s="75"/>
      <c r="X27" s="36">
        <f t="shared" si="1"/>
        <v>0</v>
      </c>
      <c r="Y27" s="24">
        <v>50</v>
      </c>
      <c r="Z27" s="23">
        <f t="shared" si="2"/>
        <v>0</v>
      </c>
    </row>
    <row r="28" spans="1:26" s="22" customFormat="1" x14ac:dyDescent="0.25">
      <c r="A28" s="5">
        <v>22</v>
      </c>
      <c r="B28" s="5" t="s">
        <v>23</v>
      </c>
      <c r="C28" s="24">
        <v>50</v>
      </c>
      <c r="D28" s="24" t="s">
        <v>140</v>
      </c>
      <c r="E28" s="68"/>
      <c r="F28" s="92"/>
      <c r="G28" s="68"/>
      <c r="H28" s="69"/>
      <c r="I28" s="62">
        <f t="shared" si="3"/>
        <v>0</v>
      </c>
      <c r="J28" s="72"/>
      <c r="K28" s="21">
        <f t="shared" si="4"/>
        <v>0</v>
      </c>
      <c r="L28" s="24">
        <v>50</v>
      </c>
      <c r="M28" s="23">
        <f t="shared" si="0"/>
        <v>0</v>
      </c>
      <c r="O28" s="5">
        <v>22</v>
      </c>
      <c r="P28" s="73"/>
      <c r="Q28" s="24">
        <v>50</v>
      </c>
      <c r="R28" s="24" t="s">
        <v>140</v>
      </c>
      <c r="S28" s="68"/>
      <c r="T28" s="68"/>
      <c r="U28" s="69"/>
      <c r="V28" s="74">
        <f t="shared" si="5"/>
        <v>0</v>
      </c>
      <c r="W28" s="75"/>
      <c r="X28" s="36">
        <f t="shared" si="1"/>
        <v>0</v>
      </c>
      <c r="Y28" s="24">
        <v>50</v>
      </c>
      <c r="Z28" s="23">
        <f t="shared" si="2"/>
        <v>0</v>
      </c>
    </row>
    <row r="29" spans="1:26" s="22" customFormat="1" x14ac:dyDescent="0.25">
      <c r="A29" s="5">
        <v>23</v>
      </c>
      <c r="B29" s="5" t="s">
        <v>24</v>
      </c>
      <c r="C29" s="24">
        <v>90</v>
      </c>
      <c r="D29" s="24" t="s">
        <v>144</v>
      </c>
      <c r="E29" s="68"/>
      <c r="F29" s="92"/>
      <c r="G29" s="68"/>
      <c r="H29" s="69"/>
      <c r="I29" s="62">
        <f t="shared" si="3"/>
        <v>0</v>
      </c>
      <c r="J29" s="72"/>
      <c r="K29" s="21">
        <f t="shared" si="4"/>
        <v>0</v>
      </c>
      <c r="L29" s="24">
        <v>90</v>
      </c>
      <c r="M29" s="23">
        <f t="shared" si="0"/>
        <v>0</v>
      </c>
      <c r="O29" s="5">
        <v>23</v>
      </c>
      <c r="P29" s="73"/>
      <c r="Q29" s="24">
        <v>90</v>
      </c>
      <c r="R29" s="24" t="s">
        <v>144</v>
      </c>
      <c r="S29" s="68"/>
      <c r="T29" s="68"/>
      <c r="U29" s="69"/>
      <c r="V29" s="74">
        <f t="shared" si="5"/>
        <v>0</v>
      </c>
      <c r="W29" s="75"/>
      <c r="X29" s="36">
        <f t="shared" si="1"/>
        <v>0</v>
      </c>
      <c r="Y29" s="24">
        <v>90</v>
      </c>
      <c r="Z29" s="23">
        <f t="shared" si="2"/>
        <v>0</v>
      </c>
    </row>
    <row r="30" spans="1:26" s="22" customFormat="1" x14ac:dyDescent="0.25">
      <c r="A30" s="5">
        <v>24</v>
      </c>
      <c r="B30" s="5" t="s">
        <v>137</v>
      </c>
      <c r="C30" s="24">
        <v>4</v>
      </c>
      <c r="D30" s="24" t="s">
        <v>127</v>
      </c>
      <c r="E30" s="68"/>
      <c r="F30" s="92"/>
      <c r="G30" s="68"/>
      <c r="H30" s="69"/>
      <c r="I30" s="62">
        <f t="shared" si="3"/>
        <v>0</v>
      </c>
      <c r="J30" s="72"/>
      <c r="K30" s="21">
        <f t="shared" si="4"/>
        <v>0</v>
      </c>
      <c r="L30" s="24">
        <v>40</v>
      </c>
      <c r="M30" s="23">
        <f t="shared" si="0"/>
        <v>0</v>
      </c>
      <c r="O30" s="5">
        <v>24</v>
      </c>
      <c r="P30" s="73"/>
      <c r="Q30" s="24">
        <v>4</v>
      </c>
      <c r="R30" s="24" t="s">
        <v>127</v>
      </c>
      <c r="S30" s="68"/>
      <c r="T30" s="68"/>
      <c r="U30" s="69"/>
      <c r="V30" s="74">
        <f t="shared" si="5"/>
        <v>0</v>
      </c>
      <c r="W30" s="75"/>
      <c r="X30" s="36">
        <f t="shared" si="1"/>
        <v>0</v>
      </c>
      <c r="Y30" s="24">
        <v>40</v>
      </c>
      <c r="Z30" s="23">
        <f t="shared" si="2"/>
        <v>0</v>
      </c>
    </row>
    <row r="31" spans="1:26" s="22" customFormat="1" x14ac:dyDescent="0.25">
      <c r="A31" s="5">
        <v>25</v>
      </c>
      <c r="B31" s="5" t="s">
        <v>138</v>
      </c>
      <c r="C31" s="24">
        <v>2</v>
      </c>
      <c r="D31" s="24" t="s">
        <v>127</v>
      </c>
      <c r="E31" s="68"/>
      <c r="F31" s="92"/>
      <c r="G31" s="68"/>
      <c r="H31" s="69"/>
      <c r="I31" s="62">
        <f t="shared" si="3"/>
        <v>0</v>
      </c>
      <c r="J31" s="72"/>
      <c r="K31" s="21">
        <f t="shared" si="4"/>
        <v>0</v>
      </c>
      <c r="L31" s="24">
        <v>20</v>
      </c>
      <c r="M31" s="23">
        <f t="shared" si="0"/>
        <v>0</v>
      </c>
      <c r="O31" s="5">
        <v>25</v>
      </c>
      <c r="P31" s="73"/>
      <c r="Q31" s="24">
        <v>2</v>
      </c>
      <c r="R31" s="24" t="s">
        <v>127</v>
      </c>
      <c r="S31" s="68"/>
      <c r="T31" s="68"/>
      <c r="U31" s="69"/>
      <c r="V31" s="74">
        <f t="shared" si="5"/>
        <v>0</v>
      </c>
      <c r="W31" s="75"/>
      <c r="X31" s="36">
        <f t="shared" si="1"/>
        <v>0</v>
      </c>
      <c r="Y31" s="24">
        <v>20</v>
      </c>
      <c r="Z31" s="23">
        <f t="shared" si="2"/>
        <v>0</v>
      </c>
    </row>
    <row r="32" spans="1:26" s="22" customFormat="1" x14ac:dyDescent="0.25">
      <c r="A32" s="5">
        <v>26</v>
      </c>
      <c r="B32" s="5" t="s">
        <v>25</v>
      </c>
      <c r="C32" s="24">
        <v>40</v>
      </c>
      <c r="D32" s="24" t="s">
        <v>140</v>
      </c>
      <c r="E32" s="68"/>
      <c r="F32" s="92"/>
      <c r="G32" s="68"/>
      <c r="H32" s="69"/>
      <c r="I32" s="62">
        <f t="shared" si="3"/>
        <v>0</v>
      </c>
      <c r="J32" s="72"/>
      <c r="K32" s="21">
        <f t="shared" si="4"/>
        <v>0</v>
      </c>
      <c r="L32" s="24">
        <v>40</v>
      </c>
      <c r="M32" s="23">
        <f t="shared" si="0"/>
        <v>0</v>
      </c>
      <c r="O32" s="5">
        <v>26</v>
      </c>
      <c r="P32" s="73"/>
      <c r="Q32" s="24">
        <v>40</v>
      </c>
      <c r="R32" s="24" t="s">
        <v>140</v>
      </c>
      <c r="S32" s="68"/>
      <c r="T32" s="68"/>
      <c r="U32" s="69"/>
      <c r="V32" s="74">
        <f t="shared" si="5"/>
        <v>0</v>
      </c>
      <c r="W32" s="75"/>
      <c r="X32" s="36">
        <f t="shared" si="1"/>
        <v>0</v>
      </c>
      <c r="Y32" s="24">
        <v>40</v>
      </c>
      <c r="Z32" s="23">
        <f t="shared" si="2"/>
        <v>0</v>
      </c>
    </row>
    <row r="33" spans="1:26" s="22" customFormat="1" x14ac:dyDescent="0.25">
      <c r="A33" s="5">
        <v>27</v>
      </c>
      <c r="B33" s="5" t="s">
        <v>26</v>
      </c>
      <c r="C33" s="24">
        <v>25</v>
      </c>
      <c r="D33" s="24" t="s">
        <v>136</v>
      </c>
      <c r="E33" s="68"/>
      <c r="F33" s="92"/>
      <c r="G33" s="68"/>
      <c r="H33" s="69"/>
      <c r="I33" s="62">
        <f t="shared" si="3"/>
        <v>0</v>
      </c>
      <c r="J33" s="72"/>
      <c r="K33" s="21">
        <f t="shared" si="4"/>
        <v>0</v>
      </c>
      <c r="L33" s="24">
        <v>2500</v>
      </c>
      <c r="M33" s="23">
        <f t="shared" si="0"/>
        <v>0</v>
      </c>
      <c r="O33" s="5">
        <v>27</v>
      </c>
      <c r="P33" s="73"/>
      <c r="Q33" s="24">
        <v>25</v>
      </c>
      <c r="R33" s="24" t="s">
        <v>136</v>
      </c>
      <c r="S33" s="68"/>
      <c r="T33" s="68"/>
      <c r="U33" s="69"/>
      <c r="V33" s="74">
        <f t="shared" si="5"/>
        <v>0</v>
      </c>
      <c r="W33" s="75"/>
      <c r="X33" s="36">
        <f t="shared" si="1"/>
        <v>0</v>
      </c>
      <c r="Y33" s="24">
        <v>2500</v>
      </c>
      <c r="Z33" s="23">
        <f t="shared" si="2"/>
        <v>0</v>
      </c>
    </row>
    <row r="34" spans="1:26" s="22" customFormat="1" x14ac:dyDescent="0.25">
      <c r="A34" s="5">
        <v>28</v>
      </c>
      <c r="B34" s="5" t="s">
        <v>27</v>
      </c>
      <c r="C34" s="24">
        <v>8</v>
      </c>
      <c r="D34" s="24" t="s">
        <v>127</v>
      </c>
      <c r="E34" s="68"/>
      <c r="F34" s="92"/>
      <c r="G34" s="68"/>
      <c r="H34" s="69"/>
      <c r="I34" s="62">
        <f t="shared" si="3"/>
        <v>0</v>
      </c>
      <c r="J34" s="72"/>
      <c r="K34" s="21">
        <f t="shared" si="4"/>
        <v>0</v>
      </c>
      <c r="L34" s="24">
        <v>80</v>
      </c>
      <c r="M34" s="23">
        <f t="shared" si="0"/>
        <v>0</v>
      </c>
      <c r="O34" s="5">
        <v>28</v>
      </c>
      <c r="P34" s="73"/>
      <c r="Q34" s="24">
        <v>8</v>
      </c>
      <c r="R34" s="24" t="s">
        <v>127</v>
      </c>
      <c r="S34" s="68"/>
      <c r="T34" s="68"/>
      <c r="U34" s="69"/>
      <c r="V34" s="74">
        <f t="shared" si="5"/>
        <v>0</v>
      </c>
      <c r="W34" s="75"/>
      <c r="X34" s="36">
        <f t="shared" si="1"/>
        <v>0</v>
      </c>
      <c r="Y34" s="24">
        <v>80</v>
      </c>
      <c r="Z34" s="23">
        <f t="shared" si="2"/>
        <v>0</v>
      </c>
    </row>
    <row r="35" spans="1:26" s="22" customFormat="1" x14ac:dyDescent="0.25">
      <c r="A35" s="5">
        <v>29</v>
      </c>
      <c r="B35" s="5" t="s">
        <v>28</v>
      </c>
      <c r="C35" s="24">
        <v>10</v>
      </c>
      <c r="D35" s="24" t="s">
        <v>140</v>
      </c>
      <c r="E35" s="68"/>
      <c r="F35" s="92"/>
      <c r="G35" s="68"/>
      <c r="H35" s="69"/>
      <c r="I35" s="62">
        <f t="shared" si="3"/>
        <v>0</v>
      </c>
      <c r="J35" s="72"/>
      <c r="K35" s="21">
        <f t="shared" si="4"/>
        <v>0</v>
      </c>
      <c r="L35" s="24">
        <v>10</v>
      </c>
      <c r="M35" s="23">
        <f t="shared" si="0"/>
        <v>0</v>
      </c>
      <c r="O35" s="5">
        <v>29</v>
      </c>
      <c r="P35" s="73"/>
      <c r="Q35" s="24">
        <v>10</v>
      </c>
      <c r="R35" s="24" t="s">
        <v>140</v>
      </c>
      <c r="S35" s="68"/>
      <c r="T35" s="68"/>
      <c r="U35" s="69"/>
      <c r="V35" s="74">
        <f t="shared" si="5"/>
        <v>0</v>
      </c>
      <c r="W35" s="75"/>
      <c r="X35" s="36">
        <f t="shared" si="1"/>
        <v>0</v>
      </c>
      <c r="Y35" s="24">
        <v>10</v>
      </c>
      <c r="Z35" s="23">
        <f t="shared" si="2"/>
        <v>0</v>
      </c>
    </row>
    <row r="36" spans="1:26" s="22" customFormat="1" x14ac:dyDescent="0.25">
      <c r="A36" s="5">
        <v>30</v>
      </c>
      <c r="B36" s="5" t="s">
        <v>29</v>
      </c>
      <c r="C36" s="24">
        <v>15</v>
      </c>
      <c r="D36" s="24" t="s">
        <v>136</v>
      </c>
      <c r="E36" s="68"/>
      <c r="F36" s="92"/>
      <c r="G36" s="68"/>
      <c r="H36" s="69"/>
      <c r="I36" s="62">
        <f t="shared" si="3"/>
        <v>0</v>
      </c>
      <c r="J36" s="72"/>
      <c r="K36" s="21">
        <f t="shared" si="4"/>
        <v>0</v>
      </c>
      <c r="L36" s="24">
        <v>1500</v>
      </c>
      <c r="M36" s="23">
        <f t="shared" si="0"/>
        <v>0</v>
      </c>
      <c r="O36" s="5">
        <v>30</v>
      </c>
      <c r="P36" s="73"/>
      <c r="Q36" s="24">
        <v>15</v>
      </c>
      <c r="R36" s="24" t="s">
        <v>136</v>
      </c>
      <c r="S36" s="68"/>
      <c r="T36" s="68"/>
      <c r="U36" s="69"/>
      <c r="V36" s="74">
        <f t="shared" si="5"/>
        <v>0</v>
      </c>
      <c r="W36" s="75"/>
      <c r="X36" s="36">
        <f t="shared" si="1"/>
        <v>0</v>
      </c>
      <c r="Y36" s="24">
        <v>1500</v>
      </c>
      <c r="Z36" s="23">
        <f t="shared" si="2"/>
        <v>0</v>
      </c>
    </row>
    <row r="37" spans="1:26" s="22" customFormat="1" x14ac:dyDescent="0.25">
      <c r="A37" s="5">
        <v>31</v>
      </c>
      <c r="B37" s="5" t="s">
        <v>30</v>
      </c>
      <c r="C37" s="24">
        <v>15</v>
      </c>
      <c r="D37" s="24" t="s">
        <v>136</v>
      </c>
      <c r="E37" s="68"/>
      <c r="F37" s="92"/>
      <c r="G37" s="68"/>
      <c r="H37" s="69"/>
      <c r="I37" s="62">
        <f t="shared" si="3"/>
        <v>0</v>
      </c>
      <c r="J37" s="72"/>
      <c r="K37" s="21">
        <f t="shared" si="4"/>
        <v>0</v>
      </c>
      <c r="L37" s="24">
        <v>1500</v>
      </c>
      <c r="M37" s="23">
        <f t="shared" si="0"/>
        <v>0</v>
      </c>
      <c r="O37" s="5">
        <v>31</v>
      </c>
      <c r="P37" s="73"/>
      <c r="Q37" s="24">
        <v>15</v>
      </c>
      <c r="R37" s="24" t="s">
        <v>136</v>
      </c>
      <c r="S37" s="68"/>
      <c r="T37" s="68"/>
      <c r="U37" s="69"/>
      <c r="V37" s="74">
        <f t="shared" si="5"/>
        <v>0</v>
      </c>
      <c r="W37" s="75"/>
      <c r="X37" s="36">
        <f t="shared" si="1"/>
        <v>0</v>
      </c>
      <c r="Y37" s="24">
        <v>1500</v>
      </c>
      <c r="Z37" s="23">
        <f t="shared" si="2"/>
        <v>0</v>
      </c>
    </row>
    <row r="38" spans="1:26" s="22" customFormat="1" x14ac:dyDescent="0.25">
      <c r="A38" s="5">
        <v>32</v>
      </c>
      <c r="B38" s="5" t="s">
        <v>31</v>
      </c>
      <c r="C38" s="24">
        <v>5</v>
      </c>
      <c r="D38" s="24" t="s">
        <v>136</v>
      </c>
      <c r="E38" s="68"/>
      <c r="F38" s="92"/>
      <c r="G38" s="68"/>
      <c r="H38" s="69"/>
      <c r="I38" s="62">
        <f t="shared" si="3"/>
        <v>0</v>
      </c>
      <c r="J38" s="72"/>
      <c r="K38" s="21">
        <f t="shared" si="4"/>
        <v>0</v>
      </c>
      <c r="L38" s="24">
        <v>500</v>
      </c>
      <c r="M38" s="23">
        <f t="shared" si="0"/>
        <v>0</v>
      </c>
      <c r="O38" s="5">
        <v>32</v>
      </c>
      <c r="P38" s="73"/>
      <c r="Q38" s="24">
        <v>5</v>
      </c>
      <c r="R38" s="24" t="s">
        <v>136</v>
      </c>
      <c r="S38" s="68"/>
      <c r="T38" s="68"/>
      <c r="U38" s="69"/>
      <c r="V38" s="74">
        <f t="shared" si="5"/>
        <v>0</v>
      </c>
      <c r="W38" s="75"/>
      <c r="X38" s="36">
        <f t="shared" si="1"/>
        <v>0</v>
      </c>
      <c r="Y38" s="24">
        <v>500</v>
      </c>
      <c r="Z38" s="23">
        <f t="shared" si="2"/>
        <v>0</v>
      </c>
    </row>
    <row r="39" spans="1:26" s="22" customFormat="1" x14ac:dyDescent="0.25">
      <c r="A39" s="5">
        <v>33</v>
      </c>
      <c r="B39" s="5" t="s">
        <v>32</v>
      </c>
      <c r="C39" s="24">
        <v>20</v>
      </c>
      <c r="D39" s="24" t="s">
        <v>135</v>
      </c>
      <c r="E39" s="68"/>
      <c r="F39" s="92"/>
      <c r="G39" s="68"/>
      <c r="H39" s="69"/>
      <c r="I39" s="62">
        <f t="shared" si="3"/>
        <v>0</v>
      </c>
      <c r="J39" s="72"/>
      <c r="K39" s="21">
        <f t="shared" si="4"/>
        <v>0</v>
      </c>
      <c r="L39" s="24">
        <v>2000</v>
      </c>
      <c r="M39" s="23">
        <f t="shared" si="0"/>
        <v>0</v>
      </c>
      <c r="O39" s="5">
        <v>33</v>
      </c>
      <c r="P39" s="73"/>
      <c r="Q39" s="24">
        <v>20</v>
      </c>
      <c r="R39" s="24" t="s">
        <v>135</v>
      </c>
      <c r="S39" s="68"/>
      <c r="T39" s="68"/>
      <c r="U39" s="69"/>
      <c r="V39" s="74">
        <f t="shared" si="5"/>
        <v>0</v>
      </c>
      <c r="W39" s="75"/>
      <c r="X39" s="36">
        <f t="shared" si="1"/>
        <v>0</v>
      </c>
      <c r="Y39" s="24">
        <v>2000</v>
      </c>
      <c r="Z39" s="23">
        <f t="shared" si="2"/>
        <v>0</v>
      </c>
    </row>
    <row r="40" spans="1:26" s="22" customFormat="1" x14ac:dyDescent="0.25">
      <c r="A40" s="5">
        <v>34</v>
      </c>
      <c r="B40" s="5" t="s">
        <v>33</v>
      </c>
      <c r="C40" s="24">
        <v>5</v>
      </c>
      <c r="D40" s="24" t="s">
        <v>136</v>
      </c>
      <c r="E40" s="68"/>
      <c r="F40" s="92"/>
      <c r="G40" s="68"/>
      <c r="H40" s="69"/>
      <c r="I40" s="62">
        <f t="shared" si="3"/>
        <v>0</v>
      </c>
      <c r="J40" s="72"/>
      <c r="K40" s="21">
        <f t="shared" si="4"/>
        <v>0</v>
      </c>
      <c r="L40" s="24">
        <v>500</v>
      </c>
      <c r="M40" s="23">
        <f t="shared" si="0"/>
        <v>0</v>
      </c>
      <c r="O40" s="5">
        <v>34</v>
      </c>
      <c r="P40" s="73"/>
      <c r="Q40" s="24">
        <v>5</v>
      </c>
      <c r="R40" s="24" t="s">
        <v>136</v>
      </c>
      <c r="S40" s="68"/>
      <c r="T40" s="68"/>
      <c r="U40" s="69"/>
      <c r="V40" s="74">
        <f t="shared" si="5"/>
        <v>0</v>
      </c>
      <c r="W40" s="75"/>
      <c r="X40" s="36">
        <f t="shared" si="1"/>
        <v>0</v>
      </c>
      <c r="Y40" s="24">
        <v>500</v>
      </c>
      <c r="Z40" s="23">
        <f t="shared" si="2"/>
        <v>0</v>
      </c>
    </row>
    <row r="41" spans="1:26" s="22" customFormat="1" x14ac:dyDescent="0.25">
      <c r="A41" s="5">
        <v>35</v>
      </c>
      <c r="B41" s="5" t="s">
        <v>34</v>
      </c>
      <c r="C41" s="24">
        <v>8</v>
      </c>
      <c r="D41" s="24" t="s">
        <v>136</v>
      </c>
      <c r="E41" s="68"/>
      <c r="F41" s="92"/>
      <c r="G41" s="68"/>
      <c r="H41" s="69"/>
      <c r="I41" s="62">
        <f t="shared" si="3"/>
        <v>0</v>
      </c>
      <c r="J41" s="72"/>
      <c r="K41" s="21">
        <f t="shared" si="4"/>
        <v>0</v>
      </c>
      <c r="L41" s="24">
        <v>800</v>
      </c>
      <c r="M41" s="23">
        <f t="shared" si="0"/>
        <v>0</v>
      </c>
      <c r="O41" s="5">
        <v>35</v>
      </c>
      <c r="P41" s="73"/>
      <c r="Q41" s="24">
        <v>8</v>
      </c>
      <c r="R41" s="24" t="s">
        <v>136</v>
      </c>
      <c r="S41" s="68"/>
      <c r="T41" s="68"/>
      <c r="U41" s="69"/>
      <c r="V41" s="74">
        <f t="shared" si="5"/>
        <v>0</v>
      </c>
      <c r="W41" s="75"/>
      <c r="X41" s="36">
        <f t="shared" si="1"/>
        <v>0</v>
      </c>
      <c r="Y41" s="24">
        <v>800</v>
      </c>
      <c r="Z41" s="23">
        <f t="shared" si="2"/>
        <v>0</v>
      </c>
    </row>
    <row r="42" spans="1:26" s="22" customFormat="1" x14ac:dyDescent="0.25">
      <c r="A42" s="5">
        <v>36</v>
      </c>
      <c r="B42" s="5" t="s">
        <v>35</v>
      </c>
      <c r="C42" s="24">
        <v>1400</v>
      </c>
      <c r="D42" s="24" t="s">
        <v>141</v>
      </c>
      <c r="E42" s="68"/>
      <c r="F42" s="92"/>
      <c r="G42" s="68"/>
      <c r="H42" s="69"/>
      <c r="I42" s="62">
        <f t="shared" si="3"/>
        <v>0</v>
      </c>
      <c r="J42" s="72"/>
      <c r="K42" s="21">
        <f t="shared" si="4"/>
        <v>0</v>
      </c>
      <c r="L42" s="24">
        <v>1400</v>
      </c>
      <c r="M42" s="23">
        <f t="shared" si="0"/>
        <v>0</v>
      </c>
      <c r="O42" s="5">
        <v>36</v>
      </c>
      <c r="P42" s="73"/>
      <c r="Q42" s="24">
        <v>1400</v>
      </c>
      <c r="R42" s="24" t="s">
        <v>141</v>
      </c>
      <c r="S42" s="68"/>
      <c r="T42" s="68"/>
      <c r="U42" s="69"/>
      <c r="V42" s="74">
        <f t="shared" si="5"/>
        <v>0</v>
      </c>
      <c r="W42" s="75"/>
      <c r="X42" s="36">
        <f t="shared" si="1"/>
        <v>0</v>
      </c>
      <c r="Y42" s="24">
        <v>1400</v>
      </c>
      <c r="Z42" s="23">
        <f t="shared" si="2"/>
        <v>0</v>
      </c>
    </row>
    <row r="43" spans="1:26" s="22" customFormat="1" x14ac:dyDescent="0.25">
      <c r="A43" s="5">
        <v>37</v>
      </c>
      <c r="B43" s="5" t="s">
        <v>36</v>
      </c>
      <c r="C43" s="24">
        <v>20</v>
      </c>
      <c r="D43" s="24" t="s">
        <v>141</v>
      </c>
      <c r="E43" s="68"/>
      <c r="F43" s="92"/>
      <c r="G43" s="68"/>
      <c r="H43" s="69"/>
      <c r="I43" s="62">
        <f t="shared" si="3"/>
        <v>0</v>
      </c>
      <c r="J43" s="72"/>
      <c r="K43" s="21">
        <f t="shared" si="4"/>
        <v>0</v>
      </c>
      <c r="L43" s="24">
        <v>20</v>
      </c>
      <c r="M43" s="23">
        <f t="shared" si="0"/>
        <v>0</v>
      </c>
      <c r="O43" s="5">
        <v>37</v>
      </c>
      <c r="P43" s="73"/>
      <c r="Q43" s="24">
        <v>20</v>
      </c>
      <c r="R43" s="24" t="s">
        <v>141</v>
      </c>
      <c r="S43" s="68"/>
      <c r="T43" s="68"/>
      <c r="U43" s="69"/>
      <c r="V43" s="74">
        <f t="shared" si="5"/>
        <v>0</v>
      </c>
      <c r="W43" s="75"/>
      <c r="X43" s="36">
        <f t="shared" si="1"/>
        <v>0</v>
      </c>
      <c r="Y43" s="24">
        <v>20</v>
      </c>
      <c r="Z43" s="23">
        <f t="shared" si="2"/>
        <v>0</v>
      </c>
    </row>
    <row r="44" spans="1:26" s="22" customFormat="1" x14ac:dyDescent="0.25">
      <c r="A44" s="5">
        <v>38</v>
      </c>
      <c r="B44" s="5" t="s">
        <v>37</v>
      </c>
      <c r="C44" s="24">
        <v>4</v>
      </c>
      <c r="D44" s="24" t="s">
        <v>128</v>
      </c>
      <c r="E44" s="68"/>
      <c r="F44" s="92"/>
      <c r="G44" s="68"/>
      <c r="H44" s="69"/>
      <c r="I44" s="62">
        <f t="shared" si="3"/>
        <v>0</v>
      </c>
      <c r="J44" s="72"/>
      <c r="K44" s="21">
        <f t="shared" si="4"/>
        <v>0</v>
      </c>
      <c r="L44" s="24">
        <v>4</v>
      </c>
      <c r="M44" s="23">
        <f t="shared" si="0"/>
        <v>0</v>
      </c>
      <c r="O44" s="5">
        <v>38</v>
      </c>
      <c r="P44" s="73"/>
      <c r="Q44" s="24">
        <v>4</v>
      </c>
      <c r="R44" s="24" t="s">
        <v>128</v>
      </c>
      <c r="S44" s="68"/>
      <c r="T44" s="68"/>
      <c r="U44" s="69"/>
      <c r="V44" s="74">
        <f t="shared" si="5"/>
        <v>0</v>
      </c>
      <c r="W44" s="75"/>
      <c r="X44" s="36">
        <f t="shared" si="1"/>
        <v>0</v>
      </c>
      <c r="Y44" s="24">
        <v>4</v>
      </c>
      <c r="Z44" s="23">
        <f t="shared" si="2"/>
        <v>0</v>
      </c>
    </row>
    <row r="45" spans="1:26" s="22" customFormat="1" x14ac:dyDescent="0.25">
      <c r="A45" s="5">
        <v>39</v>
      </c>
      <c r="B45" s="5" t="s">
        <v>38</v>
      </c>
      <c r="C45" s="24">
        <v>100</v>
      </c>
      <c r="D45" s="24" t="s">
        <v>128</v>
      </c>
      <c r="E45" s="68"/>
      <c r="F45" s="92"/>
      <c r="G45" s="68"/>
      <c r="H45" s="69"/>
      <c r="I45" s="62">
        <f t="shared" si="3"/>
        <v>0</v>
      </c>
      <c r="J45" s="72"/>
      <c r="K45" s="21">
        <f t="shared" si="4"/>
        <v>0</v>
      </c>
      <c r="L45" s="24">
        <v>100</v>
      </c>
      <c r="M45" s="23">
        <f t="shared" si="0"/>
        <v>0</v>
      </c>
      <c r="O45" s="5">
        <v>39</v>
      </c>
      <c r="P45" s="73"/>
      <c r="Q45" s="24">
        <v>100</v>
      </c>
      <c r="R45" s="24" t="s">
        <v>128</v>
      </c>
      <c r="S45" s="68"/>
      <c r="T45" s="68"/>
      <c r="U45" s="69"/>
      <c r="V45" s="74">
        <f t="shared" si="5"/>
        <v>0</v>
      </c>
      <c r="W45" s="75"/>
      <c r="X45" s="36">
        <f t="shared" si="1"/>
        <v>0</v>
      </c>
      <c r="Y45" s="24">
        <v>100</v>
      </c>
      <c r="Z45" s="23">
        <f t="shared" si="2"/>
        <v>0</v>
      </c>
    </row>
    <row r="46" spans="1:26" s="22" customFormat="1" x14ac:dyDescent="0.25">
      <c r="A46" s="5">
        <v>40</v>
      </c>
      <c r="B46" s="5" t="s">
        <v>39</v>
      </c>
      <c r="C46" s="24">
        <v>7</v>
      </c>
      <c r="D46" s="24" t="s">
        <v>119</v>
      </c>
      <c r="E46" s="68"/>
      <c r="F46" s="92"/>
      <c r="G46" s="68"/>
      <c r="H46" s="69"/>
      <c r="I46" s="62">
        <f t="shared" si="3"/>
        <v>0</v>
      </c>
      <c r="J46" s="72"/>
      <c r="K46" s="21">
        <f t="shared" si="4"/>
        <v>0</v>
      </c>
      <c r="L46" s="24">
        <v>7</v>
      </c>
      <c r="M46" s="23">
        <f t="shared" si="0"/>
        <v>0</v>
      </c>
      <c r="O46" s="5">
        <v>40</v>
      </c>
      <c r="P46" s="73"/>
      <c r="Q46" s="24">
        <v>7</v>
      </c>
      <c r="R46" s="24" t="s">
        <v>119</v>
      </c>
      <c r="S46" s="68"/>
      <c r="T46" s="68"/>
      <c r="U46" s="69"/>
      <c r="V46" s="74">
        <f t="shared" si="5"/>
        <v>0</v>
      </c>
      <c r="W46" s="75"/>
      <c r="X46" s="36">
        <f t="shared" si="1"/>
        <v>0</v>
      </c>
      <c r="Y46" s="24">
        <v>7</v>
      </c>
      <c r="Z46" s="23">
        <f t="shared" si="2"/>
        <v>0</v>
      </c>
    </row>
    <row r="47" spans="1:26" s="22" customFormat="1" x14ac:dyDescent="0.25">
      <c r="A47" s="5">
        <v>41</v>
      </c>
      <c r="B47" s="5" t="s">
        <v>40</v>
      </c>
      <c r="C47" s="24">
        <v>116</v>
      </c>
      <c r="D47" s="24" t="s">
        <v>142</v>
      </c>
      <c r="E47" s="68"/>
      <c r="F47" s="92"/>
      <c r="G47" s="68"/>
      <c r="H47" s="69"/>
      <c r="I47" s="62">
        <f t="shared" si="3"/>
        <v>0</v>
      </c>
      <c r="J47" s="72"/>
      <c r="K47" s="21">
        <f t="shared" si="4"/>
        <v>0</v>
      </c>
      <c r="L47" s="24">
        <v>116</v>
      </c>
      <c r="M47" s="23">
        <f t="shared" si="0"/>
        <v>0</v>
      </c>
      <c r="O47" s="5">
        <v>41</v>
      </c>
      <c r="P47" s="73"/>
      <c r="Q47" s="24">
        <v>116</v>
      </c>
      <c r="R47" s="24" t="s">
        <v>142</v>
      </c>
      <c r="S47" s="68"/>
      <c r="T47" s="68"/>
      <c r="U47" s="69"/>
      <c r="V47" s="74">
        <f t="shared" si="5"/>
        <v>0</v>
      </c>
      <c r="W47" s="75"/>
      <c r="X47" s="36">
        <f t="shared" si="1"/>
        <v>0</v>
      </c>
      <c r="Y47" s="24">
        <v>116</v>
      </c>
      <c r="Z47" s="23">
        <f t="shared" si="2"/>
        <v>0</v>
      </c>
    </row>
    <row r="48" spans="1:26" s="22" customFormat="1" x14ac:dyDescent="0.25">
      <c r="A48" s="5">
        <v>42</v>
      </c>
      <c r="B48" s="5" t="s">
        <v>41</v>
      </c>
      <c r="C48" s="24">
        <v>15</v>
      </c>
      <c r="D48" s="24" t="s">
        <v>142</v>
      </c>
      <c r="E48" s="68"/>
      <c r="F48" s="92"/>
      <c r="G48" s="68"/>
      <c r="H48" s="69"/>
      <c r="I48" s="62">
        <f t="shared" si="3"/>
        <v>0</v>
      </c>
      <c r="J48" s="72"/>
      <c r="K48" s="21">
        <f t="shared" si="4"/>
        <v>0</v>
      </c>
      <c r="L48" s="24">
        <v>15</v>
      </c>
      <c r="M48" s="23">
        <f t="shared" si="0"/>
        <v>0</v>
      </c>
      <c r="O48" s="5">
        <v>42</v>
      </c>
      <c r="P48" s="73"/>
      <c r="Q48" s="24">
        <v>15</v>
      </c>
      <c r="R48" s="24" t="s">
        <v>142</v>
      </c>
      <c r="S48" s="68"/>
      <c r="T48" s="68"/>
      <c r="U48" s="69"/>
      <c r="V48" s="74">
        <f t="shared" si="5"/>
        <v>0</v>
      </c>
      <c r="W48" s="75"/>
      <c r="X48" s="36">
        <f t="shared" si="1"/>
        <v>0</v>
      </c>
      <c r="Y48" s="24">
        <v>15</v>
      </c>
      <c r="Z48" s="23">
        <f t="shared" si="2"/>
        <v>0</v>
      </c>
    </row>
    <row r="49" spans="1:26" s="22" customFormat="1" x14ac:dyDescent="0.25">
      <c r="A49" s="5">
        <v>43</v>
      </c>
      <c r="B49" s="5" t="s">
        <v>42</v>
      </c>
      <c r="C49" s="24">
        <v>20</v>
      </c>
      <c r="D49" s="24" t="s">
        <v>142</v>
      </c>
      <c r="E49" s="68"/>
      <c r="F49" s="92"/>
      <c r="G49" s="68"/>
      <c r="H49" s="69"/>
      <c r="I49" s="62">
        <f t="shared" si="3"/>
        <v>0</v>
      </c>
      <c r="J49" s="72"/>
      <c r="K49" s="21">
        <f t="shared" si="4"/>
        <v>0</v>
      </c>
      <c r="L49" s="24">
        <v>20</v>
      </c>
      <c r="M49" s="23">
        <f t="shared" si="0"/>
        <v>0</v>
      </c>
      <c r="O49" s="5">
        <v>43</v>
      </c>
      <c r="P49" s="73"/>
      <c r="Q49" s="24">
        <v>20</v>
      </c>
      <c r="R49" s="24" t="s">
        <v>142</v>
      </c>
      <c r="S49" s="68"/>
      <c r="T49" s="68"/>
      <c r="U49" s="69"/>
      <c r="V49" s="74">
        <f t="shared" si="5"/>
        <v>0</v>
      </c>
      <c r="W49" s="75"/>
      <c r="X49" s="36">
        <f t="shared" si="1"/>
        <v>0</v>
      </c>
      <c r="Y49" s="24">
        <v>20</v>
      </c>
      <c r="Z49" s="23">
        <f t="shared" si="2"/>
        <v>0</v>
      </c>
    </row>
    <row r="50" spans="1:26" s="22" customFormat="1" x14ac:dyDescent="0.25">
      <c r="A50" s="5">
        <v>44</v>
      </c>
      <c r="B50" s="5" t="s">
        <v>43</v>
      </c>
      <c r="C50" s="24">
        <v>15</v>
      </c>
      <c r="D50" s="24" t="s">
        <v>134</v>
      </c>
      <c r="E50" s="68"/>
      <c r="F50" s="92"/>
      <c r="G50" s="68"/>
      <c r="H50" s="69"/>
      <c r="I50" s="62">
        <f t="shared" si="3"/>
        <v>0</v>
      </c>
      <c r="J50" s="72"/>
      <c r="K50" s="21">
        <f t="shared" si="4"/>
        <v>0</v>
      </c>
      <c r="L50" s="24">
        <v>75</v>
      </c>
      <c r="M50" s="23">
        <f t="shared" si="0"/>
        <v>0</v>
      </c>
      <c r="O50" s="5">
        <v>44</v>
      </c>
      <c r="P50" s="73"/>
      <c r="Q50" s="24">
        <v>15</v>
      </c>
      <c r="R50" s="24" t="s">
        <v>134</v>
      </c>
      <c r="S50" s="68"/>
      <c r="T50" s="68"/>
      <c r="U50" s="69"/>
      <c r="V50" s="74">
        <f t="shared" si="5"/>
        <v>0</v>
      </c>
      <c r="W50" s="75"/>
      <c r="X50" s="36">
        <f t="shared" si="1"/>
        <v>0</v>
      </c>
      <c r="Y50" s="24">
        <v>75</v>
      </c>
      <c r="Z50" s="23">
        <f t="shared" si="2"/>
        <v>0</v>
      </c>
    </row>
    <row r="51" spans="1:26" s="22" customFormat="1" x14ac:dyDescent="0.25">
      <c r="A51" s="5">
        <v>45</v>
      </c>
      <c r="B51" s="5" t="s">
        <v>44</v>
      </c>
      <c r="C51" s="24">
        <v>5</v>
      </c>
      <c r="D51" s="24" t="s">
        <v>121</v>
      </c>
      <c r="E51" s="68"/>
      <c r="F51" s="92"/>
      <c r="G51" s="68"/>
      <c r="H51" s="69"/>
      <c r="I51" s="62">
        <f t="shared" si="3"/>
        <v>0</v>
      </c>
      <c r="J51" s="72"/>
      <c r="K51" s="21">
        <f t="shared" si="4"/>
        <v>0</v>
      </c>
      <c r="L51" s="24">
        <v>5</v>
      </c>
      <c r="M51" s="23">
        <f t="shared" si="0"/>
        <v>0</v>
      </c>
      <c r="O51" s="5">
        <v>45</v>
      </c>
      <c r="P51" s="73"/>
      <c r="Q51" s="24">
        <v>5</v>
      </c>
      <c r="R51" s="24" t="s">
        <v>121</v>
      </c>
      <c r="S51" s="68"/>
      <c r="T51" s="68"/>
      <c r="U51" s="69"/>
      <c r="V51" s="74">
        <f t="shared" si="5"/>
        <v>0</v>
      </c>
      <c r="W51" s="75"/>
      <c r="X51" s="36">
        <f t="shared" si="1"/>
        <v>0</v>
      </c>
      <c r="Y51" s="24">
        <v>5</v>
      </c>
      <c r="Z51" s="23">
        <f t="shared" si="2"/>
        <v>0</v>
      </c>
    </row>
    <row r="52" spans="1:26" s="22" customFormat="1" x14ac:dyDescent="0.25">
      <c r="A52" s="5">
        <v>46</v>
      </c>
      <c r="B52" s="5" t="s">
        <v>45</v>
      </c>
      <c r="C52" s="24">
        <v>65</v>
      </c>
      <c r="D52" s="24" t="s">
        <v>120</v>
      </c>
      <c r="E52" s="68"/>
      <c r="F52" s="92"/>
      <c r="G52" s="68"/>
      <c r="H52" s="69"/>
      <c r="I52" s="62">
        <f t="shared" si="3"/>
        <v>0</v>
      </c>
      <c r="J52" s="72"/>
      <c r="K52" s="21">
        <f t="shared" si="4"/>
        <v>0</v>
      </c>
      <c r="L52" s="24">
        <v>1300</v>
      </c>
      <c r="M52" s="23">
        <f t="shared" si="0"/>
        <v>0</v>
      </c>
      <c r="O52" s="5">
        <v>46</v>
      </c>
      <c r="P52" s="73"/>
      <c r="Q52" s="24">
        <v>65</v>
      </c>
      <c r="R52" s="24" t="s">
        <v>120</v>
      </c>
      <c r="S52" s="68"/>
      <c r="T52" s="68"/>
      <c r="U52" s="69"/>
      <c r="V52" s="74">
        <f t="shared" si="5"/>
        <v>0</v>
      </c>
      <c r="W52" s="75"/>
      <c r="X52" s="36">
        <f t="shared" si="1"/>
        <v>0</v>
      </c>
      <c r="Y52" s="24">
        <v>1300</v>
      </c>
      <c r="Z52" s="23">
        <f t="shared" si="2"/>
        <v>0</v>
      </c>
    </row>
    <row r="53" spans="1:26" s="22" customFormat="1" x14ac:dyDescent="0.25">
      <c r="A53" s="5">
        <v>47</v>
      </c>
      <c r="B53" s="5" t="s">
        <v>46</v>
      </c>
      <c r="C53" s="24">
        <v>17</v>
      </c>
      <c r="D53" s="24" t="s">
        <v>120</v>
      </c>
      <c r="E53" s="68"/>
      <c r="F53" s="92"/>
      <c r="G53" s="68"/>
      <c r="H53" s="69"/>
      <c r="I53" s="62">
        <f t="shared" si="3"/>
        <v>0</v>
      </c>
      <c r="J53" s="72"/>
      <c r="K53" s="21">
        <f t="shared" si="4"/>
        <v>0</v>
      </c>
      <c r="L53" s="24">
        <v>340</v>
      </c>
      <c r="M53" s="23">
        <f t="shared" si="0"/>
        <v>0</v>
      </c>
      <c r="O53" s="5">
        <v>47</v>
      </c>
      <c r="P53" s="73"/>
      <c r="Q53" s="24">
        <v>17</v>
      </c>
      <c r="R53" s="24" t="s">
        <v>120</v>
      </c>
      <c r="S53" s="68"/>
      <c r="T53" s="68"/>
      <c r="U53" s="69"/>
      <c r="V53" s="74">
        <f t="shared" si="5"/>
        <v>0</v>
      </c>
      <c r="W53" s="75"/>
      <c r="X53" s="36">
        <f t="shared" si="1"/>
        <v>0</v>
      </c>
      <c r="Y53" s="24">
        <v>340</v>
      </c>
      <c r="Z53" s="23">
        <f t="shared" si="2"/>
        <v>0</v>
      </c>
    </row>
    <row r="54" spans="1:26" s="22" customFormat="1" x14ac:dyDescent="0.25">
      <c r="A54" s="5">
        <v>48</v>
      </c>
      <c r="B54" s="5" t="s">
        <v>47</v>
      </c>
      <c r="C54" s="24">
        <v>100</v>
      </c>
      <c r="D54" s="24" t="s">
        <v>146</v>
      </c>
      <c r="E54" s="68"/>
      <c r="F54" s="92"/>
      <c r="G54" s="68"/>
      <c r="H54" s="69"/>
      <c r="I54" s="62">
        <f t="shared" si="3"/>
        <v>0</v>
      </c>
      <c r="J54" s="72"/>
      <c r="K54" s="21">
        <f t="shared" si="4"/>
        <v>0</v>
      </c>
      <c r="L54" s="24">
        <v>100</v>
      </c>
      <c r="M54" s="23">
        <f t="shared" si="0"/>
        <v>0</v>
      </c>
      <c r="O54" s="5">
        <v>48</v>
      </c>
      <c r="P54" s="73"/>
      <c r="Q54" s="24">
        <v>100</v>
      </c>
      <c r="R54" s="24" t="s">
        <v>146</v>
      </c>
      <c r="S54" s="68"/>
      <c r="T54" s="68"/>
      <c r="U54" s="69"/>
      <c r="V54" s="74">
        <f t="shared" si="5"/>
        <v>0</v>
      </c>
      <c r="W54" s="75"/>
      <c r="X54" s="36">
        <f t="shared" si="1"/>
        <v>0</v>
      </c>
      <c r="Y54" s="24">
        <v>100</v>
      </c>
      <c r="Z54" s="23">
        <f t="shared" si="2"/>
        <v>0</v>
      </c>
    </row>
    <row r="55" spans="1:26" s="22" customFormat="1" x14ac:dyDescent="0.25">
      <c r="A55" s="5">
        <v>49</v>
      </c>
      <c r="B55" s="5" t="s">
        <v>48</v>
      </c>
      <c r="C55" s="24">
        <v>25</v>
      </c>
      <c r="D55" s="24" t="s">
        <v>131</v>
      </c>
      <c r="E55" s="68"/>
      <c r="F55" s="92"/>
      <c r="G55" s="68"/>
      <c r="H55" s="69"/>
      <c r="I55" s="62">
        <f t="shared" si="3"/>
        <v>0</v>
      </c>
      <c r="J55" s="72"/>
      <c r="K55" s="21">
        <f t="shared" si="4"/>
        <v>0</v>
      </c>
      <c r="L55" s="24">
        <v>300</v>
      </c>
      <c r="M55" s="23">
        <f t="shared" si="0"/>
        <v>0</v>
      </c>
      <c r="O55" s="5">
        <v>49</v>
      </c>
      <c r="P55" s="73"/>
      <c r="Q55" s="24">
        <v>25</v>
      </c>
      <c r="R55" s="24" t="s">
        <v>131</v>
      </c>
      <c r="S55" s="68"/>
      <c r="T55" s="68"/>
      <c r="U55" s="69"/>
      <c r="V55" s="74">
        <f t="shared" si="5"/>
        <v>0</v>
      </c>
      <c r="W55" s="75"/>
      <c r="X55" s="36">
        <f t="shared" si="1"/>
        <v>0</v>
      </c>
      <c r="Y55" s="24">
        <v>300</v>
      </c>
      <c r="Z55" s="23">
        <f t="shared" si="2"/>
        <v>0</v>
      </c>
    </row>
    <row r="56" spans="1:26" s="22" customFormat="1" x14ac:dyDescent="0.25">
      <c r="A56" s="5">
        <v>50</v>
      </c>
      <c r="B56" s="5" t="s">
        <v>49</v>
      </c>
      <c r="C56" s="24">
        <v>12</v>
      </c>
      <c r="D56" s="24" t="s">
        <v>139</v>
      </c>
      <c r="E56" s="68"/>
      <c r="F56" s="92"/>
      <c r="G56" s="68"/>
      <c r="H56" s="69"/>
      <c r="I56" s="62">
        <f t="shared" si="3"/>
        <v>0</v>
      </c>
      <c r="J56" s="72"/>
      <c r="K56" s="21">
        <f t="shared" si="4"/>
        <v>0</v>
      </c>
      <c r="L56" s="24">
        <v>12</v>
      </c>
      <c r="M56" s="23">
        <f t="shared" si="0"/>
        <v>0</v>
      </c>
      <c r="O56" s="5">
        <v>50</v>
      </c>
      <c r="P56" s="73"/>
      <c r="Q56" s="24">
        <v>12</v>
      </c>
      <c r="R56" s="24" t="s">
        <v>139</v>
      </c>
      <c r="S56" s="68"/>
      <c r="T56" s="68"/>
      <c r="U56" s="69"/>
      <c r="V56" s="74">
        <f t="shared" si="5"/>
        <v>0</v>
      </c>
      <c r="W56" s="75"/>
      <c r="X56" s="36">
        <f t="shared" si="1"/>
        <v>0</v>
      </c>
      <c r="Y56" s="24">
        <v>12</v>
      </c>
      <c r="Z56" s="23">
        <f t="shared" si="2"/>
        <v>0</v>
      </c>
    </row>
    <row r="57" spans="1:26" s="22" customFormat="1" x14ac:dyDescent="0.25">
      <c r="A57" s="5">
        <v>51</v>
      </c>
      <c r="B57" s="5" t="s">
        <v>50</v>
      </c>
      <c r="C57" s="24">
        <v>12</v>
      </c>
      <c r="D57" s="24" t="s">
        <v>147</v>
      </c>
      <c r="E57" s="68"/>
      <c r="F57" s="92"/>
      <c r="G57" s="68"/>
      <c r="H57" s="69"/>
      <c r="I57" s="62">
        <f t="shared" si="3"/>
        <v>0</v>
      </c>
      <c r="J57" s="72"/>
      <c r="K57" s="21">
        <f t="shared" si="4"/>
        <v>0</v>
      </c>
      <c r="L57" s="24">
        <v>96</v>
      </c>
      <c r="M57" s="23">
        <f t="shared" si="0"/>
        <v>0</v>
      </c>
      <c r="O57" s="5">
        <v>51</v>
      </c>
      <c r="P57" s="73"/>
      <c r="Q57" s="24">
        <v>12</v>
      </c>
      <c r="R57" s="24" t="s">
        <v>147</v>
      </c>
      <c r="S57" s="68"/>
      <c r="T57" s="68"/>
      <c r="U57" s="69"/>
      <c r="V57" s="74">
        <f t="shared" si="5"/>
        <v>0</v>
      </c>
      <c r="W57" s="75"/>
      <c r="X57" s="36">
        <f t="shared" si="1"/>
        <v>0</v>
      </c>
      <c r="Y57" s="24">
        <v>96</v>
      </c>
      <c r="Z57" s="23">
        <f t="shared" si="2"/>
        <v>0</v>
      </c>
    </row>
    <row r="58" spans="1:26" s="22" customFormat="1" x14ac:dyDescent="0.25">
      <c r="A58" s="5">
        <v>52</v>
      </c>
      <c r="B58" s="5" t="s">
        <v>51</v>
      </c>
      <c r="C58" s="24">
        <v>5</v>
      </c>
      <c r="D58" s="24" t="s">
        <v>133</v>
      </c>
      <c r="E58" s="68"/>
      <c r="F58" s="92"/>
      <c r="G58" s="68"/>
      <c r="H58" s="69"/>
      <c r="I58" s="62">
        <f t="shared" si="3"/>
        <v>0</v>
      </c>
      <c r="J58" s="72"/>
      <c r="K58" s="21">
        <f t="shared" si="4"/>
        <v>0</v>
      </c>
      <c r="L58" s="24">
        <v>120</v>
      </c>
      <c r="M58" s="23">
        <f t="shared" si="0"/>
        <v>0</v>
      </c>
      <c r="O58" s="5">
        <v>52</v>
      </c>
      <c r="P58" s="73"/>
      <c r="Q58" s="24">
        <v>5</v>
      </c>
      <c r="R58" s="24" t="s">
        <v>133</v>
      </c>
      <c r="S58" s="68"/>
      <c r="T58" s="68"/>
      <c r="U58" s="69"/>
      <c r="V58" s="74">
        <f t="shared" si="5"/>
        <v>0</v>
      </c>
      <c r="W58" s="75"/>
      <c r="X58" s="36">
        <f t="shared" si="1"/>
        <v>0</v>
      </c>
      <c r="Y58" s="24">
        <v>120</v>
      </c>
      <c r="Z58" s="23">
        <f t="shared" si="2"/>
        <v>0</v>
      </c>
    </row>
    <row r="59" spans="1:26" s="22" customFormat="1" x14ac:dyDescent="0.25">
      <c r="A59" s="5">
        <v>53</v>
      </c>
      <c r="B59" s="5" t="s">
        <v>52</v>
      </c>
      <c r="C59" s="24">
        <v>5</v>
      </c>
      <c r="D59" s="24" t="s">
        <v>146</v>
      </c>
      <c r="E59" s="68"/>
      <c r="F59" s="92"/>
      <c r="G59" s="68"/>
      <c r="H59" s="69"/>
      <c r="I59" s="62">
        <f t="shared" si="3"/>
        <v>0</v>
      </c>
      <c r="J59" s="72"/>
      <c r="K59" s="21">
        <f t="shared" si="4"/>
        <v>0</v>
      </c>
      <c r="L59" s="24">
        <v>5</v>
      </c>
      <c r="M59" s="23">
        <f t="shared" si="0"/>
        <v>0</v>
      </c>
      <c r="O59" s="5">
        <v>53</v>
      </c>
      <c r="P59" s="73"/>
      <c r="Q59" s="24">
        <v>5</v>
      </c>
      <c r="R59" s="24" t="s">
        <v>146</v>
      </c>
      <c r="S59" s="68"/>
      <c r="T59" s="68"/>
      <c r="U59" s="69"/>
      <c r="V59" s="74">
        <f t="shared" si="5"/>
        <v>0</v>
      </c>
      <c r="W59" s="75"/>
      <c r="X59" s="36">
        <f t="shared" si="1"/>
        <v>0</v>
      </c>
      <c r="Y59" s="24">
        <v>5</v>
      </c>
      <c r="Z59" s="23">
        <f t="shared" si="2"/>
        <v>0</v>
      </c>
    </row>
    <row r="60" spans="1:26" s="22" customFormat="1" x14ac:dyDescent="0.25">
      <c r="A60" s="5">
        <v>54</v>
      </c>
      <c r="B60" s="5" t="s">
        <v>53</v>
      </c>
      <c r="C60" s="24">
        <v>8</v>
      </c>
      <c r="D60" s="24" t="s">
        <v>140</v>
      </c>
      <c r="E60" s="68"/>
      <c r="F60" s="92"/>
      <c r="G60" s="68"/>
      <c r="H60" s="69"/>
      <c r="I60" s="62">
        <f t="shared" si="3"/>
        <v>0</v>
      </c>
      <c r="J60" s="72"/>
      <c r="K60" s="21">
        <f t="shared" si="4"/>
        <v>0</v>
      </c>
      <c r="L60" s="24">
        <v>8</v>
      </c>
      <c r="M60" s="23">
        <f t="shared" si="0"/>
        <v>0</v>
      </c>
      <c r="O60" s="5">
        <v>54</v>
      </c>
      <c r="P60" s="73"/>
      <c r="Q60" s="24">
        <v>8</v>
      </c>
      <c r="R60" s="24" t="s">
        <v>140</v>
      </c>
      <c r="S60" s="68"/>
      <c r="T60" s="68"/>
      <c r="U60" s="69"/>
      <c r="V60" s="74">
        <f t="shared" si="5"/>
        <v>0</v>
      </c>
      <c r="W60" s="75"/>
      <c r="X60" s="36">
        <f t="shared" si="1"/>
        <v>0</v>
      </c>
      <c r="Y60" s="24">
        <v>8</v>
      </c>
      <c r="Z60" s="23">
        <f t="shared" si="2"/>
        <v>0</v>
      </c>
    </row>
    <row r="61" spans="1:26" s="22" customFormat="1" x14ac:dyDescent="0.25">
      <c r="A61" s="5">
        <v>55</v>
      </c>
      <c r="B61" s="5" t="s">
        <v>54</v>
      </c>
      <c r="C61" s="24">
        <v>2</v>
      </c>
      <c r="D61" s="24" t="s">
        <v>132</v>
      </c>
      <c r="E61" s="68"/>
      <c r="F61" s="92"/>
      <c r="G61" s="68"/>
      <c r="H61" s="69"/>
      <c r="I61" s="62">
        <f t="shared" si="3"/>
        <v>0</v>
      </c>
      <c r="J61" s="72"/>
      <c r="K61" s="21">
        <f t="shared" si="4"/>
        <v>0</v>
      </c>
      <c r="L61" s="24">
        <v>1000</v>
      </c>
      <c r="M61" s="23">
        <f t="shared" si="0"/>
        <v>0</v>
      </c>
      <c r="O61" s="5">
        <v>55</v>
      </c>
      <c r="P61" s="73"/>
      <c r="Q61" s="24">
        <v>2</v>
      </c>
      <c r="R61" s="24" t="s">
        <v>132</v>
      </c>
      <c r="S61" s="68"/>
      <c r="T61" s="68"/>
      <c r="U61" s="69"/>
      <c r="V61" s="74">
        <f t="shared" si="5"/>
        <v>0</v>
      </c>
      <c r="W61" s="75"/>
      <c r="X61" s="36">
        <f t="shared" si="1"/>
        <v>0</v>
      </c>
      <c r="Y61" s="24">
        <v>1000</v>
      </c>
      <c r="Z61" s="23">
        <f t="shared" si="2"/>
        <v>0</v>
      </c>
    </row>
    <row r="62" spans="1:26" s="22" customFormat="1" x14ac:dyDescent="0.25">
      <c r="A62" s="5">
        <v>56</v>
      </c>
      <c r="B62" s="5" t="s">
        <v>55</v>
      </c>
      <c r="C62" s="24">
        <v>2</v>
      </c>
      <c r="D62" s="24" t="s">
        <v>132</v>
      </c>
      <c r="E62" s="68"/>
      <c r="F62" s="92"/>
      <c r="G62" s="68"/>
      <c r="H62" s="69"/>
      <c r="I62" s="62">
        <f t="shared" si="3"/>
        <v>0</v>
      </c>
      <c r="J62" s="72"/>
      <c r="K62" s="21">
        <f t="shared" si="4"/>
        <v>0</v>
      </c>
      <c r="L62" s="24">
        <v>1000</v>
      </c>
      <c r="M62" s="23">
        <f t="shared" si="0"/>
        <v>0</v>
      </c>
      <c r="O62" s="5">
        <v>56</v>
      </c>
      <c r="P62" s="73"/>
      <c r="Q62" s="24">
        <v>2</v>
      </c>
      <c r="R62" s="24" t="s">
        <v>132</v>
      </c>
      <c r="S62" s="68"/>
      <c r="T62" s="68"/>
      <c r="U62" s="69"/>
      <c r="V62" s="74">
        <f t="shared" si="5"/>
        <v>0</v>
      </c>
      <c r="W62" s="75"/>
      <c r="X62" s="36">
        <f t="shared" si="1"/>
        <v>0</v>
      </c>
      <c r="Y62" s="24">
        <v>1000</v>
      </c>
      <c r="Z62" s="23">
        <f t="shared" si="2"/>
        <v>0</v>
      </c>
    </row>
    <row r="63" spans="1:26" s="22" customFormat="1" x14ac:dyDescent="0.25">
      <c r="A63" s="5">
        <v>57</v>
      </c>
      <c r="B63" s="5" t="s">
        <v>56</v>
      </c>
      <c r="C63" s="24">
        <v>5</v>
      </c>
      <c r="D63" s="24" t="s">
        <v>117</v>
      </c>
      <c r="E63" s="68"/>
      <c r="F63" s="92"/>
      <c r="G63" s="68"/>
      <c r="H63" s="69"/>
      <c r="I63" s="62">
        <f t="shared" si="3"/>
        <v>0</v>
      </c>
      <c r="J63" s="72"/>
      <c r="K63" s="21">
        <f t="shared" si="4"/>
        <v>0</v>
      </c>
      <c r="L63" s="24">
        <v>500</v>
      </c>
      <c r="M63" s="23">
        <f t="shared" si="0"/>
        <v>0</v>
      </c>
      <c r="O63" s="5">
        <v>57</v>
      </c>
      <c r="P63" s="73"/>
      <c r="Q63" s="24">
        <v>5</v>
      </c>
      <c r="R63" s="24" t="s">
        <v>117</v>
      </c>
      <c r="S63" s="68"/>
      <c r="T63" s="68"/>
      <c r="U63" s="69"/>
      <c r="V63" s="74">
        <f t="shared" si="5"/>
        <v>0</v>
      </c>
      <c r="W63" s="75"/>
      <c r="X63" s="36">
        <f t="shared" si="1"/>
        <v>0</v>
      </c>
      <c r="Y63" s="24">
        <v>500</v>
      </c>
      <c r="Z63" s="23">
        <f t="shared" si="2"/>
        <v>0</v>
      </c>
    </row>
    <row r="64" spans="1:26" s="22" customFormat="1" x14ac:dyDescent="0.25">
      <c r="A64" s="5">
        <v>58</v>
      </c>
      <c r="B64" s="5" t="s">
        <v>57</v>
      </c>
      <c r="C64" s="24">
        <v>7</v>
      </c>
      <c r="D64" s="24" t="s">
        <v>130</v>
      </c>
      <c r="E64" s="68"/>
      <c r="F64" s="92"/>
      <c r="G64" s="68"/>
      <c r="H64" s="69"/>
      <c r="I64" s="62">
        <f t="shared" si="3"/>
        <v>0</v>
      </c>
      <c r="J64" s="72"/>
      <c r="K64" s="21">
        <f t="shared" si="4"/>
        <v>0</v>
      </c>
      <c r="L64" s="24">
        <v>700</v>
      </c>
      <c r="M64" s="23">
        <f t="shared" si="0"/>
        <v>0</v>
      </c>
      <c r="O64" s="5">
        <v>58</v>
      </c>
      <c r="P64" s="73"/>
      <c r="Q64" s="24">
        <v>7</v>
      </c>
      <c r="R64" s="24" t="s">
        <v>130</v>
      </c>
      <c r="S64" s="68"/>
      <c r="T64" s="68"/>
      <c r="U64" s="69"/>
      <c r="V64" s="74">
        <f t="shared" si="5"/>
        <v>0</v>
      </c>
      <c r="W64" s="75"/>
      <c r="X64" s="36">
        <f t="shared" si="1"/>
        <v>0</v>
      </c>
      <c r="Y64" s="24">
        <v>700</v>
      </c>
      <c r="Z64" s="23">
        <f t="shared" si="2"/>
        <v>0</v>
      </c>
    </row>
    <row r="65" spans="1:26" s="22" customFormat="1" x14ac:dyDescent="0.25">
      <c r="A65" s="5">
        <v>59</v>
      </c>
      <c r="B65" s="5" t="s">
        <v>58</v>
      </c>
      <c r="C65" s="24">
        <v>5</v>
      </c>
      <c r="D65" s="24" t="s">
        <v>139</v>
      </c>
      <c r="E65" s="68"/>
      <c r="F65" s="92"/>
      <c r="G65" s="68"/>
      <c r="H65" s="69"/>
      <c r="I65" s="62">
        <f t="shared" si="3"/>
        <v>0</v>
      </c>
      <c r="J65" s="72"/>
      <c r="K65" s="21">
        <f t="shared" si="4"/>
        <v>0</v>
      </c>
      <c r="L65" s="24">
        <v>5</v>
      </c>
      <c r="M65" s="23">
        <f t="shared" si="0"/>
        <v>0</v>
      </c>
      <c r="O65" s="5">
        <v>59</v>
      </c>
      <c r="P65" s="73"/>
      <c r="Q65" s="24">
        <v>5</v>
      </c>
      <c r="R65" s="24" t="s">
        <v>139</v>
      </c>
      <c r="S65" s="68"/>
      <c r="T65" s="68"/>
      <c r="U65" s="69"/>
      <c r="V65" s="74">
        <f t="shared" si="5"/>
        <v>0</v>
      </c>
      <c r="W65" s="75"/>
      <c r="X65" s="36">
        <f t="shared" si="1"/>
        <v>0</v>
      </c>
      <c r="Y65" s="24">
        <v>5</v>
      </c>
      <c r="Z65" s="23">
        <f t="shared" si="2"/>
        <v>0</v>
      </c>
    </row>
    <row r="66" spans="1:26" s="22" customFormat="1" x14ac:dyDescent="0.25">
      <c r="A66" s="5">
        <v>60</v>
      </c>
      <c r="B66" s="5" t="s">
        <v>59</v>
      </c>
      <c r="C66" s="24">
        <v>5</v>
      </c>
      <c r="D66" s="24" t="s">
        <v>148</v>
      </c>
      <c r="E66" s="68"/>
      <c r="F66" s="92"/>
      <c r="G66" s="68"/>
      <c r="H66" s="69"/>
      <c r="I66" s="62">
        <f t="shared" si="3"/>
        <v>0</v>
      </c>
      <c r="J66" s="72"/>
      <c r="K66" s="21">
        <f t="shared" si="4"/>
        <v>0</v>
      </c>
      <c r="L66" s="24">
        <v>5000</v>
      </c>
      <c r="M66" s="23">
        <f t="shared" si="0"/>
        <v>0</v>
      </c>
      <c r="O66" s="5">
        <v>60</v>
      </c>
      <c r="P66" s="73"/>
      <c r="Q66" s="24">
        <v>5</v>
      </c>
      <c r="R66" s="24" t="s">
        <v>148</v>
      </c>
      <c r="S66" s="68"/>
      <c r="T66" s="68"/>
      <c r="U66" s="69"/>
      <c r="V66" s="74">
        <f t="shared" si="5"/>
        <v>0</v>
      </c>
      <c r="W66" s="75"/>
      <c r="X66" s="36">
        <f t="shared" si="1"/>
        <v>0</v>
      </c>
      <c r="Y66" s="24">
        <v>5000</v>
      </c>
      <c r="Z66" s="23">
        <f t="shared" si="2"/>
        <v>0</v>
      </c>
    </row>
    <row r="67" spans="1:26" s="22" customFormat="1" x14ac:dyDescent="0.25">
      <c r="A67" s="5">
        <v>61</v>
      </c>
      <c r="B67" s="5" t="s">
        <v>60</v>
      </c>
      <c r="C67" s="24">
        <v>30</v>
      </c>
      <c r="D67" s="24" t="s">
        <v>139</v>
      </c>
      <c r="E67" s="68"/>
      <c r="F67" s="92"/>
      <c r="G67" s="68"/>
      <c r="H67" s="69"/>
      <c r="I67" s="62">
        <f t="shared" si="3"/>
        <v>0</v>
      </c>
      <c r="J67" s="72"/>
      <c r="K67" s="21">
        <f t="shared" si="4"/>
        <v>0</v>
      </c>
      <c r="L67" s="24">
        <v>30</v>
      </c>
      <c r="M67" s="23">
        <f t="shared" si="0"/>
        <v>0</v>
      </c>
      <c r="O67" s="5">
        <v>61</v>
      </c>
      <c r="P67" s="73"/>
      <c r="Q67" s="24">
        <v>30</v>
      </c>
      <c r="R67" s="24" t="s">
        <v>139</v>
      </c>
      <c r="S67" s="68"/>
      <c r="T67" s="68"/>
      <c r="U67" s="69"/>
      <c r="V67" s="74">
        <f t="shared" si="5"/>
        <v>0</v>
      </c>
      <c r="W67" s="75"/>
      <c r="X67" s="36">
        <f t="shared" si="1"/>
        <v>0</v>
      </c>
      <c r="Y67" s="24">
        <v>30</v>
      </c>
      <c r="Z67" s="23">
        <f t="shared" si="2"/>
        <v>0</v>
      </c>
    </row>
    <row r="68" spans="1:26" s="22" customFormat="1" x14ac:dyDescent="0.25">
      <c r="A68" s="5">
        <v>62</v>
      </c>
      <c r="B68" s="5" t="s">
        <v>61</v>
      </c>
      <c r="C68" s="24">
        <v>3</v>
      </c>
      <c r="D68" s="24" t="s">
        <v>140</v>
      </c>
      <c r="E68" s="68"/>
      <c r="F68" s="92"/>
      <c r="G68" s="68"/>
      <c r="H68" s="69"/>
      <c r="I68" s="62">
        <f t="shared" si="3"/>
        <v>0</v>
      </c>
      <c r="J68" s="72"/>
      <c r="K68" s="21">
        <f t="shared" si="4"/>
        <v>0</v>
      </c>
      <c r="L68" s="24">
        <v>3</v>
      </c>
      <c r="M68" s="23">
        <f t="shared" si="0"/>
        <v>0</v>
      </c>
      <c r="O68" s="5">
        <v>62</v>
      </c>
      <c r="P68" s="73"/>
      <c r="Q68" s="24">
        <v>3</v>
      </c>
      <c r="R68" s="24" t="s">
        <v>140</v>
      </c>
      <c r="S68" s="68"/>
      <c r="T68" s="68"/>
      <c r="U68" s="69"/>
      <c r="V68" s="74">
        <f t="shared" si="5"/>
        <v>0</v>
      </c>
      <c r="W68" s="75"/>
      <c r="X68" s="36">
        <f t="shared" si="1"/>
        <v>0</v>
      </c>
      <c r="Y68" s="24">
        <v>3</v>
      </c>
      <c r="Z68" s="23">
        <f t="shared" si="2"/>
        <v>0</v>
      </c>
    </row>
    <row r="69" spans="1:26" s="22" customFormat="1" x14ac:dyDescent="0.25">
      <c r="A69" s="5">
        <v>63</v>
      </c>
      <c r="B69" s="5" t="s">
        <v>62</v>
      </c>
      <c r="C69" s="24">
        <v>4</v>
      </c>
      <c r="D69" s="24" t="s">
        <v>140</v>
      </c>
      <c r="E69" s="68"/>
      <c r="F69" s="92"/>
      <c r="G69" s="68"/>
      <c r="H69" s="69"/>
      <c r="I69" s="62">
        <f t="shared" si="3"/>
        <v>0</v>
      </c>
      <c r="J69" s="72"/>
      <c r="K69" s="21">
        <f t="shared" si="4"/>
        <v>0</v>
      </c>
      <c r="L69" s="24">
        <v>4</v>
      </c>
      <c r="M69" s="23">
        <f t="shared" si="0"/>
        <v>0</v>
      </c>
      <c r="O69" s="5">
        <v>63</v>
      </c>
      <c r="P69" s="73"/>
      <c r="Q69" s="24">
        <v>4</v>
      </c>
      <c r="R69" s="24" t="s">
        <v>140</v>
      </c>
      <c r="S69" s="68"/>
      <c r="T69" s="68"/>
      <c r="U69" s="69"/>
      <c r="V69" s="74">
        <f t="shared" si="5"/>
        <v>0</v>
      </c>
      <c r="W69" s="75"/>
      <c r="X69" s="36">
        <f t="shared" si="1"/>
        <v>0</v>
      </c>
      <c r="Y69" s="24">
        <v>4</v>
      </c>
      <c r="Z69" s="23">
        <f t="shared" si="2"/>
        <v>0</v>
      </c>
    </row>
    <row r="70" spans="1:26" s="22" customFormat="1" x14ac:dyDescent="0.25">
      <c r="A70" s="5">
        <v>64</v>
      </c>
      <c r="B70" s="5" t="s">
        <v>63</v>
      </c>
      <c r="C70" s="24">
        <v>5</v>
      </c>
      <c r="D70" s="24" t="s">
        <v>139</v>
      </c>
      <c r="E70" s="68"/>
      <c r="F70" s="92"/>
      <c r="G70" s="68"/>
      <c r="H70" s="69"/>
      <c r="I70" s="62">
        <f t="shared" si="3"/>
        <v>0</v>
      </c>
      <c r="J70" s="72"/>
      <c r="K70" s="21">
        <f t="shared" si="4"/>
        <v>0</v>
      </c>
      <c r="L70" s="24">
        <v>5</v>
      </c>
      <c r="M70" s="23">
        <f t="shared" si="0"/>
        <v>0</v>
      </c>
      <c r="O70" s="5">
        <v>64</v>
      </c>
      <c r="P70" s="73"/>
      <c r="Q70" s="24">
        <v>5</v>
      </c>
      <c r="R70" s="24" t="s">
        <v>139</v>
      </c>
      <c r="S70" s="68"/>
      <c r="T70" s="68"/>
      <c r="U70" s="69"/>
      <c r="V70" s="74">
        <f t="shared" si="5"/>
        <v>0</v>
      </c>
      <c r="W70" s="75"/>
      <c r="X70" s="36">
        <f t="shared" si="1"/>
        <v>0</v>
      </c>
      <c r="Y70" s="24">
        <v>5</v>
      </c>
      <c r="Z70" s="23">
        <f t="shared" si="2"/>
        <v>0</v>
      </c>
    </row>
    <row r="71" spans="1:26" s="22" customFormat="1" x14ac:dyDescent="0.25">
      <c r="A71" s="5">
        <v>65</v>
      </c>
      <c r="B71" s="5" t="s">
        <v>64</v>
      </c>
      <c r="C71" s="24">
        <v>20</v>
      </c>
      <c r="D71" s="24" t="s">
        <v>139</v>
      </c>
      <c r="E71" s="68"/>
      <c r="F71" s="92"/>
      <c r="G71" s="68"/>
      <c r="H71" s="69"/>
      <c r="I71" s="62">
        <f t="shared" si="3"/>
        <v>0</v>
      </c>
      <c r="J71" s="72"/>
      <c r="K71" s="21">
        <f t="shared" si="4"/>
        <v>0</v>
      </c>
      <c r="L71" s="24">
        <v>20</v>
      </c>
      <c r="M71" s="23">
        <f t="shared" si="0"/>
        <v>0</v>
      </c>
      <c r="O71" s="5">
        <v>65</v>
      </c>
      <c r="P71" s="73"/>
      <c r="Q71" s="24">
        <v>20</v>
      </c>
      <c r="R71" s="24" t="s">
        <v>139</v>
      </c>
      <c r="S71" s="68"/>
      <c r="T71" s="68"/>
      <c r="U71" s="69"/>
      <c r="V71" s="74">
        <f t="shared" si="5"/>
        <v>0</v>
      </c>
      <c r="W71" s="75"/>
      <c r="X71" s="36">
        <f t="shared" si="1"/>
        <v>0</v>
      </c>
      <c r="Y71" s="24">
        <v>20</v>
      </c>
      <c r="Z71" s="23">
        <f t="shared" si="2"/>
        <v>0</v>
      </c>
    </row>
    <row r="72" spans="1:26" s="22" customFormat="1" x14ac:dyDescent="0.25">
      <c r="A72" s="5">
        <v>66</v>
      </c>
      <c r="B72" s="5" t="s">
        <v>65</v>
      </c>
      <c r="C72" s="24">
        <v>3</v>
      </c>
      <c r="D72" s="24" t="s">
        <v>150</v>
      </c>
      <c r="E72" s="68"/>
      <c r="F72" s="92"/>
      <c r="G72" s="68"/>
      <c r="H72" s="69"/>
      <c r="I72" s="62">
        <f t="shared" si="3"/>
        <v>0</v>
      </c>
      <c r="J72" s="72"/>
      <c r="K72" s="21">
        <f t="shared" ref="K72:K106" si="6">(I72)-J72*I72</f>
        <v>0</v>
      </c>
      <c r="L72" s="24">
        <v>3</v>
      </c>
      <c r="M72" s="23">
        <f t="shared" ref="M72:M106" si="7">L72*K72</f>
        <v>0</v>
      </c>
      <c r="O72" s="5">
        <v>66</v>
      </c>
      <c r="P72" s="73"/>
      <c r="Q72" s="24">
        <v>3</v>
      </c>
      <c r="R72" s="24" t="s">
        <v>150</v>
      </c>
      <c r="S72" s="68"/>
      <c r="T72" s="68"/>
      <c r="U72" s="69"/>
      <c r="V72" s="74">
        <f t="shared" si="5"/>
        <v>0</v>
      </c>
      <c r="W72" s="75"/>
      <c r="X72" s="36">
        <f t="shared" ref="X72:X106" si="8">(V72)-W72*V72</f>
        <v>0</v>
      </c>
      <c r="Y72" s="24">
        <v>3</v>
      </c>
      <c r="Z72" s="23">
        <f t="shared" ref="Z72:Z106" si="9">Y72*X72</f>
        <v>0</v>
      </c>
    </row>
    <row r="73" spans="1:26" s="22" customFormat="1" x14ac:dyDescent="0.25">
      <c r="A73" s="5">
        <v>67</v>
      </c>
      <c r="B73" s="5" t="s">
        <v>66</v>
      </c>
      <c r="C73" s="24">
        <v>3</v>
      </c>
      <c r="D73" s="24" t="s">
        <v>140</v>
      </c>
      <c r="E73" s="68"/>
      <c r="F73" s="92"/>
      <c r="G73" s="68"/>
      <c r="H73" s="69"/>
      <c r="I73" s="62">
        <f t="shared" ref="I73:I106" si="10">IFERROR(H73/G73,0)</f>
        <v>0</v>
      </c>
      <c r="J73" s="72"/>
      <c r="K73" s="21">
        <f t="shared" si="6"/>
        <v>0</v>
      </c>
      <c r="L73" s="24">
        <v>3</v>
      </c>
      <c r="M73" s="23">
        <f t="shared" si="7"/>
        <v>0</v>
      </c>
      <c r="O73" s="5">
        <v>67</v>
      </c>
      <c r="P73" s="73"/>
      <c r="Q73" s="24">
        <v>3</v>
      </c>
      <c r="R73" s="24" t="s">
        <v>140</v>
      </c>
      <c r="S73" s="68"/>
      <c r="T73" s="68"/>
      <c r="U73" s="69"/>
      <c r="V73" s="74">
        <f t="shared" ref="V73:V106" si="11">IFERROR(U73/T73,0)</f>
        <v>0</v>
      </c>
      <c r="W73" s="75"/>
      <c r="X73" s="36">
        <f t="shared" si="8"/>
        <v>0</v>
      </c>
      <c r="Y73" s="24">
        <v>3</v>
      </c>
      <c r="Z73" s="23">
        <f t="shared" si="9"/>
        <v>0</v>
      </c>
    </row>
    <row r="74" spans="1:26" s="22" customFormat="1" x14ac:dyDescent="0.25">
      <c r="A74" s="5">
        <v>68</v>
      </c>
      <c r="B74" s="5" t="s">
        <v>67</v>
      </c>
      <c r="C74" s="24">
        <v>4</v>
      </c>
      <c r="D74" s="24" t="s">
        <v>140</v>
      </c>
      <c r="E74" s="68"/>
      <c r="F74" s="92"/>
      <c r="G74" s="68"/>
      <c r="H74" s="69"/>
      <c r="I74" s="62">
        <f t="shared" si="10"/>
        <v>0</v>
      </c>
      <c r="J74" s="72"/>
      <c r="K74" s="21">
        <f t="shared" si="6"/>
        <v>0</v>
      </c>
      <c r="L74" s="24">
        <v>4</v>
      </c>
      <c r="M74" s="23">
        <f t="shared" si="7"/>
        <v>0</v>
      </c>
      <c r="O74" s="5">
        <v>68</v>
      </c>
      <c r="P74" s="73"/>
      <c r="Q74" s="24">
        <v>4</v>
      </c>
      <c r="R74" s="24" t="s">
        <v>140</v>
      </c>
      <c r="S74" s="68"/>
      <c r="T74" s="68"/>
      <c r="U74" s="69"/>
      <c r="V74" s="74">
        <f t="shared" si="11"/>
        <v>0</v>
      </c>
      <c r="W74" s="75"/>
      <c r="X74" s="36">
        <f t="shared" si="8"/>
        <v>0</v>
      </c>
      <c r="Y74" s="24">
        <v>4</v>
      </c>
      <c r="Z74" s="23">
        <f t="shared" si="9"/>
        <v>0</v>
      </c>
    </row>
    <row r="75" spans="1:26" s="22" customFormat="1" x14ac:dyDescent="0.25">
      <c r="A75" s="5">
        <v>69</v>
      </c>
      <c r="B75" s="5" t="s">
        <v>68</v>
      </c>
      <c r="C75" s="24">
        <v>3</v>
      </c>
      <c r="D75" s="24" t="s">
        <v>140</v>
      </c>
      <c r="E75" s="68"/>
      <c r="F75" s="92"/>
      <c r="G75" s="68"/>
      <c r="H75" s="69"/>
      <c r="I75" s="62">
        <f t="shared" si="10"/>
        <v>0</v>
      </c>
      <c r="J75" s="72"/>
      <c r="K75" s="21">
        <f t="shared" si="6"/>
        <v>0</v>
      </c>
      <c r="L75" s="24">
        <v>3</v>
      </c>
      <c r="M75" s="23">
        <f t="shared" si="7"/>
        <v>0</v>
      </c>
      <c r="O75" s="5">
        <v>69</v>
      </c>
      <c r="P75" s="73"/>
      <c r="Q75" s="24">
        <v>3</v>
      </c>
      <c r="R75" s="24" t="s">
        <v>140</v>
      </c>
      <c r="S75" s="68"/>
      <c r="T75" s="68"/>
      <c r="U75" s="69"/>
      <c r="V75" s="74">
        <f t="shared" si="11"/>
        <v>0</v>
      </c>
      <c r="W75" s="75"/>
      <c r="X75" s="36">
        <f t="shared" si="8"/>
        <v>0</v>
      </c>
      <c r="Y75" s="24">
        <v>3</v>
      </c>
      <c r="Z75" s="23">
        <f t="shared" si="9"/>
        <v>0</v>
      </c>
    </row>
    <row r="76" spans="1:26" s="22" customFormat="1" x14ac:dyDescent="0.25">
      <c r="A76" s="5">
        <v>70</v>
      </c>
      <c r="B76" s="5" t="s">
        <v>69</v>
      </c>
      <c r="C76" s="24">
        <v>3</v>
      </c>
      <c r="D76" s="24" t="s">
        <v>149</v>
      </c>
      <c r="E76" s="68"/>
      <c r="F76" s="92"/>
      <c r="G76" s="68"/>
      <c r="H76" s="69"/>
      <c r="I76" s="62">
        <f t="shared" si="10"/>
        <v>0</v>
      </c>
      <c r="J76" s="72"/>
      <c r="K76" s="21">
        <f t="shared" si="6"/>
        <v>0</v>
      </c>
      <c r="L76" s="24">
        <v>4200</v>
      </c>
      <c r="M76" s="23">
        <f t="shared" si="7"/>
        <v>0</v>
      </c>
      <c r="O76" s="5">
        <v>70</v>
      </c>
      <c r="P76" s="73"/>
      <c r="Q76" s="24">
        <v>3</v>
      </c>
      <c r="R76" s="24" t="s">
        <v>149</v>
      </c>
      <c r="S76" s="68"/>
      <c r="T76" s="68"/>
      <c r="U76" s="69"/>
      <c r="V76" s="74">
        <f t="shared" si="11"/>
        <v>0</v>
      </c>
      <c r="W76" s="75"/>
      <c r="X76" s="36">
        <f t="shared" si="8"/>
        <v>0</v>
      </c>
      <c r="Y76" s="24">
        <v>4200</v>
      </c>
      <c r="Z76" s="23">
        <f t="shared" si="9"/>
        <v>0</v>
      </c>
    </row>
    <row r="77" spans="1:26" s="22" customFormat="1" x14ac:dyDescent="0.25">
      <c r="A77" s="5">
        <v>71</v>
      </c>
      <c r="B77" s="5" t="s">
        <v>70</v>
      </c>
      <c r="C77" s="24">
        <v>3</v>
      </c>
      <c r="D77" s="24" t="s">
        <v>136</v>
      </c>
      <c r="E77" s="68"/>
      <c r="F77" s="92"/>
      <c r="G77" s="68"/>
      <c r="H77" s="69"/>
      <c r="I77" s="62">
        <f t="shared" si="10"/>
        <v>0</v>
      </c>
      <c r="J77" s="72"/>
      <c r="K77" s="21">
        <f t="shared" si="6"/>
        <v>0</v>
      </c>
      <c r="L77" s="24">
        <v>300</v>
      </c>
      <c r="M77" s="23">
        <f t="shared" si="7"/>
        <v>0</v>
      </c>
      <c r="O77" s="5">
        <v>71</v>
      </c>
      <c r="P77" s="73"/>
      <c r="Q77" s="24">
        <v>3</v>
      </c>
      <c r="R77" s="24" t="s">
        <v>136</v>
      </c>
      <c r="S77" s="68"/>
      <c r="T77" s="68"/>
      <c r="U77" s="69"/>
      <c r="V77" s="74">
        <f t="shared" si="11"/>
        <v>0</v>
      </c>
      <c r="W77" s="75"/>
      <c r="X77" s="36">
        <f t="shared" si="8"/>
        <v>0</v>
      </c>
      <c r="Y77" s="24">
        <v>300</v>
      </c>
      <c r="Z77" s="23">
        <f t="shared" si="9"/>
        <v>0</v>
      </c>
    </row>
    <row r="78" spans="1:26" s="22" customFormat="1" x14ac:dyDescent="0.25">
      <c r="A78" s="5">
        <v>72</v>
      </c>
      <c r="B78" s="5" t="s">
        <v>71</v>
      </c>
      <c r="C78" s="24">
        <v>90</v>
      </c>
      <c r="D78" s="24" t="s">
        <v>140</v>
      </c>
      <c r="E78" s="68"/>
      <c r="F78" s="92"/>
      <c r="G78" s="68"/>
      <c r="H78" s="69"/>
      <c r="I78" s="62">
        <f t="shared" si="10"/>
        <v>0</v>
      </c>
      <c r="J78" s="72"/>
      <c r="K78" s="21">
        <f t="shared" si="6"/>
        <v>0</v>
      </c>
      <c r="L78" s="24">
        <v>90</v>
      </c>
      <c r="M78" s="23">
        <f t="shared" si="7"/>
        <v>0</v>
      </c>
      <c r="O78" s="5">
        <v>72</v>
      </c>
      <c r="P78" s="73"/>
      <c r="Q78" s="24">
        <v>90</v>
      </c>
      <c r="R78" s="24" t="s">
        <v>140</v>
      </c>
      <c r="S78" s="68"/>
      <c r="T78" s="68"/>
      <c r="U78" s="69"/>
      <c r="V78" s="74">
        <f t="shared" si="11"/>
        <v>0</v>
      </c>
      <c r="W78" s="75"/>
      <c r="X78" s="36">
        <f t="shared" si="8"/>
        <v>0</v>
      </c>
      <c r="Y78" s="24">
        <v>90</v>
      </c>
      <c r="Z78" s="23">
        <f t="shared" si="9"/>
        <v>0</v>
      </c>
    </row>
    <row r="79" spans="1:26" s="22" customFormat="1" x14ac:dyDescent="0.25">
      <c r="A79" s="5">
        <v>73</v>
      </c>
      <c r="B79" s="5" t="s">
        <v>72</v>
      </c>
      <c r="C79" s="24">
        <v>30</v>
      </c>
      <c r="D79" s="24" t="s">
        <v>140</v>
      </c>
      <c r="E79" s="68"/>
      <c r="F79" s="92"/>
      <c r="G79" s="68"/>
      <c r="H79" s="69"/>
      <c r="I79" s="62">
        <f t="shared" si="10"/>
        <v>0</v>
      </c>
      <c r="J79" s="72"/>
      <c r="K79" s="21">
        <f t="shared" si="6"/>
        <v>0</v>
      </c>
      <c r="L79" s="24">
        <v>30</v>
      </c>
      <c r="M79" s="23">
        <f t="shared" si="7"/>
        <v>0</v>
      </c>
      <c r="O79" s="5">
        <v>73</v>
      </c>
      <c r="P79" s="73"/>
      <c r="Q79" s="24">
        <v>30</v>
      </c>
      <c r="R79" s="24" t="s">
        <v>140</v>
      </c>
      <c r="S79" s="68"/>
      <c r="T79" s="68"/>
      <c r="U79" s="69"/>
      <c r="V79" s="74">
        <f t="shared" si="11"/>
        <v>0</v>
      </c>
      <c r="W79" s="75"/>
      <c r="X79" s="36">
        <f t="shared" si="8"/>
        <v>0</v>
      </c>
      <c r="Y79" s="24">
        <v>30</v>
      </c>
      <c r="Z79" s="23">
        <f t="shared" si="9"/>
        <v>0</v>
      </c>
    </row>
    <row r="80" spans="1:26" s="22" customFormat="1" x14ac:dyDescent="0.25">
      <c r="A80" s="5">
        <v>74</v>
      </c>
      <c r="B80" s="5" t="s">
        <v>73</v>
      </c>
      <c r="C80" s="24">
        <v>5</v>
      </c>
      <c r="D80" s="24" t="s">
        <v>140</v>
      </c>
      <c r="E80" s="68"/>
      <c r="F80" s="92"/>
      <c r="G80" s="68"/>
      <c r="H80" s="69"/>
      <c r="I80" s="62">
        <f t="shared" si="10"/>
        <v>0</v>
      </c>
      <c r="J80" s="72"/>
      <c r="K80" s="21">
        <f t="shared" si="6"/>
        <v>0</v>
      </c>
      <c r="L80" s="24">
        <v>5</v>
      </c>
      <c r="M80" s="23">
        <f t="shared" si="7"/>
        <v>0</v>
      </c>
      <c r="O80" s="5">
        <v>74</v>
      </c>
      <c r="P80" s="73"/>
      <c r="Q80" s="24">
        <v>5</v>
      </c>
      <c r="R80" s="24" t="s">
        <v>140</v>
      </c>
      <c r="S80" s="68"/>
      <c r="T80" s="68"/>
      <c r="U80" s="69"/>
      <c r="V80" s="74">
        <f t="shared" si="11"/>
        <v>0</v>
      </c>
      <c r="W80" s="75"/>
      <c r="X80" s="36">
        <f t="shared" si="8"/>
        <v>0</v>
      </c>
      <c r="Y80" s="24">
        <v>5</v>
      </c>
      <c r="Z80" s="23">
        <f t="shared" si="9"/>
        <v>0</v>
      </c>
    </row>
    <row r="81" spans="1:26" s="22" customFormat="1" x14ac:dyDescent="0.25">
      <c r="A81" s="5">
        <v>75</v>
      </c>
      <c r="B81" s="5" t="s">
        <v>74</v>
      </c>
      <c r="C81" s="24">
        <v>5</v>
      </c>
      <c r="D81" s="24" t="s">
        <v>140</v>
      </c>
      <c r="E81" s="68"/>
      <c r="F81" s="92"/>
      <c r="G81" s="68"/>
      <c r="H81" s="69"/>
      <c r="I81" s="62">
        <f t="shared" si="10"/>
        <v>0</v>
      </c>
      <c r="J81" s="72"/>
      <c r="K81" s="21">
        <f t="shared" si="6"/>
        <v>0</v>
      </c>
      <c r="L81" s="24">
        <v>5</v>
      </c>
      <c r="M81" s="23">
        <f t="shared" si="7"/>
        <v>0</v>
      </c>
      <c r="O81" s="5">
        <v>75</v>
      </c>
      <c r="P81" s="73"/>
      <c r="Q81" s="24">
        <v>5</v>
      </c>
      <c r="R81" s="24" t="s">
        <v>140</v>
      </c>
      <c r="S81" s="68"/>
      <c r="T81" s="68"/>
      <c r="U81" s="69"/>
      <c r="V81" s="74">
        <f t="shared" si="11"/>
        <v>0</v>
      </c>
      <c r="W81" s="75"/>
      <c r="X81" s="36">
        <f t="shared" si="8"/>
        <v>0</v>
      </c>
      <c r="Y81" s="24">
        <v>5</v>
      </c>
      <c r="Z81" s="23">
        <f t="shared" si="9"/>
        <v>0</v>
      </c>
    </row>
    <row r="82" spans="1:26" s="22" customFormat="1" x14ac:dyDescent="0.25">
      <c r="A82" s="5">
        <v>76</v>
      </c>
      <c r="B82" s="5" t="s">
        <v>75</v>
      </c>
      <c r="C82" s="24">
        <v>16</v>
      </c>
      <c r="D82" s="24" t="s">
        <v>127</v>
      </c>
      <c r="E82" s="68"/>
      <c r="F82" s="92"/>
      <c r="G82" s="68"/>
      <c r="H82" s="69"/>
      <c r="I82" s="62">
        <f t="shared" si="10"/>
        <v>0</v>
      </c>
      <c r="J82" s="72"/>
      <c r="K82" s="21">
        <f t="shared" si="6"/>
        <v>0</v>
      </c>
      <c r="L82" s="24">
        <v>160</v>
      </c>
      <c r="M82" s="23">
        <f t="shared" si="7"/>
        <v>0</v>
      </c>
      <c r="O82" s="5">
        <v>76</v>
      </c>
      <c r="P82" s="73"/>
      <c r="Q82" s="24">
        <v>16</v>
      </c>
      <c r="R82" s="24" t="s">
        <v>127</v>
      </c>
      <c r="S82" s="68"/>
      <c r="T82" s="68"/>
      <c r="U82" s="69"/>
      <c r="V82" s="74">
        <f t="shared" si="11"/>
        <v>0</v>
      </c>
      <c r="W82" s="75"/>
      <c r="X82" s="36">
        <f t="shared" si="8"/>
        <v>0</v>
      </c>
      <c r="Y82" s="24">
        <v>160</v>
      </c>
      <c r="Z82" s="23">
        <f t="shared" si="9"/>
        <v>0</v>
      </c>
    </row>
    <row r="83" spans="1:26" s="22" customFormat="1" x14ac:dyDescent="0.25">
      <c r="A83" s="5">
        <v>77</v>
      </c>
      <c r="B83" s="5" t="s">
        <v>76</v>
      </c>
      <c r="C83" s="24">
        <v>350</v>
      </c>
      <c r="D83" s="24" t="s">
        <v>139</v>
      </c>
      <c r="E83" s="68"/>
      <c r="F83" s="92"/>
      <c r="G83" s="68"/>
      <c r="H83" s="69"/>
      <c r="I83" s="62">
        <f t="shared" si="10"/>
        <v>0</v>
      </c>
      <c r="J83" s="72"/>
      <c r="K83" s="21">
        <f t="shared" si="6"/>
        <v>0</v>
      </c>
      <c r="L83" s="24">
        <v>350</v>
      </c>
      <c r="M83" s="23">
        <f t="shared" si="7"/>
        <v>0</v>
      </c>
      <c r="O83" s="5">
        <v>77</v>
      </c>
      <c r="P83" s="73"/>
      <c r="Q83" s="24">
        <v>350</v>
      </c>
      <c r="R83" s="24" t="s">
        <v>139</v>
      </c>
      <c r="S83" s="68"/>
      <c r="T83" s="68"/>
      <c r="U83" s="69"/>
      <c r="V83" s="74">
        <f t="shared" si="11"/>
        <v>0</v>
      </c>
      <c r="W83" s="75"/>
      <c r="X83" s="36">
        <f t="shared" si="8"/>
        <v>0</v>
      </c>
      <c r="Y83" s="24">
        <v>350</v>
      </c>
      <c r="Z83" s="23">
        <f t="shared" si="9"/>
        <v>0</v>
      </c>
    </row>
    <row r="84" spans="1:26" s="22" customFormat="1" x14ac:dyDescent="0.25">
      <c r="A84" s="5">
        <v>78</v>
      </c>
      <c r="B84" s="5" t="s">
        <v>77</v>
      </c>
      <c r="C84" s="24">
        <v>100</v>
      </c>
      <c r="D84" s="24" t="s">
        <v>139</v>
      </c>
      <c r="E84" s="68"/>
      <c r="F84" s="92"/>
      <c r="G84" s="68"/>
      <c r="H84" s="69"/>
      <c r="I84" s="62">
        <f t="shared" si="10"/>
        <v>0</v>
      </c>
      <c r="J84" s="72"/>
      <c r="K84" s="21">
        <f t="shared" si="6"/>
        <v>0</v>
      </c>
      <c r="L84" s="24">
        <v>100</v>
      </c>
      <c r="M84" s="23">
        <f t="shared" si="7"/>
        <v>0</v>
      </c>
      <c r="O84" s="5">
        <v>78</v>
      </c>
      <c r="P84" s="73"/>
      <c r="Q84" s="24">
        <v>100</v>
      </c>
      <c r="R84" s="24" t="s">
        <v>139</v>
      </c>
      <c r="S84" s="68"/>
      <c r="T84" s="68"/>
      <c r="U84" s="69"/>
      <c r="V84" s="74">
        <f t="shared" si="11"/>
        <v>0</v>
      </c>
      <c r="W84" s="75"/>
      <c r="X84" s="36">
        <f t="shared" si="8"/>
        <v>0</v>
      </c>
      <c r="Y84" s="24">
        <v>100</v>
      </c>
      <c r="Z84" s="23">
        <f t="shared" si="9"/>
        <v>0</v>
      </c>
    </row>
    <row r="85" spans="1:26" s="22" customFormat="1" x14ac:dyDescent="0.25">
      <c r="A85" s="5">
        <v>79</v>
      </c>
      <c r="B85" s="5" t="s">
        <v>78</v>
      </c>
      <c r="C85" s="22">
        <v>2</v>
      </c>
      <c r="D85" s="24" t="s">
        <v>122</v>
      </c>
      <c r="E85" s="68"/>
      <c r="F85" s="92"/>
      <c r="G85" s="68"/>
      <c r="H85" s="69"/>
      <c r="I85" s="62">
        <f t="shared" si="10"/>
        <v>0</v>
      </c>
      <c r="J85" s="72"/>
      <c r="K85" s="21">
        <f t="shared" si="6"/>
        <v>0</v>
      </c>
      <c r="L85" s="24">
        <v>100</v>
      </c>
      <c r="M85" s="23">
        <f t="shared" si="7"/>
        <v>0</v>
      </c>
      <c r="O85" s="5">
        <v>79</v>
      </c>
      <c r="P85" s="73"/>
      <c r="Q85" s="22">
        <v>2</v>
      </c>
      <c r="R85" s="24" t="s">
        <v>122</v>
      </c>
      <c r="S85" s="68"/>
      <c r="T85" s="68"/>
      <c r="U85" s="69"/>
      <c r="V85" s="74">
        <f t="shared" si="11"/>
        <v>0</v>
      </c>
      <c r="W85" s="75"/>
      <c r="X85" s="36">
        <f t="shared" si="8"/>
        <v>0</v>
      </c>
      <c r="Y85" s="24">
        <v>100</v>
      </c>
      <c r="Z85" s="23">
        <f t="shared" si="9"/>
        <v>0</v>
      </c>
    </row>
    <row r="86" spans="1:26" s="22" customFormat="1" x14ac:dyDescent="0.25">
      <c r="A86" s="5">
        <v>80</v>
      </c>
      <c r="B86" s="5" t="s">
        <v>79</v>
      </c>
      <c r="C86" s="24">
        <v>7</v>
      </c>
      <c r="D86" s="24" t="s">
        <v>122</v>
      </c>
      <c r="E86" s="68"/>
      <c r="F86" s="92"/>
      <c r="G86" s="68"/>
      <c r="H86" s="69"/>
      <c r="I86" s="62">
        <f t="shared" si="10"/>
        <v>0</v>
      </c>
      <c r="J86" s="72"/>
      <c r="K86" s="21">
        <f t="shared" si="6"/>
        <v>0</v>
      </c>
      <c r="L86" s="24">
        <v>350</v>
      </c>
      <c r="M86" s="23">
        <f t="shared" si="7"/>
        <v>0</v>
      </c>
      <c r="O86" s="5">
        <v>80</v>
      </c>
      <c r="P86" s="73"/>
      <c r="Q86" s="24">
        <v>7</v>
      </c>
      <c r="R86" s="24" t="s">
        <v>122</v>
      </c>
      <c r="S86" s="68"/>
      <c r="T86" s="68"/>
      <c r="U86" s="69"/>
      <c r="V86" s="74">
        <f t="shared" si="11"/>
        <v>0</v>
      </c>
      <c r="W86" s="75"/>
      <c r="X86" s="36">
        <f t="shared" si="8"/>
        <v>0</v>
      </c>
      <c r="Y86" s="24">
        <v>350</v>
      </c>
      <c r="Z86" s="23">
        <f t="shared" si="9"/>
        <v>0</v>
      </c>
    </row>
    <row r="87" spans="1:26" s="22" customFormat="1" x14ac:dyDescent="0.25">
      <c r="A87" s="5">
        <v>81</v>
      </c>
      <c r="B87" s="5" t="s">
        <v>80</v>
      </c>
      <c r="C87" s="24">
        <v>6</v>
      </c>
      <c r="D87" s="24" t="s">
        <v>145</v>
      </c>
      <c r="E87" s="68"/>
      <c r="F87" s="92"/>
      <c r="G87" s="68"/>
      <c r="H87" s="69"/>
      <c r="I87" s="62">
        <f t="shared" si="10"/>
        <v>0</v>
      </c>
      <c r="J87" s="72"/>
      <c r="K87" s="21">
        <f t="shared" si="6"/>
        <v>0</v>
      </c>
      <c r="L87" s="24">
        <v>750</v>
      </c>
      <c r="M87" s="23">
        <f t="shared" si="7"/>
        <v>0</v>
      </c>
      <c r="O87" s="5">
        <v>81</v>
      </c>
      <c r="P87" s="73"/>
      <c r="Q87" s="24">
        <v>6</v>
      </c>
      <c r="R87" s="24" t="s">
        <v>145</v>
      </c>
      <c r="S87" s="68"/>
      <c r="T87" s="68"/>
      <c r="U87" s="69"/>
      <c r="V87" s="74">
        <f t="shared" si="11"/>
        <v>0</v>
      </c>
      <c r="W87" s="75"/>
      <c r="X87" s="36">
        <f t="shared" si="8"/>
        <v>0</v>
      </c>
      <c r="Y87" s="24">
        <v>750</v>
      </c>
      <c r="Z87" s="23">
        <f t="shared" si="9"/>
        <v>0</v>
      </c>
    </row>
    <row r="88" spans="1:26" s="22" customFormat="1" x14ac:dyDescent="0.25">
      <c r="A88" s="5">
        <v>82</v>
      </c>
      <c r="B88" s="5" t="s">
        <v>81</v>
      </c>
      <c r="C88" s="24">
        <v>25</v>
      </c>
      <c r="D88" s="24" t="s">
        <v>146</v>
      </c>
      <c r="E88" s="68"/>
      <c r="F88" s="92"/>
      <c r="G88" s="68"/>
      <c r="H88" s="69"/>
      <c r="I88" s="62">
        <f t="shared" si="10"/>
        <v>0</v>
      </c>
      <c r="J88" s="72"/>
      <c r="K88" s="21">
        <f t="shared" si="6"/>
        <v>0</v>
      </c>
      <c r="L88" s="24">
        <v>25</v>
      </c>
      <c r="M88" s="23">
        <f t="shared" si="7"/>
        <v>0</v>
      </c>
      <c r="O88" s="5">
        <v>82</v>
      </c>
      <c r="P88" s="73"/>
      <c r="Q88" s="24">
        <v>25</v>
      </c>
      <c r="R88" s="24" t="s">
        <v>146</v>
      </c>
      <c r="S88" s="68"/>
      <c r="T88" s="68"/>
      <c r="U88" s="69"/>
      <c r="V88" s="74">
        <f t="shared" si="11"/>
        <v>0</v>
      </c>
      <c r="W88" s="75"/>
      <c r="X88" s="36">
        <f t="shared" si="8"/>
        <v>0</v>
      </c>
      <c r="Y88" s="24">
        <v>25</v>
      </c>
      <c r="Z88" s="23">
        <f t="shared" si="9"/>
        <v>0</v>
      </c>
    </row>
    <row r="89" spans="1:26" s="22" customFormat="1" x14ac:dyDescent="0.25">
      <c r="A89" s="5">
        <v>83</v>
      </c>
      <c r="B89" s="5" t="s">
        <v>82</v>
      </c>
      <c r="C89" s="24">
        <v>30</v>
      </c>
      <c r="D89" s="24" t="s">
        <v>129</v>
      </c>
      <c r="E89" s="68"/>
      <c r="F89" s="92"/>
      <c r="G89" s="68"/>
      <c r="H89" s="69"/>
      <c r="I89" s="62">
        <f t="shared" si="10"/>
        <v>0</v>
      </c>
      <c r="J89" s="72"/>
      <c r="K89" s="21">
        <f t="shared" si="6"/>
        <v>0</v>
      </c>
      <c r="L89" s="24">
        <v>3000</v>
      </c>
      <c r="M89" s="23">
        <f t="shared" si="7"/>
        <v>0</v>
      </c>
      <c r="O89" s="5">
        <v>83</v>
      </c>
      <c r="P89" s="73"/>
      <c r="Q89" s="24">
        <v>30</v>
      </c>
      <c r="R89" s="24" t="s">
        <v>129</v>
      </c>
      <c r="S89" s="68"/>
      <c r="T89" s="68"/>
      <c r="U89" s="69"/>
      <c r="V89" s="74">
        <f t="shared" si="11"/>
        <v>0</v>
      </c>
      <c r="W89" s="75"/>
      <c r="X89" s="36">
        <f t="shared" si="8"/>
        <v>0</v>
      </c>
      <c r="Y89" s="24">
        <v>3000</v>
      </c>
      <c r="Z89" s="23">
        <f t="shared" si="9"/>
        <v>0</v>
      </c>
    </row>
    <row r="90" spans="1:26" s="22" customFormat="1" x14ac:dyDescent="0.25">
      <c r="A90" s="5">
        <v>84</v>
      </c>
      <c r="B90" s="5" t="s">
        <v>83</v>
      </c>
      <c r="C90" s="24">
        <v>175</v>
      </c>
      <c r="D90" s="24" t="s">
        <v>127</v>
      </c>
      <c r="E90" s="68"/>
      <c r="F90" s="92"/>
      <c r="G90" s="68"/>
      <c r="H90" s="69"/>
      <c r="I90" s="62">
        <f t="shared" si="10"/>
        <v>0</v>
      </c>
      <c r="J90" s="72"/>
      <c r="K90" s="21">
        <f t="shared" si="6"/>
        <v>0</v>
      </c>
      <c r="L90" s="24">
        <v>1750</v>
      </c>
      <c r="M90" s="23">
        <f t="shared" si="7"/>
        <v>0</v>
      </c>
      <c r="O90" s="5">
        <v>84</v>
      </c>
      <c r="P90" s="73"/>
      <c r="Q90" s="24">
        <v>175</v>
      </c>
      <c r="R90" s="24" t="s">
        <v>127</v>
      </c>
      <c r="S90" s="68"/>
      <c r="T90" s="68"/>
      <c r="U90" s="69"/>
      <c r="V90" s="74">
        <f t="shared" si="11"/>
        <v>0</v>
      </c>
      <c r="W90" s="75"/>
      <c r="X90" s="36">
        <f t="shared" si="8"/>
        <v>0</v>
      </c>
      <c r="Y90" s="24">
        <v>1750</v>
      </c>
      <c r="Z90" s="23">
        <f t="shared" si="9"/>
        <v>0</v>
      </c>
    </row>
    <row r="91" spans="1:26" s="22" customFormat="1" x14ac:dyDescent="0.25">
      <c r="A91" s="5">
        <v>85</v>
      </c>
      <c r="B91" s="5" t="s">
        <v>84</v>
      </c>
      <c r="C91" s="24">
        <v>3</v>
      </c>
      <c r="D91" s="24" t="s">
        <v>125</v>
      </c>
      <c r="E91" s="68"/>
      <c r="F91" s="92"/>
      <c r="G91" s="68"/>
      <c r="H91" s="69"/>
      <c r="I91" s="62">
        <f t="shared" si="10"/>
        <v>0</v>
      </c>
      <c r="J91" s="72"/>
      <c r="K91" s="21">
        <f t="shared" si="6"/>
        <v>0</v>
      </c>
      <c r="L91" s="24">
        <v>18</v>
      </c>
      <c r="M91" s="23">
        <f t="shared" si="7"/>
        <v>0</v>
      </c>
      <c r="O91" s="5">
        <v>85</v>
      </c>
      <c r="P91" s="73"/>
      <c r="Q91" s="24">
        <v>3</v>
      </c>
      <c r="R91" s="24" t="s">
        <v>125</v>
      </c>
      <c r="S91" s="68"/>
      <c r="T91" s="68"/>
      <c r="U91" s="69"/>
      <c r="V91" s="74">
        <f t="shared" si="11"/>
        <v>0</v>
      </c>
      <c r="W91" s="75"/>
      <c r="X91" s="36">
        <f t="shared" si="8"/>
        <v>0</v>
      </c>
      <c r="Y91" s="24">
        <v>18</v>
      </c>
      <c r="Z91" s="23">
        <f t="shared" si="9"/>
        <v>0</v>
      </c>
    </row>
    <row r="92" spans="1:26" s="22" customFormat="1" x14ac:dyDescent="0.25">
      <c r="A92" s="5">
        <v>86</v>
      </c>
      <c r="B92" s="5" t="s">
        <v>85</v>
      </c>
      <c r="C92" s="24">
        <v>3</v>
      </c>
      <c r="D92" s="24" t="s">
        <v>126</v>
      </c>
      <c r="E92" s="68"/>
      <c r="F92" s="92"/>
      <c r="G92" s="68"/>
      <c r="H92" s="69"/>
      <c r="I92" s="62">
        <f t="shared" si="10"/>
        <v>0</v>
      </c>
      <c r="J92" s="72"/>
      <c r="K92" s="21">
        <f t="shared" si="6"/>
        <v>0</v>
      </c>
      <c r="L92" s="24">
        <v>18</v>
      </c>
      <c r="M92" s="23">
        <f t="shared" si="7"/>
        <v>0</v>
      </c>
      <c r="O92" s="5">
        <v>86</v>
      </c>
      <c r="P92" s="73"/>
      <c r="Q92" s="24">
        <v>3</v>
      </c>
      <c r="R92" s="24" t="s">
        <v>126</v>
      </c>
      <c r="S92" s="68"/>
      <c r="T92" s="68"/>
      <c r="U92" s="69"/>
      <c r="V92" s="74">
        <f t="shared" si="11"/>
        <v>0</v>
      </c>
      <c r="W92" s="75"/>
      <c r="X92" s="36">
        <f t="shared" si="8"/>
        <v>0</v>
      </c>
      <c r="Y92" s="24">
        <v>18</v>
      </c>
      <c r="Z92" s="23">
        <f t="shared" si="9"/>
        <v>0</v>
      </c>
    </row>
    <row r="93" spans="1:26" s="22" customFormat="1" x14ac:dyDescent="0.25">
      <c r="A93" s="5">
        <v>87</v>
      </c>
      <c r="B93" s="5" t="s">
        <v>86</v>
      </c>
      <c r="C93" s="24">
        <v>6</v>
      </c>
      <c r="D93" s="24" t="s">
        <v>139</v>
      </c>
      <c r="E93" s="68"/>
      <c r="F93" s="92"/>
      <c r="G93" s="68"/>
      <c r="H93" s="69"/>
      <c r="I93" s="62">
        <f t="shared" si="10"/>
        <v>0</v>
      </c>
      <c r="J93" s="72"/>
      <c r="K93" s="21">
        <f t="shared" si="6"/>
        <v>0</v>
      </c>
      <c r="L93" s="24">
        <v>6</v>
      </c>
      <c r="M93" s="23">
        <f t="shared" si="7"/>
        <v>0</v>
      </c>
      <c r="O93" s="5">
        <v>87</v>
      </c>
      <c r="P93" s="73"/>
      <c r="Q93" s="24">
        <v>6</v>
      </c>
      <c r="R93" s="24" t="s">
        <v>139</v>
      </c>
      <c r="S93" s="68"/>
      <c r="T93" s="68"/>
      <c r="U93" s="69"/>
      <c r="V93" s="74">
        <f t="shared" si="11"/>
        <v>0</v>
      </c>
      <c r="W93" s="75"/>
      <c r="X93" s="36">
        <f t="shared" si="8"/>
        <v>0</v>
      </c>
      <c r="Y93" s="24">
        <v>6</v>
      </c>
      <c r="Z93" s="23">
        <f t="shared" si="9"/>
        <v>0</v>
      </c>
    </row>
    <row r="94" spans="1:26" s="22" customFormat="1" x14ac:dyDescent="0.25">
      <c r="A94" s="5">
        <v>88</v>
      </c>
      <c r="B94" s="5" t="s">
        <v>87</v>
      </c>
      <c r="C94" s="24">
        <v>6</v>
      </c>
      <c r="D94" s="24" t="s">
        <v>139</v>
      </c>
      <c r="E94" s="68"/>
      <c r="F94" s="92"/>
      <c r="G94" s="68"/>
      <c r="H94" s="69"/>
      <c r="I94" s="62">
        <f t="shared" si="10"/>
        <v>0</v>
      </c>
      <c r="J94" s="72"/>
      <c r="K94" s="21">
        <f t="shared" si="6"/>
        <v>0</v>
      </c>
      <c r="L94" s="24">
        <v>6</v>
      </c>
      <c r="M94" s="23">
        <f t="shared" si="7"/>
        <v>0</v>
      </c>
      <c r="O94" s="5">
        <v>88</v>
      </c>
      <c r="P94" s="73"/>
      <c r="Q94" s="24">
        <v>6</v>
      </c>
      <c r="R94" s="24" t="s">
        <v>139</v>
      </c>
      <c r="S94" s="68"/>
      <c r="T94" s="68"/>
      <c r="U94" s="69"/>
      <c r="V94" s="74">
        <f t="shared" si="11"/>
        <v>0</v>
      </c>
      <c r="W94" s="75"/>
      <c r="X94" s="36">
        <f t="shared" si="8"/>
        <v>0</v>
      </c>
      <c r="Y94" s="24">
        <v>6</v>
      </c>
      <c r="Z94" s="23">
        <f t="shared" si="9"/>
        <v>0</v>
      </c>
    </row>
    <row r="95" spans="1:26" s="22" customFormat="1" x14ac:dyDescent="0.25">
      <c r="A95" s="5">
        <v>89</v>
      </c>
      <c r="B95" s="5" t="s">
        <v>88</v>
      </c>
      <c r="C95" s="24">
        <v>6</v>
      </c>
      <c r="D95" s="24" t="s">
        <v>139</v>
      </c>
      <c r="E95" s="68"/>
      <c r="F95" s="92"/>
      <c r="G95" s="68"/>
      <c r="H95" s="69"/>
      <c r="I95" s="62">
        <f t="shared" si="10"/>
        <v>0</v>
      </c>
      <c r="J95" s="72"/>
      <c r="K95" s="21">
        <f t="shared" si="6"/>
        <v>0</v>
      </c>
      <c r="L95" s="24">
        <v>6</v>
      </c>
      <c r="M95" s="23">
        <f t="shared" si="7"/>
        <v>0</v>
      </c>
      <c r="O95" s="5">
        <v>89</v>
      </c>
      <c r="P95" s="73"/>
      <c r="Q95" s="24">
        <v>6</v>
      </c>
      <c r="R95" s="24" t="s">
        <v>139</v>
      </c>
      <c r="S95" s="68"/>
      <c r="T95" s="68"/>
      <c r="U95" s="69"/>
      <c r="V95" s="74">
        <f t="shared" si="11"/>
        <v>0</v>
      </c>
      <c r="W95" s="75"/>
      <c r="X95" s="36">
        <f t="shared" si="8"/>
        <v>0</v>
      </c>
      <c r="Y95" s="24">
        <v>6</v>
      </c>
      <c r="Z95" s="23">
        <f t="shared" si="9"/>
        <v>0</v>
      </c>
    </row>
    <row r="96" spans="1:26" s="22" customFormat="1" x14ac:dyDescent="0.25">
      <c r="A96" s="5">
        <v>90</v>
      </c>
      <c r="B96" s="5" t="s">
        <v>89</v>
      </c>
      <c r="C96" s="24">
        <v>6</v>
      </c>
      <c r="D96" s="24" t="s">
        <v>139</v>
      </c>
      <c r="E96" s="68"/>
      <c r="F96" s="92"/>
      <c r="G96" s="68"/>
      <c r="H96" s="69"/>
      <c r="I96" s="62">
        <f t="shared" si="10"/>
        <v>0</v>
      </c>
      <c r="J96" s="72"/>
      <c r="K96" s="21">
        <f t="shared" si="6"/>
        <v>0</v>
      </c>
      <c r="L96" s="24">
        <v>6</v>
      </c>
      <c r="M96" s="23">
        <f t="shared" si="7"/>
        <v>0</v>
      </c>
      <c r="O96" s="5">
        <v>90</v>
      </c>
      <c r="P96" s="73"/>
      <c r="Q96" s="24">
        <v>6</v>
      </c>
      <c r="R96" s="24" t="s">
        <v>139</v>
      </c>
      <c r="S96" s="68"/>
      <c r="T96" s="68"/>
      <c r="U96" s="69"/>
      <c r="V96" s="74">
        <f t="shared" si="11"/>
        <v>0</v>
      </c>
      <c r="W96" s="75"/>
      <c r="X96" s="36">
        <f t="shared" si="8"/>
        <v>0</v>
      </c>
      <c r="Y96" s="24">
        <v>6</v>
      </c>
      <c r="Z96" s="23">
        <f t="shared" si="9"/>
        <v>0</v>
      </c>
    </row>
    <row r="97" spans="1:27" s="22" customFormat="1" x14ac:dyDescent="0.25">
      <c r="A97" s="5">
        <v>91</v>
      </c>
      <c r="B97" s="5" t="s">
        <v>90</v>
      </c>
      <c r="C97" s="24">
        <v>5</v>
      </c>
      <c r="D97" s="24" t="s">
        <v>139</v>
      </c>
      <c r="E97" s="68"/>
      <c r="F97" s="92"/>
      <c r="G97" s="68"/>
      <c r="H97" s="69"/>
      <c r="I97" s="62">
        <f t="shared" si="10"/>
        <v>0</v>
      </c>
      <c r="J97" s="72"/>
      <c r="K97" s="21">
        <f t="shared" si="6"/>
        <v>0</v>
      </c>
      <c r="L97" s="24">
        <v>5</v>
      </c>
      <c r="M97" s="23">
        <f t="shared" si="7"/>
        <v>0</v>
      </c>
      <c r="O97" s="5">
        <v>91</v>
      </c>
      <c r="P97" s="73"/>
      <c r="Q97" s="24">
        <v>5</v>
      </c>
      <c r="R97" s="24" t="s">
        <v>139</v>
      </c>
      <c r="S97" s="68"/>
      <c r="T97" s="68"/>
      <c r="U97" s="69"/>
      <c r="V97" s="74">
        <f t="shared" si="11"/>
        <v>0</v>
      </c>
      <c r="W97" s="75"/>
      <c r="X97" s="36">
        <f t="shared" si="8"/>
        <v>0</v>
      </c>
      <c r="Y97" s="24">
        <v>5</v>
      </c>
      <c r="Z97" s="23">
        <f t="shared" si="9"/>
        <v>0</v>
      </c>
    </row>
    <row r="98" spans="1:27" s="22" customFormat="1" x14ac:dyDescent="0.25">
      <c r="A98" s="5">
        <v>92</v>
      </c>
      <c r="B98" s="5" t="s">
        <v>91</v>
      </c>
      <c r="C98" s="24">
        <v>5</v>
      </c>
      <c r="D98" s="24" t="s">
        <v>139</v>
      </c>
      <c r="E98" s="68"/>
      <c r="F98" s="92"/>
      <c r="G98" s="68"/>
      <c r="H98" s="69"/>
      <c r="I98" s="62">
        <f t="shared" si="10"/>
        <v>0</v>
      </c>
      <c r="J98" s="72"/>
      <c r="K98" s="21">
        <f t="shared" si="6"/>
        <v>0</v>
      </c>
      <c r="L98" s="24">
        <v>5</v>
      </c>
      <c r="M98" s="23">
        <f t="shared" si="7"/>
        <v>0</v>
      </c>
      <c r="O98" s="5">
        <v>92</v>
      </c>
      <c r="P98" s="73"/>
      <c r="Q98" s="24">
        <v>5</v>
      </c>
      <c r="R98" s="24" t="s">
        <v>139</v>
      </c>
      <c r="S98" s="68"/>
      <c r="T98" s="68"/>
      <c r="U98" s="69"/>
      <c r="V98" s="74">
        <f t="shared" si="11"/>
        <v>0</v>
      </c>
      <c r="W98" s="75"/>
      <c r="X98" s="36">
        <f t="shared" si="8"/>
        <v>0</v>
      </c>
      <c r="Y98" s="24">
        <v>5</v>
      </c>
      <c r="Z98" s="23">
        <f t="shared" si="9"/>
        <v>0</v>
      </c>
    </row>
    <row r="99" spans="1:27" s="22" customFormat="1" x14ac:dyDescent="0.25">
      <c r="A99" s="5">
        <v>93</v>
      </c>
      <c r="B99" s="5" t="s">
        <v>92</v>
      </c>
      <c r="C99" s="24">
        <v>5</v>
      </c>
      <c r="D99" s="24" t="s">
        <v>139</v>
      </c>
      <c r="E99" s="68"/>
      <c r="F99" s="92"/>
      <c r="G99" s="68"/>
      <c r="H99" s="69"/>
      <c r="I99" s="62">
        <f t="shared" si="10"/>
        <v>0</v>
      </c>
      <c r="J99" s="72"/>
      <c r="K99" s="21">
        <f t="shared" si="6"/>
        <v>0</v>
      </c>
      <c r="L99" s="24">
        <v>5</v>
      </c>
      <c r="M99" s="23">
        <f t="shared" si="7"/>
        <v>0</v>
      </c>
      <c r="O99" s="5">
        <v>93</v>
      </c>
      <c r="P99" s="73"/>
      <c r="Q99" s="24">
        <v>5</v>
      </c>
      <c r="R99" s="24" t="s">
        <v>139</v>
      </c>
      <c r="S99" s="68"/>
      <c r="T99" s="68"/>
      <c r="U99" s="69"/>
      <c r="V99" s="74">
        <f t="shared" si="11"/>
        <v>0</v>
      </c>
      <c r="W99" s="75"/>
      <c r="X99" s="36">
        <f t="shared" si="8"/>
        <v>0</v>
      </c>
      <c r="Y99" s="24">
        <v>5</v>
      </c>
      <c r="Z99" s="23">
        <f t="shared" si="9"/>
        <v>0</v>
      </c>
    </row>
    <row r="100" spans="1:27" s="22" customFormat="1" x14ac:dyDescent="0.25">
      <c r="A100" s="5">
        <v>94</v>
      </c>
      <c r="B100" s="5" t="s">
        <v>93</v>
      </c>
      <c r="C100" s="24">
        <v>5</v>
      </c>
      <c r="D100" s="24" t="s">
        <v>139</v>
      </c>
      <c r="E100" s="68"/>
      <c r="F100" s="92"/>
      <c r="G100" s="68"/>
      <c r="H100" s="69"/>
      <c r="I100" s="62">
        <f t="shared" si="10"/>
        <v>0</v>
      </c>
      <c r="J100" s="72"/>
      <c r="K100" s="21">
        <f t="shared" si="6"/>
        <v>0</v>
      </c>
      <c r="L100" s="24">
        <v>5</v>
      </c>
      <c r="M100" s="23">
        <f t="shared" si="7"/>
        <v>0</v>
      </c>
      <c r="O100" s="5">
        <v>94</v>
      </c>
      <c r="P100" s="73"/>
      <c r="Q100" s="24">
        <v>5</v>
      </c>
      <c r="R100" s="24" t="s">
        <v>139</v>
      </c>
      <c r="S100" s="68"/>
      <c r="T100" s="68"/>
      <c r="U100" s="69"/>
      <c r="V100" s="74">
        <f t="shared" si="11"/>
        <v>0</v>
      </c>
      <c r="W100" s="75"/>
      <c r="X100" s="36">
        <f t="shared" si="8"/>
        <v>0</v>
      </c>
      <c r="Y100" s="24">
        <v>5</v>
      </c>
      <c r="Z100" s="23">
        <f t="shared" si="9"/>
        <v>0</v>
      </c>
    </row>
    <row r="101" spans="1:27" s="26" customFormat="1" x14ac:dyDescent="0.25">
      <c r="A101" s="5">
        <v>95</v>
      </c>
      <c r="B101" s="24" t="s">
        <v>96</v>
      </c>
      <c r="C101" s="25">
        <v>3</v>
      </c>
      <c r="D101" s="25" t="s">
        <v>151</v>
      </c>
      <c r="E101" s="70"/>
      <c r="F101" s="92"/>
      <c r="G101" s="70"/>
      <c r="H101" s="71"/>
      <c r="I101" s="62">
        <f t="shared" si="10"/>
        <v>0</v>
      </c>
      <c r="J101" s="72"/>
      <c r="K101" s="21">
        <f t="shared" si="6"/>
        <v>0</v>
      </c>
      <c r="L101" s="25">
        <v>750</v>
      </c>
      <c r="M101" s="23">
        <f t="shared" si="7"/>
        <v>0</v>
      </c>
      <c r="O101" s="5">
        <v>95</v>
      </c>
      <c r="P101" s="73"/>
      <c r="Q101" s="25">
        <v>3</v>
      </c>
      <c r="R101" s="25" t="s">
        <v>151</v>
      </c>
      <c r="S101" s="70"/>
      <c r="T101" s="70"/>
      <c r="U101" s="71"/>
      <c r="V101" s="74">
        <f t="shared" si="11"/>
        <v>0</v>
      </c>
      <c r="W101" s="76"/>
      <c r="X101" s="36">
        <f t="shared" si="8"/>
        <v>0</v>
      </c>
      <c r="Y101" s="25">
        <v>750</v>
      </c>
      <c r="Z101" s="23">
        <f t="shared" si="9"/>
        <v>0</v>
      </c>
    </row>
    <row r="102" spans="1:27" s="26" customFormat="1" x14ac:dyDescent="0.25">
      <c r="A102" s="5">
        <v>96</v>
      </c>
      <c r="B102" s="24" t="s">
        <v>97</v>
      </c>
      <c r="C102" s="25">
        <v>10</v>
      </c>
      <c r="D102" s="25" t="s">
        <v>136</v>
      </c>
      <c r="E102" s="70"/>
      <c r="F102" s="92"/>
      <c r="G102" s="70"/>
      <c r="H102" s="71"/>
      <c r="I102" s="62">
        <f t="shared" si="10"/>
        <v>0</v>
      </c>
      <c r="J102" s="72"/>
      <c r="K102" s="21">
        <f t="shared" si="6"/>
        <v>0</v>
      </c>
      <c r="L102" s="25">
        <v>1000</v>
      </c>
      <c r="M102" s="23">
        <f t="shared" si="7"/>
        <v>0</v>
      </c>
      <c r="O102" s="5">
        <v>96</v>
      </c>
      <c r="P102" s="73"/>
      <c r="Q102" s="25">
        <v>10</v>
      </c>
      <c r="R102" s="25" t="s">
        <v>136</v>
      </c>
      <c r="S102" s="70"/>
      <c r="T102" s="70"/>
      <c r="U102" s="71"/>
      <c r="V102" s="74">
        <f t="shared" si="11"/>
        <v>0</v>
      </c>
      <c r="W102" s="76"/>
      <c r="X102" s="36">
        <f t="shared" si="8"/>
        <v>0</v>
      </c>
      <c r="Y102" s="25">
        <v>1000</v>
      </c>
      <c r="Z102" s="23">
        <f t="shared" si="9"/>
        <v>0</v>
      </c>
    </row>
    <row r="103" spans="1:27" s="26" customFormat="1" x14ac:dyDescent="0.25">
      <c r="A103" s="5">
        <v>97</v>
      </c>
      <c r="B103" s="24" t="s">
        <v>98</v>
      </c>
      <c r="C103" s="25">
        <v>10</v>
      </c>
      <c r="D103" s="25" t="s">
        <v>118</v>
      </c>
      <c r="E103" s="70"/>
      <c r="F103" s="92"/>
      <c r="G103" s="70"/>
      <c r="H103" s="71"/>
      <c r="I103" s="62">
        <f t="shared" si="10"/>
        <v>0</v>
      </c>
      <c r="J103" s="72"/>
      <c r="K103" s="21">
        <f t="shared" si="6"/>
        <v>0</v>
      </c>
      <c r="L103" s="25">
        <v>500</v>
      </c>
      <c r="M103" s="23">
        <f t="shared" si="7"/>
        <v>0</v>
      </c>
      <c r="O103" s="5">
        <v>97</v>
      </c>
      <c r="P103" s="73"/>
      <c r="Q103" s="25">
        <v>10</v>
      </c>
      <c r="R103" s="25" t="s">
        <v>118</v>
      </c>
      <c r="S103" s="70"/>
      <c r="T103" s="70"/>
      <c r="U103" s="71"/>
      <c r="V103" s="74">
        <f t="shared" si="11"/>
        <v>0</v>
      </c>
      <c r="W103" s="76"/>
      <c r="X103" s="36">
        <f t="shared" si="8"/>
        <v>0</v>
      </c>
      <c r="Y103" s="25">
        <v>500</v>
      </c>
      <c r="Z103" s="23">
        <f t="shared" si="9"/>
        <v>0</v>
      </c>
    </row>
    <row r="104" spans="1:27" s="26" customFormat="1" x14ac:dyDescent="0.25">
      <c r="A104" s="5">
        <v>98</v>
      </c>
      <c r="B104" s="24" t="s">
        <v>99</v>
      </c>
      <c r="C104" s="25">
        <v>36</v>
      </c>
      <c r="D104" s="25" t="s">
        <v>117</v>
      </c>
      <c r="E104" s="70"/>
      <c r="F104" s="92"/>
      <c r="G104" s="70"/>
      <c r="H104" s="71"/>
      <c r="I104" s="62">
        <f t="shared" si="10"/>
        <v>0</v>
      </c>
      <c r="J104" s="72"/>
      <c r="K104" s="21">
        <f t="shared" si="6"/>
        <v>0</v>
      </c>
      <c r="L104" s="25">
        <v>3600</v>
      </c>
      <c r="M104" s="23">
        <f t="shared" si="7"/>
        <v>0</v>
      </c>
      <c r="O104" s="5">
        <v>98</v>
      </c>
      <c r="P104" s="73"/>
      <c r="Q104" s="25">
        <v>36</v>
      </c>
      <c r="R104" s="25" t="s">
        <v>117</v>
      </c>
      <c r="S104" s="70"/>
      <c r="T104" s="70"/>
      <c r="U104" s="71"/>
      <c r="V104" s="74">
        <f t="shared" si="11"/>
        <v>0</v>
      </c>
      <c r="W104" s="76"/>
      <c r="X104" s="36">
        <f t="shared" si="8"/>
        <v>0</v>
      </c>
      <c r="Y104" s="25">
        <v>3600</v>
      </c>
      <c r="Z104" s="23">
        <f t="shared" si="9"/>
        <v>0</v>
      </c>
    </row>
    <row r="105" spans="1:27" s="26" customFormat="1" x14ac:dyDescent="0.25">
      <c r="A105" s="5">
        <v>99</v>
      </c>
      <c r="B105" s="24" t="s">
        <v>100</v>
      </c>
      <c r="C105" s="25">
        <v>12</v>
      </c>
      <c r="D105" s="25" t="s">
        <v>139</v>
      </c>
      <c r="E105" s="70"/>
      <c r="F105" s="92"/>
      <c r="G105" s="70"/>
      <c r="H105" s="71"/>
      <c r="I105" s="62">
        <f t="shared" si="10"/>
        <v>0</v>
      </c>
      <c r="J105" s="72"/>
      <c r="K105" s="21">
        <f t="shared" si="6"/>
        <v>0</v>
      </c>
      <c r="L105" s="25">
        <v>12</v>
      </c>
      <c r="M105" s="23">
        <f t="shared" si="7"/>
        <v>0</v>
      </c>
      <c r="O105" s="5">
        <v>99</v>
      </c>
      <c r="P105" s="73"/>
      <c r="Q105" s="25">
        <v>12</v>
      </c>
      <c r="R105" s="25" t="s">
        <v>139</v>
      </c>
      <c r="S105" s="70"/>
      <c r="T105" s="70"/>
      <c r="U105" s="71"/>
      <c r="V105" s="74">
        <f t="shared" si="11"/>
        <v>0</v>
      </c>
      <c r="W105" s="76"/>
      <c r="X105" s="36">
        <f t="shared" si="8"/>
        <v>0</v>
      </c>
      <c r="Y105" s="25">
        <v>12</v>
      </c>
      <c r="Z105" s="23">
        <f t="shared" si="9"/>
        <v>0</v>
      </c>
    </row>
    <row r="106" spans="1:27" s="26" customFormat="1" x14ac:dyDescent="0.25">
      <c r="A106" s="5">
        <v>100</v>
      </c>
      <c r="B106" s="24" t="s">
        <v>101</v>
      </c>
      <c r="C106" s="25">
        <v>14</v>
      </c>
      <c r="D106" s="25" t="s">
        <v>139</v>
      </c>
      <c r="E106" s="70"/>
      <c r="F106" s="92"/>
      <c r="G106" s="70"/>
      <c r="H106" s="71"/>
      <c r="I106" s="62">
        <f t="shared" si="10"/>
        <v>0</v>
      </c>
      <c r="J106" s="72"/>
      <c r="K106" s="21">
        <f t="shared" si="6"/>
        <v>0</v>
      </c>
      <c r="L106" s="25">
        <v>14</v>
      </c>
      <c r="M106" s="23">
        <f t="shared" si="7"/>
        <v>0</v>
      </c>
      <c r="O106" s="5">
        <v>100</v>
      </c>
      <c r="P106" s="73"/>
      <c r="Q106" s="25">
        <v>14</v>
      </c>
      <c r="R106" s="25" t="s">
        <v>139</v>
      </c>
      <c r="S106" s="70"/>
      <c r="T106" s="70"/>
      <c r="U106" s="71"/>
      <c r="V106" s="74">
        <f t="shared" si="11"/>
        <v>0</v>
      </c>
      <c r="W106" s="76"/>
      <c r="X106" s="36">
        <f t="shared" si="8"/>
        <v>0</v>
      </c>
      <c r="Y106" s="25">
        <v>14</v>
      </c>
      <c r="Z106" s="23">
        <f t="shared" si="9"/>
        <v>0</v>
      </c>
    </row>
    <row r="108" spans="1:27" x14ac:dyDescent="0.25">
      <c r="M108" s="32" t="s">
        <v>168</v>
      </c>
      <c r="Z108" s="63"/>
      <c r="AA108" s="63"/>
    </row>
    <row r="109" spans="1:27" x14ac:dyDescent="0.25">
      <c r="L109" s="33"/>
      <c r="M109" s="32">
        <f>SUM(M7:M106)</f>
        <v>712.50000000000011</v>
      </c>
      <c r="Y109" s="33"/>
      <c r="Z109" s="64"/>
      <c r="AA109" s="63"/>
    </row>
    <row r="110" spans="1:27" x14ac:dyDescent="0.25">
      <c r="Z110" s="63"/>
      <c r="AA110" s="63"/>
    </row>
    <row r="111" spans="1:27" x14ac:dyDescent="0.25">
      <c r="Z111" s="63"/>
      <c r="AA111" s="63"/>
    </row>
    <row r="112" spans="1:27" x14ac:dyDescent="0.25">
      <c r="Z112" s="63"/>
      <c r="AA112" s="63"/>
    </row>
  </sheetData>
  <sheetProtection algorithmName="SHA-512" hashValue="IUS6jGxZE46neTq1jzcbI2TJ8D9U1/OigREhO+Y1ikfFD+CrjKZRjnO9j4n+SXxoLOJAfm4p42lGYchFRNVspg==" saltValue="+JShl7CdCHrTWP0oZBN0Kg==" spinCount="100000" sheet="1" objects="1" scenarios="1"/>
  <mergeCells count="1">
    <mergeCell ref="S5:W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7BBFC-2433-4826-A2A8-BD581D50EC95}">
  <dimension ref="B1:O5"/>
  <sheetViews>
    <sheetView showGridLines="0" tabSelected="1" zoomScale="87" zoomScaleNormal="87" workbookViewId="0">
      <selection activeCell="B5" sqref="B5:H5"/>
    </sheetView>
  </sheetViews>
  <sheetFormatPr defaultRowHeight="15" x14ac:dyDescent="0.25"/>
  <cols>
    <col min="1" max="1" width="4" style="12" customWidth="1"/>
    <col min="2" max="5" width="9.140625" style="12"/>
    <col min="6" max="6" width="6" style="12" customWidth="1"/>
    <col min="7" max="7" width="9.140625" style="12"/>
    <col min="8" max="8" width="15.42578125" style="12" customWidth="1"/>
    <col min="9" max="16384" width="9.140625" style="12"/>
  </cols>
  <sheetData>
    <row r="1" spans="2:15" x14ac:dyDescent="0.25">
      <c r="B1" s="55"/>
      <c r="C1" s="55"/>
      <c r="D1" s="55"/>
      <c r="E1" s="55"/>
      <c r="F1" s="55"/>
      <c r="G1" s="55"/>
      <c r="H1" s="55"/>
      <c r="I1" s="55"/>
      <c r="J1" s="55"/>
      <c r="K1" s="55"/>
      <c r="L1" s="55"/>
      <c r="M1" s="55"/>
      <c r="N1" s="55"/>
      <c r="O1" s="55"/>
    </row>
    <row r="2" spans="2:15" ht="23.25" x14ac:dyDescent="0.35">
      <c r="B2" s="56" t="s">
        <v>161</v>
      </c>
      <c r="C2" s="56"/>
      <c r="D2" s="56"/>
      <c r="E2" s="56"/>
      <c r="F2" s="56"/>
      <c r="G2" s="56"/>
      <c r="H2" s="56"/>
      <c r="I2" s="56"/>
      <c r="J2" s="56"/>
      <c r="K2" s="56"/>
      <c r="L2" s="56"/>
      <c r="M2" s="56"/>
      <c r="N2" s="56"/>
      <c r="O2" s="56"/>
    </row>
    <row r="3" spans="2:15" ht="84.75" customHeight="1" x14ac:dyDescent="0.25">
      <c r="B3" s="61" t="s">
        <v>174</v>
      </c>
      <c r="C3" s="61"/>
      <c r="D3" s="61"/>
      <c r="E3" s="61"/>
      <c r="F3" s="61"/>
      <c r="G3" s="61"/>
      <c r="H3" s="61"/>
      <c r="I3" s="61"/>
      <c r="J3" s="61"/>
      <c r="K3" s="61"/>
      <c r="L3" s="61"/>
      <c r="M3" s="61"/>
      <c r="N3" s="61"/>
      <c r="O3" s="61"/>
    </row>
    <row r="4" spans="2:15" ht="42" customHeight="1" x14ac:dyDescent="0.25">
      <c r="B4" s="57" t="s">
        <v>162</v>
      </c>
      <c r="C4" s="57"/>
      <c r="D4" s="57"/>
      <c r="E4" s="57"/>
      <c r="F4" s="57"/>
      <c r="G4" s="59" t="s">
        <v>164</v>
      </c>
      <c r="H4" s="60"/>
      <c r="I4" s="57" t="s">
        <v>163</v>
      </c>
      <c r="J4" s="57"/>
      <c r="K4" s="57"/>
      <c r="L4" s="57"/>
      <c r="M4" s="57"/>
    </row>
    <row r="5" spans="2:15" ht="38.25" customHeight="1" x14ac:dyDescent="0.25">
      <c r="B5" s="58">
        <v>5000</v>
      </c>
      <c r="C5" s="58"/>
      <c r="D5" s="58"/>
      <c r="E5" s="58"/>
      <c r="F5" s="58"/>
      <c r="G5" s="94">
        <v>0</v>
      </c>
      <c r="H5" s="94"/>
      <c r="I5" s="58">
        <f>B5-(B5*G5)</f>
        <v>5000</v>
      </c>
      <c r="J5" s="58"/>
      <c r="K5" s="58"/>
      <c r="L5" s="58"/>
      <c r="M5" s="58"/>
    </row>
  </sheetData>
  <sheetProtection algorithmName="SHA-512" hashValue="3WHSIG1VN1tUCVZnZobP3a4YyavatCPg+Ta57q2RU4SBYc9PUxGgqAdk+835wSH2Tcbpez0YuKoxS+M1osMIKw==" saltValue="WesI9bLDMWYak4eIf4swzg==" spinCount="100000" sheet="1" objects="1" scenarios="1"/>
  <mergeCells count="9">
    <mergeCell ref="B1:O1"/>
    <mergeCell ref="B2:O2"/>
    <mergeCell ref="B4:F4"/>
    <mergeCell ref="B5:F5"/>
    <mergeCell ref="G4:H4"/>
    <mergeCell ref="G5:H5"/>
    <mergeCell ref="I4:M4"/>
    <mergeCell ref="I5:M5"/>
    <mergeCell ref="B3:O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Prijsformulier Kernassortiment</vt:lpstr>
      <vt:lpstr>Restassortiment </vt:lpstr>
    </vt:vector>
  </TitlesOfParts>
  <Company>i-Dienst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Tessa van Dalen-Kragt</dc:creator>
  <cp:lastModifiedBy>Tessa van Dalen-Kragt</cp:lastModifiedBy>
  <dcterms:created xsi:type="dcterms:W3CDTF">2026-03-26T06:55:08Z</dcterms:created>
  <dcterms:modified xsi:type="dcterms:W3CDTF">2026-04-20T09:27:56Z</dcterms:modified>
</cp:coreProperties>
</file>