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svandenhurk\Downloads\"/>
    </mc:Choice>
  </mc:AlternateContent>
  <xr:revisionPtr revIDLastSave="0" documentId="13_ncr:1_{3C7900A5-0F13-41AA-8FA0-6663F8A53F82}" xr6:coauthVersionLast="47" xr6:coauthVersionMax="47" xr10:uidLastSave="{00000000-0000-0000-0000-000000000000}"/>
  <bookViews>
    <workbookView xWindow="-38520" yWindow="-105" windowWidth="38640" windowHeight="21120" xr2:uid="{B2C134C2-2631-4C06-B3F0-37D53198DA48}"/>
  </bookViews>
  <sheets>
    <sheet name="Beoordeling" sheetId="1" r:id="rId1"/>
    <sheet name="Scores + toelichting" sheetId="3" r:id="rId2"/>
    <sheet name="Referentie" sheetId="4" r:id="rId3"/>
  </sheets>
  <definedNames>
    <definedName name="_xlnm.Print_Area" localSheetId="0">Beoordeling!$A$1:$K$64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2" i="1" l="1"/>
  <c r="AF46" i="1" l="1"/>
  <c r="AE46" i="1"/>
  <c r="AD46" i="1"/>
  <c r="AC46" i="1"/>
  <c r="AB46" i="1"/>
  <c r="AF45" i="1"/>
  <c r="AE45" i="1"/>
  <c r="AD45" i="1"/>
  <c r="AC45" i="1"/>
  <c r="AB45" i="1"/>
  <c r="AF41" i="1"/>
  <c r="AE41" i="1"/>
  <c r="AD41" i="1"/>
  <c r="AC41" i="1"/>
  <c r="AB41" i="1"/>
  <c r="AF40" i="1"/>
  <c r="AE40" i="1"/>
  <c r="AD40" i="1"/>
  <c r="AC40" i="1"/>
  <c r="AB40" i="1"/>
  <c r="AF39" i="1"/>
  <c r="AE39" i="1"/>
  <c r="AD39" i="1"/>
  <c r="AC39" i="1"/>
  <c r="AB39" i="1"/>
  <c r="AF38" i="1"/>
  <c r="AE38" i="1"/>
  <c r="AD38" i="1"/>
  <c r="AC38" i="1"/>
  <c r="AB38" i="1"/>
  <c r="AF34" i="1"/>
  <c r="AE34" i="1"/>
  <c r="AD34" i="1"/>
  <c r="AC34" i="1"/>
  <c r="AB34" i="1"/>
  <c r="AF33" i="1"/>
  <c r="AE33" i="1"/>
  <c r="AD33" i="1"/>
  <c r="AC33" i="1"/>
  <c r="AB33" i="1"/>
  <c r="AF29" i="1"/>
  <c r="AE29" i="1"/>
  <c r="AD29" i="1"/>
  <c r="AC29" i="1"/>
  <c r="AB29" i="1"/>
  <c r="AF28" i="1"/>
  <c r="AE28" i="1"/>
  <c r="AD28" i="1"/>
  <c r="AC28" i="1"/>
  <c r="AB28" i="1"/>
  <c r="AF27" i="1"/>
  <c r="AE27" i="1"/>
  <c r="AD27" i="1"/>
  <c r="AC27" i="1"/>
  <c r="AB27" i="1"/>
  <c r="AF23" i="1"/>
  <c r="AE23" i="1"/>
  <c r="AD23" i="1"/>
  <c r="AC23" i="1"/>
  <c r="AB23" i="1"/>
  <c r="AF22" i="1"/>
  <c r="AE22" i="1"/>
  <c r="AD22" i="1"/>
  <c r="AC22" i="1"/>
  <c r="AB22" i="1"/>
  <c r="AF21" i="1"/>
  <c r="AE21" i="1"/>
  <c r="AD21" i="1"/>
  <c r="AC21" i="1"/>
  <c r="AB21" i="1"/>
  <c r="AG29" i="1" l="1"/>
  <c r="H29" i="1" s="1"/>
  <c r="J29" i="1" s="1"/>
  <c r="AG28" i="1"/>
  <c r="H28" i="1" s="1"/>
  <c r="J28" i="1" s="1"/>
  <c r="AG39" i="1"/>
  <c r="H39" i="1" s="1"/>
  <c r="J39" i="1" s="1"/>
  <c r="AG34" i="1"/>
  <c r="H34" i="1" s="1"/>
  <c r="J34" i="1" s="1"/>
  <c r="AG46" i="1"/>
  <c r="H46" i="1" s="1"/>
  <c r="J46" i="1" s="1"/>
  <c r="AG45" i="1"/>
  <c r="H45" i="1" s="1"/>
  <c r="J45" i="1" s="1"/>
  <c r="AG41" i="1"/>
  <c r="H41" i="1" s="1"/>
  <c r="J41" i="1" s="1"/>
  <c r="AG40" i="1"/>
  <c r="H40" i="1" s="1"/>
  <c r="J40" i="1" s="1"/>
  <c r="AG38" i="1"/>
  <c r="H38" i="1" s="1"/>
  <c r="J38" i="1" s="1"/>
  <c r="AG33" i="1"/>
  <c r="H33" i="1" s="1"/>
  <c r="J33" i="1" s="1"/>
  <c r="AG27" i="1"/>
  <c r="H27" i="1" s="1"/>
  <c r="J27" i="1" s="1"/>
  <c r="AG23" i="1"/>
  <c r="AG22" i="1"/>
  <c r="AG21" i="1"/>
  <c r="H21" i="1" s="1"/>
  <c r="J21" i="1" s="1"/>
  <c r="J30" i="1" l="1"/>
  <c r="H23" i="1"/>
  <c r="J23" i="1" s="1"/>
  <c r="J47" i="1"/>
  <c r="J42" i="1"/>
  <c r="J35" i="1"/>
  <c r="J24" i="1" l="1"/>
  <c r="A50" i="1" l="1"/>
  <c r="A1" i="1" s="1"/>
</calcChain>
</file>

<file path=xl/sharedStrings.xml><?xml version="1.0" encoding="utf-8"?>
<sst xmlns="http://schemas.openxmlformats.org/spreadsheetml/2006/main" count="142" uniqueCount="82">
  <si>
    <t>Cijfer</t>
  </si>
  <si>
    <t>Omschrijving</t>
  </si>
  <si>
    <t xml:space="preserve">Toelichting </t>
  </si>
  <si>
    <t>Zeer goed</t>
  </si>
  <si>
    <t>Goed</t>
  </si>
  <si>
    <t>Voldoende</t>
  </si>
  <si>
    <t>Onvoldoende</t>
  </si>
  <si>
    <t>Slecht</t>
  </si>
  <si>
    <t>De prestatie van de leverancier voldoet niet aan de verwachting van Dar. De wijze van uitvoering is twijfelachtig en moet verbeteren.</t>
  </si>
  <si>
    <t>Datum:</t>
  </si>
  <si>
    <t>Levering</t>
  </si>
  <si>
    <t>Dienst</t>
  </si>
  <si>
    <t>Eigenaar beoordeling:</t>
  </si>
  <si>
    <t>Beoordelingsteam:</t>
  </si>
  <si>
    <t>Werkvoorbereiding/planning</t>
  </si>
  <si>
    <t>Bereikbaarheid van de leverancier</t>
  </si>
  <si>
    <t>Continuïteit van de kwaliteit</t>
  </si>
  <si>
    <t>Afhandeling van klachten</t>
  </si>
  <si>
    <t>Pro-activiteit van de leverancier</t>
  </si>
  <si>
    <t>Prijs/kwaliteit verhouding</t>
  </si>
  <si>
    <t>Flexibiliteit</t>
  </si>
  <si>
    <t>Communicatie rondom planning en afstemming</t>
  </si>
  <si>
    <t>Omgang met minder - en meerwerk</t>
  </si>
  <si>
    <t>Navolging conform contract/aanbesteding</t>
  </si>
  <si>
    <t>SCORE</t>
  </si>
  <si>
    <t>Werk</t>
  </si>
  <si>
    <t xml:space="preserve">Naam leverancier / aannemer: </t>
  </si>
  <si>
    <t xml:space="preserve">Kwaliteit van het geleverde </t>
  </si>
  <si>
    <t xml:space="preserve">Algemene reactietijd </t>
  </si>
  <si>
    <t>Omschrijving te beoordelen werkzaamheden inclusief beoordelingsperiode:</t>
  </si>
  <si>
    <t xml:space="preserve">De prestatie van de leverancier overtreft de verwachting van Dar. De wijze van uitvoeren is uitstekend,  (zeer) innovatief, zeer degelijk, inhoudelijk zeer relevant en biedt maximale meerwaarde. </t>
  </si>
  <si>
    <t>De prestatie van de leverancier voldoet ruim aan de verwachting van Dar. De wijze van uitvoeren is goed, degelijk, inhoudelijk relevant en biedt meerwaarde.</t>
  </si>
  <si>
    <t>De prestatie van de leverancier voldoet aan de verwachting van Dar, er wordt echter geen meerwaarde gecreëerd. De wijze van uitvoeren volstaat, maar onderscheid zich niet.</t>
  </si>
  <si>
    <t>De prestatie van de leverancier voldoet absoluut niet aan de verwachting van Dar. De wijze van uitvoering is ondermaats en/of onvolledig.</t>
  </si>
  <si>
    <t>wegingsfactor (%)</t>
  </si>
  <si>
    <t xml:space="preserve">Uitvoering conform afgesproken planning </t>
  </si>
  <si>
    <t>TOTALE BEOORDELING</t>
  </si>
  <si>
    <t>ONDERDEEL SCORE</t>
  </si>
  <si>
    <t>Waardering</t>
  </si>
  <si>
    <t xml:space="preserve">              BEOORDELING</t>
  </si>
  <si>
    <t xml:space="preserve">                       COMMERCIEEL (25%)</t>
  </si>
  <si>
    <t xml:space="preserve">               PLANNING (25%)</t>
  </si>
  <si>
    <t xml:space="preserve">               KWALITEIT (25%)</t>
  </si>
  <si>
    <t xml:space="preserve">                                                 COMMUNICATIE EN SERVICE (15%)</t>
  </si>
  <si>
    <t xml:space="preserve">                   FACTURATIE (10%)</t>
  </si>
  <si>
    <t xml:space="preserve">Verbeterplan </t>
  </si>
  <si>
    <t>Inge Fiselier</t>
  </si>
  <si>
    <t>Overig</t>
  </si>
  <si>
    <t>Facturatie conform afspraak</t>
  </si>
  <si>
    <t>Facturatie conform afgesproken termijn</t>
  </si>
  <si>
    <t>Motivatie</t>
  </si>
  <si>
    <t>(zet een X in het vak dat van toepassing is)</t>
  </si>
  <si>
    <t>In de totale beoordeling zijn 100 punten te behalen, deze worden verdeeld over 5 onderwerpen volgens de %-tuele verdeling die hier aan gehangen is. 
Commercieel 25% = 25 punten
Planningen 25% = 25 punten
Kwaliteit 25% = 25 punten
Communicatie en service 15% = 15 punten
Facturatie 10% = 10 punten</t>
  </si>
  <si>
    <t>Beoordelingsmatrix</t>
  </si>
  <si>
    <t>Consequentie</t>
  </si>
  <si>
    <t>Toelichting</t>
  </si>
  <si>
    <t>Behaald aantal punten</t>
  </si>
  <si>
    <t>60 &lt; - 79</t>
  </si>
  <si>
    <t>20 &lt; - 39</t>
  </si>
  <si>
    <t>40 &lt; - 59</t>
  </si>
  <si>
    <t>80 &lt; - 99</t>
  </si>
  <si>
    <t>Motivatie (door + en - punten)</t>
  </si>
  <si>
    <r>
      <t xml:space="preserve">Voor ieder </t>
    </r>
    <r>
      <rPr>
        <i/>
        <u/>
        <sz val="11"/>
        <color theme="1"/>
        <rFont val="Calibri"/>
        <family val="2"/>
        <scheme val="minor"/>
      </rPr>
      <t>onderdeel</t>
    </r>
    <r>
      <rPr>
        <i/>
        <sz val="11"/>
        <color theme="1"/>
        <rFont val="Calibri"/>
        <family val="2"/>
        <scheme val="minor"/>
      </rPr>
      <t xml:space="preserve"> waar onvoldoende of slecht voor gescoord is dient de leverancier/aannemer zelf een verbeterplan op te stellen. Dit plan dient SMART (Specifiek, Meetbaar, Acceptabel, Realistich, Tijdgebonden) gedefinieerd te worden en binnen twee weken na de leveranciersbeoordeling aan Dar aangeboden te worden. Dit plan maakt onderdeel uit van de leveranciersbeoordeling.</t>
    </r>
  </si>
  <si>
    <t>Voortzetting van de overeenkomst naar volle tevredenheid.</t>
  </si>
  <si>
    <r>
      <rPr>
        <b/>
        <sz val="11"/>
        <color theme="1"/>
        <rFont val="Calibri"/>
        <family val="2"/>
        <scheme val="minor"/>
      </rPr>
      <t>Zeer goed.</t>
    </r>
    <r>
      <rPr>
        <sz val="11"/>
        <color theme="1"/>
        <rFont val="Calibri"/>
        <family val="2"/>
        <scheme val="minor"/>
      </rPr>
      <t xml:space="preserve"> De prestatie van de leverancier overtreft de verwachting van Dar. De wijze van uitvoeren is uitstekend,  (zeer) innovatief, zeer degelijk, inhoudelijk zeer relevant en biedt maximale meerwaarde. </t>
    </r>
  </si>
  <si>
    <r>
      <rPr>
        <b/>
        <sz val="11"/>
        <color theme="1"/>
        <rFont val="Calibri"/>
        <family val="2"/>
        <scheme val="minor"/>
      </rPr>
      <t xml:space="preserve">Goed. </t>
    </r>
    <r>
      <rPr>
        <sz val="11"/>
        <color theme="1"/>
        <rFont val="Calibri"/>
        <family val="2"/>
        <scheme val="minor"/>
      </rPr>
      <t>De prestatie van de leverancier voldoet ruim aan de verwachting van Dar. De wijze van uitvoeren is goed, degelijk, inhoudelijk relevant en biedt meerwaarde.</t>
    </r>
  </si>
  <si>
    <r>
      <rPr>
        <b/>
        <sz val="11"/>
        <color theme="1"/>
        <rFont val="Calibri"/>
        <family val="2"/>
        <scheme val="minor"/>
      </rPr>
      <t xml:space="preserve">Voldoende. </t>
    </r>
    <r>
      <rPr>
        <sz val="11"/>
        <color theme="1"/>
        <rFont val="Calibri"/>
        <family val="2"/>
        <scheme val="minor"/>
      </rPr>
      <t>De prestatie van de leverancier voldoet aan de verwachting van Dar, er wordt echter geen meerwaarde gecreëerd. De wijze van uitvoeren volstaat, maar onderscheid zich niet.</t>
    </r>
  </si>
  <si>
    <r>
      <rPr>
        <b/>
        <sz val="11"/>
        <color theme="1"/>
        <rFont val="Calibri"/>
        <family val="2"/>
        <scheme val="minor"/>
      </rPr>
      <t xml:space="preserve">Onvoldoende. </t>
    </r>
    <r>
      <rPr>
        <sz val="11"/>
        <color theme="1"/>
        <rFont val="Calibri"/>
        <family val="2"/>
        <scheme val="minor"/>
      </rPr>
      <t>De prestatie van de leverancier voldoet niet aan de verwachting van Dar. De wijze van uitvoering is twijfelachtig en moet verbeteren.</t>
    </r>
  </si>
  <si>
    <r>
      <rPr>
        <b/>
        <sz val="11"/>
        <color theme="1"/>
        <rFont val="Calibri"/>
        <family val="2"/>
        <scheme val="minor"/>
      </rPr>
      <t xml:space="preserve">Slecht. </t>
    </r>
    <r>
      <rPr>
        <sz val="11"/>
        <color theme="1"/>
        <rFont val="Calibri"/>
        <family val="2"/>
        <scheme val="minor"/>
      </rPr>
      <t>De prestatie van de leverancier voldoet absoluut niet aan de verwachting van Dar. De wijze van uitvoering is ondermaats en/of onvolledig.</t>
    </r>
  </si>
  <si>
    <t>Voortzetting van de overeenkomst, met ruimte voor het creëren van meerwaarde.</t>
  </si>
  <si>
    <t xml:space="preserve">Risico tot niet verlengen of voortzetten van de overeenkomst. Een verbeterplan moet opgesteld worden en met Dar gedeeld worden binnen twee weken na de leveranciersbeoordeling. Éen maand na inlevering van het verbetervoorstel wordt getoetst of deze verbeterpunten behaald zijn. Indien dit niet het geval is krijgt de leverancier nogmaals twee maal 1 maand de tijd om het prestatie niveau op voldoende te krijgen. In totaal is er dus 3 maanden de tijd om tot dit niveau te komen. Als dit binnen dit tijdsbestek niet lukt, wordt de overeenkomst niet voortgezet. </t>
  </si>
  <si>
    <t xml:space="preserve">Het contract wordt niet verlengd of voortgezet. Een verbeterplan moet opgesteld worden en met Dar gedeeld worden binnen twee weken na de leveranciersbeoordeling. Er worden 2 wekelijkse bijeenkomsten opgezet om te toetsen of deze verbeterpunten behaald zijn. Men krijgt 1 maand de tijd om tot het niveau ''onvoldoende'' te komen en daarna nog maximaal 2 maanden te tijd om tot het niveau ''voldoende'' te komen. In totaal is er dus 3 maanden de tijd om tot het niveau ''voldoende'' te komen. Als dit binnen dit tijdsbestek niet lukt, wordt de overeenkomst niet voortgezet. </t>
  </si>
  <si>
    <t>punten</t>
  </si>
  <si>
    <t>Max. punten</t>
  </si>
  <si>
    <t>Teamleider</t>
  </si>
  <si>
    <t>Uitvoerend toezichthouders</t>
  </si>
  <si>
    <t>Voortzetting van de overeenkomst naar tevredenheid.</t>
  </si>
  <si>
    <t>Type opdracht:</t>
  </si>
  <si>
    <t>Daan van Asperen</t>
  </si>
  <si>
    <t>Veroniek Tigges</t>
  </si>
  <si>
    <t>….</t>
  </si>
  <si>
    <t>Afdeling Dar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</si>
</sst>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1" x14ac:knownFonts="1">
    <font>
      <sz val="11"/>
      <color theme="1"/>
      <name val="Calibri"/>
      <family val="2"/>
      <scheme val="minor"/>
    </font>
    <font>
      <b/>
      <sz val="11"/>
      <color theme="1"/>
      <name val="Calibri"/>
      <family val="2"/>
      <scheme val="minor"/>
    </font>
    <font>
      <i/>
      <sz val="11"/>
      <color theme="1"/>
      <name val="Calibri"/>
      <family val="2"/>
      <scheme val="minor"/>
    </font>
    <font>
      <b/>
      <sz val="14"/>
      <color theme="1"/>
      <name val="Calibri"/>
      <family val="2"/>
      <scheme val="minor"/>
    </font>
    <font>
      <b/>
      <sz val="18"/>
      <color theme="1"/>
      <name val="Calibri"/>
      <family val="2"/>
      <scheme val="minor"/>
    </font>
    <font>
      <b/>
      <sz val="14"/>
      <name val="Calibri"/>
      <family val="2"/>
      <scheme val="minor"/>
    </font>
    <font>
      <sz val="22"/>
      <color theme="1"/>
      <name val="Calibri"/>
      <family val="2"/>
      <scheme val="minor"/>
    </font>
    <font>
      <i/>
      <u/>
      <sz val="11"/>
      <color theme="1"/>
      <name val="Calibri"/>
      <family val="2"/>
      <scheme val="minor"/>
    </font>
    <font>
      <b/>
      <i/>
      <sz val="9"/>
      <name val="Calibri"/>
      <family val="2"/>
      <scheme val="minor"/>
    </font>
    <font>
      <sz val="10"/>
      <color theme="1"/>
      <name val="Calibri"/>
      <family val="2"/>
      <scheme val="minor"/>
    </font>
    <font>
      <sz val="11"/>
      <color theme="1"/>
      <name val="Calibri"/>
      <family val="2"/>
      <scheme val="minor"/>
    </font>
  </fonts>
  <fills count="8">
    <fill>
      <patternFill patternType="none"/>
    </fill>
    <fill>
      <patternFill patternType="gray125"/>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theme="9" tint="0.399975585192419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43" fontId="10" fillId="0" borderId="0" applyFont="0" applyFill="0" applyBorder="0" applyAlignment="0" applyProtection="0"/>
  </cellStyleXfs>
  <cellXfs count="144">
    <xf numFmtId="0" fontId="0" fillId="0" borderId="0" xfId="0"/>
    <xf numFmtId="0" fontId="0" fillId="0" borderId="0" xfId="0" applyAlignment="1">
      <alignment vertical="center"/>
    </xf>
    <xf numFmtId="0" fontId="0" fillId="0" borderId="0" xfId="0" applyAlignment="1">
      <alignment horizontal="left"/>
    </xf>
    <xf numFmtId="0" fontId="0" fillId="2" borderId="0" xfId="0" applyFill="1" applyAlignment="1">
      <alignment horizontal="left"/>
    </xf>
    <xf numFmtId="0" fontId="0" fillId="3" borderId="0" xfId="0" applyFill="1" applyAlignment="1">
      <alignment horizontal="left"/>
    </xf>
    <xf numFmtId="0" fontId="0" fillId="4" borderId="0" xfId="0" applyFill="1" applyAlignment="1">
      <alignment horizontal="left"/>
    </xf>
    <xf numFmtId="0" fontId="0" fillId="5" borderId="0" xfId="0" applyFill="1" applyAlignment="1">
      <alignment horizontal="left"/>
    </xf>
    <xf numFmtId="0" fontId="0" fillId="6" borderId="0" xfId="0" applyFill="1" applyAlignment="1">
      <alignment horizontal="left" vertical="center"/>
    </xf>
    <xf numFmtId="0" fontId="0" fillId="0" borderId="0" xfId="0" applyAlignment="1">
      <alignment vertical="center" wrapText="1"/>
    </xf>
    <xf numFmtId="0" fontId="0" fillId="0" borderId="0" xfId="0" applyAlignment="1">
      <alignment vertical="top" wrapText="1"/>
    </xf>
    <xf numFmtId="0" fontId="1" fillId="0" borderId="0" xfId="0" applyFont="1" applyAlignment="1">
      <alignment horizontal="left"/>
    </xf>
    <xf numFmtId="9" fontId="0" fillId="0" borderId="0" xfId="0" applyNumberFormat="1" applyAlignment="1">
      <alignment horizontal="right" wrapText="1"/>
    </xf>
    <xf numFmtId="9" fontId="0" fillId="0" borderId="0" xfId="0" applyNumberFormat="1" applyAlignment="1">
      <alignment horizontal="right"/>
    </xf>
    <xf numFmtId="9" fontId="0" fillId="0" borderId="0" xfId="0" applyNumberFormat="1" applyAlignment="1">
      <alignment vertical="top" wrapText="1"/>
    </xf>
    <xf numFmtId="0" fontId="0" fillId="0" borderId="3" xfId="0" applyBorder="1"/>
    <xf numFmtId="0" fontId="0" fillId="0" borderId="1" xfId="0" applyBorder="1"/>
    <xf numFmtId="0" fontId="1" fillId="7" borderId="1" xfId="0" applyFont="1" applyFill="1" applyBorder="1"/>
    <xf numFmtId="0" fontId="3" fillId="0" borderId="0" xfId="0" applyFont="1" applyAlignment="1">
      <alignment wrapText="1"/>
    </xf>
    <xf numFmtId="0" fontId="0" fillId="7" borderId="3" xfId="0" applyFill="1" applyBorder="1" applyAlignment="1">
      <alignment horizontal="center"/>
    </xf>
    <xf numFmtId="0" fontId="0" fillId="7" borderId="20" xfId="0" applyFill="1" applyBorder="1" applyAlignment="1">
      <alignment horizontal="center"/>
    </xf>
    <xf numFmtId="0" fontId="1" fillId="7" borderId="4" xfId="0" applyFont="1" applyFill="1" applyBorder="1"/>
    <xf numFmtId="0" fontId="1" fillId="7" borderId="20" xfId="0" applyFont="1" applyFill="1" applyBorder="1"/>
    <xf numFmtId="0" fontId="0" fillId="7" borderId="4" xfId="0" applyFill="1" applyBorder="1" applyAlignment="1">
      <alignment horizontal="center"/>
    </xf>
    <xf numFmtId="0" fontId="2" fillId="0" borderId="0" xfId="0" applyFont="1" applyAlignment="1">
      <alignment vertical="top" wrapText="1"/>
    </xf>
    <xf numFmtId="0" fontId="0" fillId="0" borderId="1" xfId="0" applyBorder="1" applyAlignment="1">
      <alignment horizontal="center" vertical="center"/>
    </xf>
    <xf numFmtId="0" fontId="0" fillId="6" borderId="26" xfId="0" applyFill="1" applyBorder="1" applyAlignment="1">
      <alignment horizontal="left" vertical="top"/>
    </xf>
    <xf numFmtId="0" fontId="0" fillId="5" borderId="26" xfId="0" applyFill="1" applyBorder="1" applyAlignment="1">
      <alignment horizontal="left" vertical="top"/>
    </xf>
    <xf numFmtId="0" fontId="0" fillId="3" borderId="26" xfId="0" applyFill="1" applyBorder="1" applyAlignment="1">
      <alignment horizontal="left" vertical="top"/>
    </xf>
    <xf numFmtId="0" fontId="2" fillId="4" borderId="26" xfId="0" applyFont="1" applyFill="1" applyBorder="1" applyAlignment="1">
      <alignment horizontal="left" vertical="top"/>
    </xf>
    <xf numFmtId="0" fontId="2" fillId="2" borderId="27" xfId="0" applyFont="1" applyFill="1" applyBorder="1" applyAlignment="1">
      <alignment horizontal="left" vertical="top"/>
    </xf>
    <xf numFmtId="0" fontId="1" fillId="0" borderId="26" xfId="0" applyFont="1" applyBorder="1" applyAlignment="1">
      <alignment horizontal="left" vertical="top"/>
    </xf>
    <xf numFmtId="0" fontId="2" fillId="0" borderId="0" xfId="0" applyFont="1"/>
    <xf numFmtId="1" fontId="0" fillId="0" borderId="1" xfId="0" applyNumberFormat="1" applyBorder="1"/>
    <xf numFmtId="0" fontId="1" fillId="6" borderId="1" xfId="0" applyFont="1" applyFill="1" applyBorder="1" applyAlignment="1">
      <alignment horizontal="center" vertical="center"/>
    </xf>
    <xf numFmtId="0" fontId="1" fillId="5" borderId="1" xfId="0" applyFont="1" applyFill="1" applyBorder="1" applyAlignment="1">
      <alignment horizontal="center" vertical="center"/>
    </xf>
    <xf numFmtId="0" fontId="1" fillId="3" borderId="1" xfId="0" applyFont="1" applyFill="1" applyBorder="1" applyAlignment="1">
      <alignment horizontal="center" vertical="center"/>
    </xf>
    <xf numFmtId="0" fontId="1" fillId="4"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0" borderId="21" xfId="0" applyFont="1" applyBorder="1" applyAlignment="1">
      <alignment horizontal="left" vertical="center"/>
    </xf>
    <xf numFmtId="0" fontId="1" fillId="0" borderId="1" xfId="0" applyFont="1" applyBorder="1" applyAlignment="1">
      <alignment horizontal="center" wrapText="1"/>
    </xf>
    <xf numFmtId="0" fontId="2" fillId="0" borderId="6" xfId="0" applyFont="1" applyBorder="1"/>
    <xf numFmtId="0" fontId="9" fillId="0" borderId="1" xfId="0" applyFont="1" applyBorder="1" applyAlignment="1">
      <alignment horizontal="left" wrapText="1"/>
    </xf>
    <xf numFmtId="0" fontId="9" fillId="0" borderId="1" xfId="0" applyFont="1" applyBorder="1"/>
    <xf numFmtId="43" fontId="1" fillId="0" borderId="1" xfId="1" applyFont="1" applyBorder="1" applyAlignment="1"/>
    <xf numFmtId="0" fontId="0" fillId="0" borderId="1" xfId="0" applyBorder="1" applyAlignment="1">
      <alignment vertical="top"/>
    </xf>
    <xf numFmtId="0" fontId="0" fillId="0" borderId="1" xfId="0" applyBorder="1" applyAlignment="1">
      <alignment horizontal="left" vertical="top"/>
    </xf>
    <xf numFmtId="0" fontId="8" fillId="0" borderId="1" xfId="0" applyFont="1" applyBorder="1" applyAlignment="1">
      <alignment vertical="top"/>
    </xf>
    <xf numFmtId="43" fontId="2" fillId="0" borderId="0" xfId="1" applyFont="1" applyBorder="1" applyAlignment="1"/>
    <xf numFmtId="43" fontId="1" fillId="0" borderId="1" xfId="1" applyFont="1" applyFill="1" applyBorder="1" applyAlignment="1">
      <alignment horizontal="center" vertical="center" wrapText="1"/>
    </xf>
    <xf numFmtId="43" fontId="0" fillId="0" borderId="1" xfId="1" applyFont="1" applyBorder="1"/>
    <xf numFmtId="43" fontId="2" fillId="0" borderId="0" xfId="1" applyFont="1" applyAlignment="1">
      <alignment vertical="top" wrapText="1"/>
    </xf>
    <xf numFmtId="43" fontId="0" fillId="0" borderId="0" xfId="1" applyFont="1"/>
    <xf numFmtId="43" fontId="1" fillId="0" borderId="1" xfId="1" applyFont="1" applyFill="1" applyBorder="1" applyAlignment="1">
      <alignment horizontal="center" wrapText="1"/>
    </xf>
    <xf numFmtId="43" fontId="0" fillId="0" borderId="1" xfId="1" applyFont="1" applyBorder="1" applyAlignment="1">
      <alignment horizontal="center" vertical="center"/>
    </xf>
    <xf numFmtId="0" fontId="8" fillId="0" borderId="29" xfId="0" applyFont="1" applyBorder="1" applyAlignment="1">
      <alignment vertical="top"/>
    </xf>
    <xf numFmtId="0" fontId="1" fillId="6" borderId="29" xfId="0" applyFont="1" applyFill="1" applyBorder="1" applyAlignment="1">
      <alignment horizontal="center" vertical="center"/>
    </xf>
    <xf numFmtId="0" fontId="1" fillId="5" borderId="29" xfId="0" applyFont="1" applyFill="1" applyBorder="1" applyAlignment="1">
      <alignment horizontal="center" vertical="center"/>
    </xf>
    <xf numFmtId="0" fontId="1" fillId="3" borderId="29" xfId="0" applyFont="1" applyFill="1" applyBorder="1" applyAlignment="1">
      <alignment horizontal="center" vertical="center"/>
    </xf>
    <xf numFmtId="0" fontId="1" fillId="4" borderId="29" xfId="0" applyFont="1" applyFill="1" applyBorder="1" applyAlignment="1">
      <alignment horizontal="center" vertical="center"/>
    </xf>
    <xf numFmtId="0" fontId="1" fillId="2" borderId="29" xfId="0" applyFont="1" applyFill="1" applyBorder="1" applyAlignment="1">
      <alignment horizontal="center" vertical="center"/>
    </xf>
    <xf numFmtId="43" fontId="1" fillId="0" borderId="29" xfId="1" applyFont="1" applyFill="1" applyBorder="1" applyAlignment="1">
      <alignment horizontal="center" wrapText="1"/>
    </xf>
    <xf numFmtId="43" fontId="1" fillId="0" borderId="29" xfId="1" applyFont="1" applyFill="1" applyBorder="1" applyAlignment="1">
      <alignment horizontal="center" vertical="center" wrapText="1"/>
    </xf>
    <xf numFmtId="0" fontId="1" fillId="0" borderId="29" xfId="0" applyFont="1" applyBorder="1" applyAlignment="1">
      <alignment horizontal="center" wrapText="1"/>
    </xf>
    <xf numFmtId="0" fontId="3" fillId="7" borderId="18" xfId="0" applyFont="1" applyFill="1" applyBorder="1" applyAlignment="1">
      <alignment horizontal="left" vertical="top"/>
    </xf>
    <xf numFmtId="0" fontId="3" fillId="7" borderId="19" xfId="0" applyFont="1" applyFill="1" applyBorder="1" applyAlignment="1">
      <alignment horizontal="left" vertical="top"/>
    </xf>
    <xf numFmtId="0" fontId="3" fillId="7" borderId="20" xfId="0" applyFont="1" applyFill="1" applyBorder="1" applyAlignment="1">
      <alignment horizontal="left" vertical="top"/>
    </xf>
    <xf numFmtId="0" fontId="2" fillId="0" borderId="23" xfId="0" applyFont="1" applyBorder="1" applyAlignment="1">
      <alignment horizontal="center" vertical="top"/>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3" fillId="7" borderId="22" xfId="0" applyFont="1" applyFill="1" applyBorder="1" applyAlignment="1">
      <alignment horizontal="left" vertical="top"/>
    </xf>
    <xf numFmtId="0" fontId="3" fillId="7" borderId="23" xfId="0" applyFont="1" applyFill="1" applyBorder="1" applyAlignment="1">
      <alignment horizontal="left" vertical="top"/>
    </xf>
    <xf numFmtId="0" fontId="3" fillId="7" borderId="24" xfId="0" applyFont="1" applyFill="1" applyBorder="1" applyAlignment="1">
      <alignment horizontal="left" vertical="top"/>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25" xfId="0"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left" wrapText="1"/>
    </xf>
    <xf numFmtId="0" fontId="0" fillId="0" borderId="28" xfId="0" applyBorder="1" applyAlignment="1">
      <alignment horizontal="left" vertical="top" wrapText="1"/>
    </xf>
    <xf numFmtId="0" fontId="1" fillId="0" borderId="1" xfId="0" applyFont="1" applyBorder="1" applyAlignment="1">
      <alignment horizontal="left" vertical="top" wrapText="1"/>
    </xf>
    <xf numFmtId="0" fontId="1" fillId="0" borderId="7" xfId="0" applyFont="1" applyBorder="1" applyAlignment="1">
      <alignment horizontal="left" vertical="top"/>
    </xf>
    <xf numFmtId="0" fontId="1" fillId="0" borderId="8" xfId="0" applyFont="1" applyBorder="1" applyAlignment="1">
      <alignment horizontal="left" vertical="top"/>
    </xf>
    <xf numFmtId="0" fontId="1" fillId="0" borderId="25" xfId="0" applyFont="1" applyBorder="1" applyAlignment="1">
      <alignment horizontal="left" vertical="top"/>
    </xf>
    <xf numFmtId="0" fontId="2" fillId="0" borderId="25" xfId="0" applyFont="1" applyBorder="1" applyAlignment="1">
      <alignment horizontal="left" vertical="top" wrapText="1"/>
    </xf>
    <xf numFmtId="43" fontId="1" fillId="0" borderId="2" xfId="1" applyFont="1" applyBorder="1" applyAlignment="1">
      <alignment vertical="top" wrapText="1"/>
    </xf>
    <xf numFmtId="43" fontId="1" fillId="0" borderId="3" xfId="1" applyFont="1" applyBorder="1" applyAlignment="1">
      <alignment vertical="top" wrapText="1"/>
    </xf>
    <xf numFmtId="43" fontId="1" fillId="0" borderId="4" xfId="1" applyFont="1" applyBorder="1" applyAlignment="1">
      <alignment vertical="top" wrapText="1"/>
    </xf>
    <xf numFmtId="0" fontId="1" fillId="0" borderId="18" xfId="0" applyFont="1" applyBorder="1" applyAlignment="1">
      <alignment horizontal="right"/>
    </xf>
    <xf numFmtId="0" fontId="1" fillId="0" borderId="19" xfId="0" applyFont="1" applyBorder="1" applyAlignment="1">
      <alignment horizontal="right"/>
    </xf>
    <xf numFmtId="0" fontId="1" fillId="0" borderId="20" xfId="0" applyFont="1" applyBorder="1" applyAlignment="1">
      <alignment horizontal="right"/>
    </xf>
    <xf numFmtId="0" fontId="4" fillId="7" borderId="18" xfId="0" applyFont="1" applyFill="1" applyBorder="1" applyAlignment="1">
      <alignment horizontal="center"/>
    </xf>
    <xf numFmtId="0" fontId="4" fillId="7" borderId="19" xfId="0" applyFont="1" applyFill="1" applyBorder="1" applyAlignment="1">
      <alignment horizontal="center"/>
    </xf>
    <xf numFmtId="0" fontId="4" fillId="7" borderId="20" xfId="0" applyFont="1" applyFill="1" applyBorder="1" applyAlignment="1">
      <alignment horizontal="center"/>
    </xf>
    <xf numFmtId="0" fontId="5" fillId="7" borderId="18" xfId="0" applyFont="1" applyFill="1" applyBorder="1" applyAlignment="1">
      <alignment horizontal="center" wrapText="1"/>
    </xf>
    <xf numFmtId="0" fontId="5" fillId="7" borderId="19" xfId="0" applyFont="1" applyFill="1" applyBorder="1" applyAlignment="1">
      <alignment horizontal="center" wrapText="1"/>
    </xf>
    <xf numFmtId="0" fontId="5" fillId="7" borderId="20" xfId="0" applyFont="1" applyFill="1" applyBorder="1" applyAlignment="1">
      <alignment horizontal="center" wrapText="1"/>
    </xf>
    <xf numFmtId="0" fontId="2" fillId="0" borderId="5" xfId="0" applyFont="1" applyBorder="1" applyAlignment="1">
      <alignment horizontal="left" vertical="top"/>
    </xf>
    <xf numFmtId="0" fontId="2" fillId="0" borderId="0" xfId="0" applyFont="1" applyAlignment="1">
      <alignment horizontal="left" vertical="top"/>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0" xfId="0" applyFont="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0" fillId="0" borderId="1" xfId="0" applyBorder="1" applyAlignment="1">
      <alignment horizontal="left"/>
    </xf>
    <xf numFmtId="14" fontId="0" fillId="0" borderId="1" xfId="0" applyNumberFormat="1" applyBorder="1" applyAlignment="1">
      <alignment horizontal="left"/>
    </xf>
    <xf numFmtId="0" fontId="1" fillId="7" borderId="1" xfId="0" applyFont="1" applyFill="1" applyBorder="1" applyAlignment="1">
      <alignment horizontal="left"/>
    </xf>
    <xf numFmtId="0" fontId="0" fillId="7" borderId="1" xfId="0" applyFill="1" applyBorder="1" applyAlignment="1">
      <alignment horizontal="center"/>
    </xf>
    <xf numFmtId="0" fontId="0" fillId="0" borderId="11" xfId="0" applyBorder="1" applyAlignment="1">
      <alignment horizontal="center"/>
    </xf>
    <xf numFmtId="0" fontId="2" fillId="0" borderId="3"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6" xfId="0" applyFont="1" applyBorder="1" applyAlignment="1">
      <alignment horizontal="left"/>
    </xf>
    <xf numFmtId="0" fontId="0" fillId="0" borderId="1" xfId="0" applyBorder="1" applyAlignment="1">
      <alignment horizontal="center"/>
    </xf>
    <xf numFmtId="0" fontId="0" fillId="0" borderId="18" xfId="0" applyBorder="1" applyAlignment="1">
      <alignment horizontal="center"/>
    </xf>
    <xf numFmtId="0" fontId="0" fillId="0" borderId="20" xfId="0" applyBorder="1" applyAlignment="1">
      <alignment horizontal="center"/>
    </xf>
    <xf numFmtId="0" fontId="3" fillId="7" borderId="18" xfId="0" applyFont="1" applyFill="1" applyBorder="1" applyAlignment="1">
      <alignment horizontal="center" wrapText="1"/>
    </xf>
    <xf numFmtId="0" fontId="3" fillId="7" borderId="19" xfId="0" applyFont="1" applyFill="1" applyBorder="1" applyAlignment="1">
      <alignment horizontal="center" wrapText="1"/>
    </xf>
    <xf numFmtId="0" fontId="3" fillId="7" borderId="20" xfId="0" applyFont="1" applyFill="1" applyBorder="1" applyAlignment="1">
      <alignment horizontal="center" wrapText="1"/>
    </xf>
    <xf numFmtId="0" fontId="1" fillId="0" borderId="3" xfId="0" applyFont="1" applyBorder="1" applyAlignment="1">
      <alignment horizontal="center"/>
    </xf>
    <xf numFmtId="0" fontId="0" fillId="0" borderId="8" xfId="0" applyBorder="1" applyAlignment="1">
      <alignment horizontal="center"/>
    </xf>
    <xf numFmtId="0" fontId="2" fillId="0" borderId="8" xfId="0" applyFont="1" applyBorder="1" applyAlignment="1">
      <alignment horizontal="left"/>
    </xf>
    <xf numFmtId="0" fontId="2" fillId="0" borderId="9" xfId="0" applyFont="1" applyBorder="1" applyAlignment="1">
      <alignment horizontal="left"/>
    </xf>
    <xf numFmtId="0" fontId="0" fillId="0" borderId="3" xfId="0" applyBorder="1" applyAlignment="1">
      <alignment horizontal="center"/>
    </xf>
    <xf numFmtId="0" fontId="1" fillId="7" borderId="18" xfId="0" applyFont="1" applyFill="1" applyBorder="1" applyAlignment="1">
      <alignment horizontal="left" vertical="top"/>
    </xf>
    <xf numFmtId="0" fontId="1" fillId="7" borderId="19" xfId="0" applyFont="1" applyFill="1" applyBorder="1" applyAlignment="1">
      <alignment horizontal="left" vertical="top"/>
    </xf>
    <xf numFmtId="0" fontId="1" fillId="7" borderId="20" xfId="0" applyFont="1" applyFill="1" applyBorder="1" applyAlignment="1">
      <alignment horizontal="left" vertical="top"/>
    </xf>
    <xf numFmtId="0" fontId="0" fillId="0" borderId="5" xfId="0" applyBorder="1" applyAlignment="1">
      <alignment horizontal="left" vertical="top"/>
    </xf>
    <xf numFmtId="0" fontId="0" fillId="0" borderId="0" xfId="0"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0" xfId="0" applyAlignment="1">
      <alignment horizontal="left" vertical="top" wrapText="1"/>
    </xf>
  </cellXfs>
  <cellStyles count="2">
    <cellStyle name="Komma" xfId="1" builtinId="3"/>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133350</xdr:rowOff>
    </xdr:from>
    <xdr:to>
      <xdr:col>0</xdr:col>
      <xdr:colOff>1695450</xdr:colOff>
      <xdr:row>3</xdr:row>
      <xdr:rowOff>93345</xdr:rowOff>
    </xdr:to>
    <xdr:pic>
      <xdr:nvPicPr>
        <xdr:cNvPr id="2" name="Picture 1" descr="20071107 dar_logo_groen">
          <a:extLst>
            <a:ext uri="{FF2B5EF4-FFF2-40B4-BE49-F238E27FC236}">
              <a16:creationId xmlns:a16="http://schemas.microsoft.com/office/drawing/2014/main" id="{3DE7A296-3052-4B31-9DEA-2E8E2D071B5B}"/>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3825" y="133350"/>
          <a:ext cx="1571625" cy="702945"/>
        </a:xfrm>
        <a:prstGeom prst="rect">
          <a:avLst/>
        </a:prstGeom>
        <a:noFill/>
        <a:ln w="9525">
          <a:noFill/>
          <a:miter lim="800000"/>
          <a:headEnd/>
          <a:tailEnd/>
        </a:ln>
      </xdr:spPr>
    </xdr:pic>
    <xdr:clientData/>
  </xdr:twoCellAnchor>
  <xdr:twoCellAnchor>
    <xdr:from>
      <xdr:col>0</xdr:col>
      <xdr:colOff>2276475</xdr:colOff>
      <xdr:row>0</xdr:row>
      <xdr:rowOff>95250</xdr:rowOff>
    </xdr:from>
    <xdr:to>
      <xdr:col>7</xdr:col>
      <xdr:colOff>742950</xdr:colOff>
      <xdr:row>4</xdr:row>
      <xdr:rowOff>114300</xdr:rowOff>
    </xdr:to>
    <xdr:sp macro="" textlink="">
      <xdr:nvSpPr>
        <xdr:cNvPr id="3" name="Tekstvak 2">
          <a:extLst>
            <a:ext uri="{FF2B5EF4-FFF2-40B4-BE49-F238E27FC236}">
              <a16:creationId xmlns:a16="http://schemas.microsoft.com/office/drawing/2014/main" id="{B4370876-1BF3-4CF2-91C7-76C746F00F78}"/>
            </a:ext>
          </a:extLst>
        </xdr:cNvPr>
        <xdr:cNvSpPr txBox="1"/>
      </xdr:nvSpPr>
      <xdr:spPr>
        <a:xfrm>
          <a:off x="2276475" y="95250"/>
          <a:ext cx="6867525" cy="781050"/>
        </a:xfrm>
        <a:prstGeom prst="rect">
          <a:avLst/>
        </a:prstGeom>
        <a:solidFill>
          <a:sysClr val="window" lastClr="FFFFFF"/>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l-NL" sz="2800"/>
            <a:t>Leveranciersbeoordeling</a:t>
          </a:r>
          <a:br>
            <a:rPr lang="nl-NL" sz="1100"/>
          </a:br>
          <a:r>
            <a:rPr lang="nl-NL" sz="1100" i="1"/>
            <a:t>leveringen, diensten en werken</a:t>
          </a:r>
          <a:endParaRPr lang="nl-NL" sz="1100"/>
        </a:p>
      </xdr:txBody>
    </xdr:sp>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4516D-2520-430C-B9FB-6F78A5063947}">
  <sheetPr>
    <pageSetUpPr fitToPage="1"/>
  </sheetPr>
  <dimension ref="A1:AG66"/>
  <sheetViews>
    <sheetView tabSelected="1" zoomScale="80" zoomScaleNormal="80" workbookViewId="0">
      <selection activeCell="M15" sqref="M15"/>
    </sheetView>
  </sheetViews>
  <sheetFormatPr defaultRowHeight="15" x14ac:dyDescent="0.25"/>
  <cols>
    <col min="1" max="1" width="51.42578125" customWidth="1"/>
    <col min="2" max="5" width="13.5703125" customWidth="1"/>
    <col min="6" max="6" width="28.7109375" bestFit="1" customWidth="1"/>
    <col min="7" max="8" width="8.140625" style="51" customWidth="1"/>
    <col min="9" max="9" width="8.140625" customWidth="1"/>
    <col min="10" max="10" width="8.140625" style="51" customWidth="1"/>
    <col min="11" max="11" width="34" customWidth="1"/>
    <col min="31" max="31" width="13.28515625" bestFit="1" customWidth="1"/>
    <col min="32" max="32" width="11.28515625" bestFit="1" customWidth="1"/>
  </cols>
  <sheetData>
    <row r="1" spans="1:26" ht="28.5" customHeight="1" x14ac:dyDescent="0.25">
      <c r="A1" s="105">
        <f>A50</f>
        <v>0</v>
      </c>
      <c r="B1" s="106"/>
      <c r="C1" s="106"/>
      <c r="D1" s="106"/>
      <c r="E1" s="106"/>
      <c r="F1" s="106"/>
      <c r="G1" s="106"/>
      <c r="H1" s="106"/>
      <c r="I1" s="106"/>
      <c r="J1" s="106"/>
      <c r="K1" s="107"/>
      <c r="L1" s="1"/>
      <c r="M1" s="1"/>
      <c r="N1" s="1"/>
      <c r="O1" s="1"/>
      <c r="P1" s="1"/>
      <c r="Q1" s="1"/>
      <c r="R1" s="1"/>
      <c r="S1" s="1"/>
      <c r="T1" s="1"/>
      <c r="U1" s="1"/>
      <c r="V1" s="1"/>
      <c r="W1" s="1"/>
      <c r="X1" s="1"/>
      <c r="Y1" s="1"/>
      <c r="Z1" s="1"/>
    </row>
    <row r="2" spans="1:26" ht="15" customHeight="1" x14ac:dyDescent="0.25">
      <c r="A2" s="108"/>
      <c r="B2" s="109"/>
      <c r="C2" s="109"/>
      <c r="D2" s="109"/>
      <c r="E2" s="109"/>
      <c r="F2" s="109"/>
      <c r="G2" s="109"/>
      <c r="H2" s="109"/>
      <c r="I2" s="109"/>
      <c r="J2" s="109"/>
      <c r="K2" s="110"/>
      <c r="L2" s="1"/>
      <c r="M2" s="1"/>
      <c r="N2" s="1"/>
      <c r="O2" s="1"/>
      <c r="P2" s="1"/>
      <c r="Q2" s="1"/>
      <c r="R2" s="1"/>
      <c r="S2" s="1"/>
      <c r="T2" s="1"/>
      <c r="U2" s="1"/>
      <c r="V2" s="1"/>
      <c r="W2" s="1"/>
      <c r="X2" s="1"/>
      <c r="Y2" s="1"/>
      <c r="Z2" s="1"/>
    </row>
    <row r="3" spans="1:26" ht="15" customHeight="1" x14ac:dyDescent="0.25">
      <c r="A3" s="108"/>
      <c r="B3" s="109"/>
      <c r="C3" s="109"/>
      <c r="D3" s="109"/>
      <c r="E3" s="109"/>
      <c r="F3" s="109"/>
      <c r="G3" s="109"/>
      <c r="H3" s="109"/>
      <c r="I3" s="109"/>
      <c r="J3" s="109"/>
      <c r="K3" s="110"/>
      <c r="L3" s="1"/>
      <c r="M3" s="1"/>
      <c r="N3" s="1"/>
      <c r="O3" s="1"/>
      <c r="P3" s="1"/>
      <c r="Q3" s="1"/>
      <c r="R3" s="1"/>
      <c r="S3" s="1"/>
      <c r="T3" s="1"/>
      <c r="U3" s="1"/>
      <c r="V3" s="1"/>
      <c r="W3" s="1"/>
      <c r="X3" s="1"/>
      <c r="Y3" s="1"/>
      <c r="Z3" s="1"/>
    </row>
    <row r="4" spans="1:26" ht="15" customHeight="1" x14ac:dyDescent="0.25">
      <c r="A4" s="108"/>
      <c r="B4" s="109"/>
      <c r="C4" s="109"/>
      <c r="D4" s="109"/>
      <c r="E4" s="109"/>
      <c r="F4" s="109"/>
      <c r="G4" s="109"/>
      <c r="H4" s="109"/>
      <c r="I4" s="109"/>
      <c r="J4" s="109"/>
      <c r="K4" s="110"/>
      <c r="L4" s="1"/>
      <c r="M4" s="1"/>
      <c r="N4" s="1"/>
      <c r="O4" s="1"/>
      <c r="P4" s="1"/>
      <c r="Q4" s="1"/>
      <c r="R4" s="1"/>
      <c r="S4" s="1"/>
      <c r="T4" s="1"/>
      <c r="U4" s="1"/>
      <c r="V4" s="1"/>
      <c r="W4" s="1"/>
      <c r="X4" s="1"/>
      <c r="Y4" s="1"/>
      <c r="Z4" s="1"/>
    </row>
    <row r="5" spans="1:26" ht="15.75" customHeight="1" thickBot="1" x14ac:dyDescent="0.3">
      <c r="A5" s="111"/>
      <c r="B5" s="112"/>
      <c r="C5" s="112"/>
      <c r="D5" s="112"/>
      <c r="E5" s="112"/>
      <c r="F5" s="112"/>
      <c r="G5" s="112"/>
      <c r="H5" s="112"/>
      <c r="I5" s="112"/>
      <c r="J5" s="112"/>
      <c r="K5" s="113"/>
      <c r="L5" s="1"/>
      <c r="M5" s="1"/>
      <c r="N5" s="1"/>
      <c r="O5" s="1"/>
      <c r="P5" s="1"/>
      <c r="Q5" s="1"/>
      <c r="R5" s="1"/>
      <c r="S5" s="1"/>
      <c r="T5" s="1"/>
      <c r="U5" s="1"/>
      <c r="V5" s="1"/>
      <c r="W5" s="1"/>
      <c r="X5" s="1"/>
      <c r="Y5" s="1"/>
      <c r="Z5" s="1"/>
    </row>
    <row r="6" spans="1:26" x14ac:dyDescent="0.25">
      <c r="A6" s="118"/>
      <c r="B6" s="118"/>
      <c r="C6" s="118"/>
      <c r="D6" s="118"/>
      <c r="E6" s="118"/>
      <c r="F6" s="118"/>
      <c r="G6" s="118"/>
      <c r="H6" s="118"/>
      <c r="I6" s="118"/>
      <c r="J6" s="118"/>
      <c r="K6" s="118"/>
    </row>
    <row r="7" spans="1:26" x14ac:dyDescent="0.25">
      <c r="A7" s="16" t="s">
        <v>26</v>
      </c>
      <c r="B7" s="114"/>
      <c r="C7" s="114"/>
      <c r="D7" s="116" t="s">
        <v>12</v>
      </c>
      <c r="E7" s="116"/>
      <c r="F7" s="14" t="s">
        <v>46</v>
      </c>
      <c r="G7" s="119" t="s">
        <v>81</v>
      </c>
      <c r="H7" s="119"/>
      <c r="I7" s="119"/>
      <c r="J7" s="119"/>
      <c r="K7" s="120"/>
    </row>
    <row r="8" spans="1:26" x14ac:dyDescent="0.25">
      <c r="A8" s="16" t="s">
        <v>9</v>
      </c>
      <c r="B8" s="115"/>
      <c r="C8" s="114"/>
      <c r="D8" s="16" t="s">
        <v>13</v>
      </c>
      <c r="E8" s="16"/>
      <c r="G8" s="47" t="s">
        <v>14</v>
      </c>
      <c r="H8" s="47"/>
      <c r="I8" s="31"/>
      <c r="J8" s="47"/>
      <c r="K8" s="40"/>
    </row>
    <row r="9" spans="1:26" x14ac:dyDescent="0.25">
      <c r="A9" s="16" t="s">
        <v>77</v>
      </c>
      <c r="B9" s="114"/>
      <c r="C9" s="114"/>
      <c r="D9" s="117"/>
      <c r="E9" s="117"/>
      <c r="G9" s="121" t="s">
        <v>75</v>
      </c>
      <c r="H9" s="121"/>
      <c r="I9" s="121"/>
      <c r="J9" s="121"/>
      <c r="K9" s="122"/>
    </row>
    <row r="10" spans="1:26" x14ac:dyDescent="0.25">
      <c r="A10" s="20"/>
      <c r="B10" s="123"/>
      <c r="C10" s="123"/>
      <c r="D10" s="18"/>
      <c r="E10" s="22"/>
      <c r="G10" s="121" t="s">
        <v>74</v>
      </c>
      <c r="H10" s="121"/>
      <c r="I10" s="121"/>
      <c r="J10" s="121"/>
      <c r="K10" s="122"/>
    </row>
    <row r="11" spans="1:26" x14ac:dyDescent="0.25">
      <c r="A11" s="21"/>
      <c r="B11" s="124"/>
      <c r="C11" s="125"/>
      <c r="D11" s="18"/>
      <c r="E11" s="19"/>
      <c r="G11" s="131" t="s">
        <v>47</v>
      </c>
      <c r="H11" s="131"/>
      <c r="I11" s="131"/>
      <c r="J11" s="131"/>
      <c r="K11" s="132"/>
    </row>
    <row r="12" spans="1:26" x14ac:dyDescent="0.25">
      <c r="A12" s="133"/>
      <c r="B12" s="133"/>
      <c r="C12" s="133"/>
      <c r="D12" s="133"/>
      <c r="E12" s="133"/>
      <c r="F12" s="133"/>
      <c r="G12" s="133"/>
      <c r="H12" s="133"/>
      <c r="I12" s="133"/>
      <c r="J12" s="133"/>
      <c r="K12" s="133"/>
    </row>
    <row r="13" spans="1:26" x14ac:dyDescent="0.25">
      <c r="A13" s="134" t="s">
        <v>29</v>
      </c>
      <c r="B13" s="135"/>
      <c r="C13" s="135"/>
      <c r="D13" s="135"/>
      <c r="E13" s="135"/>
      <c r="F13" s="135"/>
      <c r="G13" s="135"/>
      <c r="H13" s="135"/>
      <c r="I13" s="135"/>
      <c r="J13" s="135"/>
      <c r="K13" s="136"/>
    </row>
    <row r="14" spans="1:26" x14ac:dyDescent="0.25">
      <c r="A14" s="137"/>
      <c r="B14" s="138"/>
      <c r="C14" s="138"/>
      <c r="D14" s="138"/>
      <c r="E14" s="138"/>
      <c r="F14" s="138"/>
      <c r="G14" s="138"/>
      <c r="H14" s="138"/>
      <c r="I14" s="138"/>
      <c r="J14" s="138"/>
      <c r="K14" s="139"/>
    </row>
    <row r="15" spans="1:26" x14ac:dyDescent="0.25">
      <c r="A15" s="137"/>
      <c r="B15" s="138"/>
      <c r="C15" s="138"/>
      <c r="D15" s="138"/>
      <c r="E15" s="138"/>
      <c r="F15" s="138"/>
      <c r="G15" s="138"/>
      <c r="H15" s="138"/>
      <c r="I15" s="138"/>
      <c r="J15" s="138"/>
      <c r="K15" s="139"/>
    </row>
    <row r="16" spans="1:26" x14ac:dyDescent="0.25">
      <c r="A16" s="140"/>
      <c r="B16" s="141"/>
      <c r="C16" s="141"/>
      <c r="D16" s="141"/>
      <c r="E16" s="141"/>
      <c r="F16" s="141"/>
      <c r="G16" s="141"/>
      <c r="H16" s="141"/>
      <c r="I16" s="141"/>
      <c r="J16" s="141"/>
      <c r="K16" s="142"/>
    </row>
    <row r="17" spans="1:33" x14ac:dyDescent="0.25">
      <c r="A17" s="129"/>
      <c r="B17" s="129"/>
      <c r="C17" s="129"/>
      <c r="D17" s="129"/>
      <c r="E17" s="129"/>
      <c r="F17" s="129"/>
      <c r="G17" s="129"/>
      <c r="H17" s="129"/>
      <c r="I17" s="129"/>
      <c r="J17" s="129"/>
      <c r="K17" s="129"/>
    </row>
    <row r="18" spans="1:33" ht="23.25" x14ac:dyDescent="0.35">
      <c r="A18" s="93" t="s">
        <v>39</v>
      </c>
      <c r="B18" s="94"/>
      <c r="C18" s="94"/>
      <c r="D18" s="94"/>
      <c r="E18" s="94"/>
      <c r="F18" s="94"/>
      <c r="G18" s="94"/>
      <c r="H18" s="94"/>
      <c r="I18" s="94"/>
      <c r="J18" s="94"/>
      <c r="K18" s="95"/>
    </row>
    <row r="19" spans="1:33" ht="18.75" x14ac:dyDescent="0.3">
      <c r="A19" s="96" t="s">
        <v>40</v>
      </c>
      <c r="B19" s="97"/>
      <c r="C19" s="97"/>
      <c r="D19" s="97"/>
      <c r="E19" s="97"/>
      <c r="F19" s="97"/>
      <c r="G19" s="97"/>
      <c r="H19" s="97"/>
      <c r="I19" s="97"/>
      <c r="J19" s="97"/>
      <c r="K19" s="98"/>
      <c r="L19" s="17"/>
      <c r="M19" s="17"/>
      <c r="N19" s="17"/>
      <c r="O19" s="17"/>
      <c r="P19" s="17"/>
      <c r="Q19" s="17"/>
      <c r="R19" s="17"/>
      <c r="S19" s="17"/>
      <c r="T19" s="17"/>
      <c r="U19" s="17"/>
      <c r="V19" s="17"/>
      <c r="W19" s="17"/>
      <c r="X19" s="17"/>
      <c r="Y19" s="17"/>
      <c r="Z19" s="17"/>
      <c r="AB19" s="11">
        <v>1</v>
      </c>
      <c r="AC19" s="12">
        <v>0.75</v>
      </c>
      <c r="AD19" s="11">
        <v>0.5</v>
      </c>
      <c r="AE19" s="11">
        <v>0.25</v>
      </c>
      <c r="AF19" s="13">
        <v>0</v>
      </c>
    </row>
    <row r="20" spans="1:33" ht="45" x14ac:dyDescent="0.25">
      <c r="A20" s="54" t="s">
        <v>51</v>
      </c>
      <c r="B20" s="55" t="s">
        <v>3</v>
      </c>
      <c r="C20" s="56" t="s">
        <v>4</v>
      </c>
      <c r="D20" s="57" t="s">
        <v>5</v>
      </c>
      <c r="E20" s="58" t="s">
        <v>6</v>
      </c>
      <c r="F20" s="59" t="s">
        <v>7</v>
      </c>
      <c r="G20" s="60" t="s">
        <v>73</v>
      </c>
      <c r="H20" s="61" t="s">
        <v>72</v>
      </c>
      <c r="I20" s="62" t="s">
        <v>34</v>
      </c>
      <c r="J20" s="61" t="s">
        <v>24</v>
      </c>
      <c r="K20" s="38" t="s">
        <v>50</v>
      </c>
      <c r="AB20" s="7" t="s">
        <v>3</v>
      </c>
      <c r="AC20" s="6" t="s">
        <v>4</v>
      </c>
      <c r="AD20" s="4" t="s">
        <v>5</v>
      </c>
      <c r="AE20" s="5" t="s">
        <v>6</v>
      </c>
      <c r="AF20" s="3" t="s">
        <v>7</v>
      </c>
    </row>
    <row r="21" spans="1:33" x14ac:dyDescent="0.25">
      <c r="A21" s="15" t="s">
        <v>19</v>
      </c>
      <c r="B21" s="24"/>
      <c r="C21" s="24"/>
      <c r="D21" s="24"/>
      <c r="E21" s="24"/>
      <c r="F21" s="24"/>
      <c r="G21" s="53">
        <v>10</v>
      </c>
      <c r="H21" s="49">
        <f>AG21*G21</f>
        <v>0</v>
      </c>
      <c r="I21" s="32">
        <v>40</v>
      </c>
      <c r="J21" s="49">
        <f>H21</f>
        <v>0</v>
      </c>
      <c r="K21" s="15"/>
      <c r="AA21" s="2"/>
      <c r="AB21">
        <f>IF(B21="x",1,0)</f>
        <v>0</v>
      </c>
      <c r="AC21">
        <f>IF(C21="x",0.75,0)</f>
        <v>0</v>
      </c>
      <c r="AD21">
        <f>IF(D21="x",0.5,0)</f>
        <v>0</v>
      </c>
      <c r="AE21">
        <f>IF(E21="x",0.25,0)</f>
        <v>0</v>
      </c>
      <c r="AF21">
        <f>IF(F21="x",0,0)</f>
        <v>0</v>
      </c>
      <c r="AG21">
        <f>SUM(AB21:AF21)</f>
        <v>0</v>
      </c>
    </row>
    <row r="22" spans="1:33" x14ac:dyDescent="0.25">
      <c r="A22" s="15" t="s">
        <v>22</v>
      </c>
      <c r="B22" s="24"/>
      <c r="C22" s="24"/>
      <c r="D22" s="24"/>
      <c r="E22" s="24"/>
      <c r="F22" s="24"/>
      <c r="G22" s="53">
        <v>5</v>
      </c>
      <c r="H22" s="49">
        <f>AG22*G22</f>
        <v>0</v>
      </c>
      <c r="I22" s="32">
        <v>20</v>
      </c>
      <c r="J22" s="49"/>
      <c r="K22" s="42"/>
      <c r="AA22" s="2"/>
      <c r="AB22">
        <f t="shared" ref="AB22:AB23" si="0">IF(B22="x",1,0)</f>
        <v>0</v>
      </c>
      <c r="AC22">
        <f t="shared" ref="AC22:AC23" si="1">IF(C22="x",0.75,0)</f>
        <v>0</v>
      </c>
      <c r="AD22">
        <f t="shared" ref="AD22:AD23" si="2">IF(D22="x",0.5,0)</f>
        <v>0</v>
      </c>
      <c r="AE22">
        <f t="shared" ref="AE22:AE23" si="3">IF(E22="x",0.25,0)</f>
        <v>0</v>
      </c>
      <c r="AF22">
        <f t="shared" ref="AF22:AF23" si="4">IF(F22="x",0,0)</f>
        <v>0</v>
      </c>
      <c r="AG22">
        <f t="shared" ref="AG22:AG23" si="5">SUM(AB22:AF22)</f>
        <v>0</v>
      </c>
    </row>
    <row r="23" spans="1:33" x14ac:dyDescent="0.25">
      <c r="A23" s="15" t="s">
        <v>23</v>
      </c>
      <c r="B23" s="24"/>
      <c r="C23" s="24"/>
      <c r="D23" s="24"/>
      <c r="E23" s="24"/>
      <c r="F23" s="24"/>
      <c r="G23" s="53">
        <v>10</v>
      </c>
      <c r="H23" s="49">
        <f>AG23*G23</f>
        <v>0</v>
      </c>
      <c r="I23" s="32">
        <v>40</v>
      </c>
      <c r="J23" s="49">
        <f>H23</f>
        <v>0</v>
      </c>
      <c r="K23" s="42"/>
      <c r="AA23" s="2"/>
      <c r="AB23">
        <f t="shared" si="0"/>
        <v>0</v>
      </c>
      <c r="AC23">
        <f t="shared" si="1"/>
        <v>0</v>
      </c>
      <c r="AD23">
        <f t="shared" si="2"/>
        <v>0</v>
      </c>
      <c r="AE23">
        <f t="shared" si="3"/>
        <v>0</v>
      </c>
      <c r="AF23">
        <f t="shared" si="4"/>
        <v>0</v>
      </c>
      <c r="AG23">
        <f t="shared" si="5"/>
        <v>0</v>
      </c>
    </row>
    <row r="24" spans="1:33" x14ac:dyDescent="0.25">
      <c r="A24" s="90" t="s">
        <v>37</v>
      </c>
      <c r="B24" s="91"/>
      <c r="C24" s="91"/>
      <c r="D24" s="91"/>
      <c r="E24" s="91"/>
      <c r="F24" s="91"/>
      <c r="G24" s="91"/>
      <c r="H24" s="91"/>
      <c r="I24" s="92"/>
      <c r="J24" s="43">
        <f>J21+J22+J23</f>
        <v>0</v>
      </c>
      <c r="AA24" s="2"/>
    </row>
    <row r="25" spans="1:33" ht="18.75" x14ac:dyDescent="0.3">
      <c r="A25" s="96" t="s">
        <v>41</v>
      </c>
      <c r="B25" s="97"/>
      <c r="C25" s="97"/>
      <c r="D25" s="97"/>
      <c r="E25" s="97"/>
      <c r="F25" s="97"/>
      <c r="G25" s="97"/>
      <c r="H25" s="97"/>
      <c r="I25" s="97"/>
      <c r="J25" s="97"/>
      <c r="K25" s="98"/>
      <c r="L25" s="17"/>
      <c r="M25" s="17"/>
      <c r="N25" s="17"/>
      <c r="O25" s="17"/>
      <c r="P25" s="17"/>
      <c r="Q25" s="17"/>
      <c r="R25" s="17"/>
      <c r="S25" s="17"/>
      <c r="T25" s="17"/>
      <c r="U25" s="17"/>
      <c r="V25" s="17"/>
      <c r="W25" s="17"/>
      <c r="X25" s="17"/>
      <c r="Y25" s="17"/>
      <c r="Z25" s="17"/>
      <c r="AA25" s="2"/>
    </row>
    <row r="26" spans="1:33" ht="45" x14ac:dyDescent="0.25">
      <c r="A26" s="46" t="s">
        <v>51</v>
      </c>
      <c r="B26" s="33" t="s">
        <v>3</v>
      </c>
      <c r="C26" s="34" t="s">
        <v>4</v>
      </c>
      <c r="D26" s="35" t="s">
        <v>5</v>
      </c>
      <c r="E26" s="36" t="s">
        <v>6</v>
      </c>
      <c r="F26" s="37" t="s">
        <v>7</v>
      </c>
      <c r="G26" s="52" t="s">
        <v>73</v>
      </c>
      <c r="H26" s="48" t="s">
        <v>72</v>
      </c>
      <c r="I26" s="39" t="s">
        <v>34</v>
      </c>
      <c r="J26" s="48" t="s">
        <v>24</v>
      </c>
      <c r="K26" s="38" t="s">
        <v>50</v>
      </c>
    </row>
    <row r="27" spans="1:33" x14ac:dyDescent="0.25">
      <c r="A27" s="15" t="s">
        <v>35</v>
      </c>
      <c r="B27" s="24"/>
      <c r="C27" s="24"/>
      <c r="D27" s="24"/>
      <c r="E27" s="24"/>
      <c r="F27" s="24"/>
      <c r="G27" s="53">
        <v>10</v>
      </c>
      <c r="H27" s="49">
        <f>AG27*G27</f>
        <v>0</v>
      </c>
      <c r="I27" s="15">
        <v>40</v>
      </c>
      <c r="J27" s="49">
        <f>H27</f>
        <v>0</v>
      </c>
      <c r="K27" s="42"/>
      <c r="AB27">
        <f>IF(B27="x",1,0)</f>
        <v>0</v>
      </c>
      <c r="AC27">
        <f>IF(C27="x",0.75,0)</f>
        <v>0</v>
      </c>
      <c r="AD27">
        <f>IF(D27="x",0.5,0)</f>
        <v>0</v>
      </c>
      <c r="AE27">
        <f>IF(E27="x",0.25,0)</f>
        <v>0</v>
      </c>
      <c r="AF27">
        <f>IF(F27="x",0,0)</f>
        <v>0</v>
      </c>
      <c r="AG27">
        <f t="shared" ref="AG27:AG29" si="6">SUM(AB27:AF27)</f>
        <v>0</v>
      </c>
    </row>
    <row r="28" spans="1:33" x14ac:dyDescent="0.25">
      <c r="A28" s="15" t="s">
        <v>21</v>
      </c>
      <c r="B28" s="24"/>
      <c r="C28" s="24"/>
      <c r="D28" s="24"/>
      <c r="E28" s="24"/>
      <c r="F28" s="24"/>
      <c r="G28" s="53">
        <v>5</v>
      </c>
      <c r="H28" s="49">
        <f>AG28*G28</f>
        <v>0</v>
      </c>
      <c r="I28" s="15">
        <v>20</v>
      </c>
      <c r="J28" s="49">
        <f>H28</f>
        <v>0</v>
      </c>
      <c r="K28" s="42"/>
      <c r="AB28">
        <f t="shared" ref="AB28:AB29" si="7">IF(B28="x",1,0)</f>
        <v>0</v>
      </c>
      <c r="AC28">
        <f t="shared" ref="AC28:AC29" si="8">IF(C28="x",0.75,0)</f>
        <v>0</v>
      </c>
      <c r="AD28">
        <f t="shared" ref="AD28:AD29" si="9">IF(D28="x",0.5,0)</f>
        <v>0</v>
      </c>
      <c r="AE28">
        <f t="shared" ref="AE28:AE29" si="10">IF(E28="x",0.25,0)</f>
        <v>0</v>
      </c>
      <c r="AF28">
        <f t="shared" ref="AF28:AF29" si="11">IF(F28="x",0,0)</f>
        <v>0</v>
      </c>
      <c r="AG28">
        <f t="shared" si="6"/>
        <v>0</v>
      </c>
    </row>
    <row r="29" spans="1:33" x14ac:dyDescent="0.25">
      <c r="A29" s="44" t="s">
        <v>20</v>
      </c>
      <c r="B29" s="24"/>
      <c r="C29" s="24"/>
      <c r="D29" s="24"/>
      <c r="E29" s="24"/>
      <c r="F29" s="24"/>
      <c r="G29" s="53">
        <v>10</v>
      </c>
      <c r="H29" s="49">
        <f>AG29*G29</f>
        <v>0</v>
      </c>
      <c r="I29" s="15">
        <v>40</v>
      </c>
      <c r="J29" s="49">
        <f>H29</f>
        <v>0</v>
      </c>
      <c r="K29" s="41"/>
      <c r="AB29">
        <f t="shared" si="7"/>
        <v>0</v>
      </c>
      <c r="AC29">
        <f t="shared" si="8"/>
        <v>0</v>
      </c>
      <c r="AD29">
        <f t="shared" si="9"/>
        <v>0</v>
      </c>
      <c r="AE29">
        <f t="shared" si="10"/>
        <v>0</v>
      </c>
      <c r="AF29">
        <f t="shared" si="11"/>
        <v>0</v>
      </c>
      <c r="AG29">
        <f t="shared" si="6"/>
        <v>0</v>
      </c>
    </row>
    <row r="30" spans="1:33" x14ac:dyDescent="0.25">
      <c r="A30" s="90" t="s">
        <v>37</v>
      </c>
      <c r="B30" s="91"/>
      <c r="C30" s="91"/>
      <c r="D30" s="91"/>
      <c r="E30" s="91"/>
      <c r="F30" s="91"/>
      <c r="G30" s="91"/>
      <c r="H30" s="91"/>
      <c r="I30" s="92"/>
      <c r="J30" s="43">
        <f>J27+J28+J29</f>
        <v>0</v>
      </c>
    </row>
    <row r="31" spans="1:33" ht="18.75" x14ac:dyDescent="0.3">
      <c r="A31" s="126" t="s">
        <v>42</v>
      </c>
      <c r="B31" s="127"/>
      <c r="C31" s="127"/>
      <c r="D31" s="127"/>
      <c r="E31" s="127"/>
      <c r="F31" s="127"/>
      <c r="G31" s="127"/>
      <c r="H31" s="127"/>
      <c r="I31" s="127"/>
      <c r="J31" s="127"/>
      <c r="K31" s="128"/>
      <c r="L31" s="17"/>
      <c r="M31" s="17"/>
      <c r="N31" s="17"/>
      <c r="O31" s="17"/>
      <c r="P31" s="17"/>
      <c r="Q31" s="17"/>
      <c r="R31" s="17"/>
      <c r="S31" s="17"/>
      <c r="T31" s="17"/>
      <c r="U31" s="17"/>
      <c r="V31" s="17"/>
      <c r="W31" s="17"/>
      <c r="X31" s="17"/>
      <c r="Y31" s="17"/>
      <c r="Z31" s="17"/>
    </row>
    <row r="32" spans="1:33" ht="45" x14ac:dyDescent="0.25">
      <c r="A32" s="46" t="s">
        <v>51</v>
      </c>
      <c r="B32" s="33" t="s">
        <v>3</v>
      </c>
      <c r="C32" s="34" t="s">
        <v>4</v>
      </c>
      <c r="D32" s="35" t="s">
        <v>5</v>
      </c>
      <c r="E32" s="36" t="s">
        <v>6</v>
      </c>
      <c r="F32" s="37" t="s">
        <v>7</v>
      </c>
      <c r="G32" s="52" t="s">
        <v>73</v>
      </c>
      <c r="H32" s="48" t="s">
        <v>72</v>
      </c>
      <c r="I32" s="39" t="s">
        <v>34</v>
      </c>
      <c r="J32" s="48" t="s">
        <v>24</v>
      </c>
      <c r="K32" s="38" t="s">
        <v>50</v>
      </c>
    </row>
    <row r="33" spans="1:33" x14ac:dyDescent="0.25">
      <c r="A33" s="15" t="s">
        <v>27</v>
      </c>
      <c r="B33" s="24"/>
      <c r="C33" s="24"/>
      <c r="D33" s="24"/>
      <c r="E33" s="24"/>
      <c r="F33" s="24"/>
      <c r="G33" s="53">
        <v>17.5</v>
      </c>
      <c r="H33" s="49">
        <f t="shared" ref="H33:H34" si="12">AG33*G33</f>
        <v>0</v>
      </c>
      <c r="I33" s="15">
        <v>70</v>
      </c>
      <c r="J33" s="49">
        <f>H33</f>
        <v>0</v>
      </c>
      <c r="K33" s="41"/>
      <c r="AB33">
        <f t="shared" ref="AB33:AB34" si="13">IF(B33="x",1,0)</f>
        <v>0</v>
      </c>
      <c r="AC33">
        <f t="shared" ref="AC33:AC34" si="14">IF(C33="x",0.75,0)</f>
        <v>0</v>
      </c>
      <c r="AD33">
        <f t="shared" ref="AD33:AD34" si="15">IF(D33="x",0.5,0)</f>
        <v>0</v>
      </c>
      <c r="AE33">
        <f t="shared" ref="AE33:AE34" si="16">IF(E33="x",0.25,0)</f>
        <v>0</v>
      </c>
      <c r="AF33">
        <f t="shared" ref="AF33:AF34" si="17">IF(F33="x",0,0)</f>
        <v>0</v>
      </c>
      <c r="AG33">
        <f t="shared" ref="AG33:AG34" si="18">SUM(AB33:AF33)</f>
        <v>0</v>
      </c>
    </row>
    <row r="34" spans="1:33" x14ac:dyDescent="0.25">
      <c r="A34" s="45" t="s">
        <v>16</v>
      </c>
      <c r="B34" s="24"/>
      <c r="C34" s="24"/>
      <c r="D34" s="24"/>
      <c r="E34" s="24"/>
      <c r="F34" s="24"/>
      <c r="G34" s="53">
        <v>7.5</v>
      </c>
      <c r="H34" s="49">
        <f t="shared" si="12"/>
        <v>0</v>
      </c>
      <c r="I34" s="15">
        <v>30</v>
      </c>
      <c r="J34" s="49">
        <f>H34</f>
        <v>0</v>
      </c>
      <c r="K34" s="41"/>
      <c r="AB34">
        <f t="shared" si="13"/>
        <v>0</v>
      </c>
      <c r="AC34">
        <f t="shared" si="14"/>
        <v>0</v>
      </c>
      <c r="AD34">
        <f t="shared" si="15"/>
        <v>0</v>
      </c>
      <c r="AE34">
        <f t="shared" si="16"/>
        <v>0</v>
      </c>
      <c r="AF34">
        <f t="shared" si="17"/>
        <v>0</v>
      </c>
      <c r="AG34">
        <f t="shared" si="18"/>
        <v>0</v>
      </c>
    </row>
    <row r="35" spans="1:33" x14ac:dyDescent="0.25">
      <c r="A35" s="90" t="s">
        <v>37</v>
      </c>
      <c r="B35" s="91"/>
      <c r="C35" s="91"/>
      <c r="D35" s="91"/>
      <c r="E35" s="91"/>
      <c r="F35" s="91"/>
      <c r="G35" s="91"/>
      <c r="H35" s="91"/>
      <c r="I35" s="92"/>
      <c r="J35" s="43">
        <f>J33+J34</f>
        <v>0</v>
      </c>
    </row>
    <row r="36" spans="1:33" ht="18.75" x14ac:dyDescent="0.3">
      <c r="A36" s="126" t="s">
        <v>43</v>
      </c>
      <c r="B36" s="127"/>
      <c r="C36" s="127"/>
      <c r="D36" s="127"/>
      <c r="E36" s="127"/>
      <c r="F36" s="127"/>
      <c r="G36" s="127"/>
      <c r="H36" s="127"/>
      <c r="I36" s="127"/>
      <c r="J36" s="127"/>
      <c r="K36" s="128"/>
      <c r="L36" s="17"/>
      <c r="M36" s="17"/>
      <c r="N36" s="17"/>
      <c r="O36" s="17"/>
      <c r="P36" s="17"/>
      <c r="Q36" s="17"/>
      <c r="R36" s="17"/>
      <c r="S36" s="17"/>
      <c r="T36" s="17"/>
      <c r="U36" s="17"/>
      <c r="V36" s="17"/>
      <c r="W36" s="17"/>
      <c r="X36" s="17"/>
      <c r="Y36" s="17"/>
      <c r="Z36" s="17"/>
    </row>
    <row r="37" spans="1:33" ht="45" x14ac:dyDescent="0.25">
      <c r="A37" s="46" t="s">
        <v>51</v>
      </c>
      <c r="B37" s="33" t="s">
        <v>3</v>
      </c>
      <c r="C37" s="34" t="s">
        <v>4</v>
      </c>
      <c r="D37" s="35" t="s">
        <v>5</v>
      </c>
      <c r="E37" s="36" t="s">
        <v>6</v>
      </c>
      <c r="F37" s="37" t="s">
        <v>7</v>
      </c>
      <c r="G37" s="52" t="s">
        <v>73</v>
      </c>
      <c r="H37" s="48" t="s">
        <v>72</v>
      </c>
      <c r="I37" s="39" t="s">
        <v>34</v>
      </c>
      <c r="J37" s="48" t="s">
        <v>24</v>
      </c>
      <c r="K37" s="38" t="s">
        <v>50</v>
      </c>
    </row>
    <row r="38" spans="1:33" x14ac:dyDescent="0.25">
      <c r="A38" s="15" t="s">
        <v>15</v>
      </c>
      <c r="B38" s="24"/>
      <c r="C38" s="24"/>
      <c r="D38" s="24"/>
      <c r="E38" s="24"/>
      <c r="F38" s="24"/>
      <c r="G38" s="53">
        <v>4.5</v>
      </c>
      <c r="H38" s="49">
        <f t="shared" ref="H38:H41" si="19">AG38*G38</f>
        <v>0</v>
      </c>
      <c r="I38" s="15">
        <v>30</v>
      </c>
      <c r="J38" s="49">
        <f>H38</f>
        <v>0</v>
      </c>
      <c r="K38" s="15"/>
      <c r="AB38">
        <f t="shared" ref="AB38:AB41" si="20">IF(B38="x",1,0)</f>
        <v>0</v>
      </c>
      <c r="AC38">
        <f t="shared" ref="AC38:AC41" si="21">IF(C38="x",0.75,0)</f>
        <v>0</v>
      </c>
      <c r="AD38">
        <f t="shared" ref="AD38:AD41" si="22">IF(D38="x",0.5,0)</f>
        <v>0</v>
      </c>
      <c r="AE38">
        <f t="shared" ref="AE38:AE41" si="23">IF(E38="x",0.25,0)</f>
        <v>0</v>
      </c>
      <c r="AF38">
        <f t="shared" ref="AF38:AF41" si="24">IF(F38="x",0,0)</f>
        <v>0</v>
      </c>
      <c r="AG38">
        <f t="shared" ref="AG38:AG41" si="25">SUM(AB38:AF38)</f>
        <v>0</v>
      </c>
    </row>
    <row r="39" spans="1:33" x14ac:dyDescent="0.25">
      <c r="A39" s="15" t="s">
        <v>28</v>
      </c>
      <c r="B39" s="24"/>
      <c r="C39" s="24"/>
      <c r="D39" s="24"/>
      <c r="E39" s="24"/>
      <c r="F39" s="24"/>
      <c r="G39" s="53">
        <v>3.75</v>
      </c>
      <c r="H39" s="49">
        <f t="shared" si="19"/>
        <v>0</v>
      </c>
      <c r="I39" s="15">
        <v>25</v>
      </c>
      <c r="J39" s="49">
        <f t="shared" ref="J39:J41" si="26">H39</f>
        <v>0</v>
      </c>
      <c r="K39" s="15"/>
      <c r="AB39">
        <f t="shared" si="20"/>
        <v>0</v>
      </c>
      <c r="AC39">
        <f t="shared" si="21"/>
        <v>0</v>
      </c>
      <c r="AD39">
        <f t="shared" si="22"/>
        <v>0</v>
      </c>
      <c r="AE39">
        <f t="shared" si="23"/>
        <v>0</v>
      </c>
      <c r="AF39">
        <f t="shared" si="24"/>
        <v>0</v>
      </c>
      <c r="AG39">
        <f t="shared" si="25"/>
        <v>0</v>
      </c>
    </row>
    <row r="40" spans="1:33" x14ac:dyDescent="0.25">
      <c r="A40" s="44" t="s">
        <v>17</v>
      </c>
      <c r="B40" s="24"/>
      <c r="C40" s="24"/>
      <c r="D40" s="24"/>
      <c r="E40" s="24"/>
      <c r="F40" s="24"/>
      <c r="G40" s="53">
        <v>2.25</v>
      </c>
      <c r="H40" s="49">
        <f t="shared" si="19"/>
        <v>0</v>
      </c>
      <c r="I40" s="15">
        <v>15</v>
      </c>
      <c r="J40" s="49">
        <f t="shared" si="26"/>
        <v>0</v>
      </c>
      <c r="K40" s="41"/>
      <c r="AB40">
        <f t="shared" si="20"/>
        <v>0</v>
      </c>
      <c r="AC40">
        <f t="shared" si="21"/>
        <v>0</v>
      </c>
      <c r="AD40">
        <f t="shared" si="22"/>
        <v>0</v>
      </c>
      <c r="AE40">
        <f t="shared" si="23"/>
        <v>0</v>
      </c>
      <c r="AF40">
        <f t="shared" si="24"/>
        <v>0</v>
      </c>
      <c r="AG40">
        <f t="shared" si="25"/>
        <v>0</v>
      </c>
    </row>
    <row r="41" spans="1:33" x14ac:dyDescent="0.25">
      <c r="A41" s="15" t="s">
        <v>18</v>
      </c>
      <c r="B41" s="24"/>
      <c r="C41" s="24"/>
      <c r="D41" s="24"/>
      <c r="E41" s="24"/>
      <c r="F41" s="24"/>
      <c r="G41" s="53">
        <v>4.5</v>
      </c>
      <c r="H41" s="49">
        <f t="shared" si="19"/>
        <v>0</v>
      </c>
      <c r="I41" s="15">
        <v>30</v>
      </c>
      <c r="J41" s="49">
        <f t="shared" si="26"/>
        <v>0</v>
      </c>
      <c r="K41" s="15"/>
      <c r="AB41">
        <f t="shared" si="20"/>
        <v>0</v>
      </c>
      <c r="AC41">
        <f t="shared" si="21"/>
        <v>0</v>
      </c>
      <c r="AD41">
        <f t="shared" si="22"/>
        <v>0</v>
      </c>
      <c r="AE41">
        <f t="shared" si="23"/>
        <v>0</v>
      </c>
      <c r="AF41">
        <f t="shared" si="24"/>
        <v>0</v>
      </c>
      <c r="AG41">
        <f t="shared" si="25"/>
        <v>0</v>
      </c>
    </row>
    <row r="42" spans="1:33" x14ac:dyDescent="0.25">
      <c r="A42" s="90" t="s">
        <v>37</v>
      </c>
      <c r="B42" s="91"/>
      <c r="C42" s="91"/>
      <c r="D42" s="91"/>
      <c r="E42" s="91"/>
      <c r="F42" s="91"/>
      <c r="G42" s="91"/>
      <c r="H42" s="91"/>
      <c r="I42" s="92"/>
      <c r="J42" s="43">
        <f>J40+J41+J39+J38</f>
        <v>0</v>
      </c>
    </row>
    <row r="43" spans="1:33" ht="18.75" x14ac:dyDescent="0.3">
      <c r="A43" s="126" t="s">
        <v>44</v>
      </c>
      <c r="B43" s="127"/>
      <c r="C43" s="127"/>
      <c r="D43" s="127"/>
      <c r="E43" s="127"/>
      <c r="F43" s="127"/>
      <c r="G43" s="127"/>
      <c r="H43" s="127"/>
      <c r="I43" s="127"/>
      <c r="J43" s="127"/>
      <c r="K43" s="128"/>
      <c r="L43" s="17"/>
      <c r="M43" s="17"/>
      <c r="N43" s="17"/>
      <c r="O43" s="17"/>
      <c r="P43" s="17"/>
      <c r="Q43" s="17"/>
      <c r="R43" s="17"/>
      <c r="S43" s="17"/>
      <c r="T43" s="17"/>
      <c r="U43" s="17"/>
      <c r="V43" s="17"/>
      <c r="W43" s="17"/>
      <c r="X43" s="17"/>
      <c r="Y43" s="17"/>
      <c r="Z43" s="17"/>
    </row>
    <row r="44" spans="1:33" ht="45" x14ac:dyDescent="0.25">
      <c r="A44" s="46" t="s">
        <v>51</v>
      </c>
      <c r="B44" s="33" t="s">
        <v>3</v>
      </c>
      <c r="C44" s="34" t="s">
        <v>4</v>
      </c>
      <c r="D44" s="35" t="s">
        <v>5</v>
      </c>
      <c r="E44" s="36" t="s">
        <v>6</v>
      </c>
      <c r="F44" s="37" t="s">
        <v>7</v>
      </c>
      <c r="G44" s="52" t="s">
        <v>73</v>
      </c>
      <c r="H44" s="48" t="s">
        <v>72</v>
      </c>
      <c r="I44" s="39" t="s">
        <v>34</v>
      </c>
      <c r="J44" s="48" t="s">
        <v>24</v>
      </c>
      <c r="K44" s="38" t="s">
        <v>50</v>
      </c>
    </row>
    <row r="45" spans="1:33" x14ac:dyDescent="0.25">
      <c r="A45" s="44" t="s">
        <v>49</v>
      </c>
      <c r="B45" s="24"/>
      <c r="C45" s="24"/>
      <c r="D45" s="24"/>
      <c r="E45" s="24"/>
      <c r="F45" s="24"/>
      <c r="G45" s="53">
        <v>4</v>
      </c>
      <c r="H45" s="49">
        <f>AG45*G45</f>
        <v>0</v>
      </c>
      <c r="I45" s="15">
        <v>40</v>
      </c>
      <c r="J45" s="49">
        <f>H45</f>
        <v>0</v>
      </c>
      <c r="K45" s="15"/>
      <c r="AB45">
        <f t="shared" ref="AB45:AB46" si="27">IF(B45="x",1,0)</f>
        <v>0</v>
      </c>
      <c r="AC45">
        <f t="shared" ref="AC45:AC46" si="28">IF(C45="x",0.75,0)</f>
        <v>0</v>
      </c>
      <c r="AD45">
        <f t="shared" ref="AD45:AD46" si="29">IF(D45="x",0.5,0)</f>
        <v>0</v>
      </c>
      <c r="AE45">
        <f t="shared" ref="AE45:AE46" si="30">IF(E45="x",0.25,0)</f>
        <v>0</v>
      </c>
      <c r="AF45">
        <f t="shared" ref="AF45:AF46" si="31">IF(F45="x",0,0)</f>
        <v>0</v>
      </c>
      <c r="AG45">
        <f t="shared" ref="AG45:AG46" si="32">SUM(AB45:AF45)</f>
        <v>0</v>
      </c>
    </row>
    <row r="46" spans="1:33" x14ac:dyDescent="0.25">
      <c r="A46" s="44" t="s">
        <v>48</v>
      </c>
      <c r="B46" s="24"/>
      <c r="C46" s="24"/>
      <c r="D46" s="24"/>
      <c r="E46" s="24"/>
      <c r="F46" s="24"/>
      <c r="G46" s="53">
        <v>6</v>
      </c>
      <c r="H46" s="49">
        <f t="shared" ref="H46" si="33">AG46*G46</f>
        <v>0</v>
      </c>
      <c r="I46" s="15">
        <v>60</v>
      </c>
      <c r="J46" s="49">
        <f>H46</f>
        <v>0</v>
      </c>
      <c r="K46" s="15"/>
      <c r="AB46">
        <f t="shared" si="27"/>
        <v>0</v>
      </c>
      <c r="AC46">
        <f t="shared" si="28"/>
        <v>0</v>
      </c>
      <c r="AD46">
        <f t="shared" si="29"/>
        <v>0</v>
      </c>
      <c r="AE46">
        <f t="shared" si="30"/>
        <v>0</v>
      </c>
      <c r="AF46">
        <f t="shared" si="31"/>
        <v>0</v>
      </c>
      <c r="AG46">
        <f t="shared" si="32"/>
        <v>0</v>
      </c>
    </row>
    <row r="47" spans="1:33" x14ac:dyDescent="0.25">
      <c r="A47" s="90" t="s">
        <v>37</v>
      </c>
      <c r="B47" s="91"/>
      <c r="C47" s="91"/>
      <c r="D47" s="91"/>
      <c r="E47" s="91"/>
      <c r="F47" s="91"/>
      <c r="G47" s="91"/>
      <c r="H47" s="91"/>
      <c r="I47" s="92"/>
      <c r="J47" s="43">
        <f>J45+J46</f>
        <v>0</v>
      </c>
    </row>
    <row r="48" spans="1:33" x14ac:dyDescent="0.25">
      <c r="A48" s="130"/>
      <c r="B48" s="130"/>
      <c r="C48" s="130"/>
      <c r="D48" s="130"/>
      <c r="E48" s="130"/>
      <c r="F48" s="130"/>
      <c r="G48" s="130"/>
      <c r="H48" s="130"/>
      <c r="I48" s="130"/>
      <c r="J48" s="130"/>
      <c r="K48" s="130"/>
    </row>
    <row r="49" spans="1:11" ht="18.75" x14ac:dyDescent="0.25">
      <c r="A49" s="63" t="s">
        <v>36</v>
      </c>
      <c r="B49" s="64"/>
      <c r="C49" s="64"/>
      <c r="D49" s="64"/>
      <c r="E49" s="64"/>
      <c r="F49" s="64"/>
      <c r="G49" s="64"/>
      <c r="H49" s="64"/>
      <c r="I49" s="64"/>
      <c r="J49" s="64"/>
      <c r="K49" s="65"/>
    </row>
    <row r="50" spans="1:11" x14ac:dyDescent="0.25">
      <c r="A50" s="87">
        <f>J24+J30+J35+J42+J47</f>
        <v>0</v>
      </c>
      <c r="B50" s="88"/>
      <c r="C50" s="88"/>
      <c r="D50" s="88"/>
      <c r="E50" s="88"/>
      <c r="F50" s="88"/>
      <c r="G50" s="88"/>
      <c r="H50" s="88"/>
      <c r="I50" s="88"/>
      <c r="J50" s="88"/>
      <c r="K50" s="89"/>
    </row>
    <row r="51" spans="1:11" x14ac:dyDescent="0.25">
      <c r="A51" s="99" t="s">
        <v>61</v>
      </c>
      <c r="B51" s="100"/>
      <c r="C51" s="100"/>
      <c r="D51" s="100"/>
      <c r="E51" s="100"/>
      <c r="F51" s="100"/>
      <c r="G51" s="100"/>
      <c r="H51" s="100"/>
      <c r="I51" s="100"/>
      <c r="J51" s="100"/>
      <c r="K51" s="101"/>
    </row>
    <row r="52" spans="1:11" x14ac:dyDescent="0.25">
      <c r="A52" s="99"/>
      <c r="B52" s="100"/>
      <c r="C52" s="100"/>
      <c r="D52" s="100"/>
      <c r="E52" s="100"/>
      <c r="F52" s="100"/>
      <c r="G52" s="100"/>
      <c r="H52" s="100"/>
      <c r="I52" s="100"/>
      <c r="J52" s="100"/>
      <c r="K52" s="101"/>
    </row>
    <row r="53" spans="1:11" ht="15.75" thickBot="1" x14ac:dyDescent="0.3">
      <c r="A53" s="102"/>
      <c r="B53" s="103"/>
      <c r="C53" s="103"/>
      <c r="D53" s="103"/>
      <c r="E53" s="103"/>
      <c r="F53" s="103"/>
      <c r="G53" s="103"/>
      <c r="H53" s="103"/>
      <c r="I53" s="103"/>
      <c r="J53" s="103"/>
      <c r="K53" s="104"/>
    </row>
    <row r="54" spans="1:11" ht="18.75" x14ac:dyDescent="0.25">
      <c r="A54" s="73" t="s">
        <v>53</v>
      </c>
      <c r="B54" s="74"/>
      <c r="C54" s="74"/>
      <c r="D54" s="74"/>
      <c r="E54" s="74"/>
      <c r="F54" s="74"/>
      <c r="G54" s="74"/>
      <c r="H54" s="74"/>
      <c r="I54" s="74"/>
      <c r="J54" s="74"/>
      <c r="K54" s="75"/>
    </row>
    <row r="55" spans="1:11" x14ac:dyDescent="0.25">
      <c r="A55" s="30" t="s">
        <v>56</v>
      </c>
      <c r="B55" s="82" t="s">
        <v>55</v>
      </c>
      <c r="C55" s="82"/>
      <c r="D55" s="82"/>
      <c r="E55" s="82"/>
      <c r="F55" s="83" t="s">
        <v>54</v>
      </c>
      <c r="G55" s="84"/>
      <c r="H55" s="84"/>
      <c r="I55" s="84"/>
      <c r="J55" s="84"/>
      <c r="K55" s="85"/>
    </row>
    <row r="56" spans="1:11" ht="47.25" customHeight="1" x14ac:dyDescent="0.25">
      <c r="A56" s="25">
        <v>100</v>
      </c>
      <c r="B56" s="79" t="s">
        <v>64</v>
      </c>
      <c r="C56" s="79"/>
      <c r="D56" s="79"/>
      <c r="E56" s="79"/>
      <c r="F56" s="76" t="s">
        <v>63</v>
      </c>
      <c r="G56" s="77"/>
      <c r="H56" s="71"/>
      <c r="I56" s="71"/>
      <c r="J56" s="71"/>
      <c r="K56" s="86"/>
    </row>
    <row r="57" spans="1:11" ht="43.5" customHeight="1" x14ac:dyDescent="0.25">
      <c r="A57" s="26" t="s">
        <v>60</v>
      </c>
      <c r="B57" s="80" t="s">
        <v>65</v>
      </c>
      <c r="C57" s="80"/>
      <c r="D57" s="80"/>
      <c r="E57" s="80"/>
      <c r="F57" s="76" t="s">
        <v>76</v>
      </c>
      <c r="G57" s="77"/>
      <c r="H57" s="77"/>
      <c r="I57" s="77"/>
      <c r="J57" s="77"/>
      <c r="K57" s="78"/>
    </row>
    <row r="58" spans="1:11" ht="62.45" customHeight="1" x14ac:dyDescent="0.25">
      <c r="A58" s="27" t="s">
        <v>57</v>
      </c>
      <c r="B58" s="79" t="s">
        <v>66</v>
      </c>
      <c r="C58" s="79"/>
      <c r="D58" s="79"/>
      <c r="E58" s="79"/>
      <c r="F58" s="76" t="s">
        <v>69</v>
      </c>
      <c r="G58" s="77"/>
      <c r="H58" s="77"/>
      <c r="I58" s="77"/>
      <c r="J58" s="77"/>
      <c r="K58" s="78"/>
    </row>
    <row r="59" spans="1:11" ht="89.45" customHeight="1" x14ac:dyDescent="0.25">
      <c r="A59" s="28" t="s">
        <v>59</v>
      </c>
      <c r="B59" s="79" t="s">
        <v>67</v>
      </c>
      <c r="C59" s="79"/>
      <c r="D59" s="79"/>
      <c r="E59" s="79"/>
      <c r="F59" s="76" t="s">
        <v>70</v>
      </c>
      <c r="G59" s="77"/>
      <c r="H59" s="77"/>
      <c r="I59" s="77"/>
      <c r="J59" s="77"/>
      <c r="K59" s="78"/>
    </row>
    <row r="60" spans="1:11" ht="95.45" customHeight="1" thickBot="1" x14ac:dyDescent="0.3">
      <c r="A60" s="29" t="s">
        <v>58</v>
      </c>
      <c r="B60" s="81" t="s">
        <v>68</v>
      </c>
      <c r="C60" s="81"/>
      <c r="D60" s="81"/>
      <c r="E60" s="81"/>
      <c r="F60" s="76" t="s">
        <v>71</v>
      </c>
      <c r="G60" s="77"/>
      <c r="H60" s="77"/>
      <c r="I60" s="77"/>
      <c r="J60" s="77"/>
      <c r="K60" s="78"/>
    </row>
    <row r="61" spans="1:11" x14ac:dyDescent="0.25">
      <c r="A61" s="66"/>
      <c r="B61" s="66"/>
      <c r="C61" s="66"/>
      <c r="D61" s="66"/>
      <c r="E61" s="66"/>
      <c r="F61" s="66"/>
      <c r="G61" s="66"/>
      <c r="H61" s="66"/>
      <c r="I61" s="66"/>
      <c r="J61" s="66"/>
      <c r="K61" s="66"/>
    </row>
    <row r="62" spans="1:11" ht="18.75" x14ac:dyDescent="0.25">
      <c r="A62" s="63" t="s">
        <v>45</v>
      </c>
      <c r="B62" s="64"/>
      <c r="C62" s="64"/>
      <c r="D62" s="64"/>
      <c r="E62" s="64"/>
      <c r="F62" s="64"/>
      <c r="G62" s="64"/>
      <c r="H62" s="64"/>
      <c r="I62" s="64"/>
      <c r="J62" s="64"/>
      <c r="K62" s="65"/>
    </row>
    <row r="63" spans="1:11" ht="15" customHeight="1" x14ac:dyDescent="0.25">
      <c r="A63" s="67" t="s">
        <v>62</v>
      </c>
      <c r="B63" s="68"/>
      <c r="C63" s="68"/>
      <c r="D63" s="68"/>
      <c r="E63" s="68"/>
      <c r="F63" s="68"/>
      <c r="G63" s="68"/>
      <c r="H63" s="68"/>
      <c r="I63" s="68"/>
      <c r="J63" s="68"/>
      <c r="K63" s="69"/>
    </row>
    <row r="64" spans="1:11" x14ac:dyDescent="0.25">
      <c r="A64" s="70"/>
      <c r="B64" s="71"/>
      <c r="C64" s="71"/>
      <c r="D64" s="71"/>
      <c r="E64" s="71"/>
      <c r="F64" s="71"/>
      <c r="G64" s="71"/>
      <c r="H64" s="71"/>
      <c r="I64" s="71"/>
      <c r="J64" s="71"/>
      <c r="K64" s="72"/>
    </row>
    <row r="65" spans="1:11" x14ac:dyDescent="0.25">
      <c r="A65" s="23"/>
      <c r="B65" s="23"/>
      <c r="C65" s="23"/>
      <c r="D65" s="23"/>
      <c r="E65" s="23"/>
      <c r="F65" s="23"/>
      <c r="G65" s="50"/>
      <c r="H65" s="50"/>
      <c r="I65" s="23"/>
      <c r="J65" s="50"/>
      <c r="K65" s="23"/>
    </row>
    <row r="66" spans="1:11" x14ac:dyDescent="0.25">
      <c r="A66" s="23"/>
      <c r="B66" s="23"/>
      <c r="C66" s="23"/>
      <c r="D66" s="23"/>
      <c r="E66" s="23"/>
      <c r="F66" s="23"/>
      <c r="G66" s="50"/>
      <c r="H66" s="50"/>
      <c r="I66" s="23"/>
      <c r="J66" s="50"/>
      <c r="K66" s="23"/>
    </row>
  </sheetData>
  <mergeCells count="48">
    <mergeCell ref="G10:K10"/>
    <mergeCell ref="G11:K11"/>
    <mergeCell ref="A12:K12"/>
    <mergeCell ref="A13:K13"/>
    <mergeCell ref="A14:K16"/>
    <mergeCell ref="A17:K17"/>
    <mergeCell ref="A48:K48"/>
    <mergeCell ref="A24:I24"/>
    <mergeCell ref="A30:I30"/>
    <mergeCell ref="A35:I35"/>
    <mergeCell ref="A51:K53"/>
    <mergeCell ref="A1:K5"/>
    <mergeCell ref="B7:C7"/>
    <mergeCell ref="B8:C8"/>
    <mergeCell ref="B9:C9"/>
    <mergeCell ref="D7:E7"/>
    <mergeCell ref="D9:E9"/>
    <mergeCell ref="A6:K6"/>
    <mergeCell ref="G7:K7"/>
    <mergeCell ref="G9:K9"/>
    <mergeCell ref="B10:C10"/>
    <mergeCell ref="B11:C11"/>
    <mergeCell ref="A49:K49"/>
    <mergeCell ref="A31:K31"/>
    <mergeCell ref="A36:K36"/>
    <mergeCell ref="A43:K43"/>
    <mergeCell ref="A50:K50"/>
    <mergeCell ref="A42:I42"/>
    <mergeCell ref="A47:I47"/>
    <mergeCell ref="A18:K18"/>
    <mergeCell ref="A19:K19"/>
    <mergeCell ref="A25:K25"/>
    <mergeCell ref="A62:K62"/>
    <mergeCell ref="A61:K61"/>
    <mergeCell ref="A63:K64"/>
    <mergeCell ref="A54:K54"/>
    <mergeCell ref="F58:K58"/>
    <mergeCell ref="F59:K59"/>
    <mergeCell ref="F60:K60"/>
    <mergeCell ref="B56:E56"/>
    <mergeCell ref="B57:E57"/>
    <mergeCell ref="B58:E58"/>
    <mergeCell ref="B59:E59"/>
    <mergeCell ref="B60:E60"/>
    <mergeCell ref="B55:E55"/>
    <mergeCell ref="F55:K55"/>
    <mergeCell ref="F56:K56"/>
    <mergeCell ref="F57:K57"/>
  </mergeCells>
  <pageMargins left="0.11811023622047245" right="0.11811023622047245" top="0.55118110236220474" bottom="0.19685039370078741" header="0.31496062992125984" footer="0.31496062992125984"/>
  <pageSetup paperSize="9" scale="50" orientation="portrait" r:id="rId1"/>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89795102-0127-4533-9212-92FF728E1D6C}">
          <x14:formula1>
            <xm:f>Referentie!$A$1:$A$4</xm:f>
          </x14:formula1>
          <xm:sqref>B9</xm:sqref>
        </x14:dataValidation>
        <x14:dataValidation type="list" allowBlank="1" showInputMessage="1" showErrorMessage="1" xr:uid="{96ABC721-64D3-458E-9C58-36BC15667B1A}">
          <x14:formula1>
            <xm:f>Referentie!$D$1:$D$4</xm:f>
          </x14:formula1>
          <xm:sqref>F7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5C3AF-D11F-477B-A8B2-BE94F05138C5}">
  <dimension ref="A1:J8"/>
  <sheetViews>
    <sheetView workbookViewId="0">
      <selection activeCell="C22" sqref="C22"/>
    </sheetView>
  </sheetViews>
  <sheetFormatPr defaultRowHeight="15" x14ac:dyDescent="0.25"/>
  <cols>
    <col min="2" max="2" width="13.28515625" bestFit="1" customWidth="1"/>
    <col min="3" max="3" width="173.7109375" customWidth="1"/>
  </cols>
  <sheetData>
    <row r="1" spans="1:10" s="2" customFormat="1" x14ac:dyDescent="0.25">
      <c r="A1" s="10" t="s">
        <v>0</v>
      </c>
      <c r="B1" s="10" t="s">
        <v>1</v>
      </c>
      <c r="C1" s="10" t="s">
        <v>2</v>
      </c>
      <c r="D1" s="10" t="s">
        <v>38</v>
      </c>
    </row>
    <row r="2" spans="1:10" s="2" customFormat="1" ht="15" customHeight="1" x14ac:dyDescent="0.25">
      <c r="A2" s="2">
        <v>10</v>
      </c>
      <c r="B2" s="7" t="s">
        <v>3</v>
      </c>
      <c r="C2" s="8" t="s">
        <v>30</v>
      </c>
      <c r="D2" s="11">
        <v>1</v>
      </c>
      <c r="E2" s="8"/>
      <c r="F2" s="8"/>
      <c r="G2" s="8"/>
      <c r="H2" s="8"/>
      <c r="I2" s="8"/>
      <c r="J2" s="8"/>
    </row>
    <row r="3" spans="1:10" s="2" customFormat="1" x14ac:dyDescent="0.25">
      <c r="A3" s="2">
        <v>8</v>
      </c>
      <c r="B3" s="6" t="s">
        <v>4</v>
      </c>
      <c r="C3" s="2" t="s">
        <v>31</v>
      </c>
      <c r="D3" s="12">
        <v>0.75</v>
      </c>
    </row>
    <row r="4" spans="1:10" s="2" customFormat="1" x14ac:dyDescent="0.25">
      <c r="A4" s="2">
        <v>6</v>
      </c>
      <c r="B4" s="4" t="s">
        <v>5</v>
      </c>
      <c r="C4" s="9" t="s">
        <v>32</v>
      </c>
      <c r="D4" s="11">
        <v>0.5</v>
      </c>
      <c r="E4" s="9"/>
      <c r="F4" s="9"/>
      <c r="G4" s="9"/>
      <c r="H4" s="9"/>
      <c r="I4" s="9"/>
      <c r="J4" s="9"/>
    </row>
    <row r="5" spans="1:10" s="2" customFormat="1" x14ac:dyDescent="0.25">
      <c r="A5" s="2">
        <v>4</v>
      </c>
      <c r="B5" s="5" t="s">
        <v>6</v>
      </c>
      <c r="C5" s="9" t="s">
        <v>8</v>
      </c>
      <c r="D5" s="11">
        <v>0.25</v>
      </c>
      <c r="E5" s="9"/>
      <c r="F5" s="9"/>
      <c r="G5" s="9"/>
      <c r="H5" s="9"/>
      <c r="I5" s="9"/>
      <c r="J5" s="9"/>
    </row>
    <row r="6" spans="1:10" s="2" customFormat="1" x14ac:dyDescent="0.25">
      <c r="A6" s="2">
        <v>2</v>
      </c>
      <c r="B6" s="3" t="s">
        <v>7</v>
      </c>
      <c r="C6" s="9" t="s">
        <v>33</v>
      </c>
      <c r="D6" s="13">
        <v>0</v>
      </c>
      <c r="E6" s="9"/>
      <c r="F6" s="9"/>
      <c r="G6" s="9"/>
      <c r="H6" s="9"/>
      <c r="I6" s="9"/>
      <c r="J6" s="9"/>
    </row>
    <row r="8" spans="1:10" ht="120" customHeight="1" x14ac:dyDescent="0.25">
      <c r="A8" s="143" t="s">
        <v>52</v>
      </c>
      <c r="B8" s="138"/>
      <c r="C8" s="138"/>
      <c r="D8" s="138"/>
    </row>
  </sheetData>
  <mergeCells count="1">
    <mergeCell ref="A8:D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0CD27-D13B-464A-A8A8-9A096B50FC90}">
  <dimension ref="A1:G6"/>
  <sheetViews>
    <sheetView workbookViewId="0"/>
  </sheetViews>
  <sheetFormatPr defaultRowHeight="15" x14ac:dyDescent="0.25"/>
  <sheetData>
    <row r="1" spans="1:7" x14ac:dyDescent="0.25">
      <c r="A1" t="s">
        <v>80</v>
      </c>
      <c r="D1" t="s">
        <v>80</v>
      </c>
    </row>
    <row r="2" spans="1:7" x14ac:dyDescent="0.25">
      <c r="A2" t="s">
        <v>10</v>
      </c>
      <c r="D2" t="s">
        <v>46</v>
      </c>
      <c r="G2" s="2"/>
    </row>
    <row r="3" spans="1:7" x14ac:dyDescent="0.25">
      <c r="A3" t="s">
        <v>11</v>
      </c>
      <c r="D3" t="s">
        <v>78</v>
      </c>
      <c r="G3" s="2"/>
    </row>
    <row r="4" spans="1:7" x14ac:dyDescent="0.25">
      <c r="A4" t="s">
        <v>25</v>
      </c>
      <c r="D4" t="s">
        <v>79</v>
      </c>
      <c r="G4" s="2"/>
    </row>
    <row r="5" spans="1:7" x14ac:dyDescent="0.25">
      <c r="G5" s="2"/>
    </row>
    <row r="6" spans="1:7" x14ac:dyDescent="0.25">
      <c r="G6"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9FC429BA8C33640908F71363AFC2E7A" ma:contentTypeVersion="18" ma:contentTypeDescription="Een nieuw document maken." ma:contentTypeScope="" ma:versionID="e9490fe605bccbbec4984afd8697aa6b">
  <xsd:schema xmlns:xsd="http://www.w3.org/2001/XMLSchema" xmlns:xs="http://www.w3.org/2001/XMLSchema" xmlns:p="http://schemas.microsoft.com/office/2006/metadata/properties" xmlns:ns2="19d0f349-2f38-4a4d-b0ad-01c571a1bd04" xmlns:ns3="b39bece0-a7b1-41ec-8ba2-55de2f9c483c" targetNamespace="http://schemas.microsoft.com/office/2006/metadata/properties" ma:root="true" ma:fieldsID="1603af55765cd3f9822d0abdfc18bb18" ns2:_="" ns3:_="">
    <xsd:import namespace="19d0f349-2f38-4a4d-b0ad-01c571a1bd04"/>
    <xsd:import namespace="b39bece0-a7b1-41ec-8ba2-55de2f9c483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d0f349-2f38-4a4d-b0ad-01c571a1bd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d9ef366b-eccd-432c-a3c2-5549ca1bcf5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39bece0-a7b1-41ec-8ba2-55de2f9c483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4fa127b-c43b-4026-9ab5-ba0d73a695a1}" ma:internalName="TaxCatchAll" ma:showField="CatchAllData" ma:web="b39bece0-a7b1-41ec-8ba2-55de2f9c483c">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39bece0-a7b1-41ec-8ba2-55de2f9c483c" xsi:nil="true"/>
    <lcf76f155ced4ddcb4097134ff3c332f xmlns="19d0f349-2f38-4a4d-b0ad-01c571a1bd0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BBDE502-E1E7-413B-B465-6E740CEEACF3}">
  <ds:schemaRefs>
    <ds:schemaRef ds:uri="http://schemas.microsoft.com/sharepoint/v3/contenttype/forms"/>
  </ds:schemaRefs>
</ds:datastoreItem>
</file>

<file path=customXml/itemProps2.xml><?xml version="1.0" encoding="utf-8"?>
<ds:datastoreItem xmlns:ds="http://schemas.openxmlformats.org/officeDocument/2006/customXml" ds:itemID="{E703339F-52FB-42A5-8511-7ABC43993957}"/>
</file>

<file path=customXml/itemProps3.xml><?xml version="1.0" encoding="utf-8"?>
<ds:datastoreItem xmlns:ds="http://schemas.openxmlformats.org/officeDocument/2006/customXml" ds:itemID="{DB207AB6-2DC0-4B1B-911F-B45C72DA3F7B}">
  <ds:schemaRefs>
    <ds:schemaRef ds:uri="http://schemas.microsoft.com/office/2006/documentManagement/types"/>
    <ds:schemaRef ds:uri="http://purl.org/dc/terms/"/>
    <ds:schemaRef ds:uri="http://purl.org/dc/elements/1.1/"/>
    <ds:schemaRef ds:uri="http://purl.org/dc/dcmitype/"/>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b39bece0-a7b1-41ec-8ba2-55de2f9c483c"/>
    <ds:schemaRef ds:uri="19d0f349-2f38-4a4d-b0ad-01c571a1bd04"/>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Beoordeling</vt:lpstr>
      <vt:lpstr>Scores + toelichting</vt:lpstr>
      <vt:lpstr>Referentie</vt:lpstr>
      <vt:lpstr>Beoordeling!Afdrukbereik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Inge Hubers</dc:creator>
  <cp:lastModifiedBy>Stijn van den Hurk</cp:lastModifiedBy>
  <cp:lastPrinted>2020-11-17T09:01:22Z</cp:lastPrinted>
  <dcterms:created xsi:type="dcterms:W3CDTF">2020-09-04T13:44:28Z</dcterms:created>
  <dcterms:modified xsi:type="dcterms:W3CDTF">2026-05-06T11:39:48Z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0x010100D9FC429BA8C33640908F71363AFC2E7A</vt:lpwstr>
  </property>
  <property fmtid="{D5CDD505-2E9C-101B-9397-08002B2CF9AE}" pid="3" name="Order">
    <vt:r8>366800</vt:r8>
  </property>
  <property fmtid="{D5CDD505-2E9C-101B-9397-08002B2CF9AE}" pid="4" name="MediaServiceImageTags">
    <vt:lpwstr/>
  </property>
</Properties>
</file>