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SO-CFD\UG_HKT_Inkoop-UNIT\83-INKOOPDOSSIER- INKOOP\IUC26\IUC26-636 Postopen machines Ci Heerlen\03 - BESCHR DOCUMENTEN\definitieve stukken\"/>
    </mc:Choice>
  </mc:AlternateContent>
  <xr:revisionPtr revIDLastSave="0" documentId="13_ncr:1_{B0D590E2-5CCF-4CC8-81D5-6664A1A55671}" xr6:coauthVersionLast="47" xr6:coauthVersionMax="47" xr10:uidLastSave="{00000000-0000-0000-0000-000000000000}"/>
  <bookViews>
    <workbookView xWindow="-110" yWindow="-110" windowWidth="19420" windowHeight="10300" xr2:uid="{0360D79D-F4FC-4F64-B313-9B6A3740626A}"/>
  </bookViews>
  <sheets>
    <sheet name="In te vullen 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F25" i="1"/>
  <c r="F26" i="1"/>
  <c r="H27" i="1" l="1"/>
  <c r="H32" i="1" s="1"/>
  <c r="F27" i="1"/>
  <c r="H33" i="1" l="1"/>
  <c r="H31" i="1"/>
  <c r="H34" i="1"/>
  <c r="H35" i="1" l="1"/>
  <c r="I35" i="1" l="1"/>
  <c r="D35" i="1"/>
</calcChain>
</file>

<file path=xl/sharedStrings.xml><?xml version="1.0" encoding="utf-8"?>
<sst xmlns="http://schemas.openxmlformats.org/spreadsheetml/2006/main" count="36" uniqueCount="36">
  <si>
    <t>Soort machine</t>
  </si>
  <si>
    <t>Apparaat nummer</t>
  </si>
  <si>
    <t>aangeboden Type</t>
  </si>
  <si>
    <t>A</t>
  </si>
  <si>
    <t>B</t>
  </si>
  <si>
    <t>Aantal prijspunten</t>
  </si>
  <si>
    <t>Inschrijfwaarde  1ste jaar</t>
  </si>
  <si>
    <t>Frees</t>
  </si>
  <si>
    <t>Bovengrens</t>
  </si>
  <si>
    <t>Gegevens inschrijver</t>
  </si>
  <si>
    <t>Naam onderneming</t>
  </si>
  <si>
    <t xml:space="preserve">Adres </t>
  </si>
  <si>
    <t xml:space="preserve">Postcode en plaats </t>
  </si>
  <si>
    <t xml:space="preserve">KvK-nummer </t>
  </si>
  <si>
    <t>Invulveld =</t>
  </si>
  <si>
    <t>Onderdeel</t>
  </si>
  <si>
    <t>Aanschafprijs Semi-automatische opener</t>
  </si>
  <si>
    <t>Aanschafprijs frees</t>
  </si>
  <si>
    <t xml:space="preserve"> Aanschafprijs 
(inclusief teller)</t>
  </si>
  <si>
    <t>Uw prijzen voldoen aan hetgeen hierover is opgenomen in het Beschrijvend document hoofdstuk 4 en bijlage 1 Specificatie van de Opdracht - hoofdstuk 4.</t>
  </si>
  <si>
    <t>Toelichting</t>
  </si>
  <si>
    <t>Inschrijver vult alle gele cellen in;</t>
  </si>
  <si>
    <t>Totale servicekosten per jaar alle machines</t>
  </si>
  <si>
    <t xml:space="preserve">Aantal te kopen 
machines </t>
  </si>
  <si>
    <t>Totaal koopprijs voor 2 machines</t>
  </si>
  <si>
    <t xml:space="preserve">Servicekosten
per jaar  voor 2 machines per type
</t>
  </si>
  <si>
    <t>Semi automatische enveloppenopener</t>
  </si>
  <si>
    <t>Bijlage C - Prijzenblad  Openbare Europese heraanbesteding frezen, semiautomatische enveloppenopeners en onderhoud IUC26-636</t>
  </si>
  <si>
    <t>inschrijfwaarde jaar 4</t>
  </si>
  <si>
    <t>Inschrijfwaarde jaar 3</t>
  </si>
  <si>
    <t>Inschrijfwaarde jaar 2</t>
  </si>
  <si>
    <t xml:space="preserve">ondergrens €245.000,00 er worden geen extra punten toegekend bij een inschrijfprijs onder de ondergrens </t>
  </si>
  <si>
    <t xml:space="preserve"> bovengrens  €330.000,00; wanneer inschrijfprijs boven de bovengrens ligt volgt uitsluiting van uw inschrijving. </t>
  </si>
  <si>
    <t>Beoordelingsformule inschrijfprijs:
Score Prijs = 400 punten - ((AP – 245000,-) /85000,-))* 400 punten</t>
  </si>
  <si>
    <t>AP is aangeboden inschrijfprijs cel H35, de inschrijfprijs wordt op cel D35 beoordeeld met het corresponderende puntenaantal.</t>
  </si>
  <si>
    <t>Totale inschrijfwaarde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</si>
</sst>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"/>
    <numFmt numFmtId="166" formatCode="&quot;€&quot;\ #,##0.00_-"/>
    <numFmt numFmtId="167" formatCode="_ &quot;€&quot;\ * #,##0_ ;_ &quot;€&quot;\ * \-#,##0_ ;_ &quot;€&quot;\ * &quot;-&quot;??_ ;_ @_ 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theme="0"/>
      <name val="RijksoverheidSansHeading"/>
      <family val="2"/>
    </font>
    <font>
      <i/>
      <sz val="11"/>
      <color theme="0"/>
      <name val="RijksoverheidSansHeading"/>
      <family val="2"/>
    </font>
    <font>
      <sz val="11"/>
      <name val="RijksoverheidSansHeading"/>
      <family val="2"/>
    </font>
    <font>
      <sz val="11"/>
      <color theme="1"/>
      <name val="RijksoverheidSansHeading"/>
      <family val="2"/>
    </font>
    <font>
      <b/>
      <sz val="14"/>
      <color theme="0"/>
      <name val="Arial"/>
      <family val="2"/>
    </font>
    <font>
      <i/>
      <sz val="11"/>
      <color theme="1"/>
      <name val="RijksoverheidSansHeading"/>
      <family val="2"/>
    </font>
    <font>
      <sz val="11"/>
      <color rgb="FFFF0000"/>
      <name val="RijksoverheidSansHeading"/>
      <family val="2"/>
    </font>
    <font>
      <i/>
      <sz val="11"/>
      <name val="RijksoverheidSansHeading"/>
      <family val="2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5" fontId="0" fillId="0" borderId="4" xfId="0" applyNumberFormat="1" applyBorder="1" applyAlignment="1" applyProtection="1">
      <alignment horizontal="center" vertical="center"/>
      <protection hidden="1"/>
    </xf>
    <xf numFmtId="165" fontId="5" fillId="0" borderId="4" xfId="0" applyNumberFormat="1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4" fontId="6" fillId="3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6" xfId="0" applyFont="1" applyFill="1" applyBorder="1" applyAlignment="1" applyProtection="1">
      <alignment horizontal="right" vertical="center"/>
      <protection hidden="1"/>
    </xf>
    <xf numFmtId="165" fontId="5" fillId="0" borderId="0" xfId="0" applyNumberFormat="1" applyFont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10" fillId="4" borderId="4" xfId="0" applyFont="1" applyFill="1" applyBorder="1" applyProtection="1">
      <protection hidden="1"/>
    </xf>
    <xf numFmtId="0" fontId="9" fillId="5" borderId="4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8" fillId="2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167" fontId="11" fillId="0" borderId="0" xfId="1" applyNumberFormat="1" applyFont="1" applyFill="1" applyBorder="1" applyAlignment="1">
      <alignment horizontal="left" vertical="top" wrapText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4" fillId="6" borderId="4" xfId="0" applyFont="1" applyFill="1" applyBorder="1" applyAlignment="1" applyProtection="1">
      <alignment horizontal="center" vertical="center"/>
      <protection hidden="1"/>
    </xf>
    <xf numFmtId="49" fontId="4" fillId="5" borderId="4" xfId="0" applyNumberFormat="1" applyFont="1" applyFill="1" applyBorder="1" applyAlignment="1" applyProtection="1">
      <alignment horizontal="center" vertical="center"/>
      <protection locked="0"/>
    </xf>
    <xf numFmtId="49" fontId="0" fillId="5" borderId="4" xfId="0" applyNumberFormat="1" applyFill="1" applyBorder="1" applyAlignment="1" applyProtection="1">
      <alignment horizontal="center" vertical="center"/>
      <protection locked="0"/>
    </xf>
    <xf numFmtId="166" fontId="0" fillId="5" borderId="4" xfId="0" applyNumberForma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top" wrapText="1"/>
    </xf>
    <xf numFmtId="44" fontId="14" fillId="0" borderId="0" xfId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5" fontId="11" fillId="0" borderId="4" xfId="1" applyNumberFormat="1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6" xfId="0" applyFont="1" applyFill="1" applyBorder="1" applyAlignment="1" applyProtection="1">
      <alignment horizontal="right" vertical="center"/>
      <protection hidden="1"/>
    </xf>
    <xf numFmtId="165" fontId="0" fillId="4" borderId="10" xfId="0" applyNumberFormat="1" applyFill="1" applyBorder="1" applyAlignment="1" applyProtection="1">
      <alignment horizontal="center" vertical="center"/>
      <protection hidden="1"/>
    </xf>
    <xf numFmtId="165" fontId="0" fillId="0" borderId="9" xfId="0" applyNumberFormat="1" applyBorder="1" applyAlignment="1" applyProtection="1">
      <alignment horizontal="center" vertical="center"/>
      <protection hidden="1"/>
    </xf>
    <xf numFmtId="165" fontId="17" fillId="0" borderId="0" xfId="0" applyNumberFormat="1" applyFont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8" fillId="2" borderId="4" xfId="0" applyFont="1" applyFill="1" applyBorder="1" applyAlignment="1">
      <alignment horizontal="left" vertical="top" wrapText="1"/>
    </xf>
    <xf numFmtId="0" fontId="15" fillId="5" borderId="1" xfId="0" applyFont="1" applyFill="1" applyBorder="1" applyAlignment="1" applyProtection="1">
      <alignment horizontal="center" vertical="center"/>
      <protection hidden="1"/>
    </xf>
    <xf numFmtId="0" fontId="15" fillId="5" borderId="3" xfId="0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left" vertical="center" wrapText="1"/>
      <protection hidden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6" xfId="0" applyFont="1" applyFill="1" applyBorder="1" applyAlignment="1" applyProtection="1">
      <alignment horizontal="right" vertical="center"/>
      <protection hidden="1"/>
    </xf>
  </cellXfs>
  <cellStyles count="2">
    <cellStyle name="Standaard" xfId="0" builtinId="0"/>
    <cellStyle name="Valuta" xfId="1" builtinId="4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6143-3738-40B0-BB5A-CBA3C516353B}">
  <dimension ref="A2:I36"/>
  <sheetViews>
    <sheetView showGridLines="0" tabSelected="1" topLeftCell="A3" zoomScale="70" zoomScaleNormal="70" workbookViewId="0">
      <selection activeCell="G29" sqref="G29"/>
    </sheetView>
  </sheetViews>
  <sheetFormatPr defaultRowHeight="14"/>
  <cols>
    <col min="1" max="1" width="29.25" bestFit="1" customWidth="1"/>
    <col min="2" max="2" width="34.4140625" customWidth="1"/>
    <col min="3" max="3" width="133.25" customWidth="1"/>
    <col min="4" max="4" width="18.5" customWidth="1"/>
    <col min="5" max="5" width="22" bestFit="1" customWidth="1"/>
    <col min="6" max="6" width="13.5" bestFit="1" customWidth="1"/>
    <col min="7" max="7" width="53.5" customWidth="1"/>
    <col min="8" max="8" width="23.5" bestFit="1" customWidth="1"/>
    <col min="9" max="9" width="25.6640625" bestFit="1" customWidth="1"/>
  </cols>
  <sheetData>
    <row r="2" spans="1:9" ht="18">
      <c r="A2" s="39" t="s">
        <v>27</v>
      </c>
      <c r="B2" s="39"/>
      <c r="C2" s="39"/>
      <c r="D2" s="3"/>
      <c r="E2" s="3"/>
      <c r="F2" s="3"/>
      <c r="G2" s="3"/>
      <c r="H2" s="3"/>
      <c r="I2" s="3"/>
    </row>
    <row r="3" spans="1:9" ht="18" customHeight="1">
      <c r="A3" s="1"/>
      <c r="B3" s="2"/>
      <c r="C3" s="2"/>
      <c r="D3" s="3"/>
      <c r="E3" s="3"/>
      <c r="F3" s="3"/>
      <c r="I3" s="3"/>
    </row>
    <row r="4" spans="1:9" ht="18" customHeight="1">
      <c r="A4" s="39" t="s">
        <v>20</v>
      </c>
      <c r="B4" s="39"/>
      <c r="C4" s="39"/>
      <c r="D4" s="3"/>
      <c r="E4" s="3"/>
      <c r="F4" s="3"/>
      <c r="I4" s="3"/>
    </row>
    <row r="5" spans="1:9" ht="18" customHeight="1">
      <c r="A5" s="47" t="s">
        <v>19</v>
      </c>
      <c r="B5" s="47"/>
      <c r="C5" s="47"/>
      <c r="D5" s="3"/>
      <c r="E5" s="3"/>
      <c r="F5" s="3"/>
      <c r="I5" s="3"/>
    </row>
    <row r="6" spans="1:9" ht="18" customHeight="1">
      <c r="A6" s="44" t="s">
        <v>21</v>
      </c>
      <c r="B6" s="45"/>
      <c r="C6" s="46"/>
      <c r="D6" s="3"/>
      <c r="E6" s="3"/>
      <c r="F6" s="3"/>
      <c r="I6" s="3"/>
    </row>
    <row r="7" spans="1:9" ht="18" customHeight="1">
      <c r="A7" s="44" t="s">
        <v>31</v>
      </c>
      <c r="B7" s="45"/>
      <c r="C7" s="46"/>
      <c r="D7" s="3"/>
      <c r="E7" s="3"/>
      <c r="F7" s="3"/>
      <c r="I7" s="3"/>
    </row>
    <row r="8" spans="1:9" ht="18" customHeight="1">
      <c r="A8" s="44" t="s">
        <v>32</v>
      </c>
      <c r="B8" s="45"/>
      <c r="C8" s="46"/>
      <c r="D8" s="3"/>
      <c r="E8" s="3"/>
      <c r="F8" s="3"/>
      <c r="I8" s="3"/>
    </row>
    <row r="9" spans="1:9" ht="33" customHeight="1">
      <c r="A9" s="44" t="s">
        <v>33</v>
      </c>
      <c r="B9" s="45"/>
      <c r="C9" s="46"/>
      <c r="D9" s="3"/>
      <c r="E9" s="3"/>
      <c r="F9" s="3"/>
      <c r="I9" s="3"/>
    </row>
    <row r="10" spans="1:9" ht="14.5">
      <c r="A10" s="44" t="s">
        <v>34</v>
      </c>
      <c r="B10" s="45"/>
      <c r="C10" s="46"/>
      <c r="D10" s="3"/>
      <c r="E10" s="3"/>
      <c r="F10" s="3"/>
      <c r="I10" s="3"/>
    </row>
    <row r="11" spans="1:9" ht="18">
      <c r="A11" s="1"/>
      <c r="B11" s="2"/>
      <c r="C11" s="2"/>
      <c r="D11" s="3"/>
      <c r="E11" s="3"/>
      <c r="F11" s="3"/>
      <c r="I11" s="3"/>
    </row>
    <row r="12" spans="1:9" ht="14.5">
      <c r="A12" s="15" t="s">
        <v>9</v>
      </c>
      <c r="B12" s="43"/>
      <c r="C12" s="43"/>
      <c r="D12" s="18" t="s">
        <v>14</v>
      </c>
      <c r="E12" s="17"/>
      <c r="F12" s="3"/>
      <c r="I12" s="3"/>
    </row>
    <row r="13" spans="1:9" ht="14.5">
      <c r="A13" s="16" t="s">
        <v>10</v>
      </c>
      <c r="B13" s="41"/>
      <c r="C13" s="42"/>
      <c r="D13" s="3"/>
      <c r="E13" s="3"/>
      <c r="F13" s="3"/>
      <c r="I13" s="3"/>
    </row>
    <row r="14" spans="1:9" ht="14.5">
      <c r="A14" s="16" t="s">
        <v>11</v>
      </c>
      <c r="B14" s="41"/>
      <c r="C14" s="42"/>
      <c r="D14" s="3"/>
      <c r="E14" s="3"/>
      <c r="F14" s="3"/>
      <c r="I14" s="3"/>
    </row>
    <row r="15" spans="1:9" ht="14.5">
      <c r="A15" s="16" t="s">
        <v>12</v>
      </c>
      <c r="B15" s="41"/>
      <c r="C15" s="42"/>
      <c r="D15" s="3"/>
      <c r="E15" s="3"/>
      <c r="F15" s="3"/>
      <c r="I15" s="3"/>
    </row>
    <row r="16" spans="1:9" ht="14.5">
      <c r="A16" s="16" t="s">
        <v>13</v>
      </c>
      <c r="B16" s="41"/>
      <c r="C16" s="42"/>
      <c r="D16" s="3"/>
      <c r="E16" s="3"/>
      <c r="F16" s="3"/>
      <c r="I16" s="3"/>
    </row>
    <row r="17" spans="1:9">
      <c r="A17" s="3"/>
      <c r="B17" s="3"/>
      <c r="C17" s="3"/>
      <c r="D17" s="3"/>
      <c r="E17" s="3"/>
      <c r="F17" s="3"/>
      <c r="I17" s="3"/>
    </row>
    <row r="18" spans="1:9" ht="14.5">
      <c r="A18" s="40" t="s">
        <v>15</v>
      </c>
      <c r="B18" s="40"/>
      <c r="C18" s="19" t="s">
        <v>8</v>
      </c>
      <c r="D18" s="30"/>
      <c r="E18" s="4"/>
      <c r="I18" s="3"/>
    </row>
    <row r="19" spans="1:9" ht="14.5">
      <c r="A19" s="48" t="s">
        <v>16</v>
      </c>
      <c r="B19" s="49"/>
      <c r="C19" s="33">
        <v>65000</v>
      </c>
      <c r="D19" s="31"/>
      <c r="E19" s="4"/>
      <c r="F19" s="32"/>
      <c r="I19" s="3"/>
    </row>
    <row r="20" spans="1:9" ht="14.5">
      <c r="A20" s="48" t="s">
        <v>17</v>
      </c>
      <c r="B20" s="49"/>
      <c r="C20" s="33">
        <v>35000</v>
      </c>
      <c r="D20" s="31"/>
      <c r="E20" s="4"/>
      <c r="F20" s="32"/>
      <c r="I20" s="3"/>
    </row>
    <row r="21" spans="1:9" ht="14.5">
      <c r="A21" s="20"/>
      <c r="B21" s="20"/>
      <c r="C21" s="21"/>
      <c r="D21" s="21"/>
      <c r="E21" s="4"/>
      <c r="F21" s="4"/>
      <c r="I21" s="3"/>
    </row>
    <row r="22" spans="1:9">
      <c r="A22" s="3"/>
      <c r="B22" s="3"/>
      <c r="C22" s="3"/>
      <c r="D22" s="3"/>
      <c r="E22" s="4"/>
      <c r="F22" s="4"/>
      <c r="G22" s="3"/>
      <c r="H22" s="3"/>
      <c r="I22" s="3"/>
    </row>
    <row r="23" spans="1:9">
      <c r="A23" s="7"/>
      <c r="B23" s="3"/>
      <c r="C23" s="3"/>
      <c r="D23" s="3"/>
      <c r="E23" s="3"/>
      <c r="F23" s="3"/>
      <c r="G23" s="3"/>
      <c r="H23" s="3"/>
      <c r="I23" s="3"/>
    </row>
    <row r="24" spans="1:9" ht="39">
      <c r="A24" s="24" t="s">
        <v>0</v>
      </c>
      <c r="B24" s="25" t="s">
        <v>1</v>
      </c>
      <c r="C24" s="25" t="s">
        <v>2</v>
      </c>
      <c r="D24" s="22" t="s">
        <v>23</v>
      </c>
      <c r="E24" s="25" t="s">
        <v>18</v>
      </c>
      <c r="F24" s="22" t="s">
        <v>24</v>
      </c>
      <c r="G24" s="22" t="s">
        <v>25</v>
      </c>
      <c r="H24" s="25" t="s">
        <v>22</v>
      </c>
      <c r="I24" s="14"/>
    </row>
    <row r="25" spans="1:9">
      <c r="A25" s="8" t="s">
        <v>26</v>
      </c>
      <c r="B25" s="23" t="s">
        <v>3</v>
      </c>
      <c r="C25" s="27"/>
      <c r="D25" s="23">
        <v>2</v>
      </c>
      <c r="E25" s="29"/>
      <c r="F25" s="6" t="str">
        <f>IF(E25="","",D25*(E25))</f>
        <v/>
      </c>
      <c r="G25" s="29"/>
      <c r="H25" s="6" t="str">
        <f>IF(G25="","",G25)</f>
        <v/>
      </c>
      <c r="I25" s="12"/>
    </row>
    <row r="26" spans="1:9">
      <c r="A26" s="8" t="s">
        <v>7</v>
      </c>
      <c r="B26" s="26" t="s">
        <v>4</v>
      </c>
      <c r="C26" s="28"/>
      <c r="D26" s="23">
        <v>2</v>
      </c>
      <c r="E26" s="29"/>
      <c r="F26" s="6" t="str">
        <f>IF(E26="","",D26*(E26))</f>
        <v/>
      </c>
      <c r="G26" s="29"/>
      <c r="H26" s="6" t="str">
        <f>IF(G26="","",G26)</f>
        <v/>
      </c>
      <c r="I26" s="12"/>
    </row>
    <row r="27" spans="1:9">
      <c r="A27" s="3"/>
      <c r="B27" s="3"/>
      <c r="C27" s="3"/>
      <c r="D27" s="3"/>
      <c r="E27" s="3"/>
      <c r="F27" s="6">
        <f>SUM(F25:F26)</f>
        <v>0</v>
      </c>
      <c r="G27" s="3"/>
      <c r="H27" s="6">
        <f>SUM(H25:H26)</f>
        <v>0</v>
      </c>
      <c r="I27" s="12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7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50" t="s">
        <v>6</v>
      </c>
      <c r="G31" s="51"/>
      <c r="H31" s="5">
        <f>F27+H27</f>
        <v>0</v>
      </c>
      <c r="I31" s="13"/>
    </row>
    <row r="32" spans="1:9">
      <c r="A32" s="3"/>
      <c r="B32" s="3"/>
      <c r="C32" s="3"/>
      <c r="D32" s="3"/>
      <c r="E32" s="3"/>
      <c r="F32" s="34"/>
      <c r="G32" s="11" t="s">
        <v>30</v>
      </c>
      <c r="H32" s="5">
        <f>H27</f>
        <v>0</v>
      </c>
      <c r="I32" s="13"/>
    </row>
    <row r="33" spans="1:9">
      <c r="A33" s="3"/>
      <c r="B33" s="3"/>
      <c r="C33" s="3"/>
      <c r="D33" s="3"/>
      <c r="E33" s="3"/>
      <c r="F33" s="34"/>
      <c r="G33" s="11" t="s">
        <v>29</v>
      </c>
      <c r="H33" s="5">
        <f>H27</f>
        <v>0</v>
      </c>
      <c r="I33" s="13"/>
    </row>
    <row r="34" spans="1:9" ht="14.5" thickBot="1">
      <c r="A34" s="3"/>
      <c r="B34" s="3"/>
      <c r="C34" s="3"/>
      <c r="D34" s="3"/>
      <c r="E34" s="3"/>
      <c r="F34" s="34"/>
      <c r="G34" s="35" t="s">
        <v>28</v>
      </c>
      <c r="H34" s="37">
        <f>H27</f>
        <v>0</v>
      </c>
      <c r="I34" s="13"/>
    </row>
    <row r="35" spans="1:9" ht="14.5" thickBot="1">
      <c r="A35" s="50" t="s">
        <v>5</v>
      </c>
      <c r="B35" s="50"/>
      <c r="C35" s="51"/>
      <c r="D35" s="9">
        <f>IF((H35&lt;245000),400,IF((H35&gt;330000),0,400-((H35-245000)/(85000)*400)))</f>
        <v>400</v>
      </c>
      <c r="E35" s="3"/>
      <c r="F35" s="10"/>
      <c r="G35" s="11" t="s">
        <v>35</v>
      </c>
      <c r="H35" s="36">
        <f>SUM(H31:H34)</f>
        <v>0</v>
      </c>
      <c r="I35" s="38" t="str">
        <f>IF(H35=0,"",IF(H35&gt;330000,"prijs valt boven bandbreedte",IF(H35&lt;245000,"prijs valt onder bandbreedte","prijs valt binnen bandbreedte")))</f>
        <v/>
      </c>
    </row>
    <row r="36" spans="1:9">
      <c r="E36" s="3"/>
      <c r="F36" s="3"/>
      <c r="G36" s="3"/>
      <c r="H36" s="3"/>
      <c r="I36" s="3"/>
    </row>
  </sheetData>
  <sheetProtection algorithmName="SHA-512" hashValue="D4hmRJMJxsUa+nn9JbKF3krRpFwJALL2HwAFQtFEb/ipghI6w++R3Xi/LHTFTbdxtnIefR5hlPt17gOXDnkQGQ==" saltValue="2eiMjPhdU5xFSRin3KaSpA==" spinCount="100000" sheet="1" objects="1" scenarios="1"/>
  <protectedRanges>
    <protectedRange sqref="B13:C16 E12 E25:E26 G25:G26 C25:C26" name="Bereik1"/>
  </protectedRanges>
  <mergeCells count="18">
    <mergeCell ref="A19:B19"/>
    <mergeCell ref="A35:C35"/>
    <mergeCell ref="F31:G31"/>
    <mergeCell ref="A20:B20"/>
    <mergeCell ref="A2:C2"/>
    <mergeCell ref="A18:B18"/>
    <mergeCell ref="B13:C13"/>
    <mergeCell ref="B14:C14"/>
    <mergeCell ref="B15:C15"/>
    <mergeCell ref="B16:C16"/>
    <mergeCell ref="B12:C12"/>
    <mergeCell ref="A9:C9"/>
    <mergeCell ref="A10:C10"/>
    <mergeCell ref="A4:C4"/>
    <mergeCell ref="A5:C5"/>
    <mergeCell ref="A6:C6"/>
    <mergeCell ref="A7:C7"/>
    <mergeCell ref="A8:C8"/>
  </mergeCells>
  <phoneticPr fontId="16" type="noConversion"/>
  <conditionalFormatting sqref="H35">
    <cfRule type="expression" dxfId="1" priority="1">
      <formula>AND($H$35&gt;=1,$H$35&lt;=330000)</formula>
    </cfRule>
    <cfRule type="expression" dxfId="0" priority="2">
      <formula>H35&gt;330000</formula>
    </cfRule>
  </conditionalFormatting>
  <dataValidations count="2">
    <dataValidation type="decimal" allowBlank="1" showInputMessage="1" showErrorMessage="1" sqref="E25" xr:uid="{A93DD473-3738-4212-A04A-945F5E3BD43F}">
      <formula1>0</formula1>
      <formula2>65000</formula2>
    </dataValidation>
    <dataValidation type="decimal" allowBlank="1" showInputMessage="1" showErrorMessage="1" sqref="E26" xr:uid="{4AF63FE6-003B-4B76-8BB9-B62C7BF1D728}">
      <formula1>0</formula1>
      <formula2>35000</formula2>
    </dataValidation>
  </dataValidation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 te vullen 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A.D. Rinzema</dc:creator>
  <cp:lastModifiedBy>Youri Y. Heijs</cp:lastModifiedBy>
  <cp:lastPrinted>2025-09-18T07:24:42Z</cp:lastPrinted>
  <dcterms:created xsi:type="dcterms:W3CDTF">2025-09-09T12:50:27Z</dcterms:created>
  <dcterms:modified xsi:type="dcterms:W3CDTF">2026-05-06T09:30:24Z</dcterms:modified>
</cp:coreProperties>
</file>