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jzijnkarel-my.sharepoint.com/personal/j_lauwerijssen_wijzijnkarel_nl/Documents/Joris/Trajecten/2026/Moerdijk/Openbare verlichting/Nieuwe aanbesteding/"/>
    </mc:Choice>
  </mc:AlternateContent>
  <xr:revisionPtr revIDLastSave="4" documentId="13_ncr:1_{C8364ABC-D241-4ADA-84B3-AD19C674A6A8}" xr6:coauthVersionLast="47" xr6:coauthVersionMax="47" xr10:uidLastSave="{A872A60D-8469-4F6D-A027-7A7EFA33F488}"/>
  <workbookProtection workbookAlgorithmName="SHA-512" workbookHashValue="OtITtykF/QEG40M+Nxgd6MHwoBhRg5jfPJtLVeFdw5exDgL4GQpJ8vgqCaDrt/uDUbuwIt0DQ9bqHphp/nHQHg==" workbookSaltValue="ZsV5DsL6NDYQfVM3SFP4ag==" workbookSpinCount="100000" lockStructure="1"/>
  <bookViews>
    <workbookView xWindow="-120" yWindow="-120" windowWidth="29040" windowHeight="15720" xr2:uid="{00000000-000D-0000-FFFF-FFFF00000000}"/>
  </bookViews>
  <sheets>
    <sheet name="Rekenblad " sheetId="28" r:id="rId1"/>
  </sheets>
  <definedNames>
    <definedName name="_xlnm._FilterDatabase" localSheetId="0" hidden="1">'Rekenblad '!#REF!</definedName>
    <definedName name="_xlnm.Print_Area" localSheetId="0">'Rekenblad '!$A$2:$M$29</definedName>
    <definedName name="Besparing">'Rekenblad '!$C$19</definedName>
    <definedName name="Korting">'Rekenblad '!$C$25</definedName>
    <definedName name="P_1">'Rekenblad '!$C$14</definedName>
    <definedName name="P_2">'Rekenblad '!$E$14</definedName>
    <definedName name="P_3">'Rekenblad '!$G$14</definedName>
    <definedName name="P_4">'Rekenblad '!$I$14</definedName>
    <definedName name="Pref1">'Rekenblad '!$C$10</definedName>
    <definedName name="Pref2">'Rekenblad '!$E$10</definedName>
    <definedName name="Pref3">'Rekenblad '!$G$10</definedName>
    <definedName name="Pref4">'Rekenblad '!$I$10</definedName>
    <definedName name="Preferentie">'Rekenblad '!$L$10</definedName>
    <definedName name="Ptotaal">'Rekenblad '!$L$14</definedName>
    <definedName name="Score">'Rekenblad '!$C$22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8" l="1"/>
  <c r="C19" i="28" s="1"/>
  <c r="C22" i="28" s="1"/>
  <c r="L10" i="28"/>
  <c r="C25" i="28" l="1"/>
</calcChain>
</file>

<file path=xl/sharedStrings.xml><?xml version="1.0" encoding="utf-8"?>
<sst xmlns="http://schemas.openxmlformats.org/spreadsheetml/2006/main" count="40" uniqueCount="25">
  <si>
    <t>W</t>
  </si>
  <si>
    <t>Armatuur gegevens</t>
  </si>
  <si>
    <t>Profiel 1</t>
  </si>
  <si>
    <t xml:space="preserve">Profiel 2
</t>
  </si>
  <si>
    <t xml:space="preserve">Profiel 3
</t>
  </si>
  <si>
    <t>Armatuur fabrikant</t>
  </si>
  <si>
    <t>Uitgangspunten:</t>
  </si>
  <si>
    <t>Armatuur type naam</t>
  </si>
  <si>
    <t>Referentie systeemvermogen</t>
  </si>
  <si>
    <t>Totaal besparing tov referentie systeemvermogen</t>
  </si>
  <si>
    <t>Behaalde fictieve korting</t>
  </si>
  <si>
    <t xml:space="preserve"> - Dialux-files met profielen 1 t/m 4</t>
  </si>
  <si>
    <t>Profiel 4</t>
  </si>
  <si>
    <t>(Fiets)pad</t>
  </si>
  <si>
    <t>Ontsluitingsweg</t>
  </si>
  <si>
    <t xml:space="preserve"> - Functionele specificaties armaturen</t>
  </si>
  <si>
    <t>Systeemvermogen per profiel (SPP)</t>
  </si>
  <si>
    <t>Totaal</t>
  </si>
  <si>
    <r>
      <t>P</t>
    </r>
    <r>
      <rPr>
        <b/>
        <vertAlign val="subscript"/>
        <sz val="11"/>
        <rFont val="Arial"/>
        <family val="2"/>
      </rPr>
      <t>referentie</t>
    </r>
  </si>
  <si>
    <r>
      <t>P</t>
    </r>
    <r>
      <rPr>
        <b/>
        <vertAlign val="subscript"/>
        <sz val="11"/>
        <rFont val="Arial"/>
        <family val="2"/>
      </rPr>
      <t>totaal</t>
    </r>
  </si>
  <si>
    <t>Smalle woonstraat</t>
  </si>
  <si>
    <t>Brede woonstraat</t>
  </si>
  <si>
    <t>…</t>
  </si>
  <si>
    <t>Score</t>
  </si>
  <si>
    <t>Berekend systeemvermogen profiel inschrijver (1 decimaal)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</si>
</sst>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€&quot;\ * #,##0.00_-;_-&quot;€&quot;\ * #,##0.00\-;_-&quot;€&quot;\ * &quot;-&quot;??_-;_-@_-"/>
    <numFmt numFmtId="165" formatCode="_ &quot;€&quot;\ * #,##0.000000_ ;_ &quot;€&quot;\ * \-#,##0.000000_ ;_ &quot;€&quot;\ * &quot;-&quot;??????_ ;_ @_ "/>
    <numFmt numFmtId="166" formatCode="&quot;€&quot;\ #,##0"/>
    <numFmt numFmtId="167" formatCode="0.0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36"/>
      <name val="Arial"/>
      <family val="2"/>
    </font>
    <font>
      <sz val="10"/>
      <name val="Arial"/>
      <family val="2"/>
    </font>
    <font>
      <b/>
      <sz val="28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vertAlign val="subscript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65">
    <xf numFmtId="0" fontId="0" fillId="0" borderId="0" xfId="0"/>
    <xf numFmtId="3" fontId="1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4" fillId="3" borderId="5" xfId="0" applyFont="1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left" indent="1"/>
      <protection hidden="1"/>
    </xf>
    <xf numFmtId="0" fontId="1" fillId="3" borderId="6" xfId="0" applyFont="1" applyFill="1" applyBorder="1" applyAlignment="1" applyProtection="1">
      <alignment horizontal="left" indent="1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1" fillId="3" borderId="0" xfId="0" applyFont="1" applyFill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1" fillId="2" borderId="2" xfId="0" applyNumberFormat="1" applyFont="1" applyFill="1" applyBorder="1" applyAlignment="1" applyProtection="1">
      <alignment horizontal="center"/>
      <protection hidden="1"/>
    </xf>
    <xf numFmtId="4" fontId="2" fillId="4" borderId="1" xfId="0" applyNumberFormat="1" applyFont="1" applyFill="1" applyBorder="1" applyProtection="1">
      <protection hidden="1"/>
    </xf>
    <xf numFmtId="4" fontId="1" fillId="4" borderId="2" xfId="0" applyNumberFormat="1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Protection="1">
      <protection hidden="1"/>
    </xf>
    <xf numFmtId="4" fontId="1" fillId="2" borderId="4" xfId="0" applyNumberFormat="1" applyFont="1" applyFill="1" applyBorder="1" applyAlignment="1" applyProtection="1">
      <alignment horizontal="center"/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4" fontId="1" fillId="4" borderId="4" xfId="0" applyNumberFormat="1" applyFont="1" applyFill="1" applyBorder="1" applyAlignment="1" applyProtection="1">
      <alignment horizontal="center"/>
      <protection hidden="1"/>
    </xf>
    <xf numFmtId="0" fontId="8" fillId="4" borderId="3" xfId="0" applyFont="1" applyFill="1" applyBorder="1" applyAlignment="1" applyProtection="1">
      <alignment horizontal="center"/>
      <protection hidden="1"/>
    </xf>
    <xf numFmtId="165" fontId="1" fillId="0" borderId="0" xfId="0" applyNumberFormat="1" applyFont="1" applyProtection="1">
      <protection hidden="1"/>
    </xf>
    <xf numFmtId="0" fontId="1" fillId="5" borderId="1" xfId="0" applyFont="1" applyFill="1" applyBorder="1" applyAlignment="1" applyProtection="1">
      <alignment horizontal="center"/>
      <protection locked="0" hidden="1"/>
    </xf>
    <xf numFmtId="0" fontId="1" fillId="5" borderId="1" xfId="0" applyFont="1" applyFill="1" applyBorder="1" applyAlignment="1" applyProtection="1">
      <alignment horizontal="center" wrapText="1"/>
      <protection locked="0"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166" fontId="10" fillId="4" borderId="9" xfId="2" applyNumberFormat="1" applyFont="1" applyFill="1" applyBorder="1" applyAlignment="1" applyProtection="1">
      <alignment horizontal="center" vertical="center"/>
      <protection hidden="1"/>
    </xf>
    <xf numFmtId="166" fontId="10" fillId="4" borderId="5" xfId="2" applyNumberFormat="1" applyFont="1" applyFill="1" applyBorder="1" applyAlignment="1" applyProtection="1">
      <alignment horizontal="center" vertical="center"/>
      <protection hidden="1"/>
    </xf>
    <xf numFmtId="166" fontId="10" fillId="4" borderId="7" xfId="2" applyNumberFormat="1" applyFont="1" applyFill="1" applyBorder="1" applyAlignment="1" applyProtection="1">
      <alignment horizontal="center" vertical="center"/>
      <protection hidden="1"/>
    </xf>
    <xf numFmtId="166" fontId="10" fillId="4" borderId="10" xfId="2" applyNumberFormat="1" applyFont="1" applyFill="1" applyBorder="1" applyAlignment="1" applyProtection="1">
      <alignment horizontal="center" vertical="center"/>
      <protection hidden="1"/>
    </xf>
    <xf numFmtId="166" fontId="10" fillId="4" borderId="6" xfId="2" applyNumberFormat="1" applyFont="1" applyFill="1" applyBorder="1" applyAlignment="1" applyProtection="1">
      <alignment horizontal="center" vertical="center"/>
      <protection hidden="1"/>
    </xf>
    <xf numFmtId="166" fontId="10" fillId="4" borderId="8" xfId="2" applyNumberFormat="1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center" textRotation="90"/>
      <protection hidden="1"/>
    </xf>
    <xf numFmtId="0" fontId="5" fillId="3" borderId="0" xfId="0" applyFont="1" applyFill="1" applyAlignment="1" applyProtection="1">
      <alignment textRotation="90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10" fillId="4" borderId="9" xfId="2" applyNumberFormat="1" applyFont="1" applyFill="1" applyBorder="1" applyAlignment="1" applyProtection="1">
      <alignment horizontal="center" vertical="center"/>
      <protection hidden="1"/>
    </xf>
    <xf numFmtId="0" fontId="10" fillId="4" borderId="5" xfId="2" applyNumberFormat="1" applyFont="1" applyFill="1" applyBorder="1" applyAlignment="1" applyProtection="1">
      <alignment horizontal="center" vertical="center"/>
      <protection hidden="1"/>
    </xf>
    <xf numFmtId="0" fontId="10" fillId="4" borderId="7" xfId="2" applyNumberFormat="1" applyFont="1" applyFill="1" applyBorder="1" applyAlignment="1" applyProtection="1">
      <alignment horizontal="center" vertical="center"/>
      <protection hidden="1"/>
    </xf>
    <xf numFmtId="0" fontId="10" fillId="4" borderId="10" xfId="2" applyNumberFormat="1" applyFont="1" applyFill="1" applyBorder="1" applyAlignment="1" applyProtection="1">
      <alignment horizontal="center" vertical="center"/>
      <protection hidden="1"/>
    </xf>
    <xf numFmtId="0" fontId="10" fillId="4" borderId="6" xfId="2" applyNumberFormat="1" applyFont="1" applyFill="1" applyBorder="1" applyAlignment="1" applyProtection="1">
      <alignment horizontal="center" vertical="center"/>
      <protection hidden="1"/>
    </xf>
    <xf numFmtId="0" fontId="10" fillId="4" borderId="8" xfId="2" applyNumberFormat="1" applyFont="1" applyFill="1" applyBorder="1" applyAlignment="1" applyProtection="1">
      <alignment horizontal="center" vertical="center"/>
      <protection hidden="1"/>
    </xf>
    <xf numFmtId="167" fontId="10" fillId="4" borderId="9" xfId="1" applyNumberFormat="1" applyFont="1" applyFill="1" applyBorder="1" applyAlignment="1" applyProtection="1">
      <alignment horizontal="center" vertical="center"/>
      <protection hidden="1"/>
    </xf>
    <xf numFmtId="167" fontId="10" fillId="4" borderId="5" xfId="1" applyNumberFormat="1" applyFont="1" applyFill="1" applyBorder="1" applyAlignment="1" applyProtection="1">
      <alignment horizontal="center" vertical="center"/>
      <protection hidden="1"/>
    </xf>
    <xf numFmtId="167" fontId="10" fillId="4" borderId="7" xfId="1" applyNumberFormat="1" applyFont="1" applyFill="1" applyBorder="1" applyAlignment="1" applyProtection="1">
      <alignment horizontal="center" vertical="center"/>
      <protection hidden="1"/>
    </xf>
    <xf numFmtId="167" fontId="10" fillId="4" borderId="10" xfId="1" applyNumberFormat="1" applyFont="1" applyFill="1" applyBorder="1" applyAlignment="1" applyProtection="1">
      <alignment horizontal="center" vertical="center"/>
      <protection hidden="1"/>
    </xf>
    <xf numFmtId="167" fontId="10" fillId="4" borderId="6" xfId="1" applyNumberFormat="1" applyFont="1" applyFill="1" applyBorder="1" applyAlignment="1" applyProtection="1">
      <alignment horizontal="center" vertical="center"/>
      <protection hidden="1"/>
    </xf>
    <xf numFmtId="167" fontId="10" fillId="4" borderId="8" xfId="1" applyNumberFormat="1" applyFont="1" applyFill="1" applyBorder="1" applyAlignment="1" applyProtection="1">
      <alignment horizontal="center" vertical="center"/>
      <protection hidden="1"/>
    </xf>
  </cellXfs>
  <cellStyles count="3">
    <cellStyle name="Procent" xfId="1" builtinId="5"/>
    <cellStyle name="Standaard" xfId="0" builtinId="0"/>
    <cellStyle name="Valuta" xfId="2" builtinId="4"/>
  </cellStyles>
  <dxfs count="0"/>
  <tableStyles count="1" defaultTableStyle="TableStyleMedium9" defaultPivotStyle="PivotStyleLight16">
    <tableStyle name="Invisible" pivot="0" table="0" count="0" xr9:uid="{392821B0-F8BF-4F7F-857B-ACB5A746F57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Normal="100" workbookViewId="0">
      <selection activeCell="E14" sqref="E14"/>
    </sheetView>
  </sheetViews>
  <sheetFormatPr defaultColWidth="9.140625" defaultRowHeight="12.75" x14ac:dyDescent="0.2"/>
  <cols>
    <col min="1" max="1" width="5.140625" style="2" customWidth="1"/>
    <col min="2" max="2" width="55.28515625" style="2" bestFit="1" customWidth="1"/>
    <col min="3" max="3" width="15.7109375" style="2" customWidth="1"/>
    <col min="4" max="4" width="5.28515625" style="2" customWidth="1"/>
    <col min="5" max="5" width="15.7109375" style="2" customWidth="1"/>
    <col min="6" max="6" width="5.28515625" style="2" customWidth="1"/>
    <col min="7" max="7" width="15.7109375" style="2" customWidth="1"/>
    <col min="8" max="8" width="5.28515625" style="2" customWidth="1"/>
    <col min="9" max="9" width="15.7109375" style="2" customWidth="1"/>
    <col min="10" max="10" width="5.28515625" style="2" customWidth="1"/>
    <col min="11" max="11" width="2.28515625" style="2" customWidth="1"/>
    <col min="12" max="12" width="15.7109375" style="2" customWidth="1"/>
    <col min="13" max="13" width="5.28515625" style="2" customWidth="1"/>
    <col min="14" max="15" width="12.85546875" style="2" bestFit="1" customWidth="1"/>
    <col min="16" max="16384" width="9.140625" style="2"/>
  </cols>
  <sheetData>
    <row r="1" spans="1:13" ht="13.5" thickBot="1" x14ac:dyDescent="0.25">
      <c r="D1" s="3"/>
      <c r="E1" s="3"/>
      <c r="F1" s="3"/>
      <c r="H1" s="3"/>
    </row>
    <row r="2" spans="1:13" ht="22.5" customHeight="1" x14ac:dyDescent="0.2">
      <c r="A2" s="4"/>
      <c r="B2" s="5" t="s">
        <v>16</v>
      </c>
      <c r="C2" s="5"/>
      <c r="D2" s="5"/>
      <c r="E2" s="5"/>
      <c r="F2" s="6"/>
      <c r="G2" s="6"/>
      <c r="H2" s="6"/>
      <c r="I2" s="6"/>
      <c r="J2" s="6"/>
      <c r="L2" s="6"/>
      <c r="M2" s="6"/>
    </row>
    <row r="3" spans="1:13" ht="12.75" customHeight="1" x14ac:dyDescent="0.2">
      <c r="A3" s="49"/>
      <c r="B3" s="7"/>
      <c r="C3" s="7"/>
      <c r="D3" s="7"/>
      <c r="E3" s="7"/>
      <c r="F3" s="7"/>
      <c r="G3" s="7"/>
      <c r="H3" s="7"/>
      <c r="I3" s="7"/>
      <c r="J3" s="7"/>
      <c r="L3" s="7"/>
      <c r="M3" s="7"/>
    </row>
    <row r="4" spans="1:13" ht="15.75" x14ac:dyDescent="0.2">
      <c r="A4" s="50"/>
      <c r="B4" s="8" t="s">
        <v>6</v>
      </c>
      <c r="C4" s="7"/>
      <c r="D4" s="7"/>
      <c r="E4" s="7"/>
      <c r="F4" s="7"/>
      <c r="G4" s="7"/>
      <c r="H4" s="7"/>
      <c r="I4" s="7"/>
      <c r="J4" s="7"/>
      <c r="L4" s="7"/>
      <c r="M4" s="7"/>
    </row>
    <row r="5" spans="1:13" ht="13.5" customHeight="1" x14ac:dyDescent="0.2">
      <c r="A5" s="50"/>
      <c r="B5" s="9" t="s">
        <v>11</v>
      </c>
      <c r="C5" s="7"/>
      <c r="D5" s="7"/>
      <c r="E5" s="7"/>
      <c r="F5" s="7"/>
      <c r="G5" s="7"/>
      <c r="H5" s="7"/>
      <c r="I5" s="7"/>
      <c r="J5" s="7"/>
      <c r="L5" s="7"/>
      <c r="M5" s="7"/>
    </row>
    <row r="6" spans="1:13" ht="12.75" customHeight="1" x14ac:dyDescent="0.2">
      <c r="A6" s="50"/>
      <c r="B6" s="9" t="s">
        <v>15</v>
      </c>
      <c r="C6" s="7"/>
      <c r="D6" s="7"/>
      <c r="E6" s="7"/>
      <c r="F6" s="7"/>
      <c r="G6" s="7"/>
      <c r="H6" s="7"/>
      <c r="I6" s="7"/>
      <c r="J6" s="7"/>
      <c r="L6" s="7"/>
      <c r="M6" s="7"/>
    </row>
    <row r="7" spans="1:13" ht="13.5" customHeight="1" x14ac:dyDescent="0.2">
      <c r="A7" s="50"/>
      <c r="B7" s="9"/>
      <c r="C7" s="7"/>
      <c r="D7" s="7"/>
      <c r="E7" s="7"/>
      <c r="F7" s="7"/>
      <c r="G7" s="7"/>
      <c r="H7" s="7"/>
      <c r="I7" s="7"/>
      <c r="J7" s="7"/>
      <c r="L7" s="7"/>
      <c r="M7" s="7"/>
    </row>
    <row r="8" spans="1:13" ht="21" customHeight="1" thickBot="1" x14ac:dyDescent="0.25">
      <c r="A8" s="50"/>
      <c r="B8" s="10"/>
      <c r="C8" s="11" t="s">
        <v>13</v>
      </c>
      <c r="D8" s="12"/>
      <c r="E8" s="38" t="s">
        <v>20</v>
      </c>
      <c r="F8" s="38"/>
      <c r="G8" s="38" t="s">
        <v>21</v>
      </c>
      <c r="H8" s="38"/>
      <c r="I8" s="38" t="s">
        <v>14</v>
      </c>
      <c r="J8" s="38"/>
      <c r="L8" s="38" t="s">
        <v>17</v>
      </c>
      <c r="M8" s="38"/>
    </row>
    <row r="9" spans="1:13" s="15" customFormat="1" ht="23.25" customHeight="1" x14ac:dyDescent="0.2">
      <c r="A9" s="50"/>
      <c r="B9" s="13"/>
      <c r="C9" s="51" t="s">
        <v>2</v>
      </c>
      <c r="D9" s="52"/>
      <c r="E9" s="51" t="s">
        <v>3</v>
      </c>
      <c r="F9" s="52"/>
      <c r="G9" s="51" t="s">
        <v>4</v>
      </c>
      <c r="H9" s="52"/>
      <c r="I9" s="51" t="s">
        <v>12</v>
      </c>
      <c r="J9" s="52"/>
      <c r="L9" s="39" t="s">
        <v>18</v>
      </c>
      <c r="M9" s="40"/>
    </row>
    <row r="10" spans="1:13" s="15" customFormat="1" ht="22.9" customHeight="1" x14ac:dyDescent="0.2">
      <c r="A10" s="50"/>
      <c r="B10" s="17" t="s">
        <v>8</v>
      </c>
      <c r="C10" s="14">
        <v>15</v>
      </c>
      <c r="D10" s="18" t="s">
        <v>0</v>
      </c>
      <c r="E10" s="14">
        <v>9</v>
      </c>
      <c r="F10" s="18" t="s">
        <v>0</v>
      </c>
      <c r="G10" s="14">
        <v>20</v>
      </c>
      <c r="H10" s="18" t="s">
        <v>0</v>
      </c>
      <c r="I10" s="14">
        <v>40</v>
      </c>
      <c r="J10" s="18" t="s">
        <v>0</v>
      </c>
      <c r="L10" s="16">
        <f>SUM(I10,G10,E10,C10)</f>
        <v>84</v>
      </c>
      <c r="M10" s="19" t="s">
        <v>0</v>
      </c>
    </row>
    <row r="11" spans="1:13" ht="22.9" customHeight="1" x14ac:dyDescent="0.2">
      <c r="A11" s="50"/>
      <c r="B11" s="13" t="s">
        <v>1</v>
      </c>
      <c r="C11" s="20"/>
      <c r="D11" s="21"/>
      <c r="E11" s="20"/>
      <c r="F11" s="21"/>
      <c r="G11" s="20"/>
      <c r="H11" s="21"/>
      <c r="I11" s="20"/>
      <c r="J11" s="21"/>
      <c r="L11" s="22"/>
      <c r="M11" s="23"/>
    </row>
    <row r="12" spans="1:13" ht="22.9" customHeight="1" x14ac:dyDescent="0.2">
      <c r="A12" s="50"/>
      <c r="B12" s="9" t="s">
        <v>5</v>
      </c>
      <c r="C12" s="37" t="s">
        <v>22</v>
      </c>
      <c r="D12" s="21"/>
      <c r="E12" s="37"/>
      <c r="F12" s="21"/>
      <c r="G12" s="37" t="s">
        <v>22</v>
      </c>
      <c r="H12" s="21"/>
      <c r="I12" s="37" t="s">
        <v>22</v>
      </c>
      <c r="J12" s="21"/>
      <c r="L12" s="22"/>
      <c r="M12" s="23"/>
    </row>
    <row r="13" spans="1:13" ht="22.9" customHeight="1" x14ac:dyDescent="0.2">
      <c r="A13" s="50"/>
      <c r="B13" s="9" t="s">
        <v>7</v>
      </c>
      <c r="C13" s="37" t="s">
        <v>22</v>
      </c>
      <c r="D13" s="21"/>
      <c r="E13" s="37" t="s">
        <v>22</v>
      </c>
      <c r="F13" s="21"/>
      <c r="G13" s="37" t="s">
        <v>22</v>
      </c>
      <c r="H13" s="21"/>
      <c r="I13" s="37" t="s">
        <v>22</v>
      </c>
      <c r="J13" s="21"/>
      <c r="L13" s="39" t="s">
        <v>19</v>
      </c>
      <c r="M13" s="40"/>
    </row>
    <row r="14" spans="1:13" ht="22.9" customHeight="1" x14ac:dyDescent="0.2">
      <c r="A14" s="50"/>
      <c r="B14" s="24" t="s">
        <v>24</v>
      </c>
      <c r="C14" s="36"/>
      <c r="D14" s="21" t="s">
        <v>0</v>
      </c>
      <c r="E14" s="36"/>
      <c r="F14" s="21" t="s">
        <v>0</v>
      </c>
      <c r="G14" s="36"/>
      <c r="H14" s="21" t="s">
        <v>0</v>
      </c>
      <c r="I14" s="36"/>
      <c r="J14" s="21" t="s">
        <v>0</v>
      </c>
      <c r="L14" s="16">
        <f>SUM(I14,G14,E14,C14)</f>
        <v>0</v>
      </c>
      <c r="M14" s="23" t="s">
        <v>0</v>
      </c>
    </row>
    <row r="15" spans="1:13" x14ac:dyDescent="0.2">
      <c r="A15" s="49"/>
      <c r="B15" s="25"/>
      <c r="C15" s="26"/>
      <c r="D15" s="27"/>
      <c r="E15" s="26"/>
      <c r="F15" s="27"/>
      <c r="G15" s="26"/>
      <c r="H15" s="27"/>
      <c r="I15" s="26"/>
      <c r="J15" s="27"/>
      <c r="L15" s="28"/>
      <c r="M15" s="29"/>
    </row>
    <row r="16" spans="1:13" ht="13.5" thickBot="1" x14ac:dyDescent="0.25">
      <c r="A16" s="49"/>
      <c r="B16" s="30"/>
      <c r="C16" s="31"/>
      <c r="D16" s="32"/>
      <c r="E16" s="31"/>
      <c r="F16" s="32"/>
      <c r="G16" s="31"/>
      <c r="H16" s="32"/>
      <c r="I16" s="31"/>
      <c r="J16" s="32"/>
      <c r="L16" s="33"/>
      <c r="M16" s="34"/>
    </row>
    <row r="18" spans="2:13" ht="13.5" thickBot="1" x14ac:dyDescent="0.25"/>
    <row r="19" spans="2:13" x14ac:dyDescent="0.2">
      <c r="B19" s="41" t="s">
        <v>9</v>
      </c>
      <c r="C19" s="59">
        <f>IF(OR(P_1&gt;Pref1,P_2&gt;Pref2,P_3&gt;Pref3,P_4&gt;Pref4),0,1-Ptotaal/Preferentie)</f>
        <v>1</v>
      </c>
      <c r="D19" s="60"/>
      <c r="E19" s="60"/>
      <c r="F19" s="60"/>
      <c r="G19" s="60"/>
      <c r="H19" s="60"/>
      <c r="I19" s="60"/>
      <c r="J19" s="61"/>
    </row>
    <row r="20" spans="2:13" ht="13.5" thickBot="1" x14ac:dyDescent="0.25">
      <c r="B20" s="42"/>
      <c r="C20" s="62"/>
      <c r="D20" s="63"/>
      <c r="E20" s="63"/>
      <c r="F20" s="63"/>
      <c r="G20" s="63"/>
      <c r="H20" s="63"/>
      <c r="I20" s="63"/>
      <c r="J20" s="64"/>
      <c r="M20" s="35"/>
    </row>
    <row r="21" spans="2:13" ht="13.5" thickBot="1" x14ac:dyDescent="0.25">
      <c r="C21" s="1"/>
    </row>
    <row r="22" spans="2:13" x14ac:dyDescent="0.2">
      <c r="B22" s="41" t="s">
        <v>23</v>
      </c>
      <c r="C22" s="53" t="str">
        <f>IF(OR(ISBLANK(P_1),ISBLANK(P_2),ISBLANK(P_3),ISBLANK(P_4)),"UITSLUITING",IF(OR(P_1&gt;Pref1,P_2&gt;Pref2,P_3&gt;Pref3,P_4&gt;Pref4),0,IF(Besparing&gt;50%,5,IF(Besparing&gt;45%,3,IF(Besparing&gt;10%,1,0)))))</f>
        <v>UITSLUITING</v>
      </c>
      <c r="D22" s="54"/>
      <c r="E22" s="54"/>
      <c r="F22" s="54"/>
      <c r="G22" s="54"/>
      <c r="H22" s="54"/>
      <c r="I22" s="54"/>
      <c r="J22" s="55"/>
    </row>
    <row r="23" spans="2:13" ht="13.5" thickBot="1" x14ac:dyDescent="0.25">
      <c r="B23" s="42"/>
      <c r="C23" s="56"/>
      <c r="D23" s="57"/>
      <c r="E23" s="57"/>
      <c r="F23" s="57"/>
      <c r="G23" s="57"/>
      <c r="H23" s="57"/>
      <c r="I23" s="57"/>
      <c r="J23" s="58"/>
    </row>
    <row r="24" spans="2:13" ht="13.5" thickBot="1" x14ac:dyDescent="0.25"/>
    <row r="25" spans="2:13" x14ac:dyDescent="0.2">
      <c r="B25" s="41" t="s">
        <v>10</v>
      </c>
      <c r="C25" s="43">
        <f>IF(OR(Score="Uitsluiting",Score=0),0,IF(Score=1,50000,IF(Score=3,150000,250000)))</f>
        <v>0</v>
      </c>
      <c r="D25" s="44"/>
      <c r="E25" s="44"/>
      <c r="F25" s="44"/>
      <c r="G25" s="44"/>
      <c r="H25" s="44"/>
      <c r="I25" s="44"/>
      <c r="J25" s="45"/>
    </row>
    <row r="26" spans="2:13" ht="13.5" thickBot="1" x14ac:dyDescent="0.25">
      <c r="B26" s="42"/>
      <c r="C26" s="46"/>
      <c r="D26" s="47"/>
      <c r="E26" s="47"/>
      <c r="F26" s="47"/>
      <c r="G26" s="47"/>
      <c r="H26" s="47"/>
      <c r="I26" s="47"/>
      <c r="J26" s="48"/>
    </row>
  </sheetData>
  <sheetProtection algorithmName="SHA-512" hashValue="U01sFoWgPjDOrY970g4eUznk++QKarhi0VnjqR8SPKNwbC34Yp8X8wOutu0aehtWZDhv0026FOMac02D0fB56Q==" saltValue="nVlbvfrP7z1a6DPzJermNg==" spinCount="100000" sheet="1" objects="1" scenarios="1" selectLockedCells="1"/>
  <protectedRanges>
    <protectedRange password="CBEB" sqref="G12:G14 I12:I14" name="Bereik3"/>
    <protectedRange password="CBEB" sqref="E12:E14" name="Bereik2"/>
    <protectedRange password="CBEB" sqref="C12:C14" name="Bereik1"/>
  </protectedRanges>
  <mergeCells count="18">
    <mergeCell ref="A3:A14"/>
    <mergeCell ref="C9:D9"/>
    <mergeCell ref="E9:F9"/>
    <mergeCell ref="B22:B23"/>
    <mergeCell ref="A15:A16"/>
    <mergeCell ref="B19:B20"/>
    <mergeCell ref="C22:J23"/>
    <mergeCell ref="I9:J9"/>
    <mergeCell ref="C19:J20"/>
    <mergeCell ref="E8:F8"/>
    <mergeCell ref="G8:H8"/>
    <mergeCell ref="I8:J8"/>
    <mergeCell ref="G9:H9"/>
    <mergeCell ref="L8:M8"/>
    <mergeCell ref="L9:M9"/>
    <mergeCell ref="L13:M13"/>
    <mergeCell ref="B25:B26"/>
    <mergeCell ref="C25:J26"/>
  </mergeCells>
  <pageMargins left="0.51181102362204722" right="0.43307086614173229" top="0.5" bottom="0.52" header="0.43307086614173229" footer="0.4724409448818898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14</vt:i4>
      </vt:variant>
    </vt:vector>
  </HeadingPairs>
  <TitlesOfParts>
    <vt:vector size="15" baseType="lpstr">
      <vt:lpstr>Rekenblad </vt:lpstr>
      <vt:lpstr>'Rekenblad '!Afdrukbereik</vt:lpstr>
      <vt:lpstr>Besparing</vt:lpstr>
      <vt:lpstr>Korting</vt:lpstr>
      <vt:lpstr>P_1</vt:lpstr>
      <vt:lpstr>P_2</vt:lpstr>
      <vt:lpstr>P_3</vt:lpstr>
      <vt:lpstr>P_4</vt:lpstr>
      <vt:lpstr>Pref1</vt:lpstr>
      <vt:lpstr>Pref2</vt:lpstr>
      <vt:lpstr>Pref3</vt:lpstr>
      <vt:lpstr>Pref4</vt:lpstr>
      <vt:lpstr>Preferentie</vt:lpstr>
      <vt:lpstr>Ptotaal</vt:lpstr>
      <vt:lpstr>Score</vt:lpstr>
    </vt:vector>
  </TitlesOfParts>
  <Company>Gemeente Tilburg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edwin.boomsluiter@nobralux.nl</dc:creator>
  <cp:lastModifiedBy>Joris Lauwerijssen</cp:lastModifiedBy>
  <cp:lastPrinted>2024-11-05T14:48:31Z</cp:lastPrinted>
  <dcterms:created xsi:type="dcterms:W3CDTF">2009-11-10T09:19:13Z</dcterms:created>
  <dcterms:modified xsi:type="dcterms:W3CDTF">2026-05-06T14:36:27Z</dcterms:modified>
</cp:coreProperties>
</file>