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Volumes/Map/Teneris/Teneris/Opdrachten/Gemeente Gulpen-Wittem2/Bouwteampartner-v2/1) Publicatie/"/>
    </mc:Choice>
  </mc:AlternateContent>
  <xr:revisionPtr revIDLastSave="0" documentId="13_ncr:1_{7A16971F-2C2B-4740-92B5-21DB9760AE07}" xr6:coauthVersionLast="47" xr6:coauthVersionMax="47" xr10:uidLastSave="{00000000-0000-0000-0000-000000000000}"/>
  <bookViews>
    <workbookView xWindow="10360" yWindow="3300" windowWidth="29400" windowHeight="16760" xr2:uid="{00000000-000D-0000-FFFF-FFFF00000000}"/>
  </bookViews>
  <sheets>
    <sheet name="Invulblad uurtarieven" sheetId="3" r:id="rId1"/>
    <sheet name="Rekenblad kosten per fase" sheetId="1" r:id="rId2"/>
  </sheets>
  <definedNames>
    <definedName name="_xlnm.Print_Area" localSheetId="0">'Invulblad uurtarieven'!$A$1:$I$51</definedName>
    <definedName name="_xlnm.Print_Area" localSheetId="1">'Rekenblad kosten per fase'!$A$1:$H$48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15" i="3"/>
  <c r="G14" i="3"/>
  <c r="G13" i="3"/>
  <c r="I8" i="1"/>
  <c r="I45" i="1"/>
  <c r="I44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5" i="1"/>
  <c r="I24" i="1"/>
  <c r="I23" i="1"/>
  <c r="I22" i="1"/>
  <c r="I21" i="1"/>
  <c r="I20" i="1"/>
  <c r="I19" i="1"/>
  <c r="I18" i="1"/>
  <c r="I9" i="1"/>
  <c r="I10" i="1"/>
  <c r="I11" i="1"/>
  <c r="I12" i="1"/>
  <c r="I13" i="1"/>
  <c r="I14" i="1"/>
  <c r="I15" i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5" i="1"/>
  <c r="G15" i="1" s="1"/>
  <c r="E14" i="1"/>
  <c r="G14" i="1" s="1"/>
  <c r="E9" i="1"/>
  <c r="G9" i="1" s="1"/>
  <c r="E10" i="1"/>
  <c r="G10" i="1" s="1"/>
  <c r="E11" i="1"/>
  <c r="G11" i="1" s="1"/>
  <c r="E12" i="1"/>
  <c r="G12" i="1" s="1"/>
  <c r="E13" i="1"/>
  <c r="G13" i="1" s="1"/>
  <c r="E8" i="1"/>
  <c r="G8" i="1" s="1"/>
  <c r="A33" i="3"/>
  <c r="A32" i="3"/>
  <c r="A31" i="3"/>
  <c r="A30" i="3"/>
  <c r="G37" i="1" l="1"/>
  <c r="D33" i="3" s="1"/>
  <c r="G27" i="1"/>
  <c r="D32" i="3" s="1"/>
  <c r="G17" i="1"/>
  <c r="D31" i="3" s="1"/>
  <c r="G7" i="1"/>
  <c r="D30" i="3" s="1"/>
  <c r="D34" i="3" l="1"/>
  <c r="D35" i="3" s="1"/>
  <c r="D39" i="3" s="1"/>
  <c r="G48" i="1"/>
  <c r="D36" i="3" l="1"/>
  <c r="D37" i="3" s="1"/>
  <c r="D38" i="3" s="1"/>
</calcChain>
</file>

<file path=xl/sharedStrings.xml><?xml version="1.0" encoding="utf-8"?>
<sst xmlns="http://schemas.openxmlformats.org/spreadsheetml/2006/main" count="63" uniqueCount="41">
  <si>
    <t>uurtarief</t>
  </si>
  <si>
    <t>Projectmanager</t>
  </si>
  <si>
    <t>Technisch Ontwerp</t>
  </si>
  <si>
    <t>Ontwerp</t>
  </si>
  <si>
    <t>Prijsvorming</t>
  </si>
  <si>
    <t xml:space="preserve">Uitvoeringsgereed </t>
  </si>
  <si>
    <t>Fase/ discipline</t>
  </si>
  <si>
    <t>uur</t>
  </si>
  <si>
    <t>€/u</t>
  </si>
  <si>
    <t>€ totaal</t>
  </si>
  <si>
    <t>Vakdiscipline</t>
  </si>
  <si>
    <t>€</t>
  </si>
  <si>
    <t>Bedrijf:</t>
  </si>
  <si>
    <t>Naam:</t>
  </si>
  <si>
    <t>Datum:</t>
  </si>
  <si>
    <t>Handtekening:</t>
  </si>
  <si>
    <t>Onderstaande blauwgekleurde omkaderde cellen dienen door de inschrijver te worden ingevuld!</t>
  </si>
  <si>
    <t>Instructie gebruik:</t>
  </si>
  <si>
    <t>* Voornoemde uurtarieven zijn inclusief opslagen en bijkomende kosten, doch exclusief verschuldigde omzetbelasting.</t>
  </si>
  <si>
    <t>* Uurtarieven zijn vast voor de duur van het gehele project, prijsstijgingen en loonindexeringen zijn niet van toepassing.</t>
  </si>
  <si>
    <t>* Onderstaande blauwgekleurde omkaderde cellen dienen door de inschrijver te worden ingevuld!</t>
  </si>
  <si>
    <t>* Ingevulde uurtarieven worden vervolgens automatisch overgenomen in het tabblad 'rekenblad kosten per fase'.</t>
  </si>
  <si>
    <t>* Op het tabblad 'rekenblad kosten per fase' dienen vervolgens de uren per fase en per discipline te worden ingevuld.</t>
  </si>
  <si>
    <t>nader in te vullen discipline</t>
  </si>
  <si>
    <t>AK %</t>
  </si>
  <si>
    <t>W&amp;R %</t>
  </si>
  <si>
    <t>Subtotaal</t>
  </si>
  <si>
    <t>Adviseur installaties E</t>
  </si>
  <si>
    <t>Adviseur installaties W</t>
  </si>
  <si>
    <t>Kostenengineer</t>
  </si>
  <si>
    <t>Adviseur duurzaamheid</t>
  </si>
  <si>
    <t>Kosten en tarieven verduurzaming gemeentehuis Gulpen-Wittem</t>
  </si>
  <si>
    <t>De inschrijver verklaart door ondertekening dat hetgeen aangeboden van toepassing zijn op het gehele project.</t>
  </si>
  <si>
    <t>* Op te geven uren dienen conform planning en fasering te zijn zoals opgenomen in de aanbestedingsleidraad.</t>
  </si>
  <si>
    <t>* Het is aan de inschrijver mogelijke aanvullende vakdisciplines aan te geven, met bijbehorend uurtarief.</t>
  </si>
  <si>
    <t>* Een totaalbedrag per fase wordt automatsich gegenereerd op dit tabblad.</t>
  </si>
  <si>
    <t>Richtinggevend budget</t>
  </si>
  <si>
    <t>Totale kosten bouwteamfase</t>
  </si>
  <si>
    <t>Resterend investeringsbudget</t>
  </si>
  <si>
    <t>Totaalkosten alle fasen, exclusief btw</t>
  </si>
  <si>
    <t>Sub-totaal resterend investeringsbudget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</si>
</sst>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3" fillId="0" borderId="0" xfId="0" applyFont="1"/>
    <xf numFmtId="0" fontId="6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 applyProtection="1">
      <protection locked="0"/>
    </xf>
    <xf numFmtId="4" fontId="1" fillId="0" borderId="2" xfId="0" applyNumberFormat="1" applyFont="1" applyBorder="1"/>
    <xf numFmtId="4" fontId="5" fillId="0" borderId="2" xfId="0" applyNumberFormat="1" applyFont="1" applyBorder="1"/>
    <xf numFmtId="164" fontId="0" fillId="2" borderId="1" xfId="0" applyNumberFormat="1" applyFill="1" applyBorder="1" applyProtection="1">
      <protection locked="0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164" fontId="0" fillId="0" borderId="0" xfId="0" applyNumberFormat="1" applyProtection="1">
      <protection locked="0"/>
    </xf>
    <xf numFmtId="4" fontId="5" fillId="0" borderId="0" xfId="0" applyNumberFormat="1" applyFont="1"/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1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vertical="center"/>
      <protection locked="0"/>
    </xf>
    <xf numFmtId="10" fontId="0" fillId="0" borderId="0" xfId="2" applyNumberFormat="1" applyFont="1"/>
    <xf numFmtId="0" fontId="3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>
      <alignment horizontal="center" vertical="top"/>
    </xf>
    <xf numFmtId="4" fontId="0" fillId="0" borderId="0" xfId="0" applyNumberFormat="1" applyFon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BFC2-4A88-44CA-85EA-3020F163EE17}">
  <sheetPr>
    <pageSetUpPr fitToPage="1"/>
  </sheetPr>
  <dimension ref="A1:K51"/>
  <sheetViews>
    <sheetView showGridLines="0" tabSelected="1" zoomScaleNormal="100" zoomScaleSheetLayoutView="100" workbookViewId="0">
      <selection activeCell="E13" sqref="E13"/>
    </sheetView>
  </sheetViews>
  <sheetFormatPr baseColWidth="10" defaultColWidth="9.1640625" defaultRowHeight="15" x14ac:dyDescent="0.2"/>
  <cols>
    <col min="1" max="1" width="33.6640625" customWidth="1"/>
    <col min="4" max="5" width="11.6640625" bestFit="1" customWidth="1"/>
    <col min="6" max="6" width="10.5" bestFit="1" customWidth="1"/>
    <col min="7" max="7" width="11.6640625" bestFit="1" customWidth="1"/>
    <col min="9" max="9" width="1.83203125" customWidth="1"/>
    <col min="10" max="10" width="16" customWidth="1"/>
    <col min="11" max="11" width="12" bestFit="1" customWidth="1"/>
  </cols>
  <sheetData>
    <row r="1" spans="1:8" ht="19" x14ac:dyDescent="0.25">
      <c r="A1" s="27" t="s">
        <v>31</v>
      </c>
      <c r="B1" s="27"/>
      <c r="C1" s="27"/>
      <c r="D1" s="27"/>
      <c r="E1" s="27"/>
      <c r="F1" s="27"/>
      <c r="G1" s="27"/>
      <c r="H1" s="27"/>
    </row>
    <row r="3" spans="1:8" x14ac:dyDescent="0.2">
      <c r="A3" s="3" t="s">
        <v>17</v>
      </c>
    </row>
    <row r="4" spans="1:8" x14ac:dyDescent="0.2">
      <c r="A4" s="4" t="s">
        <v>20</v>
      </c>
    </row>
    <row r="5" spans="1:8" x14ac:dyDescent="0.2">
      <c r="A5" s="4" t="s">
        <v>34</v>
      </c>
    </row>
    <row r="6" spans="1:8" x14ac:dyDescent="0.2">
      <c r="A6" s="4" t="s">
        <v>21</v>
      </c>
    </row>
    <row r="7" spans="1:8" x14ac:dyDescent="0.2">
      <c r="A7" s="4" t="s">
        <v>22</v>
      </c>
    </row>
    <row r="8" spans="1:8" x14ac:dyDescent="0.2">
      <c r="A8" s="4" t="s">
        <v>35</v>
      </c>
    </row>
    <row r="9" spans="1:8" x14ac:dyDescent="0.2">
      <c r="A9" s="4" t="s">
        <v>33</v>
      </c>
    </row>
    <row r="10" spans="1:8" x14ac:dyDescent="0.2">
      <c r="A10" s="4"/>
    </row>
    <row r="11" spans="1:8" x14ac:dyDescent="0.2">
      <c r="A11" s="5" t="s">
        <v>10</v>
      </c>
      <c r="B11" s="5"/>
      <c r="C11" s="5"/>
      <c r="D11" s="5"/>
      <c r="E11" s="24" t="s">
        <v>0</v>
      </c>
    </row>
    <row r="13" spans="1:8" x14ac:dyDescent="0.2">
      <c r="A13" t="s">
        <v>1</v>
      </c>
      <c r="D13" s="7" t="s">
        <v>11</v>
      </c>
      <c r="E13" s="25"/>
      <c r="G13" s="4" t="str">
        <f>IF(E13="","uurtarief invullen","")</f>
        <v>uurtarief invullen</v>
      </c>
    </row>
    <row r="14" spans="1:8" x14ac:dyDescent="0.2">
      <c r="A14" t="s">
        <v>27</v>
      </c>
      <c r="D14" s="7" t="s">
        <v>11</v>
      </c>
      <c r="E14" s="25"/>
      <c r="G14" s="4" t="str">
        <f t="shared" ref="G14:G22" si="0">IF(E14="","uurtarief invullen","")</f>
        <v>uurtarief invullen</v>
      </c>
    </row>
    <row r="15" spans="1:8" x14ac:dyDescent="0.2">
      <c r="A15" t="s">
        <v>28</v>
      </c>
      <c r="D15" s="7" t="s">
        <v>11</v>
      </c>
      <c r="E15" s="25"/>
      <c r="G15" s="4" t="str">
        <f t="shared" si="0"/>
        <v>uurtarief invullen</v>
      </c>
    </row>
    <row r="16" spans="1:8" x14ac:dyDescent="0.2">
      <c r="A16" t="s">
        <v>30</v>
      </c>
      <c r="D16" s="7" t="s">
        <v>11</v>
      </c>
      <c r="E16" s="25"/>
      <c r="G16" s="4" t="str">
        <f t="shared" si="0"/>
        <v>uurtarief invullen</v>
      </c>
    </row>
    <row r="17" spans="1:11" x14ac:dyDescent="0.2">
      <c r="A17" t="s">
        <v>29</v>
      </c>
      <c r="D17" s="7" t="s">
        <v>11</v>
      </c>
      <c r="E17" s="25"/>
      <c r="G17" s="4" t="str">
        <f t="shared" si="0"/>
        <v>uurtarief invullen</v>
      </c>
    </row>
    <row r="18" spans="1:11" x14ac:dyDescent="0.2">
      <c r="A18" s="12" t="s">
        <v>23</v>
      </c>
      <c r="D18" s="7" t="s">
        <v>11</v>
      </c>
      <c r="E18" s="25"/>
      <c r="G18" s="4" t="str">
        <f t="shared" si="0"/>
        <v>uurtarief invullen</v>
      </c>
    </row>
    <row r="19" spans="1:11" x14ac:dyDescent="0.2">
      <c r="A19" s="12" t="s">
        <v>23</v>
      </c>
      <c r="D19" s="7" t="s">
        <v>11</v>
      </c>
      <c r="E19" s="25"/>
      <c r="G19" s="4" t="str">
        <f t="shared" si="0"/>
        <v>uurtarief invullen</v>
      </c>
    </row>
    <row r="20" spans="1:11" x14ac:dyDescent="0.2">
      <c r="A20" s="12" t="s">
        <v>23</v>
      </c>
      <c r="D20" s="7" t="s">
        <v>11</v>
      </c>
      <c r="E20" s="25"/>
      <c r="G20" s="4" t="str">
        <f t="shared" si="0"/>
        <v>uurtarief invullen</v>
      </c>
    </row>
    <row r="21" spans="1:11" x14ac:dyDescent="0.2">
      <c r="A21" s="12" t="s">
        <v>23</v>
      </c>
      <c r="D21" s="7" t="s">
        <v>11</v>
      </c>
      <c r="E21" s="25"/>
      <c r="G21" s="4" t="str">
        <f t="shared" si="0"/>
        <v>uurtarief invullen</v>
      </c>
    </row>
    <row r="22" spans="1:11" x14ac:dyDescent="0.2">
      <c r="A22" s="12" t="s">
        <v>23</v>
      </c>
      <c r="D22" s="7" t="s">
        <v>11</v>
      </c>
      <c r="E22" s="25"/>
      <c r="G22" s="4" t="str">
        <f t="shared" si="0"/>
        <v>uurtarief invullen</v>
      </c>
    </row>
    <row r="24" spans="1:11" x14ac:dyDescent="0.2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</row>
    <row r="28" spans="1:11" x14ac:dyDescent="0.2">
      <c r="A28" s="5"/>
    </row>
    <row r="29" spans="1:11" x14ac:dyDescent="0.2">
      <c r="A29" s="18" t="s">
        <v>36</v>
      </c>
      <c r="C29" s="7" t="s">
        <v>11</v>
      </c>
      <c r="D29" s="8">
        <v>2300000</v>
      </c>
      <c r="E29" s="8"/>
    </row>
    <row r="30" spans="1:11" x14ac:dyDescent="0.2">
      <c r="A30" s="18" t="str">
        <f>'Rekenblad kosten per fase'!$A$7</f>
        <v>Ontwerp</v>
      </c>
      <c r="C30" s="7" t="s">
        <v>11</v>
      </c>
      <c r="D30" s="30">
        <f>'Rekenblad kosten per fase'!G7</f>
        <v>0</v>
      </c>
      <c r="E30" s="8"/>
    </row>
    <row r="31" spans="1:11" x14ac:dyDescent="0.2">
      <c r="A31" s="18" t="str">
        <f>'Rekenblad kosten per fase'!A17</f>
        <v>Technisch Ontwerp</v>
      </c>
      <c r="C31" s="7" t="s">
        <v>11</v>
      </c>
      <c r="D31" s="30">
        <f>'Rekenblad kosten per fase'!G17</f>
        <v>0</v>
      </c>
      <c r="E31" s="8"/>
    </row>
    <row r="32" spans="1:11" x14ac:dyDescent="0.2">
      <c r="A32" s="18" t="str">
        <f>'Rekenblad kosten per fase'!A27</f>
        <v>Prijsvorming</v>
      </c>
      <c r="C32" s="7" t="s">
        <v>11</v>
      </c>
      <c r="D32" s="30">
        <f>'Rekenblad kosten per fase'!G27</f>
        <v>0</v>
      </c>
      <c r="E32" s="8"/>
    </row>
    <row r="33" spans="1:11" x14ac:dyDescent="0.2">
      <c r="A33" s="18" t="str">
        <f>'Rekenblad kosten per fase'!A37</f>
        <v xml:space="preserve">Uitvoeringsgereed </v>
      </c>
      <c r="C33" s="7" t="s">
        <v>11</v>
      </c>
      <c r="D33" s="30">
        <f>'Rekenblad kosten per fase'!G37</f>
        <v>0</v>
      </c>
      <c r="E33" s="8"/>
      <c r="G33" s="4"/>
      <c r="I33" s="23"/>
      <c r="J33" s="21"/>
      <c r="K33" s="22"/>
    </row>
    <row r="34" spans="1:11" x14ac:dyDescent="0.2">
      <c r="A34" s="17" t="s">
        <v>37</v>
      </c>
      <c r="C34" s="7" t="s">
        <v>11</v>
      </c>
      <c r="D34" s="13">
        <f>SUM(D30:D33)</f>
        <v>0</v>
      </c>
      <c r="E34" s="8"/>
      <c r="G34" s="4"/>
      <c r="I34" s="23"/>
      <c r="J34" s="21"/>
      <c r="K34" s="22"/>
    </row>
    <row r="35" spans="1:11" x14ac:dyDescent="0.2">
      <c r="A35" s="16" t="s">
        <v>40</v>
      </c>
      <c r="C35" s="7" t="s">
        <v>11</v>
      </c>
      <c r="D35" s="13">
        <f>D29-D34</f>
        <v>2300000</v>
      </c>
      <c r="E35" s="8"/>
      <c r="G35" s="4"/>
      <c r="J35" s="21"/>
      <c r="K35" s="22"/>
    </row>
    <row r="36" spans="1:11" x14ac:dyDescent="0.2">
      <c r="A36" s="8" t="s">
        <v>24</v>
      </c>
      <c r="C36" s="15"/>
      <c r="D36" s="9">
        <f>D39*C36</f>
        <v>0</v>
      </c>
      <c r="E36" s="9"/>
      <c r="G36" s="9"/>
    </row>
    <row r="37" spans="1:11" s="5" customFormat="1" hidden="1" x14ac:dyDescent="0.2">
      <c r="A37" s="6" t="s">
        <v>26</v>
      </c>
      <c r="C37" s="19"/>
      <c r="D37" s="8">
        <f>D39+D36</f>
        <v>2300000</v>
      </c>
      <c r="E37" s="9"/>
      <c r="F37"/>
      <c r="G37" s="9"/>
      <c r="H37"/>
      <c r="I37"/>
      <c r="J37"/>
    </row>
    <row r="38" spans="1:11" x14ac:dyDescent="0.2">
      <c r="A38" s="8" t="s">
        <v>25</v>
      </c>
      <c r="C38" s="15"/>
      <c r="D38" s="9">
        <f>D37*C38</f>
        <v>0</v>
      </c>
      <c r="E38" s="9"/>
      <c r="G38" s="9"/>
    </row>
    <row r="39" spans="1:11" x14ac:dyDescent="0.2">
      <c r="A39" s="16" t="s">
        <v>38</v>
      </c>
      <c r="C39" s="7" t="s">
        <v>11</v>
      </c>
      <c r="D39" s="14">
        <f>D35/((1+C36)*(1+C38))</f>
        <v>2300000</v>
      </c>
      <c r="E39" s="20"/>
      <c r="F39" s="26"/>
      <c r="G39" s="9"/>
    </row>
    <row r="40" spans="1:11" x14ac:dyDescent="0.2">
      <c r="A40" s="9"/>
      <c r="E40" s="9"/>
    </row>
    <row r="42" spans="1:11" ht="15" customHeight="1" x14ac:dyDescent="0.2">
      <c r="A42" s="8" t="s">
        <v>32</v>
      </c>
      <c r="B42" s="8"/>
      <c r="C42" s="8"/>
      <c r="D42" s="8"/>
      <c r="E42" s="8"/>
      <c r="F42" s="8"/>
      <c r="G42" s="8"/>
      <c r="H42" s="8"/>
      <c r="I42" s="8"/>
      <c r="J42" s="8"/>
      <c r="K42" s="10"/>
    </row>
    <row r="43" spans="1:11" x14ac:dyDescent="0.2">
      <c r="A43" s="8"/>
    </row>
    <row r="44" spans="1:11" x14ac:dyDescent="0.2">
      <c r="A44" s="8" t="s">
        <v>12</v>
      </c>
      <c r="B44" s="28"/>
      <c r="C44" s="28"/>
      <c r="D44" s="28"/>
      <c r="E44" s="28"/>
      <c r="F44" s="28"/>
      <c r="G44" s="28"/>
      <c r="H44" s="28"/>
    </row>
    <row r="45" spans="1:11" x14ac:dyDescent="0.2">
      <c r="A45" s="8"/>
    </row>
    <row r="46" spans="1:11" x14ac:dyDescent="0.2">
      <c r="A46" s="8" t="s">
        <v>13</v>
      </c>
      <c r="B46" s="28"/>
      <c r="C46" s="28"/>
      <c r="D46" s="28"/>
      <c r="E46" s="28"/>
      <c r="F46" s="28"/>
      <c r="G46" s="28"/>
      <c r="H46" s="28"/>
    </row>
    <row r="47" spans="1:11" x14ac:dyDescent="0.2">
      <c r="A47" s="8"/>
    </row>
    <row r="48" spans="1:11" x14ac:dyDescent="0.2">
      <c r="A48" s="8" t="s">
        <v>14</v>
      </c>
      <c r="B48" s="28"/>
      <c r="C48" s="28"/>
      <c r="D48" s="28"/>
      <c r="E48" s="28"/>
      <c r="F48" s="28"/>
      <c r="G48" s="28"/>
      <c r="H48" s="28"/>
    </row>
    <row r="49" spans="1:8" x14ac:dyDescent="0.2">
      <c r="A49" s="8"/>
    </row>
    <row r="50" spans="1:8" ht="60" customHeight="1" x14ac:dyDescent="0.2">
      <c r="A50" s="8" t="s">
        <v>15</v>
      </c>
      <c r="B50" s="29"/>
      <c r="C50" s="29"/>
      <c r="D50" s="29"/>
      <c r="E50" s="29"/>
      <c r="F50" s="29"/>
      <c r="G50" s="29"/>
      <c r="H50" s="29"/>
    </row>
    <row r="51" spans="1:8" x14ac:dyDescent="0.2">
      <c r="A51" s="8"/>
    </row>
  </sheetData>
  <sheetProtection algorithmName="SHA-512" hashValue="/Msp/3cT75C+ZfkeFlQ6sO9gcZCjWgm7+wbtRLCl7XDK6x8AOrP6g7if1SwSbVT1/zPLKXFy79BCJZWdSwNTdw==" saltValue="mzxPTm5hdf4HIPel0RfMxg==" spinCount="100000" sheet="1" objects="1" scenarios="1" selectLockedCells="1"/>
  <mergeCells count="5">
    <mergeCell ref="A1:H1"/>
    <mergeCell ref="B44:H44"/>
    <mergeCell ref="B46:H46"/>
    <mergeCell ref="B48:H48"/>
    <mergeCell ref="B50:H50"/>
  </mergeCells>
  <pageMargins left="0.7" right="0.7" top="0.75" bottom="0.75" header="0.3" footer="0.3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zoomScaleNormal="100" zoomScaleSheetLayoutView="100" workbookViewId="0">
      <selection activeCell="A8" sqref="A8"/>
    </sheetView>
  </sheetViews>
  <sheetFormatPr baseColWidth="10" defaultColWidth="9.1640625" defaultRowHeight="15" x14ac:dyDescent="0.2"/>
  <cols>
    <col min="1" max="1" width="29.83203125" customWidth="1"/>
    <col min="5" max="5" width="9.5" bestFit="1" customWidth="1"/>
    <col min="7" max="7" width="10.1640625" bestFit="1" customWidth="1"/>
    <col min="9" max="9" width="38.83203125" bestFit="1" customWidth="1"/>
  </cols>
  <sheetData>
    <row r="1" spans="1:9" ht="19" x14ac:dyDescent="0.25">
      <c r="A1" s="2" t="s">
        <v>31</v>
      </c>
    </row>
    <row r="3" spans="1:9" x14ac:dyDescent="0.2">
      <c r="A3" s="4" t="s">
        <v>16</v>
      </c>
    </row>
    <row r="5" spans="1:9" x14ac:dyDescent="0.2">
      <c r="A5" s="5" t="s">
        <v>6</v>
      </c>
      <c r="B5" s="5"/>
      <c r="C5" s="6" t="s">
        <v>7</v>
      </c>
      <c r="D5" s="6"/>
      <c r="E5" s="6" t="s">
        <v>8</v>
      </c>
      <c r="F5" s="6"/>
      <c r="G5" s="6" t="s">
        <v>9</v>
      </c>
    </row>
    <row r="7" spans="1:9" x14ac:dyDescent="0.2">
      <c r="A7" s="11" t="s">
        <v>3</v>
      </c>
      <c r="E7" s="9"/>
      <c r="F7" s="9"/>
      <c r="G7" s="8">
        <f>SUM(G8:G16)</f>
        <v>0</v>
      </c>
    </row>
    <row r="8" spans="1:9" x14ac:dyDescent="0.2">
      <c r="A8" s="12"/>
      <c r="C8" s="1"/>
      <c r="E8" s="9">
        <f>IF(A8="",0,VLOOKUP(A8,'Invulblad uurtarieven'!$A$13:$E$22,5,FALSE))</f>
        <v>0</v>
      </c>
      <c r="F8" s="9"/>
      <c r="G8" s="9">
        <f>C8*E8</f>
        <v>0</v>
      </c>
      <c r="I8" s="4" t="str">
        <f>IF(OR(A8=0,C8=0),"Selecteer discipline en aantal uren invullen","")</f>
        <v>Selecteer discipline en aantal uren invullen</v>
      </c>
    </row>
    <row r="9" spans="1:9" x14ac:dyDescent="0.2">
      <c r="A9" s="12"/>
      <c r="C9" s="1"/>
      <c r="E9" s="9">
        <f>IF(A9="",0,VLOOKUP(A9,'Invulblad uurtarieven'!$A$13:$E$22,5,FALSE))</f>
        <v>0</v>
      </c>
      <c r="F9" s="9"/>
      <c r="G9" s="9">
        <f>C9*E9</f>
        <v>0</v>
      </c>
      <c r="I9" s="4" t="str">
        <f>IF(OR(A9=0,C9=0),"Selecteer discipline en aantal uren invullen","")</f>
        <v>Selecteer discipline en aantal uren invullen</v>
      </c>
    </row>
    <row r="10" spans="1:9" x14ac:dyDescent="0.2">
      <c r="A10" s="12"/>
      <c r="C10" s="1"/>
      <c r="E10" s="9">
        <f>IF(A10="",0,VLOOKUP(A10,'Invulblad uurtarieven'!$A$13:$E$22,5,FALSE))</f>
        <v>0</v>
      </c>
      <c r="F10" s="9"/>
      <c r="G10" s="9">
        <f t="shared" ref="G10:G12" si="0">C10*E10</f>
        <v>0</v>
      </c>
      <c r="I10" s="4" t="str">
        <f t="shared" ref="I10:I15" si="1">IF(OR(A10=0,C10=0),"Selecteer discipline en aantal uren invullen","")</f>
        <v>Selecteer discipline en aantal uren invullen</v>
      </c>
    </row>
    <row r="11" spans="1:9" x14ac:dyDescent="0.2">
      <c r="A11" s="12"/>
      <c r="C11" s="1"/>
      <c r="E11" s="9">
        <f>IF(A11="",0,VLOOKUP(A11,'Invulblad uurtarieven'!$A$13:$E$22,5,FALSE))</f>
        <v>0</v>
      </c>
      <c r="F11" s="9"/>
      <c r="G11" s="9">
        <f t="shared" si="0"/>
        <v>0</v>
      </c>
      <c r="I11" s="4" t="str">
        <f t="shared" si="1"/>
        <v>Selecteer discipline en aantal uren invullen</v>
      </c>
    </row>
    <row r="12" spans="1:9" x14ac:dyDescent="0.2">
      <c r="A12" s="12"/>
      <c r="C12" s="1"/>
      <c r="E12" s="9">
        <f>IF(A12="",0,VLOOKUP(A12,'Invulblad uurtarieven'!$A$13:$E$22,5,FALSE))</f>
        <v>0</v>
      </c>
      <c r="F12" s="9"/>
      <c r="G12" s="9">
        <f t="shared" si="0"/>
        <v>0</v>
      </c>
      <c r="I12" s="4" t="str">
        <f t="shared" si="1"/>
        <v>Selecteer discipline en aantal uren invullen</v>
      </c>
    </row>
    <row r="13" spans="1:9" x14ac:dyDescent="0.2">
      <c r="A13" s="12"/>
      <c r="C13" s="1"/>
      <c r="E13" s="9">
        <f>IF(A13="",0,VLOOKUP(A13,'Invulblad uurtarieven'!$A$13:$E$22,5,FALSE))</f>
        <v>0</v>
      </c>
      <c r="F13" s="9"/>
      <c r="G13" s="9">
        <f t="shared" ref="G13" si="2">C13*E13</f>
        <v>0</v>
      </c>
      <c r="I13" s="4" t="str">
        <f t="shared" si="1"/>
        <v>Selecteer discipline en aantal uren invullen</v>
      </c>
    </row>
    <row r="14" spans="1:9" x14ac:dyDescent="0.2">
      <c r="A14" s="12"/>
      <c r="C14" s="1"/>
      <c r="E14" s="9">
        <f>IF(A14="",0,VLOOKUP(A14,'Invulblad uurtarieven'!$A$13:$E$22,5,FALSE))</f>
        <v>0</v>
      </c>
      <c r="F14" s="9"/>
      <c r="G14" s="9">
        <f t="shared" ref="G14:G15" si="3">C14*E14</f>
        <v>0</v>
      </c>
      <c r="I14" s="4" t="str">
        <f t="shared" si="1"/>
        <v>Selecteer discipline en aantal uren invullen</v>
      </c>
    </row>
    <row r="15" spans="1:9" x14ac:dyDescent="0.2">
      <c r="A15" s="12"/>
      <c r="C15" s="1"/>
      <c r="E15" s="9">
        <f>IF(A15="",0,VLOOKUP(A15,'Invulblad uurtarieven'!$A$13:$E$22,5,FALSE))</f>
        <v>0</v>
      </c>
      <c r="F15" s="9"/>
      <c r="G15" s="9">
        <f t="shared" si="3"/>
        <v>0</v>
      </c>
      <c r="I15" s="4" t="str">
        <f t="shared" si="1"/>
        <v>Selecteer discipline en aantal uren invullen</v>
      </c>
    </row>
    <row r="16" spans="1:9" x14ac:dyDescent="0.2">
      <c r="E16" s="9"/>
      <c r="F16" s="9"/>
      <c r="G16" s="9"/>
    </row>
    <row r="17" spans="1:9" x14ac:dyDescent="0.2">
      <c r="A17" s="11" t="s">
        <v>2</v>
      </c>
      <c r="E17" s="9"/>
      <c r="F17" s="9"/>
      <c r="G17" s="8">
        <f>SUM(G18:G25)</f>
        <v>0</v>
      </c>
    </row>
    <row r="18" spans="1:9" x14ac:dyDescent="0.2">
      <c r="A18" s="12"/>
      <c r="C18" s="1"/>
      <c r="E18" s="9">
        <f>IF(A18="",0,VLOOKUP(A18,'Invulblad uurtarieven'!$A$13:$E$22,5,FALSE))</f>
        <v>0</v>
      </c>
      <c r="F18" s="9"/>
      <c r="G18" s="9">
        <f>C18*E18</f>
        <v>0</v>
      </c>
      <c r="I18" s="4" t="str">
        <f>IF(OR(A18=0,C18=0),"Selecteer discipline en aantal uren invullen","")</f>
        <v>Selecteer discipline en aantal uren invullen</v>
      </c>
    </row>
    <row r="19" spans="1:9" x14ac:dyDescent="0.2">
      <c r="A19" s="12"/>
      <c r="C19" s="1"/>
      <c r="E19" s="9">
        <f>IF(A19="",0,VLOOKUP(A19,'Invulblad uurtarieven'!$A$13:$E$22,5,FALSE))</f>
        <v>0</v>
      </c>
      <c r="F19" s="9"/>
      <c r="G19" s="9">
        <f>C19*E19</f>
        <v>0</v>
      </c>
      <c r="I19" s="4" t="str">
        <f t="shared" ref="I19:I25" si="4">IF(OR(A19=0,C19=0),"Selecteer discipline en aantal uren invullen","")</f>
        <v>Selecteer discipline en aantal uren invullen</v>
      </c>
    </row>
    <row r="20" spans="1:9" x14ac:dyDescent="0.2">
      <c r="A20" s="12"/>
      <c r="C20" s="1"/>
      <c r="E20" s="9">
        <f>IF(A20="",0,VLOOKUP(A20,'Invulblad uurtarieven'!$A$13:$E$22,5,FALSE))</f>
        <v>0</v>
      </c>
      <c r="F20" s="9"/>
      <c r="G20" s="9">
        <f t="shared" ref="G20:G23" si="5">C20*E20</f>
        <v>0</v>
      </c>
      <c r="I20" s="4" t="str">
        <f t="shared" si="4"/>
        <v>Selecteer discipline en aantal uren invullen</v>
      </c>
    </row>
    <row r="21" spans="1:9" x14ac:dyDescent="0.2">
      <c r="A21" s="12"/>
      <c r="C21" s="1"/>
      <c r="E21" s="9">
        <f>IF(A21="",0,VLOOKUP(A21,'Invulblad uurtarieven'!$A$13:$E$22,5,FALSE))</f>
        <v>0</v>
      </c>
      <c r="F21" s="9"/>
      <c r="G21" s="9">
        <f t="shared" si="5"/>
        <v>0</v>
      </c>
      <c r="I21" s="4" t="str">
        <f t="shared" si="4"/>
        <v>Selecteer discipline en aantal uren invullen</v>
      </c>
    </row>
    <row r="22" spans="1:9" x14ac:dyDescent="0.2">
      <c r="A22" s="12"/>
      <c r="C22" s="1"/>
      <c r="E22" s="9">
        <f>IF(A22="",0,VLOOKUP(A22,'Invulblad uurtarieven'!$A$13:$E$22,5,FALSE))</f>
        <v>0</v>
      </c>
      <c r="F22" s="9"/>
      <c r="G22" s="9">
        <f t="shared" si="5"/>
        <v>0</v>
      </c>
      <c r="I22" s="4" t="str">
        <f t="shared" si="4"/>
        <v>Selecteer discipline en aantal uren invullen</v>
      </c>
    </row>
    <row r="23" spans="1:9" x14ac:dyDescent="0.2">
      <c r="A23" s="12"/>
      <c r="C23" s="1"/>
      <c r="E23" s="9">
        <f>IF(A23="",0,VLOOKUP(A23,'Invulblad uurtarieven'!$A$13:$E$22,5,FALSE))</f>
        <v>0</v>
      </c>
      <c r="F23" s="9"/>
      <c r="G23" s="9">
        <f t="shared" si="5"/>
        <v>0</v>
      </c>
      <c r="I23" s="4" t="str">
        <f t="shared" si="4"/>
        <v>Selecteer discipline en aantal uren invullen</v>
      </c>
    </row>
    <row r="24" spans="1:9" x14ac:dyDescent="0.2">
      <c r="A24" s="12"/>
      <c r="C24" s="1"/>
      <c r="E24" s="9">
        <f>IF(A24="",0,VLOOKUP(A24,'Invulblad uurtarieven'!$A$13:$E$22,5,FALSE))</f>
        <v>0</v>
      </c>
      <c r="F24" s="9"/>
      <c r="G24" s="9">
        <f t="shared" ref="G24:G25" si="6">C24*E24</f>
        <v>0</v>
      </c>
      <c r="I24" s="4" t="str">
        <f t="shared" si="4"/>
        <v>Selecteer discipline en aantal uren invullen</v>
      </c>
    </row>
    <row r="25" spans="1:9" x14ac:dyDescent="0.2">
      <c r="A25" s="12"/>
      <c r="C25" s="1"/>
      <c r="E25" s="9">
        <f>IF(A25="",0,VLOOKUP(A25,'Invulblad uurtarieven'!$A$13:$E$22,5,FALSE))</f>
        <v>0</v>
      </c>
      <c r="F25" s="9"/>
      <c r="G25" s="9">
        <f t="shared" si="6"/>
        <v>0</v>
      </c>
      <c r="I25" s="4" t="str">
        <f t="shared" si="4"/>
        <v>Selecteer discipline en aantal uren invullen</v>
      </c>
    </row>
    <row r="26" spans="1:9" x14ac:dyDescent="0.2">
      <c r="E26" s="9"/>
      <c r="F26" s="9"/>
      <c r="G26" s="9"/>
    </row>
    <row r="27" spans="1:9" x14ac:dyDescent="0.2">
      <c r="A27" s="11" t="s">
        <v>4</v>
      </c>
      <c r="E27" s="9"/>
      <c r="F27" s="9"/>
      <c r="G27" s="8">
        <f>SUM(G28:G35)</f>
        <v>0</v>
      </c>
    </row>
    <row r="28" spans="1:9" x14ac:dyDescent="0.2">
      <c r="A28" s="12"/>
      <c r="C28" s="1"/>
      <c r="E28" s="9">
        <f>IF(A28="",0,VLOOKUP(A28,'Invulblad uurtarieven'!$A$13:$E$22,5,FALSE))</f>
        <v>0</v>
      </c>
      <c r="F28" s="9"/>
      <c r="G28" s="9">
        <f>C28*E28</f>
        <v>0</v>
      </c>
      <c r="I28" s="4" t="str">
        <f>IF(OR(A28=0,C28=0),"Selecteer discipline en aantal uren invullen","")</f>
        <v>Selecteer discipline en aantal uren invullen</v>
      </c>
    </row>
    <row r="29" spans="1:9" x14ac:dyDescent="0.2">
      <c r="A29" s="12"/>
      <c r="C29" s="1"/>
      <c r="E29" s="9">
        <f>IF(A29="",0,VLOOKUP(A29,'Invulblad uurtarieven'!$A$13:$E$22,5,FALSE))</f>
        <v>0</v>
      </c>
      <c r="F29" s="9"/>
      <c r="G29" s="9">
        <f>C29*E29</f>
        <v>0</v>
      </c>
      <c r="I29" s="4" t="str">
        <f t="shared" ref="I29:I35" si="7">IF(OR(A29=0,C29=0),"Selecteer discipline en aantal uren invullen","")</f>
        <v>Selecteer discipline en aantal uren invullen</v>
      </c>
    </row>
    <row r="30" spans="1:9" x14ac:dyDescent="0.2">
      <c r="A30" s="12"/>
      <c r="C30" s="1"/>
      <c r="E30" s="9">
        <f>IF(A30="",0,VLOOKUP(A30,'Invulblad uurtarieven'!$A$13:$E$22,5,FALSE))</f>
        <v>0</v>
      </c>
      <c r="F30" s="9"/>
      <c r="G30" s="9">
        <f t="shared" ref="G30:G33" si="8">C30*E30</f>
        <v>0</v>
      </c>
      <c r="I30" s="4" t="str">
        <f t="shared" si="7"/>
        <v>Selecteer discipline en aantal uren invullen</v>
      </c>
    </row>
    <row r="31" spans="1:9" x14ac:dyDescent="0.2">
      <c r="A31" s="12"/>
      <c r="C31" s="1"/>
      <c r="E31" s="9">
        <f>IF(A31="",0,VLOOKUP(A31,'Invulblad uurtarieven'!$A$13:$E$22,5,FALSE))</f>
        <v>0</v>
      </c>
      <c r="F31" s="9"/>
      <c r="G31" s="9">
        <f t="shared" si="8"/>
        <v>0</v>
      </c>
      <c r="I31" s="4" t="str">
        <f t="shared" si="7"/>
        <v>Selecteer discipline en aantal uren invullen</v>
      </c>
    </row>
    <row r="32" spans="1:9" x14ac:dyDescent="0.2">
      <c r="A32" s="12"/>
      <c r="C32" s="1"/>
      <c r="E32" s="9">
        <f>IF(A32="",0,VLOOKUP(A32,'Invulblad uurtarieven'!$A$13:$E$22,5,FALSE))</f>
        <v>0</v>
      </c>
      <c r="F32" s="9"/>
      <c r="G32" s="9">
        <f t="shared" si="8"/>
        <v>0</v>
      </c>
      <c r="I32" s="4" t="str">
        <f t="shared" si="7"/>
        <v>Selecteer discipline en aantal uren invullen</v>
      </c>
    </row>
    <row r="33" spans="1:9" x14ac:dyDescent="0.2">
      <c r="A33" s="12"/>
      <c r="C33" s="1"/>
      <c r="E33" s="9">
        <f>IF(A33="",0,VLOOKUP(A33,'Invulblad uurtarieven'!$A$13:$E$22,5,FALSE))</f>
        <v>0</v>
      </c>
      <c r="F33" s="9"/>
      <c r="G33" s="9">
        <f t="shared" si="8"/>
        <v>0</v>
      </c>
      <c r="I33" s="4" t="str">
        <f t="shared" si="7"/>
        <v>Selecteer discipline en aantal uren invullen</v>
      </c>
    </row>
    <row r="34" spans="1:9" x14ac:dyDescent="0.2">
      <c r="A34" s="12"/>
      <c r="C34" s="1"/>
      <c r="E34" s="9">
        <f>IF(A34="",0,VLOOKUP(A34,'Invulblad uurtarieven'!$A$13:$E$22,5,FALSE))</f>
        <v>0</v>
      </c>
      <c r="F34" s="9"/>
      <c r="G34" s="9">
        <f t="shared" ref="G34:G35" si="9">C34*E34</f>
        <v>0</v>
      </c>
      <c r="I34" s="4" t="str">
        <f t="shared" si="7"/>
        <v>Selecteer discipline en aantal uren invullen</v>
      </c>
    </row>
    <row r="35" spans="1:9" x14ac:dyDescent="0.2">
      <c r="A35" s="12"/>
      <c r="C35" s="1"/>
      <c r="E35" s="9">
        <f>IF(A35="",0,VLOOKUP(A35,'Invulblad uurtarieven'!$A$13:$E$22,5,FALSE))</f>
        <v>0</v>
      </c>
      <c r="F35" s="9"/>
      <c r="G35" s="9">
        <f t="shared" si="9"/>
        <v>0</v>
      </c>
      <c r="I35" s="4" t="str">
        <f t="shared" si="7"/>
        <v>Selecteer discipline en aantal uren invullen</v>
      </c>
    </row>
    <row r="36" spans="1:9" x14ac:dyDescent="0.2">
      <c r="E36" s="9"/>
      <c r="F36" s="9"/>
      <c r="G36" s="9"/>
    </row>
    <row r="37" spans="1:9" x14ac:dyDescent="0.2">
      <c r="A37" s="11" t="s">
        <v>5</v>
      </c>
      <c r="E37" s="9"/>
      <c r="F37" s="9"/>
      <c r="G37" s="8">
        <f>SUM(G38:G45)</f>
        <v>0</v>
      </c>
    </row>
    <row r="38" spans="1:9" x14ac:dyDescent="0.2">
      <c r="A38" s="12"/>
      <c r="C38" s="1"/>
      <c r="E38" s="9">
        <f>IF(A38="",0,VLOOKUP(A38,'Invulblad uurtarieven'!$A$13:$E$22,5,FALSE))</f>
        <v>0</v>
      </c>
      <c r="F38" s="9"/>
      <c r="G38" s="9">
        <f>C38*E38</f>
        <v>0</v>
      </c>
      <c r="I38" s="4" t="str">
        <f>IF(OR(A38=0,C38=0),"Selecteer discipline en aantal uren invullen","")</f>
        <v>Selecteer discipline en aantal uren invullen</v>
      </c>
    </row>
    <row r="39" spans="1:9" x14ac:dyDescent="0.2">
      <c r="A39" s="12"/>
      <c r="C39" s="1"/>
      <c r="E39" s="9">
        <f>IF(A39="",0,VLOOKUP(A39,'Invulblad uurtarieven'!$A$13:$E$22,5,FALSE))</f>
        <v>0</v>
      </c>
      <c r="F39" s="9"/>
      <c r="G39" s="9">
        <f>C39*E39</f>
        <v>0</v>
      </c>
      <c r="I39" s="4" t="str">
        <f t="shared" ref="I39:I45" si="10">IF(OR(A39=0,C39=0),"Selecteer discipline en aantal uren invullen","")</f>
        <v>Selecteer discipline en aantal uren invullen</v>
      </c>
    </row>
    <row r="40" spans="1:9" x14ac:dyDescent="0.2">
      <c r="A40" s="12"/>
      <c r="C40" s="1"/>
      <c r="E40" s="9">
        <f>IF(A40="",0,VLOOKUP(A40,'Invulblad uurtarieven'!$A$13:$E$22,5,FALSE))</f>
        <v>0</v>
      </c>
      <c r="F40" s="9"/>
      <c r="G40" s="9">
        <f t="shared" ref="G40:G43" si="11">C40*E40</f>
        <v>0</v>
      </c>
      <c r="I40" s="4" t="str">
        <f t="shared" si="10"/>
        <v>Selecteer discipline en aantal uren invullen</v>
      </c>
    </row>
    <row r="41" spans="1:9" x14ac:dyDescent="0.2">
      <c r="A41" s="12"/>
      <c r="C41" s="1"/>
      <c r="E41" s="9">
        <f>IF(A41="",0,VLOOKUP(A41,'Invulblad uurtarieven'!$A$13:$E$22,5,FALSE))</f>
        <v>0</v>
      </c>
      <c r="F41" s="9"/>
      <c r="G41" s="9">
        <f t="shared" si="11"/>
        <v>0</v>
      </c>
      <c r="I41" s="4" t="str">
        <f t="shared" si="10"/>
        <v>Selecteer discipline en aantal uren invullen</v>
      </c>
    </row>
    <row r="42" spans="1:9" x14ac:dyDescent="0.2">
      <c r="A42" s="12"/>
      <c r="C42" s="1"/>
      <c r="E42" s="9">
        <f>IF(A42="",0,VLOOKUP(A42,'Invulblad uurtarieven'!$A$13:$E$22,5,FALSE))</f>
        <v>0</v>
      </c>
      <c r="F42" s="9"/>
      <c r="G42" s="9">
        <f t="shared" si="11"/>
        <v>0</v>
      </c>
      <c r="I42" s="4" t="str">
        <f t="shared" si="10"/>
        <v>Selecteer discipline en aantal uren invullen</v>
      </c>
    </row>
    <row r="43" spans="1:9" x14ac:dyDescent="0.2">
      <c r="A43" s="12"/>
      <c r="C43" s="1"/>
      <c r="E43" s="9">
        <f>IF(A43="",0,VLOOKUP(A43,'Invulblad uurtarieven'!$A$13:$E$22,5,FALSE))</f>
        <v>0</v>
      </c>
      <c r="F43" s="9"/>
      <c r="G43" s="9">
        <f t="shared" si="11"/>
        <v>0</v>
      </c>
      <c r="I43" s="4" t="str">
        <f t="shared" si="10"/>
        <v>Selecteer discipline en aantal uren invullen</v>
      </c>
    </row>
    <row r="44" spans="1:9" x14ac:dyDescent="0.2">
      <c r="A44" s="12"/>
      <c r="C44" s="1"/>
      <c r="E44" s="9">
        <f>IF(A44="",0,VLOOKUP(A44,'Invulblad uurtarieven'!$A$13:$E$22,5,FALSE))</f>
        <v>0</v>
      </c>
      <c r="F44" s="9"/>
      <c r="G44" s="9">
        <f t="shared" ref="G44:G45" si="12">C44*E44</f>
        <v>0</v>
      </c>
      <c r="I44" s="4" t="str">
        <f t="shared" si="10"/>
        <v>Selecteer discipline en aantal uren invullen</v>
      </c>
    </row>
    <row r="45" spans="1:9" x14ac:dyDescent="0.2">
      <c r="A45" s="12"/>
      <c r="C45" s="1"/>
      <c r="E45" s="9">
        <f>IF(A45="",0,VLOOKUP(A45,'Invulblad uurtarieven'!$A$13:$E$22,5,FALSE))</f>
        <v>0</v>
      </c>
      <c r="F45" s="9"/>
      <c r="G45" s="9">
        <f t="shared" si="12"/>
        <v>0</v>
      </c>
      <c r="I45" s="4" t="str">
        <f t="shared" si="10"/>
        <v>Selecteer discipline en aantal uren invullen</v>
      </c>
    </row>
    <row r="46" spans="1:9" x14ac:dyDescent="0.2">
      <c r="E46" s="9"/>
      <c r="F46" s="9"/>
      <c r="G46" s="9"/>
    </row>
    <row r="47" spans="1:9" x14ac:dyDescent="0.2">
      <c r="E47" s="9"/>
      <c r="F47" s="9"/>
      <c r="G47" s="9"/>
    </row>
    <row r="48" spans="1:9" x14ac:dyDescent="0.2">
      <c r="A48" s="6"/>
      <c r="E48" s="6" t="s">
        <v>39</v>
      </c>
      <c r="F48" s="9"/>
      <c r="G48" s="8">
        <f>SUM(G7,G17,G27,G37)</f>
        <v>0</v>
      </c>
    </row>
  </sheetData>
  <sheetProtection algorithmName="SHA-512" hashValue="Ifa7Slv8SUcTpaFlCUdtIzZppeheOAHhIOHXqmKDT+ydyE851MzCOWwm1OP9UOyT1wcyI0goJRr1SgQ6RXsYZQ==" saltValue="gGxpJHqZCnS6OEMm2klONg==" spinCount="100000" sheet="1" objects="1" scenarios="1" selectLockedCells="1"/>
  <pageMargins left="0.70866141732283505" right="0.70866141732283505" top="0.74803149606299202" bottom="0.74803149606299202" header="0.31496062992126" footer="0.31496062992126"/>
  <pageSetup paperSize="9" scale="86" orientation="portrait" r:id="rId1"/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eer discipline" xr:uid="{D54BC9F4-7868-4966-BA9E-D322289E06D3}">
          <x14:formula1>
            <xm:f>'Invulblad uurtarieven'!$A$13:$A$22</xm:f>
          </x14:formula1>
          <xm:sqref>A8:A15 A38:A45 A28:A35 A18:A25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Invulblad uurtarieven</vt:lpstr>
      <vt:lpstr>Rekenblad kosten per fase</vt:lpstr>
      <vt:lpstr>'Invulblad uurtarieven'!Afdrukbereik</vt:lpstr>
      <vt:lpstr>'Rekenblad kosten per fase'!Afdrukbereik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Prijzenbald GW2026003</dc:title>
  <dc:subject/>
  <dc:creator>ricardo@teneris.eu</dc:creator>
  <cp:keywords/>
  <dc:description/>
  <cp:lastModifiedBy>Ricardo van Lieshout</cp:lastModifiedBy>
  <cp:lastPrinted>2024-10-30T09:07:25Z</cp:lastPrinted>
  <dcterms:created xsi:type="dcterms:W3CDTF">2017-11-13T21:34:57Z</dcterms:created>
  <dcterms:modified xsi:type="dcterms:W3CDTF">2026-05-06T08:07:58Z</dcterms:modified>
  <cp:category/>
</cp:coreProperties>
</file>