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rechtspraak.sharepoint.com/sites/TEAM-IVO-OAUC-UC-EAopenbareprocedure/Gedeelde documenten/EA openbare procedure/01. Voorbereidingsfase/03. Werk versie beschrijvend document + bijlages/"/>
    </mc:Choice>
  </mc:AlternateContent>
  <xr:revisionPtr revIDLastSave="1054" documentId="11_C0BB829818C73A31C4D502D46130639127ED40E8" xr6:coauthVersionLast="47" xr6:coauthVersionMax="47" xr10:uidLastSave="{7DBD1C7B-B43D-477B-A38A-D2B909819E92}"/>
  <bookViews>
    <workbookView xWindow="-120" yWindow="-120" windowWidth="38640" windowHeight="21120" xr2:uid="{00000000-000D-0000-FFFF-FFFF00000000}"/>
  </bookViews>
  <sheets>
    <sheet name="AV hardware hybride vergdader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7" i="1"/>
  <c r="N58" i="1"/>
  <c r="N59" i="1"/>
  <c r="N62" i="1"/>
  <c r="N63" i="1"/>
  <c r="N64" i="1"/>
  <c r="N65" i="1"/>
  <c r="N66" i="1"/>
  <c r="N67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2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60" i="1" l="1"/>
  <c r="N115" i="1"/>
  <c r="N68" i="1"/>
  <c r="N55" i="1"/>
  <c r="N25" i="1"/>
  <c r="K126" i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3" i="1"/>
  <c r="O3" i="1" s="1"/>
  <c r="L70" i="1"/>
  <c r="O70" i="1" s="1"/>
  <c r="L4" i="1"/>
  <c r="O4" i="1" s="1"/>
  <c r="L5" i="1"/>
  <c r="O5" i="1" s="1"/>
  <c r="L6" i="1"/>
  <c r="O6" i="1" s="1"/>
  <c r="L7" i="1"/>
  <c r="O7" i="1" s="1"/>
  <c r="L8" i="1"/>
  <c r="O8" i="1" s="1"/>
  <c r="L9" i="1"/>
  <c r="O9" i="1" s="1"/>
  <c r="L10" i="1"/>
  <c r="O10" i="1" s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7" i="1"/>
  <c r="O27" i="1" s="1"/>
  <c r="L28" i="1"/>
  <c r="O28" i="1" s="1"/>
  <c r="L29" i="1"/>
  <c r="O29" i="1" s="1"/>
  <c r="L30" i="1"/>
  <c r="O30" i="1" s="1"/>
  <c r="L31" i="1"/>
  <c r="O31" i="1" s="1"/>
  <c r="L32" i="1"/>
  <c r="O32" i="1" s="1"/>
  <c r="L33" i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4" i="1"/>
  <c r="O44" i="1" s="1"/>
  <c r="L45" i="1"/>
  <c r="O45" i="1" s="1"/>
  <c r="L46" i="1"/>
  <c r="O46" i="1" s="1"/>
  <c r="L47" i="1"/>
  <c r="O47" i="1" s="1"/>
  <c r="L48" i="1"/>
  <c r="O48" i="1" s="1"/>
  <c r="L57" i="1"/>
  <c r="O57" i="1" s="1"/>
  <c r="L58" i="1"/>
  <c r="O58" i="1" s="1"/>
  <c r="L59" i="1"/>
  <c r="O59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89" i="1"/>
  <c r="O89" i="1" s="1"/>
  <c r="L90" i="1"/>
  <c r="O90" i="1" s="1"/>
  <c r="L91" i="1"/>
  <c r="O91" i="1" s="1"/>
  <c r="L92" i="1"/>
  <c r="O92" i="1" s="1"/>
  <c r="L93" i="1"/>
  <c r="O93" i="1" s="1"/>
  <c r="L94" i="1"/>
  <c r="O94" i="1" s="1"/>
  <c r="L95" i="1"/>
  <c r="O95" i="1" s="1"/>
  <c r="L96" i="1"/>
  <c r="O96" i="1" s="1"/>
  <c r="L97" i="1"/>
  <c r="O97" i="1" s="1"/>
  <c r="L98" i="1"/>
  <c r="O98" i="1" s="1"/>
  <c r="L99" i="1"/>
  <c r="O99" i="1" s="1"/>
  <c r="L100" i="1"/>
  <c r="O100" i="1" s="1"/>
  <c r="L101" i="1"/>
  <c r="O101" i="1" s="1"/>
  <c r="L102" i="1"/>
  <c r="O102" i="1" s="1"/>
  <c r="L103" i="1"/>
  <c r="O103" i="1" s="1"/>
  <c r="L104" i="1"/>
  <c r="O104" i="1" s="1"/>
  <c r="L105" i="1"/>
  <c r="O105" i="1" s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106" i="1"/>
  <c r="O106" i="1" s="1"/>
  <c r="L107" i="1"/>
  <c r="O107" i="1" s="1"/>
  <c r="L108" i="1"/>
  <c r="O108" i="1" s="1"/>
  <c r="L109" i="1"/>
  <c r="O109" i="1" s="1"/>
  <c r="L110" i="1"/>
  <c r="O110" i="1" s="1"/>
  <c r="L111" i="1"/>
  <c r="O111" i="1" s="1"/>
  <c r="L112" i="1"/>
  <c r="O112" i="1" s="1"/>
  <c r="L113" i="1"/>
  <c r="O113" i="1" s="1"/>
  <c r="L114" i="1"/>
  <c r="O114" i="1" s="1"/>
  <c r="O68" i="1" l="1"/>
  <c r="H123" i="1" s="1"/>
  <c r="J123" i="1" s="1"/>
  <c r="L123" i="1" s="1"/>
  <c r="O115" i="1"/>
  <c r="H124" i="1" s="1"/>
  <c r="J124" i="1" s="1"/>
  <c r="L124" i="1" s="1"/>
  <c r="O60" i="1"/>
  <c r="H122" i="1" s="1"/>
  <c r="J122" i="1" s="1"/>
  <c r="L122" i="1" s="1"/>
  <c r="O55" i="1"/>
  <c r="H121" i="1" s="1"/>
  <c r="J121" i="1" s="1"/>
  <c r="L121" i="1" s="1"/>
  <c r="O25" i="1"/>
  <c r="H120" i="1" s="1"/>
  <c r="J120" i="1" s="1"/>
  <c r="L120" i="1" s="1"/>
  <c r="L126" i="1" l="1"/>
</calcChain>
</file>

<file path=xl/sharedStrings.xml><?xml version="1.0" encoding="utf-8"?>
<sst xmlns="http://schemas.openxmlformats.org/spreadsheetml/2006/main" count="501" uniqueCount="280">
  <si>
    <t>Categorie</t>
  </si>
  <si>
    <t>Product</t>
  </si>
  <si>
    <t>Type</t>
  </si>
  <si>
    <t>Modelnummer</t>
  </si>
  <si>
    <t>Accesoires</t>
  </si>
  <si>
    <t>Vogels</t>
  </si>
  <si>
    <t>Bracketkit voor PFB 34</t>
  </si>
  <si>
    <t>PFA 9126</t>
  </si>
  <si>
    <t>Koppelstuk voor PFB 34</t>
  </si>
  <si>
    <t>PFA 9104</t>
  </si>
  <si>
    <t>Kabel clip voor PFB 34 (20st)</t>
  </si>
  <si>
    <t>PFA 9128</t>
  </si>
  <si>
    <t>Wielen 'heavy duty'</t>
  </si>
  <si>
    <t>PFA 9114</t>
  </si>
  <si>
    <t>Handgreep voor PUC 27/29</t>
  </si>
  <si>
    <t>PFA 9124</t>
  </si>
  <si>
    <t>Wandsteun basisset kort</t>
  </si>
  <si>
    <t>PFA 9144</t>
  </si>
  <si>
    <t>Wandsteun basisset lang</t>
  </si>
  <si>
    <t>PFA 9141</t>
  </si>
  <si>
    <t>Accessoirehouder</t>
  </si>
  <si>
    <t>PFA 1965</t>
  </si>
  <si>
    <t>Clamp</t>
  </si>
  <si>
    <t>PFA 9127</t>
  </si>
  <si>
    <t>Tray</t>
  </si>
  <si>
    <t>PUA 9507B</t>
  </si>
  <si>
    <t>Camera/speaker beugel</t>
  </si>
  <si>
    <t>PVA 5050</t>
  </si>
  <si>
    <t>Beamerscherm</t>
  </si>
  <si>
    <t xml:space="preserve">Projecta Power Sensing Trigger </t>
  </si>
  <si>
    <t>Beamerscherm Accesoires</t>
  </si>
  <si>
    <t xml:space="preserve">Projecta All-In-One Control Box </t>
  </si>
  <si>
    <t>Beeldscherm</t>
  </si>
  <si>
    <t>Samsung QM43C</t>
  </si>
  <si>
    <t>Beeldscherm 43 inch</t>
  </si>
  <si>
    <t>QM43C</t>
  </si>
  <si>
    <t>Samsung QM50C</t>
  </si>
  <si>
    <t>Beeldscherm 50 inch</t>
  </si>
  <si>
    <t>QM50C</t>
  </si>
  <si>
    <t>Samsung QM55C</t>
  </si>
  <si>
    <t>Beeldscherm 55 inch</t>
  </si>
  <si>
    <t>QM55C</t>
  </si>
  <si>
    <t>Samsung QM65C</t>
  </si>
  <si>
    <t>Beeldscherm 65 inch</t>
  </si>
  <si>
    <t>QM65C</t>
  </si>
  <si>
    <t>Samsung QM75C</t>
  </si>
  <si>
    <t>Beeldscherm 75 inch</t>
  </si>
  <si>
    <t>QM75C</t>
  </si>
  <si>
    <t>Samsung QM85C</t>
  </si>
  <si>
    <t>Beeldscherm 85 inch</t>
  </si>
  <si>
    <t>QM85C</t>
  </si>
  <si>
    <t>Samsung QM98C</t>
  </si>
  <si>
    <t>Beeldscherm 98 inch</t>
  </si>
  <si>
    <t>QM98C</t>
  </si>
  <si>
    <t>Beeldschermbevestiging</t>
  </si>
  <si>
    <t>Vogels Elektrisch Enkel / Dubbel display</t>
  </si>
  <si>
    <t>Elektrisch Enkel / Dubbel display</t>
  </si>
  <si>
    <t>RISE 2005 Zwart</t>
  </si>
  <si>
    <t>Vogels Elektrisch Enkel display trolley dubbel wiel</t>
  </si>
  <si>
    <t>Elektrisch Enkel display trolley dubbel wiel</t>
  </si>
  <si>
    <t>RISE 5305</t>
  </si>
  <si>
    <t>Vogels Koppelstuk voor PFB 34</t>
  </si>
  <si>
    <t>Vogels RISE A172 Extended PFB bar</t>
  </si>
  <si>
    <t>RISE A172</t>
  </si>
  <si>
    <t>Vogels Strip - PFS 3504</t>
  </si>
  <si>
    <t>Strip - PFS 3504</t>
  </si>
  <si>
    <t>PFS 3504</t>
  </si>
  <si>
    <t>Vogels Strip - PFS 3508</t>
  </si>
  <si>
    <t>Strip - PFS 3508</t>
  </si>
  <si>
    <t>PFS 3508</t>
  </si>
  <si>
    <t>Vogels Balk - PFB 3402B</t>
  </si>
  <si>
    <t>Balk - PFB 3402B</t>
  </si>
  <si>
    <t>PFB 3402B</t>
  </si>
  <si>
    <t>Vogels Balk - PFB 3405B</t>
  </si>
  <si>
    <t>Balk - PFB 3405B</t>
  </si>
  <si>
    <t>PFB 3405B</t>
  </si>
  <si>
    <t>Vogels Balk - PFB 3407B</t>
  </si>
  <si>
    <t>Balk - PFB 3407B</t>
  </si>
  <si>
    <t>PFB 3407B</t>
  </si>
  <si>
    <t>Vogels Balk - PFB 3409B</t>
  </si>
  <si>
    <t>Balk - PFB 3409B</t>
  </si>
  <si>
    <t>PFB 3409B</t>
  </si>
  <si>
    <t>Vogels Balk - PFB 3411B</t>
  </si>
  <si>
    <t>Balk - PFB 3411B</t>
  </si>
  <si>
    <t>PFB 3411B</t>
  </si>
  <si>
    <t>Vogels Balk - PFB 3419B</t>
  </si>
  <si>
    <t>Balk - PFB 3419B</t>
  </si>
  <si>
    <t>PFB 3419B</t>
  </si>
  <si>
    <t>Vogels Balk - PFB 3427B</t>
  </si>
  <si>
    <t>Balk - PFB 3427B</t>
  </si>
  <si>
    <t>PFB 3427B</t>
  </si>
  <si>
    <t>Vogels Balk - PFB 3433B</t>
  </si>
  <si>
    <t>Balk - PFB 3433B</t>
  </si>
  <si>
    <t>PFB 3433B</t>
  </si>
  <si>
    <t>Vogels Buis - PUC 2715B</t>
  </si>
  <si>
    <t>Buis - PUC 2715B</t>
  </si>
  <si>
    <t>PUC 2715B</t>
  </si>
  <si>
    <t>Vogels Buis - PUC 2718B</t>
  </si>
  <si>
    <t>Buis - PUC 2718B</t>
  </si>
  <si>
    <t>PUC 2718B</t>
  </si>
  <si>
    <t>Vogels Buis - PUC 2720B</t>
  </si>
  <si>
    <t>Buis - PUC 2720B</t>
  </si>
  <si>
    <t>PUC 2720B</t>
  </si>
  <si>
    <t>Vogels Vloerplaat - PFF 7020B</t>
  </si>
  <si>
    <t xml:space="preserve">Vloerplaat - PFF 7020B </t>
  </si>
  <si>
    <t xml:space="preserve">PFF 7020B </t>
  </si>
  <si>
    <t>Vogels Vloerplaat - PFF 7030B</t>
  </si>
  <si>
    <t>Vogels Trolley - PFT 8520B</t>
  </si>
  <si>
    <t>Trolley - PFT 8520B</t>
  </si>
  <si>
    <t>PFT 8520B</t>
  </si>
  <si>
    <t>Vogels Trolley - PFT 8530B</t>
  </si>
  <si>
    <t>Trolley - PFT 8530B</t>
  </si>
  <si>
    <t>PFT 8530B</t>
  </si>
  <si>
    <t>Videobar</t>
  </si>
  <si>
    <t>Cisco Room Bar (First Light Color) with table-stand Room Navigator</t>
  </si>
  <si>
    <t>Videobar incl. bedieningspaneel</t>
  </si>
  <si>
    <t>CS-BAR-T-K9</t>
  </si>
  <si>
    <t>Cisco Room Bar (Carbon Color) with table-stand Room Navigator</t>
  </si>
  <si>
    <t>CS-BAR-T-C-K9</t>
  </si>
  <si>
    <t>Cisco Room Bar Pro - First Light (with Room Navigator Table Stand, Mount and Accessories)</t>
  </si>
  <si>
    <t>Videobar Pro incl. bedieningspaneel</t>
  </si>
  <si>
    <t>CS-BARPRO-K9</t>
  </si>
  <si>
    <t>Cisco Room Bar Pro - Carbon Black (with Room Navigator Table Stand, Mount and Accessories)</t>
  </si>
  <si>
    <t>CS-BARPRO-C-K9</t>
  </si>
  <si>
    <t>Portable</t>
  </si>
  <si>
    <t>Cisco Desk Pro</t>
  </si>
  <si>
    <t>CS-DESKPRO-K9</t>
  </si>
  <si>
    <t>Cisco Desk (First Light)</t>
  </si>
  <si>
    <t>CS-DESK-K9</t>
  </si>
  <si>
    <t>Cisco Desk (Carbon Black)</t>
  </si>
  <si>
    <t>CS-DESK-C-K9</t>
  </si>
  <si>
    <t>Camera</t>
  </si>
  <si>
    <t>Cisco Quad Camera (First Light)</t>
  </si>
  <si>
    <t>Quadcam</t>
  </si>
  <si>
    <t>CS-QUADCAM2</t>
  </si>
  <si>
    <t>Cisco Quad Camera (Carbon Black)</t>
  </si>
  <si>
    <t>CS-QUADCAM2-C</t>
  </si>
  <si>
    <t>Room Kit</t>
  </si>
  <si>
    <t>Cisco Room Kit EQ</t>
  </si>
  <si>
    <t>Videobar Premium incl. bedieningspaneel</t>
  </si>
  <si>
    <t>CS-KIT-EQ-K9</t>
  </si>
  <si>
    <t>Cisco Room Kit EQ - Carbon Black</t>
  </si>
  <si>
    <t>CS-KIT-EQ-C-K9</t>
  </si>
  <si>
    <t>Cisco Room Vision PTZ Camera, Arctic White</t>
  </si>
  <si>
    <t>CS-CAM-RVPTZ-L</t>
  </si>
  <si>
    <t>Cisco Room Vision PTZ Camera, Carbon Black</t>
  </si>
  <si>
    <t>CS-CAM-RVPTZ-C</t>
  </si>
  <si>
    <t>Microfoon</t>
  </si>
  <si>
    <t>Cisco Table Microphone with 4-pin mini jack connector,7.5 meters cable</t>
  </si>
  <si>
    <t>Tafelmicrofoon</t>
  </si>
  <si>
    <t>CS-MIC-TABLE-J</t>
  </si>
  <si>
    <t>Cisco Table Microphone extension cable for the 4-pin mini jack cables, 9 meters</t>
  </si>
  <si>
    <t>Verlengkabel</t>
  </si>
  <si>
    <t>CAB-MIC-EXT-J=</t>
  </si>
  <si>
    <t>Cisco Table Microphone Pro - First Light</t>
  </si>
  <si>
    <t>Tafelmicrofoon Pro</t>
  </si>
  <si>
    <t>CS-MIC-ARRAY-T</t>
  </si>
  <si>
    <t>Cisco Table Microphone Pro - Carbon Black</t>
  </si>
  <si>
    <t>CS-MIC-ARRAY-T-C</t>
  </si>
  <si>
    <t>Cisco Ceiling Microphone Pro, Arctic White</t>
  </si>
  <si>
    <t>Cisco Plafondmicrofoon Pro</t>
  </si>
  <si>
    <t>CS-MIC-CLGPRO</t>
  </si>
  <si>
    <t>Cisco Ceiling Microphone Pro, Carbon Black</t>
  </si>
  <si>
    <t>CS-MIC-CLGPRO-C</t>
  </si>
  <si>
    <t>Microfoonbevestiging</t>
  </si>
  <si>
    <t>Cisco Plafondmicrofoon Pro Wire Mounting</t>
  </si>
  <si>
    <t>Wire Hanging Ceiling Mounting Kit Ceiling Mic Pro</t>
  </si>
  <si>
    <t>CS-MIC-CLGP-WHK=</t>
  </si>
  <si>
    <t>Cisco Plafondmicrofoon Pro Ceiling Bracket</t>
  </si>
  <si>
    <t>Ceiling Bracket Mounting Kit for Ceiling Mic Pro</t>
  </si>
  <si>
    <t>CS-MIC-CLGP-CBK=</t>
  </si>
  <si>
    <t>Cisco Plafondmicrofoon Pro Drop Ceiling</t>
  </si>
  <si>
    <t>Drop Ceiling Grid Moint Kit Ceiling Mic</t>
  </si>
  <si>
    <t>CS-MIC-CLGP-DMK=</t>
  </si>
  <si>
    <t>Navigator</t>
  </si>
  <si>
    <t>Cisco Room Navigator - Table-Stand (First Light)</t>
  </si>
  <si>
    <t>CS-T10-TS-L-K9=</t>
  </si>
  <si>
    <t>Cisco Room Navigator - Table-Stand (Carbon Black)</t>
  </si>
  <si>
    <t>CS-T10-TS-C-K9=</t>
  </si>
  <si>
    <t>Foot stand spare (First Light)</t>
  </si>
  <si>
    <t>CS-T10-TS-FT2-G=</t>
  </si>
  <si>
    <t>Foot stand spare (Carbon Black)</t>
  </si>
  <si>
    <t>CS-T10-TS-FT2-C=</t>
  </si>
  <si>
    <t>Cisco Room Navigator - Wall-Mount (First Light)</t>
  </si>
  <si>
    <t>Planningspaneel</t>
  </si>
  <si>
    <t>CS-T10-WM-L-K9</t>
  </si>
  <si>
    <t>Cisco Room Navigator - Wall-Mount (Carbon Black)</t>
  </si>
  <si>
    <t>CS-T10-WM-C-K9</t>
  </si>
  <si>
    <t>Netwerk</t>
  </si>
  <si>
    <t>Cisco Catalyst C1200 PoE+ switch</t>
  </si>
  <si>
    <t>C1200-8FP-2G</t>
  </si>
  <si>
    <t>Cisco Catalyst C92XX PoE+ switch</t>
  </si>
  <si>
    <t>C92XX Series voor Devisable Room alle modellen</t>
  </si>
  <si>
    <t>C9200-24P</t>
  </si>
  <si>
    <t>Cisco Catalyst C93XX PoE+ switch</t>
  </si>
  <si>
    <t>C93XX Series voor Devisable Room alle modellen</t>
  </si>
  <si>
    <t>C9300-24P</t>
  </si>
  <si>
    <t>Overigebenodigdheden</t>
  </si>
  <si>
    <t>Bachman / Wieland GST18 kabel 1,5 meter 375.000</t>
  </si>
  <si>
    <t>Bachman / Wieland GST18 kabel 3 meter 375.003</t>
  </si>
  <si>
    <t>Bachman /Wieland GST18 kabel 5 meter 375.007</t>
  </si>
  <si>
    <t>Bachman /Wieland GST18 kabel 7 meter 375.1292</t>
  </si>
  <si>
    <t>Bachman / Wieland GST18 kabel 10 meter 375.039</t>
  </si>
  <si>
    <t>Bachman Step 4-voudig 336.604</t>
  </si>
  <si>
    <t>Sound bar</t>
  </si>
  <si>
    <t>JBL Bar 2.0 All-in-one (MK2)</t>
  </si>
  <si>
    <t>Sound bar bevestiging</t>
  </si>
  <si>
    <t>Vogels SOUND 3550 Soundbar beugel</t>
  </si>
  <si>
    <t>Zaalversterking</t>
  </si>
  <si>
    <t xml:space="preserve">Shure MXW NEXT 2 (Microflex Wireless neXt 2) </t>
  </si>
  <si>
    <t>MXW NEXT 2</t>
  </si>
  <si>
    <t>Shure MXWAPX4 (Shure Microflex Wireless 4)</t>
  </si>
  <si>
    <t>MXWAPX4</t>
  </si>
  <si>
    <t>Shure MXWAPX8 (Shure Microflex Wireless 8)</t>
  </si>
  <si>
    <t>MXWAPX8</t>
  </si>
  <si>
    <t>Shure MXWNCS4-E (Shure Netwerk oplaadstation)</t>
  </si>
  <si>
    <t>MXWNCS4-E</t>
  </si>
  <si>
    <t>Shure MXWNCS8-E (Shure Netwerk oplaadstation)</t>
  </si>
  <si>
    <t>MXWNCS8-E</t>
  </si>
  <si>
    <t>Shure MXW2X/SM86= (Shure Handheld zender met SM58 microfoonkop +25 uur spreektijd)</t>
  </si>
  <si>
    <t>MXW2X/SM86=</t>
  </si>
  <si>
    <t>Shure MXW1X (Shure Hybride bodypack-zender)</t>
  </si>
  <si>
    <t>MXW1X</t>
  </si>
  <si>
    <t>Shure DL4 (Shure DuraPlex Omnidirectional Subminiature Waterproof Microphone)</t>
  </si>
  <si>
    <t>DL4T/O-MTQG-A</t>
  </si>
  <si>
    <t>Shure MXN5W-C ( Shure Netwerkluidspreker)</t>
  </si>
  <si>
    <t xml:space="preserve">MXN5W-C </t>
  </si>
  <si>
    <t>Shure A-MXN5-TB (Speakersteun voor MicroflexTM netwerkluidspreker MXN5-C)</t>
  </si>
  <si>
    <t>A-MXN5-TB</t>
  </si>
  <si>
    <t>MXP-1W</t>
  </si>
  <si>
    <t>MXP-1B</t>
  </si>
  <si>
    <t>MXP-3W</t>
  </si>
  <si>
    <t>MXP-3B</t>
  </si>
  <si>
    <t>MXP-5W</t>
  </si>
  <si>
    <t>MXP-5B</t>
  </si>
  <si>
    <t>MXP-6W</t>
  </si>
  <si>
    <t>MXP-6B</t>
  </si>
  <si>
    <t>MXN-AMP</t>
  </si>
  <si>
    <t>MXN-6W</t>
  </si>
  <si>
    <t>MXN-6B</t>
  </si>
  <si>
    <t>Plafond Bevestiging</t>
  </si>
  <si>
    <t>CMS0203W, 2-3' Adjustable Extension Column, Pole</t>
  </si>
  <si>
    <t>CMS0203W</t>
  </si>
  <si>
    <t>6 Inch (152 mm) Speed-Connect Ceiling Plate in White</t>
  </si>
  <si>
    <t>CMS115W</t>
  </si>
  <si>
    <t>Camera Bracket</t>
  </si>
  <si>
    <t>SCT RCP-CQC Pole Mount Solution for Cisco Quad Camera Video Bar</t>
  </si>
  <si>
    <t>RCP-CQC</t>
  </si>
  <si>
    <t>Video</t>
  </si>
  <si>
    <t>Accessoires</t>
  </si>
  <si>
    <t>Audio</t>
  </si>
  <si>
    <t>Component type</t>
  </si>
  <si>
    <t>MSRP - prijs (bruto prijs) (ex btw)</t>
  </si>
  <si>
    <t>Kortingspercentage</t>
  </si>
  <si>
    <t>Weging totaal prijs</t>
  </si>
  <si>
    <t>Link naar MSRP prijs</t>
  </si>
  <si>
    <t>Logische opvolger product</t>
  </si>
  <si>
    <t>Logische opvolger Type</t>
  </si>
  <si>
    <t>Logische opvolger modelnummer</t>
  </si>
  <si>
    <t>Bediening</t>
  </si>
  <si>
    <t>Shure Mini Pendant Passieve Luidspreker</t>
  </si>
  <si>
    <t>Shure Passieve luidspreker voor wandmontage</t>
  </si>
  <si>
    <t>Shure Passieve luidspreker voor plafondmontage</t>
  </si>
  <si>
    <t>Shure Pendant Passieve Luidspreker</t>
  </si>
  <si>
    <t>Shure PoE+ versterker voor meerdere kanalen</t>
  </si>
  <si>
    <t>Shure Pendantluidspreker met netwerkaansluiting</t>
  </si>
  <si>
    <t>375 1292</t>
  </si>
  <si>
    <t>UW TOTAAL AANTAL PUNTEN OP HET ONDERDEEL PRIJS</t>
  </si>
  <si>
    <t>Inkoopprijs per stuk (Netto prijs) (ex btw)</t>
  </si>
  <si>
    <t>Inkoopprijs per ingezette aantallen (Netto prijs) (ex btw)</t>
  </si>
  <si>
    <t>MSRP prijs per ingezette aantallen (bruto prijs) (ex btw)</t>
  </si>
  <si>
    <t>Ingezette aantallen (Installed base)</t>
  </si>
  <si>
    <t>Punten</t>
  </si>
  <si>
    <t>Korting (na maximering)</t>
  </si>
  <si>
    <t>Max korting</t>
  </si>
  <si>
    <t>Gewogen gemiddelde korting</t>
  </si>
  <si>
    <t>Weging (per categorie)</t>
  </si>
  <si>
    <r>
      <rPr>
        <b/>
        <sz val="8"/>
        <color rgb="FF000000"/>
        <rFont val="Arial"/>
        <family val="2"/>
      </rPr>
      <t xml:space="preserve">Toelichting:
</t>
    </r>
    <r>
      <rPr>
        <sz val="8"/>
        <color rgb="FF000000"/>
        <rFont val="Arial"/>
        <family val="2"/>
      </rPr>
      <t>Op dit prijzenblad vult u de materiaalkosten en de totale korting in voor het betreffende AV-product in (één AV-product per regel).  
De AV-producten bestaan uit componenten voor audio, video, bediening en accessoires in een hybride vergaderzaal.
De Inschrijver vult kolom F,G  in (oranje gekleurde velden).
- Fabrikant-listprijs (MSRP) per stuk 
- Totale vaste korting die wordt toegepast per stuk
De fabrikant-listprijs (MSRP) dient te zijn gebaseerd op de meest recente en gangbare prijslijst van de betreffende fabrikant (Europees prijsniveau). 
Totale vaste korting: 
- De Inschrijver hanteert per fabrikant, en indien relevant per productcategorie, een totale vaste korting ten opzichte van de officiële fabrikant-listprijs (MSRP). 
- De marge van de Inschrijver is inbegrepen in de opgegeven korting. 
- Deze korting blijft gedurende de looptijd van de raamovereenkomst minimaal gelijk en mag uitsluitend worden verhoogd (bij een nadere offerte). 
Belangrijke instructies 
- Vul uitsluitend de oranje cellen in. 
- De overige cellen mogen op geen enkele wijze worden gewijzigd. Bij constatering van afwijkingen wordt de Inschrijver uitgesloten van verdere deelname aan deze aanbesteding. 
- Alleen positieve bedragen mogen worden ingevuld. De prijsopgave dient te worden gedaan in euro’s (€), met maximaal 2 decimalen, en exclusief btw  
- Percentages in hele procenten.	
Indien een AV-product van deze lijst (installed base) niet meer leverbaar is, dan mag u zelf een vervangend product/logische opvolger toevoegen en beprijzen op dezelfde regel (in de kolommen F,G en H).</t>
    </r>
  </si>
  <si>
    <t>SOUND 3550 Soundbar beugel</t>
  </si>
  <si>
    <t>maximaal aantal punten op onderdeel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</si>
</sst>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164" formatCode="&quot;€&quot;\ #,##0.00"/>
    <numFmt numFmtId="165" formatCode="0.0%"/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0" tint="-0.249977111117893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7" fontId="0" fillId="0" borderId="0" xfId="0" applyNumberFormat="1" applyAlignment="1">
      <alignment horizontal="center"/>
    </xf>
    <xf numFmtId="7" fontId="0" fillId="3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3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7" fontId="0" fillId="3" borderId="3" xfId="0" applyNumberForma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7" fontId="0" fillId="3" borderId="8" xfId="0" applyNumberFormat="1" applyFill="1" applyBorder="1" applyAlignment="1">
      <alignment horizontal="center"/>
    </xf>
    <xf numFmtId="9" fontId="0" fillId="3" borderId="8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7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4" borderId="0" xfId="0" applyNumberFormat="1" applyFon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6" fontId="0" fillId="0" borderId="0" xfId="0" applyNumberFormat="1" applyAlignment="1">
      <alignment horizontal="center" vertical="top" wrapText="1"/>
    </xf>
    <xf numFmtId="3" fontId="0" fillId="4" borderId="0" xfId="0" applyNumberFormat="1" applyFill="1" applyAlignment="1">
      <alignment wrapText="1"/>
    </xf>
    <xf numFmtId="3" fontId="0" fillId="4" borderId="3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7" fontId="1" fillId="0" borderId="3" xfId="0" applyNumberFormat="1" applyFont="1" applyBorder="1" applyAlignment="1">
      <alignment vertical="top" wrapText="1"/>
    </xf>
    <xf numFmtId="9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3" fontId="1" fillId="4" borderId="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164" fontId="0" fillId="0" borderId="8" xfId="0" applyNumberFormat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3" fontId="5" fillId="4" borderId="0" xfId="0" applyNumberFormat="1" applyFont="1" applyFill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6" fontId="0" fillId="0" borderId="0" xfId="0" applyNumberFormat="1" applyAlignment="1">
      <alignment horizontal="left" vertical="top" wrapText="1"/>
    </xf>
    <xf numFmtId="1" fontId="0" fillId="0" borderId="6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5" borderId="6" xfId="0" applyFill="1" applyBorder="1" applyAlignment="1">
      <alignment horizontal="center" wrapText="1"/>
    </xf>
    <xf numFmtId="1" fontId="0" fillId="5" borderId="9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3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"/>
  <sheetViews>
    <sheetView tabSelected="1" zoomScale="70" zoomScaleNormal="70" workbookViewId="0">
      <selection activeCell="H106" sqref="H106"/>
    </sheetView>
  </sheetViews>
  <sheetFormatPr defaultRowHeight="15" x14ac:dyDescent="0.25"/>
  <cols>
    <col min="1" max="1" width="16.28515625" bestFit="1" customWidth="1"/>
    <col min="2" max="2" width="22.7109375" bestFit="1" customWidth="1"/>
    <col min="3" max="3" width="112.42578125" customWidth="1"/>
    <col min="4" max="4" width="47.28515625" bestFit="1" customWidth="1"/>
    <col min="5" max="5" width="25.28515625" style="10" bestFit="1" customWidth="1"/>
    <col min="6" max="6" width="24.42578125" style="10" bestFit="1" customWidth="1"/>
    <col min="7" max="7" width="27.85546875" style="10" bestFit="1" customWidth="1"/>
    <col min="8" max="8" width="30.85546875" style="10" bestFit="1" customWidth="1"/>
    <col min="9" max="9" width="25.28515625" style="8" bestFit="1" customWidth="1"/>
    <col min="10" max="10" width="31.28515625" style="2" bestFit="1" customWidth="1"/>
    <col min="11" max="11" width="18.85546875" style="4" bestFit="1" customWidth="1"/>
    <col min="12" max="12" width="23.140625" style="6" customWidth="1"/>
    <col min="13" max="13" width="18.85546875" style="37" customWidth="1"/>
    <col min="14" max="14" width="31.85546875" style="37" customWidth="1"/>
    <col min="15" max="15" width="29.85546875" style="8" customWidth="1"/>
    <col min="16" max="16" width="27" bestFit="1" customWidth="1"/>
    <col min="17" max="17" width="16.7109375" bestFit="1" customWidth="1"/>
    <col min="18" max="18" width="18.7109375" bestFit="1" customWidth="1"/>
    <col min="19" max="19" width="19" style="8" bestFit="1" customWidth="1"/>
    <col min="20" max="20" width="15.28515625" style="8" bestFit="1" customWidth="1"/>
    <col min="21" max="21" width="15.85546875" style="12" bestFit="1" customWidth="1"/>
  </cols>
  <sheetData>
    <row r="1" spans="1:21" ht="272.25" customHeight="1" thickBot="1" x14ac:dyDescent="0.3">
      <c r="A1" s="81" t="s">
        <v>277</v>
      </c>
      <c r="B1" s="82"/>
      <c r="C1" s="82"/>
      <c r="D1" s="82"/>
      <c r="E1" s="82"/>
      <c r="F1" s="82"/>
      <c r="G1" s="82"/>
      <c r="H1" s="82"/>
      <c r="I1" s="38"/>
      <c r="J1" s="38"/>
      <c r="K1" s="38"/>
      <c r="L1" s="38"/>
      <c r="M1" s="42"/>
      <c r="N1" s="42"/>
    </row>
    <row r="2" spans="1:21" s="39" customFormat="1" ht="33" customHeight="1" x14ac:dyDescent="0.25">
      <c r="A2" s="46" t="s">
        <v>251</v>
      </c>
      <c r="B2" s="47" t="s">
        <v>0</v>
      </c>
      <c r="C2" s="47" t="s">
        <v>1</v>
      </c>
      <c r="D2" s="47" t="s">
        <v>2</v>
      </c>
      <c r="E2" s="48" t="s">
        <v>3</v>
      </c>
      <c r="F2" s="49" t="s">
        <v>256</v>
      </c>
      <c r="G2" s="49" t="s">
        <v>257</v>
      </c>
      <c r="H2" s="49" t="s">
        <v>258</v>
      </c>
      <c r="I2" s="47" t="s">
        <v>255</v>
      </c>
      <c r="J2" s="50" t="s">
        <v>252</v>
      </c>
      <c r="K2" s="51" t="s">
        <v>253</v>
      </c>
      <c r="L2" s="52" t="s">
        <v>268</v>
      </c>
      <c r="M2" s="53" t="s">
        <v>271</v>
      </c>
      <c r="N2" s="53" t="s">
        <v>270</v>
      </c>
      <c r="O2" s="54" t="s">
        <v>269</v>
      </c>
      <c r="S2" s="40"/>
      <c r="T2" s="40"/>
      <c r="U2" s="41"/>
    </row>
    <row r="3" spans="1:21" x14ac:dyDescent="0.25">
      <c r="A3" s="19" t="s">
        <v>250</v>
      </c>
      <c r="B3" s="1" t="s">
        <v>204</v>
      </c>
      <c r="C3" s="1" t="s">
        <v>205</v>
      </c>
      <c r="D3" s="1"/>
      <c r="E3" s="1" t="s">
        <v>205</v>
      </c>
      <c r="F3" s="83"/>
      <c r="G3" s="83"/>
      <c r="H3" s="83"/>
      <c r="I3" s="28"/>
      <c r="J3" s="3"/>
      <c r="K3" s="5"/>
      <c r="L3" s="11">
        <f t="shared" ref="L3:L24" si="0">J3- (K3*J3)</f>
        <v>0</v>
      </c>
      <c r="M3" s="36">
        <v>1</v>
      </c>
      <c r="N3" s="45">
        <f>J3*M3</f>
        <v>0</v>
      </c>
      <c r="O3" s="20">
        <f t="shared" ref="O3:O24" si="1">L3*M3</f>
        <v>0</v>
      </c>
    </row>
    <row r="4" spans="1:21" x14ac:dyDescent="0.25">
      <c r="A4" s="19" t="s">
        <v>250</v>
      </c>
      <c r="B4" s="1" t="s">
        <v>208</v>
      </c>
      <c r="C4" s="1" t="s">
        <v>209</v>
      </c>
      <c r="D4" s="1"/>
      <c r="E4" s="9" t="s">
        <v>210</v>
      </c>
      <c r="F4" s="83"/>
      <c r="G4" s="83"/>
      <c r="H4" s="83"/>
      <c r="I4" s="28"/>
      <c r="J4" s="3"/>
      <c r="K4" s="5"/>
      <c r="L4" s="11">
        <f t="shared" si="0"/>
        <v>0</v>
      </c>
      <c r="M4" s="36">
        <v>1</v>
      </c>
      <c r="N4" s="45">
        <f t="shared" ref="N4:N24" si="2">J4*M4</f>
        <v>0</v>
      </c>
      <c r="O4" s="20">
        <f t="shared" si="1"/>
        <v>0</v>
      </c>
    </row>
    <row r="5" spans="1:21" x14ac:dyDescent="0.25">
      <c r="A5" s="19" t="s">
        <v>250</v>
      </c>
      <c r="B5" s="1" t="s">
        <v>208</v>
      </c>
      <c r="C5" s="1" t="s">
        <v>211</v>
      </c>
      <c r="D5" s="1"/>
      <c r="E5" s="9" t="s">
        <v>212</v>
      </c>
      <c r="F5" s="83"/>
      <c r="G5" s="83"/>
      <c r="H5" s="83"/>
      <c r="I5" s="28"/>
      <c r="J5" s="3"/>
      <c r="K5" s="5"/>
      <c r="L5" s="11">
        <f t="shared" si="0"/>
        <v>0</v>
      </c>
      <c r="M5" s="36">
        <v>1</v>
      </c>
      <c r="N5" s="45">
        <f t="shared" si="2"/>
        <v>0</v>
      </c>
      <c r="O5" s="20">
        <f t="shared" si="1"/>
        <v>0</v>
      </c>
    </row>
    <row r="6" spans="1:21" x14ac:dyDescent="0.25">
      <c r="A6" s="19" t="s">
        <v>250</v>
      </c>
      <c r="B6" s="1" t="s">
        <v>208</v>
      </c>
      <c r="C6" s="1" t="s">
        <v>213</v>
      </c>
      <c r="D6" s="1"/>
      <c r="E6" s="9" t="s">
        <v>214</v>
      </c>
      <c r="F6" s="83"/>
      <c r="G6" s="83"/>
      <c r="H6" s="83"/>
      <c r="I6" s="28"/>
      <c r="J6" s="3"/>
      <c r="K6" s="5"/>
      <c r="L6" s="11">
        <f t="shared" si="0"/>
        <v>0</v>
      </c>
      <c r="M6" s="36">
        <v>1</v>
      </c>
      <c r="N6" s="45">
        <f t="shared" si="2"/>
        <v>0</v>
      </c>
      <c r="O6" s="20">
        <f t="shared" si="1"/>
        <v>0</v>
      </c>
    </row>
    <row r="7" spans="1:21" x14ac:dyDescent="0.25">
      <c r="A7" s="19" t="s">
        <v>250</v>
      </c>
      <c r="B7" s="1" t="s">
        <v>208</v>
      </c>
      <c r="C7" s="1" t="s">
        <v>215</v>
      </c>
      <c r="D7" s="1"/>
      <c r="E7" s="9" t="s">
        <v>216</v>
      </c>
      <c r="F7" s="83"/>
      <c r="G7" s="83"/>
      <c r="H7" s="83"/>
      <c r="I7" s="28"/>
      <c r="J7" s="3"/>
      <c r="K7" s="5"/>
      <c r="L7" s="11">
        <f t="shared" si="0"/>
        <v>0</v>
      </c>
      <c r="M7" s="36">
        <v>1</v>
      </c>
      <c r="N7" s="45">
        <f t="shared" si="2"/>
        <v>0</v>
      </c>
      <c r="O7" s="20">
        <f t="shared" si="1"/>
        <v>0</v>
      </c>
    </row>
    <row r="8" spans="1:21" x14ac:dyDescent="0.25">
      <c r="A8" s="19" t="s">
        <v>250</v>
      </c>
      <c r="B8" s="1" t="s">
        <v>208</v>
      </c>
      <c r="C8" s="1" t="s">
        <v>217</v>
      </c>
      <c r="D8" s="1"/>
      <c r="E8" s="9" t="s">
        <v>218</v>
      </c>
      <c r="F8" s="83"/>
      <c r="G8" s="83"/>
      <c r="H8" s="83"/>
      <c r="I8" s="28"/>
      <c r="J8" s="3"/>
      <c r="K8" s="5"/>
      <c r="L8" s="11">
        <f t="shared" si="0"/>
        <v>0</v>
      </c>
      <c r="M8" s="36">
        <v>1</v>
      </c>
      <c r="N8" s="45">
        <f t="shared" si="2"/>
        <v>0</v>
      </c>
      <c r="O8" s="20">
        <f t="shared" si="1"/>
        <v>0</v>
      </c>
    </row>
    <row r="9" spans="1:21" x14ac:dyDescent="0.25">
      <c r="A9" s="19" t="s">
        <v>250</v>
      </c>
      <c r="B9" s="1" t="s">
        <v>208</v>
      </c>
      <c r="C9" s="1" t="s">
        <v>219</v>
      </c>
      <c r="D9" s="1"/>
      <c r="E9" s="9" t="s">
        <v>220</v>
      </c>
      <c r="F9" s="83"/>
      <c r="G9" s="83"/>
      <c r="H9" s="83"/>
      <c r="I9" s="28"/>
      <c r="J9" s="3"/>
      <c r="K9" s="5"/>
      <c r="L9" s="11">
        <f t="shared" si="0"/>
        <v>0</v>
      </c>
      <c r="M9" s="36">
        <v>1</v>
      </c>
      <c r="N9" s="45">
        <f t="shared" si="2"/>
        <v>0</v>
      </c>
      <c r="O9" s="20">
        <f t="shared" si="1"/>
        <v>0</v>
      </c>
    </row>
    <row r="10" spans="1:21" x14ac:dyDescent="0.25">
      <c r="A10" s="19" t="s">
        <v>250</v>
      </c>
      <c r="B10" s="1" t="s">
        <v>208</v>
      </c>
      <c r="C10" s="1" t="s">
        <v>221</v>
      </c>
      <c r="D10" s="1"/>
      <c r="E10" s="9" t="s">
        <v>222</v>
      </c>
      <c r="F10" s="83"/>
      <c r="G10" s="83"/>
      <c r="H10" s="83"/>
      <c r="I10" s="28"/>
      <c r="J10" s="3"/>
      <c r="K10" s="5"/>
      <c r="L10" s="11">
        <f t="shared" si="0"/>
        <v>0</v>
      </c>
      <c r="M10" s="36">
        <v>1</v>
      </c>
      <c r="N10" s="45">
        <f t="shared" si="2"/>
        <v>0</v>
      </c>
      <c r="O10" s="20">
        <f t="shared" si="1"/>
        <v>0</v>
      </c>
    </row>
    <row r="11" spans="1:21" x14ac:dyDescent="0.25">
      <c r="A11" s="19" t="s">
        <v>250</v>
      </c>
      <c r="B11" s="1" t="s">
        <v>208</v>
      </c>
      <c r="C11" s="1" t="s">
        <v>223</v>
      </c>
      <c r="D11" s="1"/>
      <c r="E11" s="9" t="s">
        <v>224</v>
      </c>
      <c r="F11" s="83"/>
      <c r="G11" s="83"/>
      <c r="H11" s="83"/>
      <c r="I11" s="28"/>
      <c r="J11" s="3"/>
      <c r="K11" s="5"/>
      <c r="L11" s="11">
        <f t="shared" si="0"/>
        <v>0</v>
      </c>
      <c r="M11" s="36">
        <v>1</v>
      </c>
      <c r="N11" s="45">
        <f t="shared" si="2"/>
        <v>0</v>
      </c>
      <c r="O11" s="20">
        <f t="shared" si="1"/>
        <v>0</v>
      </c>
    </row>
    <row r="12" spans="1:21" x14ac:dyDescent="0.25">
      <c r="A12" s="19" t="s">
        <v>250</v>
      </c>
      <c r="B12" s="1" t="s">
        <v>208</v>
      </c>
      <c r="C12" s="1" t="s">
        <v>225</v>
      </c>
      <c r="D12" s="1"/>
      <c r="E12" s="9" t="s">
        <v>226</v>
      </c>
      <c r="F12" s="83"/>
      <c r="G12" s="83"/>
      <c r="H12" s="83"/>
      <c r="I12" s="28"/>
      <c r="J12" s="3"/>
      <c r="K12" s="5"/>
      <c r="L12" s="11">
        <f t="shared" si="0"/>
        <v>0</v>
      </c>
      <c r="M12" s="36">
        <v>1</v>
      </c>
      <c r="N12" s="45">
        <f t="shared" si="2"/>
        <v>0</v>
      </c>
      <c r="O12" s="20">
        <f t="shared" si="1"/>
        <v>0</v>
      </c>
    </row>
    <row r="13" spans="1:21" x14ac:dyDescent="0.25">
      <c r="A13" s="19" t="s">
        <v>250</v>
      </c>
      <c r="B13" s="1" t="s">
        <v>208</v>
      </c>
      <c r="C13" s="1" t="s">
        <v>227</v>
      </c>
      <c r="D13" s="1"/>
      <c r="E13" s="9" t="s">
        <v>228</v>
      </c>
      <c r="F13" s="83"/>
      <c r="G13" s="83"/>
      <c r="H13" s="83"/>
      <c r="I13" s="28"/>
      <c r="J13" s="3"/>
      <c r="K13" s="5"/>
      <c r="L13" s="11">
        <f t="shared" si="0"/>
        <v>0</v>
      </c>
      <c r="M13" s="36">
        <v>1</v>
      </c>
      <c r="N13" s="45">
        <f t="shared" si="2"/>
        <v>0</v>
      </c>
      <c r="O13" s="20">
        <f t="shared" si="1"/>
        <v>0</v>
      </c>
    </row>
    <row r="14" spans="1:21" x14ac:dyDescent="0.25">
      <c r="A14" s="19" t="s">
        <v>250</v>
      </c>
      <c r="B14" s="1" t="s">
        <v>208</v>
      </c>
      <c r="C14" s="1" t="s">
        <v>260</v>
      </c>
      <c r="D14" s="1"/>
      <c r="E14" s="9" t="s">
        <v>229</v>
      </c>
      <c r="F14" s="83"/>
      <c r="G14" s="83"/>
      <c r="H14" s="83"/>
      <c r="I14" s="28"/>
      <c r="J14" s="3"/>
      <c r="K14" s="5"/>
      <c r="L14" s="11">
        <f t="shared" si="0"/>
        <v>0</v>
      </c>
      <c r="M14" s="36">
        <v>1</v>
      </c>
      <c r="N14" s="45">
        <f t="shared" si="2"/>
        <v>0</v>
      </c>
      <c r="O14" s="20">
        <f t="shared" si="1"/>
        <v>0</v>
      </c>
    </row>
    <row r="15" spans="1:21" x14ac:dyDescent="0.25">
      <c r="A15" s="19" t="s">
        <v>250</v>
      </c>
      <c r="B15" s="1" t="s">
        <v>208</v>
      </c>
      <c r="C15" s="1" t="s">
        <v>260</v>
      </c>
      <c r="D15" s="1"/>
      <c r="E15" s="9" t="s">
        <v>230</v>
      </c>
      <c r="F15" s="83"/>
      <c r="G15" s="83"/>
      <c r="H15" s="83"/>
      <c r="I15" s="28"/>
      <c r="J15" s="3"/>
      <c r="K15" s="5"/>
      <c r="L15" s="11">
        <f t="shared" si="0"/>
        <v>0</v>
      </c>
      <c r="M15" s="36">
        <v>1</v>
      </c>
      <c r="N15" s="45">
        <f t="shared" si="2"/>
        <v>0</v>
      </c>
      <c r="O15" s="20">
        <f t="shared" si="1"/>
        <v>0</v>
      </c>
    </row>
    <row r="16" spans="1:21" x14ac:dyDescent="0.25">
      <c r="A16" s="19" t="s">
        <v>250</v>
      </c>
      <c r="B16" s="1" t="s">
        <v>208</v>
      </c>
      <c r="C16" s="1" t="s">
        <v>261</v>
      </c>
      <c r="D16" s="1"/>
      <c r="E16" s="9" t="s">
        <v>231</v>
      </c>
      <c r="F16" s="83"/>
      <c r="G16" s="83"/>
      <c r="H16" s="83"/>
      <c r="I16" s="28"/>
      <c r="J16" s="3"/>
      <c r="K16" s="5"/>
      <c r="L16" s="11">
        <f t="shared" si="0"/>
        <v>0</v>
      </c>
      <c r="M16" s="36">
        <v>1</v>
      </c>
      <c r="N16" s="45">
        <f t="shared" si="2"/>
        <v>0</v>
      </c>
      <c r="O16" s="20">
        <f t="shared" si="1"/>
        <v>0</v>
      </c>
    </row>
    <row r="17" spans="1:15" x14ac:dyDescent="0.25">
      <c r="A17" s="19" t="s">
        <v>250</v>
      </c>
      <c r="B17" s="1" t="s">
        <v>208</v>
      </c>
      <c r="C17" s="1" t="s">
        <v>261</v>
      </c>
      <c r="D17" s="1"/>
      <c r="E17" s="9" t="s">
        <v>232</v>
      </c>
      <c r="F17" s="83"/>
      <c r="G17" s="83"/>
      <c r="H17" s="83"/>
      <c r="I17" s="28"/>
      <c r="J17" s="3"/>
      <c r="K17" s="5"/>
      <c r="L17" s="11">
        <f t="shared" si="0"/>
        <v>0</v>
      </c>
      <c r="M17" s="36">
        <v>1</v>
      </c>
      <c r="N17" s="45">
        <f t="shared" si="2"/>
        <v>0</v>
      </c>
      <c r="O17" s="20">
        <f t="shared" si="1"/>
        <v>0</v>
      </c>
    </row>
    <row r="18" spans="1:15" x14ac:dyDescent="0.25">
      <c r="A18" s="19" t="s">
        <v>250</v>
      </c>
      <c r="B18" s="1" t="s">
        <v>208</v>
      </c>
      <c r="C18" s="1" t="s">
        <v>262</v>
      </c>
      <c r="D18" s="1"/>
      <c r="E18" s="9" t="s">
        <v>233</v>
      </c>
      <c r="F18" s="83"/>
      <c r="G18" s="83"/>
      <c r="H18" s="83"/>
      <c r="I18" s="28"/>
      <c r="J18" s="3"/>
      <c r="K18" s="5"/>
      <c r="L18" s="11">
        <f t="shared" si="0"/>
        <v>0</v>
      </c>
      <c r="M18" s="36">
        <v>1</v>
      </c>
      <c r="N18" s="45">
        <f t="shared" si="2"/>
        <v>0</v>
      </c>
      <c r="O18" s="20">
        <f t="shared" si="1"/>
        <v>0</v>
      </c>
    </row>
    <row r="19" spans="1:15" x14ac:dyDescent="0.25">
      <c r="A19" s="19" t="s">
        <v>250</v>
      </c>
      <c r="B19" s="1" t="s">
        <v>208</v>
      </c>
      <c r="C19" s="1" t="s">
        <v>262</v>
      </c>
      <c r="D19" s="1"/>
      <c r="E19" s="9" t="s">
        <v>234</v>
      </c>
      <c r="F19" s="83"/>
      <c r="G19" s="83"/>
      <c r="H19" s="83"/>
      <c r="I19" s="28"/>
      <c r="J19" s="3"/>
      <c r="K19" s="5"/>
      <c r="L19" s="11">
        <f t="shared" si="0"/>
        <v>0</v>
      </c>
      <c r="M19" s="36">
        <v>1</v>
      </c>
      <c r="N19" s="45">
        <f t="shared" si="2"/>
        <v>0</v>
      </c>
      <c r="O19" s="20">
        <f t="shared" si="1"/>
        <v>0</v>
      </c>
    </row>
    <row r="20" spans="1:15" x14ac:dyDescent="0.25">
      <c r="A20" s="19" t="s">
        <v>250</v>
      </c>
      <c r="B20" s="1" t="s">
        <v>208</v>
      </c>
      <c r="C20" s="1" t="s">
        <v>263</v>
      </c>
      <c r="D20" s="1"/>
      <c r="E20" s="9" t="s">
        <v>235</v>
      </c>
      <c r="F20" s="83"/>
      <c r="G20" s="83"/>
      <c r="H20" s="83"/>
      <c r="I20" s="28"/>
      <c r="J20" s="3"/>
      <c r="K20" s="5"/>
      <c r="L20" s="11">
        <f t="shared" si="0"/>
        <v>0</v>
      </c>
      <c r="M20" s="36">
        <v>1</v>
      </c>
      <c r="N20" s="45">
        <f t="shared" si="2"/>
        <v>0</v>
      </c>
      <c r="O20" s="20">
        <f t="shared" si="1"/>
        <v>0</v>
      </c>
    </row>
    <row r="21" spans="1:15" x14ac:dyDescent="0.25">
      <c r="A21" s="19" t="s">
        <v>250</v>
      </c>
      <c r="B21" s="1" t="s">
        <v>208</v>
      </c>
      <c r="C21" s="1" t="s">
        <v>263</v>
      </c>
      <c r="D21" s="1"/>
      <c r="E21" s="9" t="s">
        <v>236</v>
      </c>
      <c r="F21" s="83"/>
      <c r="G21" s="83"/>
      <c r="H21" s="83"/>
      <c r="I21" s="28"/>
      <c r="J21" s="3"/>
      <c r="K21" s="5"/>
      <c r="L21" s="11">
        <f t="shared" si="0"/>
        <v>0</v>
      </c>
      <c r="M21" s="36">
        <v>1</v>
      </c>
      <c r="N21" s="45">
        <f t="shared" si="2"/>
        <v>0</v>
      </c>
      <c r="O21" s="20">
        <f t="shared" si="1"/>
        <v>0</v>
      </c>
    </row>
    <row r="22" spans="1:15" x14ac:dyDescent="0.25">
      <c r="A22" s="19" t="s">
        <v>250</v>
      </c>
      <c r="B22" s="1" t="s">
        <v>208</v>
      </c>
      <c r="C22" s="1" t="s">
        <v>264</v>
      </c>
      <c r="D22" s="1"/>
      <c r="E22" s="9" t="s">
        <v>237</v>
      </c>
      <c r="F22" s="83"/>
      <c r="G22" s="83"/>
      <c r="H22" s="83"/>
      <c r="I22" s="28"/>
      <c r="J22" s="3"/>
      <c r="K22" s="5"/>
      <c r="L22" s="11">
        <f t="shared" si="0"/>
        <v>0</v>
      </c>
      <c r="M22" s="36">
        <v>1</v>
      </c>
      <c r="N22" s="45">
        <f t="shared" si="2"/>
        <v>0</v>
      </c>
      <c r="O22" s="20">
        <f t="shared" si="1"/>
        <v>0</v>
      </c>
    </row>
    <row r="23" spans="1:15" x14ac:dyDescent="0.25">
      <c r="A23" s="19" t="s">
        <v>250</v>
      </c>
      <c r="B23" s="1" t="s">
        <v>208</v>
      </c>
      <c r="C23" s="1" t="s">
        <v>265</v>
      </c>
      <c r="D23" s="1"/>
      <c r="E23" s="9" t="s">
        <v>238</v>
      </c>
      <c r="F23" s="83"/>
      <c r="G23" s="83"/>
      <c r="H23" s="83"/>
      <c r="I23" s="28"/>
      <c r="J23" s="3"/>
      <c r="K23" s="5"/>
      <c r="L23" s="11">
        <f t="shared" si="0"/>
        <v>0</v>
      </c>
      <c r="M23" s="36">
        <v>1</v>
      </c>
      <c r="N23" s="45">
        <f t="shared" si="2"/>
        <v>0</v>
      </c>
      <c r="O23" s="20">
        <f t="shared" si="1"/>
        <v>0</v>
      </c>
    </row>
    <row r="24" spans="1:15" ht="15.75" thickBot="1" x14ac:dyDescent="0.3">
      <c r="A24" s="21" t="s">
        <v>250</v>
      </c>
      <c r="B24" s="22" t="s">
        <v>208</v>
      </c>
      <c r="C24" s="22" t="s">
        <v>265</v>
      </c>
      <c r="D24" s="22"/>
      <c r="E24" s="23" t="s">
        <v>239</v>
      </c>
      <c r="F24" s="84"/>
      <c r="G24" s="84"/>
      <c r="H24" s="84"/>
      <c r="I24" s="29"/>
      <c r="J24" s="24"/>
      <c r="K24" s="25"/>
      <c r="L24" s="55">
        <f t="shared" si="0"/>
        <v>0</v>
      </c>
      <c r="M24" s="44">
        <v>1</v>
      </c>
      <c r="N24" s="56">
        <f t="shared" si="2"/>
        <v>0</v>
      </c>
      <c r="O24" s="26">
        <f t="shared" si="1"/>
        <v>0</v>
      </c>
    </row>
    <row r="25" spans="1:15" x14ac:dyDescent="0.25">
      <c r="N25" s="64">
        <f>SUM(N3:N24)</f>
        <v>0</v>
      </c>
      <c r="O25" s="64">
        <f>SUM(O3:O24)</f>
        <v>0</v>
      </c>
    </row>
    <row r="26" spans="1:15" ht="15.75" thickBot="1" x14ac:dyDescent="0.3">
      <c r="N26" s="57"/>
      <c r="O26" s="57"/>
    </row>
    <row r="27" spans="1:15" x14ac:dyDescent="0.25">
      <c r="A27" s="13" t="s">
        <v>248</v>
      </c>
      <c r="B27" s="14" t="s">
        <v>28</v>
      </c>
      <c r="C27" s="14" t="s">
        <v>29</v>
      </c>
      <c r="D27" s="14" t="s">
        <v>30</v>
      </c>
      <c r="E27" s="15">
        <v>10800155</v>
      </c>
      <c r="F27" s="85"/>
      <c r="G27" s="85"/>
      <c r="H27" s="85"/>
      <c r="I27" s="27"/>
      <c r="J27" s="16"/>
      <c r="K27" s="17"/>
      <c r="L27" s="58">
        <f t="shared" ref="L27:L54" si="3">J27- (K27*J27)</f>
        <v>0</v>
      </c>
      <c r="M27" s="43">
        <v>1</v>
      </c>
      <c r="N27" s="59">
        <f>M27*J27</f>
        <v>0</v>
      </c>
      <c r="O27" s="18">
        <f t="shared" ref="O27:O54" si="4">L27*M27</f>
        <v>0</v>
      </c>
    </row>
    <row r="28" spans="1:15" x14ac:dyDescent="0.25">
      <c r="A28" s="19" t="s">
        <v>248</v>
      </c>
      <c r="B28" s="1" t="s">
        <v>28</v>
      </c>
      <c r="C28" s="1" t="s">
        <v>31</v>
      </c>
      <c r="D28" s="1" t="s">
        <v>30</v>
      </c>
      <c r="E28" s="9">
        <v>10800154</v>
      </c>
      <c r="F28" s="83"/>
      <c r="G28" s="83"/>
      <c r="H28" s="83"/>
      <c r="I28" s="28"/>
      <c r="J28" s="3"/>
      <c r="K28" s="5"/>
      <c r="L28" s="11">
        <f t="shared" si="3"/>
        <v>0</v>
      </c>
      <c r="M28" s="36">
        <v>1</v>
      </c>
      <c r="N28" s="45">
        <f t="shared" ref="N28:N93" si="5">M28*J28</f>
        <v>0</v>
      </c>
      <c r="O28" s="20">
        <f t="shared" si="4"/>
        <v>0</v>
      </c>
    </row>
    <row r="29" spans="1:15" x14ac:dyDescent="0.25">
      <c r="A29" s="19" t="s">
        <v>248</v>
      </c>
      <c r="B29" s="1" t="s">
        <v>32</v>
      </c>
      <c r="C29" s="1" t="s">
        <v>33</v>
      </c>
      <c r="D29" s="1" t="s">
        <v>34</v>
      </c>
      <c r="E29" s="9" t="s">
        <v>35</v>
      </c>
      <c r="F29" s="83"/>
      <c r="G29" s="83"/>
      <c r="H29" s="83"/>
      <c r="I29" s="28"/>
      <c r="J29" s="3"/>
      <c r="K29" s="5"/>
      <c r="L29" s="11">
        <f t="shared" si="3"/>
        <v>0</v>
      </c>
      <c r="M29" s="36">
        <v>1</v>
      </c>
      <c r="N29" s="45">
        <f t="shared" si="5"/>
        <v>0</v>
      </c>
      <c r="O29" s="20">
        <f t="shared" si="4"/>
        <v>0</v>
      </c>
    </row>
    <row r="30" spans="1:15" x14ac:dyDescent="0.25">
      <c r="A30" s="19" t="s">
        <v>248</v>
      </c>
      <c r="B30" s="1" t="s">
        <v>32</v>
      </c>
      <c r="C30" s="1" t="s">
        <v>36</v>
      </c>
      <c r="D30" s="1" t="s">
        <v>37</v>
      </c>
      <c r="E30" s="9" t="s">
        <v>38</v>
      </c>
      <c r="F30" s="83"/>
      <c r="G30" s="83"/>
      <c r="H30" s="83"/>
      <c r="I30" s="28"/>
      <c r="J30" s="3"/>
      <c r="K30" s="5"/>
      <c r="L30" s="11">
        <f t="shared" si="3"/>
        <v>0</v>
      </c>
      <c r="M30" s="36">
        <v>40</v>
      </c>
      <c r="N30" s="45">
        <f t="shared" si="5"/>
        <v>0</v>
      </c>
      <c r="O30" s="20">
        <f t="shared" si="4"/>
        <v>0</v>
      </c>
    </row>
    <row r="31" spans="1:15" x14ac:dyDescent="0.25">
      <c r="A31" s="19" t="s">
        <v>248</v>
      </c>
      <c r="B31" s="1" t="s">
        <v>32</v>
      </c>
      <c r="C31" s="1" t="s">
        <v>39</v>
      </c>
      <c r="D31" s="1" t="s">
        <v>40</v>
      </c>
      <c r="E31" s="9" t="s">
        <v>41</v>
      </c>
      <c r="F31" s="83"/>
      <c r="G31" s="83"/>
      <c r="H31" s="83"/>
      <c r="I31" s="28"/>
      <c r="J31" s="3"/>
      <c r="K31" s="5"/>
      <c r="L31" s="11">
        <f t="shared" si="3"/>
        <v>0</v>
      </c>
      <c r="M31" s="36">
        <v>96</v>
      </c>
      <c r="N31" s="45">
        <f t="shared" si="5"/>
        <v>0</v>
      </c>
      <c r="O31" s="20">
        <f t="shared" si="4"/>
        <v>0</v>
      </c>
    </row>
    <row r="32" spans="1:15" x14ac:dyDescent="0.25">
      <c r="A32" s="19" t="s">
        <v>248</v>
      </c>
      <c r="B32" s="1" t="s">
        <v>32</v>
      </c>
      <c r="C32" s="1" t="s">
        <v>42</v>
      </c>
      <c r="D32" s="1" t="s">
        <v>43</v>
      </c>
      <c r="E32" s="9" t="s">
        <v>44</v>
      </c>
      <c r="F32" s="83"/>
      <c r="G32" s="83"/>
      <c r="H32" s="83"/>
      <c r="I32" s="28"/>
      <c r="J32" s="3"/>
      <c r="K32" s="5"/>
      <c r="L32" s="11">
        <f t="shared" si="3"/>
        <v>0</v>
      </c>
      <c r="M32" s="36">
        <v>40</v>
      </c>
      <c r="N32" s="45">
        <f t="shared" si="5"/>
        <v>0</v>
      </c>
      <c r="O32" s="20">
        <f t="shared" si="4"/>
        <v>0</v>
      </c>
    </row>
    <row r="33" spans="1:15" x14ac:dyDescent="0.25">
      <c r="A33" s="19" t="s">
        <v>248</v>
      </c>
      <c r="B33" s="1" t="s">
        <v>32</v>
      </c>
      <c r="C33" s="1" t="s">
        <v>45</v>
      </c>
      <c r="D33" s="1" t="s">
        <v>46</v>
      </c>
      <c r="E33" s="9" t="s">
        <v>47</v>
      </c>
      <c r="F33" s="83"/>
      <c r="G33" s="83"/>
      <c r="H33" s="83"/>
      <c r="I33" s="28"/>
      <c r="J33" s="3"/>
      <c r="K33" s="5"/>
      <c r="L33" s="11">
        <f t="shared" si="3"/>
        <v>0</v>
      </c>
      <c r="M33" s="36">
        <v>5</v>
      </c>
      <c r="N33" s="45">
        <f t="shared" si="5"/>
        <v>0</v>
      </c>
      <c r="O33" s="20">
        <f t="shared" si="4"/>
        <v>0</v>
      </c>
    </row>
    <row r="34" spans="1:15" x14ac:dyDescent="0.25">
      <c r="A34" s="19" t="s">
        <v>248</v>
      </c>
      <c r="B34" s="1" t="s">
        <v>32</v>
      </c>
      <c r="C34" s="1" t="s">
        <v>48</v>
      </c>
      <c r="D34" s="1" t="s">
        <v>49</v>
      </c>
      <c r="E34" s="9" t="s">
        <v>50</v>
      </c>
      <c r="F34" s="83"/>
      <c r="G34" s="83"/>
      <c r="H34" s="83"/>
      <c r="I34" s="28"/>
      <c r="J34" s="3"/>
      <c r="K34" s="5"/>
      <c r="L34" s="11">
        <f t="shared" si="3"/>
        <v>0</v>
      </c>
      <c r="M34" s="36">
        <v>7</v>
      </c>
      <c r="N34" s="45">
        <f t="shared" si="5"/>
        <v>0</v>
      </c>
      <c r="O34" s="20">
        <f t="shared" si="4"/>
        <v>0</v>
      </c>
    </row>
    <row r="35" spans="1:15" x14ac:dyDescent="0.25">
      <c r="A35" s="19" t="s">
        <v>248</v>
      </c>
      <c r="B35" s="1" t="s">
        <v>32</v>
      </c>
      <c r="C35" s="1" t="s">
        <v>51</v>
      </c>
      <c r="D35" s="1" t="s">
        <v>52</v>
      </c>
      <c r="E35" s="9" t="s">
        <v>53</v>
      </c>
      <c r="F35" s="83"/>
      <c r="G35" s="83"/>
      <c r="H35" s="83"/>
      <c r="I35" s="28"/>
      <c r="J35" s="3"/>
      <c r="K35" s="5"/>
      <c r="L35" s="11">
        <f t="shared" si="3"/>
        <v>0</v>
      </c>
      <c r="M35" s="36">
        <v>1</v>
      </c>
      <c r="N35" s="45">
        <f t="shared" si="5"/>
        <v>0</v>
      </c>
      <c r="O35" s="20">
        <f t="shared" si="4"/>
        <v>0</v>
      </c>
    </row>
    <row r="36" spans="1:15" x14ac:dyDescent="0.25">
      <c r="A36" s="19" t="s">
        <v>248</v>
      </c>
      <c r="B36" s="1" t="s">
        <v>113</v>
      </c>
      <c r="C36" s="1" t="s">
        <v>114</v>
      </c>
      <c r="D36" s="1" t="s">
        <v>115</v>
      </c>
      <c r="E36" s="9" t="s">
        <v>116</v>
      </c>
      <c r="F36" s="83"/>
      <c r="G36" s="83"/>
      <c r="H36" s="83"/>
      <c r="I36" s="28"/>
      <c r="J36" s="3"/>
      <c r="K36" s="5"/>
      <c r="L36" s="11">
        <f t="shared" si="3"/>
        <v>0</v>
      </c>
      <c r="M36" s="36">
        <v>1</v>
      </c>
      <c r="N36" s="45">
        <f t="shared" si="5"/>
        <v>0</v>
      </c>
      <c r="O36" s="20">
        <f t="shared" si="4"/>
        <v>0</v>
      </c>
    </row>
    <row r="37" spans="1:15" x14ac:dyDescent="0.25">
      <c r="A37" s="19" t="s">
        <v>248</v>
      </c>
      <c r="B37" s="1" t="s">
        <v>113</v>
      </c>
      <c r="C37" s="1" t="s">
        <v>117</v>
      </c>
      <c r="D37" s="1" t="s">
        <v>115</v>
      </c>
      <c r="E37" s="9" t="s">
        <v>118</v>
      </c>
      <c r="F37" s="83"/>
      <c r="G37" s="83"/>
      <c r="H37" s="83"/>
      <c r="I37" s="28"/>
      <c r="J37" s="3"/>
      <c r="K37" s="5"/>
      <c r="L37" s="11">
        <f t="shared" si="3"/>
        <v>0</v>
      </c>
      <c r="M37" s="36">
        <v>69</v>
      </c>
      <c r="N37" s="45">
        <f t="shared" si="5"/>
        <v>0</v>
      </c>
      <c r="O37" s="20">
        <f t="shared" si="4"/>
        <v>0</v>
      </c>
    </row>
    <row r="38" spans="1:15" x14ac:dyDescent="0.25">
      <c r="A38" s="19" t="s">
        <v>248</v>
      </c>
      <c r="B38" s="1" t="s">
        <v>113</v>
      </c>
      <c r="C38" s="1" t="s">
        <v>119</v>
      </c>
      <c r="D38" s="1" t="s">
        <v>120</v>
      </c>
      <c r="E38" s="9" t="s">
        <v>121</v>
      </c>
      <c r="F38" s="83"/>
      <c r="G38" s="83"/>
      <c r="H38" s="83"/>
      <c r="I38" s="28"/>
      <c r="J38" s="3"/>
      <c r="K38" s="5"/>
      <c r="L38" s="11">
        <f t="shared" si="3"/>
        <v>0</v>
      </c>
      <c r="M38" s="36">
        <v>1</v>
      </c>
      <c r="N38" s="45">
        <f t="shared" si="5"/>
        <v>0</v>
      </c>
      <c r="O38" s="20">
        <f t="shared" si="4"/>
        <v>0</v>
      </c>
    </row>
    <row r="39" spans="1:15" x14ac:dyDescent="0.25">
      <c r="A39" s="19" t="s">
        <v>248</v>
      </c>
      <c r="B39" s="1" t="s">
        <v>113</v>
      </c>
      <c r="C39" s="1" t="s">
        <v>122</v>
      </c>
      <c r="D39" s="1" t="s">
        <v>120</v>
      </c>
      <c r="E39" s="9" t="s">
        <v>123</v>
      </c>
      <c r="F39" s="83"/>
      <c r="G39" s="83"/>
      <c r="H39" s="83"/>
      <c r="I39" s="28"/>
      <c r="J39" s="3"/>
      <c r="K39" s="5"/>
      <c r="L39" s="11">
        <f t="shared" si="3"/>
        <v>0</v>
      </c>
      <c r="M39" s="36">
        <v>41</v>
      </c>
      <c r="N39" s="45">
        <f t="shared" si="5"/>
        <v>0</v>
      </c>
      <c r="O39" s="20">
        <f t="shared" si="4"/>
        <v>0</v>
      </c>
    </row>
    <row r="40" spans="1:15" x14ac:dyDescent="0.25">
      <c r="A40" s="19" t="s">
        <v>248</v>
      </c>
      <c r="B40" s="1" t="s">
        <v>124</v>
      </c>
      <c r="C40" s="1" t="s">
        <v>125</v>
      </c>
      <c r="D40" s="1"/>
      <c r="E40" s="9" t="s">
        <v>126</v>
      </c>
      <c r="F40" s="83"/>
      <c r="G40" s="83"/>
      <c r="H40" s="83"/>
      <c r="I40" s="28"/>
      <c r="J40" s="3"/>
      <c r="K40" s="5"/>
      <c r="L40" s="11">
        <f t="shared" si="3"/>
        <v>0</v>
      </c>
      <c r="M40" s="36">
        <v>1</v>
      </c>
      <c r="N40" s="45">
        <f t="shared" si="5"/>
        <v>0</v>
      </c>
      <c r="O40" s="20">
        <f t="shared" si="4"/>
        <v>0</v>
      </c>
    </row>
    <row r="41" spans="1:15" x14ac:dyDescent="0.25">
      <c r="A41" s="19" t="s">
        <v>248</v>
      </c>
      <c r="B41" s="1" t="s">
        <v>124</v>
      </c>
      <c r="C41" s="1" t="s">
        <v>127</v>
      </c>
      <c r="D41" s="1"/>
      <c r="E41" s="9" t="s">
        <v>128</v>
      </c>
      <c r="F41" s="83"/>
      <c r="G41" s="83"/>
      <c r="H41" s="83"/>
      <c r="I41" s="28"/>
      <c r="J41" s="3"/>
      <c r="K41" s="5"/>
      <c r="L41" s="11">
        <f t="shared" si="3"/>
        <v>0</v>
      </c>
      <c r="M41" s="36">
        <v>1</v>
      </c>
      <c r="N41" s="45">
        <f t="shared" si="5"/>
        <v>0</v>
      </c>
      <c r="O41" s="20">
        <f t="shared" si="4"/>
        <v>0</v>
      </c>
    </row>
    <row r="42" spans="1:15" x14ac:dyDescent="0.25">
      <c r="A42" s="19" t="s">
        <v>248</v>
      </c>
      <c r="B42" s="1" t="s">
        <v>124</v>
      </c>
      <c r="C42" s="1" t="s">
        <v>129</v>
      </c>
      <c r="D42" s="1"/>
      <c r="E42" s="9" t="s">
        <v>130</v>
      </c>
      <c r="F42" s="83"/>
      <c r="G42" s="83"/>
      <c r="H42" s="83"/>
      <c r="I42" s="28"/>
      <c r="J42" s="3"/>
      <c r="K42" s="5"/>
      <c r="L42" s="11">
        <f t="shared" si="3"/>
        <v>0</v>
      </c>
      <c r="M42" s="36">
        <v>8</v>
      </c>
      <c r="N42" s="45">
        <f t="shared" si="5"/>
        <v>0</v>
      </c>
      <c r="O42" s="20">
        <f t="shared" si="4"/>
        <v>0</v>
      </c>
    </row>
    <row r="43" spans="1:15" x14ac:dyDescent="0.25">
      <c r="A43" s="19" t="s">
        <v>248</v>
      </c>
      <c r="B43" s="1" t="s">
        <v>131</v>
      </c>
      <c r="C43" s="1" t="s">
        <v>132</v>
      </c>
      <c r="D43" s="1" t="s">
        <v>133</v>
      </c>
      <c r="E43" s="9" t="s">
        <v>134</v>
      </c>
      <c r="F43" s="83"/>
      <c r="G43" s="83"/>
      <c r="H43" s="83"/>
      <c r="I43" s="28"/>
      <c r="J43" s="3"/>
      <c r="K43" s="5"/>
      <c r="L43" s="11">
        <f t="shared" si="3"/>
        <v>0</v>
      </c>
      <c r="M43" s="36">
        <v>1</v>
      </c>
      <c r="N43" s="45">
        <f t="shared" si="5"/>
        <v>0</v>
      </c>
      <c r="O43" s="20">
        <f t="shared" si="4"/>
        <v>0</v>
      </c>
    </row>
    <row r="44" spans="1:15" x14ac:dyDescent="0.25">
      <c r="A44" s="19" t="s">
        <v>248</v>
      </c>
      <c r="B44" s="1" t="s">
        <v>131</v>
      </c>
      <c r="C44" s="1" t="s">
        <v>135</v>
      </c>
      <c r="D44" s="1" t="s">
        <v>133</v>
      </c>
      <c r="E44" s="9" t="s">
        <v>136</v>
      </c>
      <c r="F44" s="83"/>
      <c r="G44" s="83"/>
      <c r="H44" s="83"/>
      <c r="I44" s="28"/>
      <c r="J44" s="3"/>
      <c r="K44" s="5"/>
      <c r="L44" s="11">
        <f t="shared" si="3"/>
        <v>0</v>
      </c>
      <c r="M44" s="36">
        <v>1</v>
      </c>
      <c r="N44" s="45">
        <f t="shared" si="5"/>
        <v>0</v>
      </c>
      <c r="O44" s="20">
        <f t="shared" si="4"/>
        <v>0</v>
      </c>
    </row>
    <row r="45" spans="1:15" x14ac:dyDescent="0.25">
      <c r="A45" s="19" t="s">
        <v>248</v>
      </c>
      <c r="B45" s="1" t="s">
        <v>137</v>
      </c>
      <c r="C45" s="1" t="s">
        <v>138</v>
      </c>
      <c r="D45" s="1" t="s">
        <v>139</v>
      </c>
      <c r="E45" s="9" t="s">
        <v>140</v>
      </c>
      <c r="F45" s="83"/>
      <c r="G45" s="83"/>
      <c r="H45" s="83"/>
      <c r="I45" s="28"/>
      <c r="J45" s="3"/>
      <c r="K45" s="5"/>
      <c r="L45" s="11">
        <f t="shared" si="3"/>
        <v>0</v>
      </c>
      <c r="M45" s="36">
        <v>11</v>
      </c>
      <c r="N45" s="45">
        <f t="shared" si="5"/>
        <v>0</v>
      </c>
      <c r="O45" s="20">
        <f t="shared" si="4"/>
        <v>0</v>
      </c>
    </row>
    <row r="46" spans="1:15" x14ac:dyDescent="0.25">
      <c r="A46" s="19" t="s">
        <v>248</v>
      </c>
      <c r="B46" s="1" t="s">
        <v>137</v>
      </c>
      <c r="C46" s="1" t="s">
        <v>141</v>
      </c>
      <c r="D46" s="1" t="s">
        <v>139</v>
      </c>
      <c r="E46" s="9" t="s">
        <v>142</v>
      </c>
      <c r="F46" s="83"/>
      <c r="G46" s="83"/>
      <c r="H46" s="83"/>
      <c r="I46" s="28"/>
      <c r="J46" s="3"/>
      <c r="K46" s="5"/>
      <c r="L46" s="11">
        <f t="shared" si="3"/>
        <v>0</v>
      </c>
      <c r="M46" s="36">
        <v>1</v>
      </c>
      <c r="N46" s="45">
        <f t="shared" si="5"/>
        <v>0</v>
      </c>
      <c r="O46" s="20">
        <f t="shared" si="4"/>
        <v>0</v>
      </c>
    </row>
    <row r="47" spans="1:15" x14ac:dyDescent="0.25">
      <c r="A47" s="19" t="s">
        <v>248</v>
      </c>
      <c r="B47" s="1" t="s">
        <v>131</v>
      </c>
      <c r="C47" s="1" t="s">
        <v>143</v>
      </c>
      <c r="D47" s="1"/>
      <c r="E47" s="9" t="s">
        <v>144</v>
      </c>
      <c r="F47" s="83"/>
      <c r="G47" s="83"/>
      <c r="H47" s="83"/>
      <c r="I47" s="28"/>
      <c r="J47" s="3"/>
      <c r="K47" s="5"/>
      <c r="L47" s="11">
        <f t="shared" si="3"/>
        <v>0</v>
      </c>
      <c r="M47" s="36">
        <v>1</v>
      </c>
      <c r="N47" s="45">
        <f t="shared" si="5"/>
        <v>0</v>
      </c>
      <c r="O47" s="20">
        <f t="shared" si="4"/>
        <v>0</v>
      </c>
    </row>
    <row r="48" spans="1:15" x14ac:dyDescent="0.25">
      <c r="A48" s="19" t="s">
        <v>248</v>
      </c>
      <c r="B48" s="1" t="s">
        <v>131</v>
      </c>
      <c r="C48" s="1" t="s">
        <v>145</v>
      </c>
      <c r="D48" s="1"/>
      <c r="E48" s="9" t="s">
        <v>146</v>
      </c>
      <c r="F48" s="83"/>
      <c r="G48" s="83"/>
      <c r="H48" s="83"/>
      <c r="I48" s="28"/>
      <c r="J48" s="3"/>
      <c r="K48" s="5"/>
      <c r="L48" s="11">
        <f t="shared" si="3"/>
        <v>0</v>
      </c>
      <c r="M48" s="36">
        <v>1</v>
      </c>
      <c r="N48" s="45">
        <f t="shared" si="5"/>
        <v>0</v>
      </c>
      <c r="O48" s="20">
        <f t="shared" si="4"/>
        <v>0</v>
      </c>
    </row>
    <row r="49" spans="1:15" x14ac:dyDescent="0.25">
      <c r="A49" s="19" t="s">
        <v>248</v>
      </c>
      <c r="B49" s="1" t="s">
        <v>147</v>
      </c>
      <c r="C49" s="1" t="s">
        <v>148</v>
      </c>
      <c r="D49" s="1" t="s">
        <v>149</v>
      </c>
      <c r="E49" s="9" t="s">
        <v>150</v>
      </c>
      <c r="F49" s="83"/>
      <c r="G49" s="83"/>
      <c r="H49" s="83"/>
      <c r="I49" s="28"/>
      <c r="J49" s="3"/>
      <c r="K49" s="5"/>
      <c r="L49" s="11">
        <f t="shared" si="3"/>
        <v>0</v>
      </c>
      <c r="M49" s="36">
        <v>53</v>
      </c>
      <c r="N49" s="45">
        <f t="shared" si="5"/>
        <v>0</v>
      </c>
      <c r="O49" s="20">
        <f t="shared" si="4"/>
        <v>0</v>
      </c>
    </row>
    <row r="50" spans="1:15" x14ac:dyDescent="0.25">
      <c r="A50" s="19" t="s">
        <v>248</v>
      </c>
      <c r="B50" s="1" t="s">
        <v>147</v>
      </c>
      <c r="C50" s="1" t="s">
        <v>151</v>
      </c>
      <c r="D50" s="1" t="s">
        <v>152</v>
      </c>
      <c r="E50" s="9" t="s">
        <v>153</v>
      </c>
      <c r="F50" s="83"/>
      <c r="G50" s="83"/>
      <c r="H50" s="83"/>
      <c r="I50" s="28"/>
      <c r="J50" s="3"/>
      <c r="K50" s="5"/>
      <c r="L50" s="11">
        <f t="shared" si="3"/>
        <v>0</v>
      </c>
      <c r="M50" s="36">
        <v>1</v>
      </c>
      <c r="N50" s="45">
        <f t="shared" si="5"/>
        <v>0</v>
      </c>
      <c r="O50" s="20">
        <f t="shared" si="4"/>
        <v>0</v>
      </c>
    </row>
    <row r="51" spans="1:15" x14ac:dyDescent="0.25">
      <c r="A51" s="19" t="s">
        <v>248</v>
      </c>
      <c r="B51" s="1" t="s">
        <v>147</v>
      </c>
      <c r="C51" s="1" t="s">
        <v>154</v>
      </c>
      <c r="D51" s="1" t="s">
        <v>155</v>
      </c>
      <c r="E51" s="9" t="s">
        <v>156</v>
      </c>
      <c r="F51" s="83"/>
      <c r="G51" s="83"/>
      <c r="H51" s="83"/>
      <c r="I51" s="28"/>
      <c r="J51" s="3"/>
      <c r="K51" s="5"/>
      <c r="L51" s="11">
        <f t="shared" si="3"/>
        <v>0</v>
      </c>
      <c r="M51" s="36">
        <v>1</v>
      </c>
      <c r="N51" s="45">
        <f t="shared" si="5"/>
        <v>0</v>
      </c>
      <c r="O51" s="20">
        <f t="shared" si="4"/>
        <v>0</v>
      </c>
    </row>
    <row r="52" spans="1:15" x14ac:dyDescent="0.25">
      <c r="A52" s="19" t="s">
        <v>248</v>
      </c>
      <c r="B52" s="1" t="s">
        <v>147</v>
      </c>
      <c r="C52" s="1" t="s">
        <v>157</v>
      </c>
      <c r="D52" s="1" t="s">
        <v>155</v>
      </c>
      <c r="E52" s="9" t="s">
        <v>158</v>
      </c>
      <c r="F52" s="83"/>
      <c r="G52" s="83"/>
      <c r="H52" s="83"/>
      <c r="I52" s="28"/>
      <c r="J52" s="3"/>
      <c r="K52" s="5"/>
      <c r="L52" s="11">
        <f t="shared" si="3"/>
        <v>0</v>
      </c>
      <c r="M52" s="36">
        <v>4</v>
      </c>
      <c r="N52" s="45">
        <f t="shared" si="5"/>
        <v>0</v>
      </c>
      <c r="O52" s="20">
        <f t="shared" si="4"/>
        <v>0</v>
      </c>
    </row>
    <row r="53" spans="1:15" x14ac:dyDescent="0.25">
      <c r="A53" s="19" t="s">
        <v>248</v>
      </c>
      <c r="B53" s="1" t="s">
        <v>147</v>
      </c>
      <c r="C53" s="1" t="s">
        <v>159</v>
      </c>
      <c r="D53" s="1" t="s">
        <v>160</v>
      </c>
      <c r="E53" s="9" t="s">
        <v>161</v>
      </c>
      <c r="F53" s="83"/>
      <c r="G53" s="83"/>
      <c r="H53" s="83"/>
      <c r="I53" s="28"/>
      <c r="J53" s="3"/>
      <c r="K53" s="5"/>
      <c r="L53" s="11">
        <f t="shared" si="3"/>
        <v>0</v>
      </c>
      <c r="M53" s="36">
        <v>1</v>
      </c>
      <c r="N53" s="45">
        <f t="shared" si="5"/>
        <v>0</v>
      </c>
      <c r="O53" s="20">
        <f t="shared" si="4"/>
        <v>0</v>
      </c>
    </row>
    <row r="54" spans="1:15" ht="15.75" thickBot="1" x14ac:dyDescent="0.3">
      <c r="A54" s="21" t="s">
        <v>248</v>
      </c>
      <c r="B54" s="22" t="s">
        <v>147</v>
      </c>
      <c r="C54" s="22" t="s">
        <v>162</v>
      </c>
      <c r="D54" s="22" t="s">
        <v>160</v>
      </c>
      <c r="E54" s="23" t="s">
        <v>163</v>
      </c>
      <c r="F54" s="84"/>
      <c r="G54" s="84"/>
      <c r="H54" s="84"/>
      <c r="I54" s="29"/>
      <c r="J54" s="24"/>
      <c r="K54" s="25"/>
      <c r="L54" s="55">
        <f t="shared" si="3"/>
        <v>0</v>
      </c>
      <c r="M54" s="44">
        <v>23</v>
      </c>
      <c r="N54" s="56">
        <f t="shared" si="5"/>
        <v>0</v>
      </c>
      <c r="O54" s="26">
        <f t="shared" si="4"/>
        <v>0</v>
      </c>
    </row>
    <row r="55" spans="1:15" x14ac:dyDescent="0.25">
      <c r="N55" s="64">
        <f>SUM(N27:N54)</f>
        <v>0</v>
      </c>
      <c r="O55" s="64">
        <f>SUM(O27:O54)</f>
        <v>0</v>
      </c>
    </row>
    <row r="56" spans="1:15" ht="15.75" thickBot="1" x14ac:dyDescent="0.3">
      <c r="N56" s="60"/>
      <c r="O56" s="6"/>
    </row>
    <row r="57" spans="1:15" x14ac:dyDescent="0.25">
      <c r="A57" s="13" t="s">
        <v>188</v>
      </c>
      <c r="B57" s="14" t="s">
        <v>188</v>
      </c>
      <c r="C57" s="14" t="s">
        <v>189</v>
      </c>
      <c r="D57" s="14" t="s">
        <v>190</v>
      </c>
      <c r="E57" s="15" t="s">
        <v>190</v>
      </c>
      <c r="F57" s="85"/>
      <c r="G57" s="85"/>
      <c r="H57" s="85"/>
      <c r="I57" s="27"/>
      <c r="J57" s="16"/>
      <c r="K57" s="17"/>
      <c r="L57" s="58">
        <f>J57- (K57*J57)</f>
        <v>0</v>
      </c>
      <c r="M57" s="43">
        <v>1</v>
      </c>
      <c r="N57" s="59">
        <f t="shared" si="5"/>
        <v>0</v>
      </c>
      <c r="O57" s="18">
        <f>L57*M57</f>
        <v>0</v>
      </c>
    </row>
    <row r="58" spans="1:15" x14ac:dyDescent="0.25">
      <c r="A58" s="19" t="s">
        <v>188</v>
      </c>
      <c r="B58" s="1" t="s">
        <v>188</v>
      </c>
      <c r="C58" s="1" t="s">
        <v>191</v>
      </c>
      <c r="D58" s="1" t="s">
        <v>192</v>
      </c>
      <c r="E58" s="9" t="s">
        <v>193</v>
      </c>
      <c r="F58" s="83"/>
      <c r="G58" s="83"/>
      <c r="H58" s="83"/>
      <c r="I58" s="28"/>
      <c r="J58" s="3"/>
      <c r="K58" s="5"/>
      <c r="L58" s="11">
        <f>J58- (K58*J58)</f>
        <v>0</v>
      </c>
      <c r="M58" s="36">
        <v>1</v>
      </c>
      <c r="N58" s="45">
        <f t="shared" si="5"/>
        <v>0</v>
      </c>
      <c r="O58" s="20">
        <f>L58*M58</f>
        <v>0</v>
      </c>
    </row>
    <row r="59" spans="1:15" ht="15.75" thickBot="1" x14ac:dyDescent="0.3">
      <c r="A59" s="21" t="s">
        <v>188</v>
      </c>
      <c r="B59" s="22" t="s">
        <v>188</v>
      </c>
      <c r="C59" s="22" t="s">
        <v>194</v>
      </c>
      <c r="D59" s="22" t="s">
        <v>195</v>
      </c>
      <c r="E59" s="23" t="s">
        <v>196</v>
      </c>
      <c r="F59" s="84"/>
      <c r="G59" s="84"/>
      <c r="H59" s="84"/>
      <c r="I59" s="29"/>
      <c r="J59" s="24"/>
      <c r="K59" s="25"/>
      <c r="L59" s="55">
        <f>J59- (K59*J59)</f>
        <v>0</v>
      </c>
      <c r="M59" s="44">
        <v>1</v>
      </c>
      <c r="N59" s="56">
        <f t="shared" si="5"/>
        <v>0</v>
      </c>
      <c r="O59" s="26">
        <f>L59*M59</f>
        <v>0</v>
      </c>
    </row>
    <row r="60" spans="1:15" x14ac:dyDescent="0.25">
      <c r="M60" s="61"/>
      <c r="N60" s="62">
        <f>SUM(N57:N59)</f>
        <v>0</v>
      </c>
      <c r="O60" s="62">
        <f>SUM(O57:O59)</f>
        <v>0</v>
      </c>
    </row>
    <row r="61" spans="1:15" ht="15.75" thickBot="1" x14ac:dyDescent="0.3">
      <c r="N61" s="60"/>
      <c r="O61" s="6"/>
    </row>
    <row r="62" spans="1:15" x14ac:dyDescent="0.25">
      <c r="A62" s="13" t="s">
        <v>259</v>
      </c>
      <c r="B62" s="14" t="s">
        <v>174</v>
      </c>
      <c r="C62" s="14" t="s">
        <v>175</v>
      </c>
      <c r="D62" s="14"/>
      <c r="E62" s="15" t="s">
        <v>176</v>
      </c>
      <c r="F62" s="85"/>
      <c r="G62" s="85"/>
      <c r="H62" s="85"/>
      <c r="I62" s="27"/>
      <c r="J62" s="16"/>
      <c r="K62" s="17"/>
      <c r="L62" s="58">
        <f t="shared" ref="L62:L67" si="6">J62- (K62*J62)</f>
        <v>0</v>
      </c>
      <c r="M62" s="43">
        <v>1</v>
      </c>
      <c r="N62" s="59">
        <f t="shared" si="5"/>
        <v>0</v>
      </c>
      <c r="O62" s="18">
        <f t="shared" ref="O62:O67" si="7">L62*M62</f>
        <v>0</v>
      </c>
    </row>
    <row r="63" spans="1:15" x14ac:dyDescent="0.25">
      <c r="A63" s="19" t="s">
        <v>259</v>
      </c>
      <c r="B63" s="1" t="s">
        <v>174</v>
      </c>
      <c r="C63" s="1" t="s">
        <v>177</v>
      </c>
      <c r="D63" s="1"/>
      <c r="E63" s="9" t="s">
        <v>178</v>
      </c>
      <c r="F63" s="83"/>
      <c r="G63" s="83"/>
      <c r="H63" s="83"/>
      <c r="I63" s="28"/>
      <c r="J63" s="3"/>
      <c r="K63" s="5"/>
      <c r="L63" s="11">
        <f t="shared" si="6"/>
        <v>0</v>
      </c>
      <c r="M63" s="36">
        <v>1</v>
      </c>
      <c r="N63" s="45">
        <f t="shared" si="5"/>
        <v>0</v>
      </c>
      <c r="O63" s="20">
        <f t="shared" si="7"/>
        <v>0</v>
      </c>
    </row>
    <row r="64" spans="1:15" x14ac:dyDescent="0.25">
      <c r="A64" s="19" t="s">
        <v>259</v>
      </c>
      <c r="B64" s="1" t="s">
        <v>174</v>
      </c>
      <c r="C64" s="1" t="s">
        <v>179</v>
      </c>
      <c r="D64" s="1"/>
      <c r="E64" s="9" t="s">
        <v>180</v>
      </c>
      <c r="F64" s="83"/>
      <c r="G64" s="83"/>
      <c r="H64" s="83"/>
      <c r="I64" s="28"/>
      <c r="J64" s="3"/>
      <c r="K64" s="5"/>
      <c r="L64" s="11">
        <f t="shared" si="6"/>
        <v>0</v>
      </c>
      <c r="M64" s="36">
        <v>1</v>
      </c>
      <c r="N64" s="45">
        <f t="shared" si="5"/>
        <v>0</v>
      </c>
      <c r="O64" s="20">
        <f t="shared" si="7"/>
        <v>0</v>
      </c>
    </row>
    <row r="65" spans="1:15" x14ac:dyDescent="0.25">
      <c r="A65" s="19" t="s">
        <v>259</v>
      </c>
      <c r="B65" s="1" t="s">
        <v>174</v>
      </c>
      <c r="C65" s="1" t="s">
        <v>181</v>
      </c>
      <c r="D65" s="1"/>
      <c r="E65" s="9" t="s">
        <v>182</v>
      </c>
      <c r="F65" s="83"/>
      <c r="G65" s="83"/>
      <c r="H65" s="83"/>
      <c r="I65" s="28"/>
      <c r="J65" s="3"/>
      <c r="K65" s="5"/>
      <c r="L65" s="11">
        <f t="shared" si="6"/>
        <v>0</v>
      </c>
      <c r="M65" s="36">
        <v>1</v>
      </c>
      <c r="N65" s="45">
        <f t="shared" si="5"/>
        <v>0</v>
      </c>
      <c r="O65" s="20">
        <f t="shared" si="7"/>
        <v>0</v>
      </c>
    </row>
    <row r="66" spans="1:15" x14ac:dyDescent="0.25">
      <c r="A66" s="19" t="s">
        <v>259</v>
      </c>
      <c r="B66" s="1" t="s">
        <v>174</v>
      </c>
      <c r="C66" s="1" t="s">
        <v>183</v>
      </c>
      <c r="D66" s="1" t="s">
        <v>184</v>
      </c>
      <c r="E66" s="9" t="s">
        <v>185</v>
      </c>
      <c r="F66" s="83"/>
      <c r="G66" s="83"/>
      <c r="H66" s="83"/>
      <c r="I66" s="28"/>
      <c r="J66" s="3"/>
      <c r="K66" s="5"/>
      <c r="L66" s="11">
        <f t="shared" si="6"/>
        <v>0</v>
      </c>
      <c r="M66" s="36">
        <v>46</v>
      </c>
      <c r="N66" s="45">
        <f t="shared" si="5"/>
        <v>0</v>
      </c>
      <c r="O66" s="20">
        <f t="shared" si="7"/>
        <v>0</v>
      </c>
    </row>
    <row r="67" spans="1:15" ht="15.75" thickBot="1" x14ac:dyDescent="0.3">
      <c r="A67" s="21" t="s">
        <v>259</v>
      </c>
      <c r="B67" s="22" t="s">
        <v>174</v>
      </c>
      <c r="C67" s="22" t="s">
        <v>186</v>
      </c>
      <c r="D67" s="22" t="s">
        <v>184</v>
      </c>
      <c r="E67" s="23" t="s">
        <v>187</v>
      </c>
      <c r="F67" s="84"/>
      <c r="G67" s="84"/>
      <c r="H67" s="84"/>
      <c r="I67" s="29"/>
      <c r="J67" s="24"/>
      <c r="K67" s="25"/>
      <c r="L67" s="55">
        <f t="shared" si="6"/>
        <v>0</v>
      </c>
      <c r="M67" s="44">
        <v>1</v>
      </c>
      <c r="N67" s="56">
        <f t="shared" si="5"/>
        <v>0</v>
      </c>
      <c r="O67" s="26">
        <f t="shared" si="7"/>
        <v>0</v>
      </c>
    </row>
    <row r="68" spans="1:15" x14ac:dyDescent="0.25">
      <c r="M68" s="61"/>
      <c r="N68" s="62">
        <f>SUM(N62:N67)</f>
        <v>0</v>
      </c>
      <c r="O68" s="62">
        <f>SUM(O62:O67)</f>
        <v>0</v>
      </c>
    </row>
    <row r="69" spans="1:15" ht="15.75" thickBot="1" x14ac:dyDescent="0.3">
      <c r="M69" s="61"/>
      <c r="N69" s="6"/>
      <c r="O69" s="6"/>
    </row>
    <row r="70" spans="1:15" ht="18" customHeight="1" x14ac:dyDescent="0.25">
      <c r="A70" s="13" t="s">
        <v>249</v>
      </c>
      <c r="B70" s="14" t="s">
        <v>206</v>
      </c>
      <c r="C70" s="14" t="s">
        <v>207</v>
      </c>
      <c r="D70" s="14"/>
      <c r="E70" s="76" t="s">
        <v>278</v>
      </c>
      <c r="F70" s="85"/>
      <c r="G70" s="85"/>
      <c r="H70" s="85"/>
      <c r="I70" s="27"/>
      <c r="J70" s="16"/>
      <c r="K70" s="17"/>
      <c r="L70" s="58">
        <f t="shared" ref="L70:L114" si="8">J70- (K70*J70)</f>
        <v>0</v>
      </c>
      <c r="M70" s="43">
        <v>1</v>
      </c>
      <c r="N70" s="59">
        <f t="shared" si="5"/>
        <v>0</v>
      </c>
      <c r="O70" s="18">
        <f>L70*M70</f>
        <v>0</v>
      </c>
    </row>
    <row r="71" spans="1:15" x14ac:dyDescent="0.25">
      <c r="A71" s="19" t="s">
        <v>249</v>
      </c>
      <c r="B71" s="1" t="s">
        <v>4</v>
      </c>
      <c r="C71" s="1" t="s">
        <v>5</v>
      </c>
      <c r="D71" s="1" t="s">
        <v>6</v>
      </c>
      <c r="E71" s="9" t="s">
        <v>7</v>
      </c>
      <c r="F71" s="83"/>
      <c r="G71" s="83"/>
      <c r="H71" s="83"/>
      <c r="I71" s="28"/>
      <c r="J71" s="3"/>
      <c r="K71" s="5"/>
      <c r="L71" s="11">
        <f t="shared" si="8"/>
        <v>0</v>
      </c>
      <c r="M71" s="36">
        <v>1</v>
      </c>
      <c r="N71" s="45">
        <f t="shared" si="5"/>
        <v>0</v>
      </c>
      <c r="O71" s="20">
        <f>L71*M71</f>
        <v>0</v>
      </c>
    </row>
    <row r="72" spans="1:15" x14ac:dyDescent="0.25">
      <c r="A72" s="19" t="s">
        <v>249</v>
      </c>
      <c r="B72" s="1" t="s">
        <v>4</v>
      </c>
      <c r="C72" s="1" t="s">
        <v>5</v>
      </c>
      <c r="D72" s="1" t="s">
        <v>8</v>
      </c>
      <c r="E72" s="9" t="s">
        <v>9</v>
      </c>
      <c r="F72" s="83"/>
      <c r="G72" s="83"/>
      <c r="H72" s="83"/>
      <c r="I72" s="28"/>
      <c r="J72" s="3"/>
      <c r="K72" s="5"/>
      <c r="L72" s="11">
        <f t="shared" si="8"/>
        <v>0</v>
      </c>
      <c r="M72" s="36">
        <v>1</v>
      </c>
      <c r="N72" s="45">
        <f t="shared" si="5"/>
        <v>0</v>
      </c>
      <c r="O72" s="20">
        <f t="shared" ref="O72:O114" si="9">L72*M72</f>
        <v>0</v>
      </c>
    </row>
    <row r="73" spans="1:15" x14ac:dyDescent="0.25">
      <c r="A73" s="19" t="s">
        <v>249</v>
      </c>
      <c r="B73" s="1" t="s">
        <v>4</v>
      </c>
      <c r="C73" s="1" t="s">
        <v>5</v>
      </c>
      <c r="D73" s="1" t="s">
        <v>10</v>
      </c>
      <c r="E73" s="9" t="s">
        <v>11</v>
      </c>
      <c r="F73" s="83"/>
      <c r="G73" s="83"/>
      <c r="H73" s="83"/>
      <c r="I73" s="28"/>
      <c r="J73" s="3"/>
      <c r="K73" s="5"/>
      <c r="L73" s="11">
        <f t="shared" si="8"/>
        <v>0</v>
      </c>
      <c r="M73" s="36">
        <v>1</v>
      </c>
      <c r="N73" s="45">
        <f t="shared" si="5"/>
        <v>0</v>
      </c>
      <c r="O73" s="20">
        <f t="shared" si="9"/>
        <v>0</v>
      </c>
    </row>
    <row r="74" spans="1:15" x14ac:dyDescent="0.25">
      <c r="A74" s="19" t="s">
        <v>249</v>
      </c>
      <c r="B74" s="1" t="s">
        <v>4</v>
      </c>
      <c r="C74" s="1" t="s">
        <v>5</v>
      </c>
      <c r="D74" s="1" t="s">
        <v>12</v>
      </c>
      <c r="E74" s="9" t="s">
        <v>13</v>
      </c>
      <c r="F74" s="83"/>
      <c r="G74" s="83"/>
      <c r="H74" s="83"/>
      <c r="I74" s="28"/>
      <c r="J74" s="3"/>
      <c r="K74" s="5"/>
      <c r="L74" s="11">
        <f t="shared" si="8"/>
        <v>0</v>
      </c>
      <c r="M74" s="36">
        <v>1</v>
      </c>
      <c r="N74" s="45">
        <f t="shared" si="5"/>
        <v>0</v>
      </c>
      <c r="O74" s="20">
        <f t="shared" si="9"/>
        <v>0</v>
      </c>
    </row>
    <row r="75" spans="1:15" x14ac:dyDescent="0.25">
      <c r="A75" s="19" t="s">
        <v>249</v>
      </c>
      <c r="B75" s="1" t="s">
        <v>4</v>
      </c>
      <c r="C75" s="1" t="s">
        <v>5</v>
      </c>
      <c r="D75" s="1" t="s">
        <v>14</v>
      </c>
      <c r="E75" s="9" t="s">
        <v>15</v>
      </c>
      <c r="F75" s="83"/>
      <c r="G75" s="83"/>
      <c r="H75" s="83"/>
      <c r="I75" s="28"/>
      <c r="J75" s="3"/>
      <c r="K75" s="5"/>
      <c r="L75" s="11">
        <f t="shared" si="8"/>
        <v>0</v>
      </c>
      <c r="M75" s="36">
        <v>1</v>
      </c>
      <c r="N75" s="45">
        <f t="shared" si="5"/>
        <v>0</v>
      </c>
      <c r="O75" s="20">
        <f t="shared" si="9"/>
        <v>0</v>
      </c>
    </row>
    <row r="76" spans="1:15" x14ac:dyDescent="0.25">
      <c r="A76" s="19" t="s">
        <v>249</v>
      </c>
      <c r="B76" s="1" t="s">
        <v>4</v>
      </c>
      <c r="C76" s="1" t="s">
        <v>5</v>
      </c>
      <c r="D76" s="1" t="s">
        <v>16</v>
      </c>
      <c r="E76" s="9" t="s">
        <v>17</v>
      </c>
      <c r="F76" s="83"/>
      <c r="G76" s="83"/>
      <c r="H76" s="83"/>
      <c r="I76" s="28"/>
      <c r="J76" s="3"/>
      <c r="K76" s="5"/>
      <c r="L76" s="11">
        <f t="shared" si="8"/>
        <v>0</v>
      </c>
      <c r="M76" s="36">
        <v>1</v>
      </c>
      <c r="N76" s="45">
        <f t="shared" si="5"/>
        <v>0</v>
      </c>
      <c r="O76" s="20">
        <f t="shared" si="9"/>
        <v>0</v>
      </c>
    </row>
    <row r="77" spans="1:15" x14ac:dyDescent="0.25">
      <c r="A77" s="19" t="s">
        <v>249</v>
      </c>
      <c r="B77" s="1" t="s">
        <v>4</v>
      </c>
      <c r="C77" s="1" t="s">
        <v>5</v>
      </c>
      <c r="D77" s="1" t="s">
        <v>18</v>
      </c>
      <c r="E77" s="9" t="s">
        <v>19</v>
      </c>
      <c r="F77" s="83"/>
      <c r="G77" s="83"/>
      <c r="H77" s="83"/>
      <c r="I77" s="28"/>
      <c r="J77" s="3"/>
      <c r="K77" s="5"/>
      <c r="L77" s="11">
        <f t="shared" si="8"/>
        <v>0</v>
      </c>
      <c r="M77" s="36">
        <v>1</v>
      </c>
      <c r="N77" s="45">
        <f t="shared" si="5"/>
        <v>0</v>
      </c>
      <c r="O77" s="20">
        <f t="shared" si="9"/>
        <v>0</v>
      </c>
    </row>
    <row r="78" spans="1:15" x14ac:dyDescent="0.25">
      <c r="A78" s="19" t="s">
        <v>249</v>
      </c>
      <c r="B78" s="1" t="s">
        <v>4</v>
      </c>
      <c r="C78" s="1" t="s">
        <v>5</v>
      </c>
      <c r="D78" s="1" t="s">
        <v>20</v>
      </c>
      <c r="E78" s="9" t="s">
        <v>21</v>
      </c>
      <c r="F78" s="83"/>
      <c r="G78" s="83"/>
      <c r="H78" s="83"/>
      <c r="I78" s="28"/>
      <c r="J78" s="3"/>
      <c r="K78" s="5"/>
      <c r="L78" s="11">
        <f t="shared" si="8"/>
        <v>0</v>
      </c>
      <c r="M78" s="36">
        <v>1</v>
      </c>
      <c r="N78" s="45">
        <f t="shared" si="5"/>
        <v>0</v>
      </c>
      <c r="O78" s="20">
        <f t="shared" si="9"/>
        <v>0</v>
      </c>
    </row>
    <row r="79" spans="1:15" x14ac:dyDescent="0.25">
      <c r="A79" s="19" t="s">
        <v>249</v>
      </c>
      <c r="B79" s="1" t="s">
        <v>4</v>
      </c>
      <c r="C79" s="1" t="s">
        <v>5</v>
      </c>
      <c r="D79" s="1" t="s">
        <v>22</v>
      </c>
      <c r="E79" s="9" t="s">
        <v>23</v>
      </c>
      <c r="F79" s="83"/>
      <c r="G79" s="83"/>
      <c r="H79" s="83"/>
      <c r="I79" s="28"/>
      <c r="J79" s="3"/>
      <c r="K79" s="5"/>
      <c r="L79" s="11">
        <f t="shared" si="8"/>
        <v>0</v>
      </c>
      <c r="M79" s="36">
        <v>1</v>
      </c>
      <c r="N79" s="45">
        <f t="shared" si="5"/>
        <v>0</v>
      </c>
      <c r="O79" s="20">
        <f t="shared" si="9"/>
        <v>0</v>
      </c>
    </row>
    <row r="80" spans="1:15" x14ac:dyDescent="0.25">
      <c r="A80" s="19" t="s">
        <v>249</v>
      </c>
      <c r="B80" s="1" t="s">
        <v>4</v>
      </c>
      <c r="C80" s="1" t="s">
        <v>5</v>
      </c>
      <c r="D80" s="1" t="s">
        <v>24</v>
      </c>
      <c r="E80" s="9" t="s">
        <v>25</v>
      </c>
      <c r="F80" s="83"/>
      <c r="G80" s="83"/>
      <c r="H80" s="83"/>
      <c r="I80" s="28"/>
      <c r="J80" s="3"/>
      <c r="K80" s="5"/>
      <c r="L80" s="11">
        <f t="shared" si="8"/>
        <v>0</v>
      </c>
      <c r="M80" s="36">
        <v>1</v>
      </c>
      <c r="N80" s="45">
        <f t="shared" si="5"/>
        <v>0</v>
      </c>
      <c r="O80" s="20">
        <f t="shared" si="9"/>
        <v>0</v>
      </c>
    </row>
    <row r="81" spans="1:15" x14ac:dyDescent="0.25">
      <c r="A81" s="19" t="s">
        <v>249</v>
      </c>
      <c r="B81" s="1" t="s">
        <v>4</v>
      </c>
      <c r="C81" s="1" t="s">
        <v>5</v>
      </c>
      <c r="D81" s="1" t="s">
        <v>26</v>
      </c>
      <c r="E81" s="9" t="s">
        <v>27</v>
      </c>
      <c r="F81" s="83"/>
      <c r="G81" s="83"/>
      <c r="H81" s="83"/>
      <c r="I81" s="28"/>
      <c r="J81" s="3"/>
      <c r="K81" s="5"/>
      <c r="L81" s="11">
        <f t="shared" si="8"/>
        <v>0</v>
      </c>
      <c r="M81" s="79">
        <v>1</v>
      </c>
      <c r="N81" s="45">
        <f t="shared" si="5"/>
        <v>0</v>
      </c>
      <c r="O81" s="20">
        <f t="shared" si="9"/>
        <v>0</v>
      </c>
    </row>
    <row r="82" spans="1:15" x14ac:dyDescent="0.25">
      <c r="A82" s="19" t="s">
        <v>249</v>
      </c>
      <c r="B82" s="1" t="s">
        <v>54</v>
      </c>
      <c r="C82" s="1" t="s">
        <v>55</v>
      </c>
      <c r="D82" s="1" t="s">
        <v>56</v>
      </c>
      <c r="E82" s="9" t="s">
        <v>57</v>
      </c>
      <c r="F82" s="83"/>
      <c r="G82" s="83"/>
      <c r="H82" s="83"/>
      <c r="I82" s="28"/>
      <c r="J82" s="3"/>
      <c r="K82" s="5"/>
      <c r="L82" s="11">
        <f t="shared" si="8"/>
        <v>0</v>
      </c>
      <c r="M82" s="36">
        <v>5</v>
      </c>
      <c r="N82" s="45">
        <f t="shared" si="5"/>
        <v>0</v>
      </c>
      <c r="O82" s="20">
        <f t="shared" si="9"/>
        <v>0</v>
      </c>
    </row>
    <row r="83" spans="1:15" x14ac:dyDescent="0.25">
      <c r="A83" s="19" t="s">
        <v>249</v>
      </c>
      <c r="B83" s="1" t="s">
        <v>54</v>
      </c>
      <c r="C83" s="1" t="s">
        <v>58</v>
      </c>
      <c r="D83" s="1" t="s">
        <v>59</v>
      </c>
      <c r="E83" s="9" t="s">
        <v>60</v>
      </c>
      <c r="F83" s="83"/>
      <c r="G83" s="83"/>
      <c r="H83" s="83"/>
      <c r="I83" s="28"/>
      <c r="J83" s="3"/>
      <c r="K83" s="5"/>
      <c r="L83" s="11">
        <f t="shared" si="8"/>
        <v>0</v>
      </c>
      <c r="M83" s="36">
        <v>1</v>
      </c>
      <c r="N83" s="45">
        <f t="shared" si="5"/>
        <v>0</v>
      </c>
      <c r="O83" s="20">
        <f t="shared" si="9"/>
        <v>0</v>
      </c>
    </row>
    <row r="84" spans="1:15" x14ac:dyDescent="0.25">
      <c r="A84" s="19" t="s">
        <v>249</v>
      </c>
      <c r="B84" s="1" t="s">
        <v>54</v>
      </c>
      <c r="C84" s="1" t="s">
        <v>61</v>
      </c>
      <c r="D84" s="1" t="s">
        <v>8</v>
      </c>
      <c r="E84" s="9" t="s">
        <v>9</v>
      </c>
      <c r="F84" s="83"/>
      <c r="G84" s="83"/>
      <c r="H84" s="83"/>
      <c r="I84" s="28"/>
      <c r="J84" s="3"/>
      <c r="K84" s="5"/>
      <c r="L84" s="11">
        <f t="shared" si="8"/>
        <v>0</v>
      </c>
      <c r="M84" s="36">
        <v>1</v>
      </c>
      <c r="N84" s="45">
        <f t="shared" si="5"/>
        <v>0</v>
      </c>
      <c r="O84" s="20">
        <f t="shared" si="9"/>
        <v>0</v>
      </c>
    </row>
    <row r="85" spans="1:15" x14ac:dyDescent="0.25">
      <c r="A85" s="19" t="s">
        <v>249</v>
      </c>
      <c r="B85" s="1" t="s">
        <v>54</v>
      </c>
      <c r="C85" s="1" t="s">
        <v>62</v>
      </c>
      <c r="D85" s="1"/>
      <c r="E85" s="9" t="s">
        <v>63</v>
      </c>
      <c r="F85" s="83"/>
      <c r="G85" s="83"/>
      <c r="H85" s="83"/>
      <c r="I85" s="28"/>
      <c r="J85" s="3"/>
      <c r="K85" s="5"/>
      <c r="L85" s="11">
        <f t="shared" si="8"/>
        <v>0</v>
      </c>
      <c r="M85" s="36">
        <v>1</v>
      </c>
      <c r="N85" s="45">
        <f t="shared" si="5"/>
        <v>0</v>
      </c>
      <c r="O85" s="20">
        <f t="shared" si="9"/>
        <v>0</v>
      </c>
    </row>
    <row r="86" spans="1:15" x14ac:dyDescent="0.25">
      <c r="A86" s="19" t="s">
        <v>249</v>
      </c>
      <c r="B86" s="1" t="s">
        <v>54</v>
      </c>
      <c r="C86" s="1" t="s">
        <v>64</v>
      </c>
      <c r="D86" s="1" t="s">
        <v>65</v>
      </c>
      <c r="E86" s="9" t="s">
        <v>66</v>
      </c>
      <c r="F86" s="83"/>
      <c r="G86" s="83"/>
      <c r="H86" s="83"/>
      <c r="I86" s="28"/>
      <c r="J86" s="3"/>
      <c r="K86" s="5"/>
      <c r="L86" s="11">
        <f t="shared" si="8"/>
        <v>0</v>
      </c>
      <c r="M86" s="36">
        <v>89</v>
      </c>
      <c r="N86" s="45">
        <f t="shared" si="5"/>
        <v>0</v>
      </c>
      <c r="O86" s="20">
        <f t="shared" si="9"/>
        <v>0</v>
      </c>
    </row>
    <row r="87" spans="1:15" x14ac:dyDescent="0.25">
      <c r="A87" s="19" t="s">
        <v>249</v>
      </c>
      <c r="B87" s="1" t="s">
        <v>54</v>
      </c>
      <c r="C87" s="1" t="s">
        <v>67</v>
      </c>
      <c r="D87" s="1" t="s">
        <v>68</v>
      </c>
      <c r="E87" s="9" t="s">
        <v>69</v>
      </c>
      <c r="F87" s="83"/>
      <c r="G87" s="83"/>
      <c r="H87" s="83"/>
      <c r="I87" s="28"/>
      <c r="J87" s="3"/>
      <c r="K87" s="5"/>
      <c r="L87" s="11">
        <f t="shared" si="8"/>
        <v>0</v>
      </c>
      <c r="M87" s="36">
        <v>6</v>
      </c>
      <c r="N87" s="45">
        <f t="shared" si="5"/>
        <v>0</v>
      </c>
      <c r="O87" s="20">
        <f t="shared" si="9"/>
        <v>0</v>
      </c>
    </row>
    <row r="88" spans="1:15" x14ac:dyDescent="0.25">
      <c r="A88" s="19" t="s">
        <v>249</v>
      </c>
      <c r="B88" s="1" t="s">
        <v>54</v>
      </c>
      <c r="C88" s="1" t="s">
        <v>70</v>
      </c>
      <c r="D88" s="1" t="s">
        <v>71</v>
      </c>
      <c r="E88" s="9" t="s">
        <v>72</v>
      </c>
      <c r="F88" s="83"/>
      <c r="G88" s="83"/>
      <c r="H88" s="83"/>
      <c r="I88" s="28"/>
      <c r="J88" s="3"/>
      <c r="K88" s="5"/>
      <c r="L88" s="11">
        <f t="shared" si="8"/>
        <v>0</v>
      </c>
      <c r="M88" s="36">
        <v>1</v>
      </c>
      <c r="N88" s="45">
        <f t="shared" si="5"/>
        <v>0</v>
      </c>
      <c r="O88" s="20">
        <f t="shared" si="9"/>
        <v>0</v>
      </c>
    </row>
    <row r="89" spans="1:15" x14ac:dyDescent="0.25">
      <c r="A89" s="19" t="s">
        <v>249</v>
      </c>
      <c r="B89" s="1" t="s">
        <v>54</v>
      </c>
      <c r="C89" s="1" t="s">
        <v>73</v>
      </c>
      <c r="D89" s="1" t="s">
        <v>74</v>
      </c>
      <c r="E89" s="9" t="s">
        <v>75</v>
      </c>
      <c r="F89" s="83"/>
      <c r="G89" s="83"/>
      <c r="H89" s="83"/>
      <c r="I89" s="28"/>
      <c r="J89" s="3"/>
      <c r="K89" s="5"/>
      <c r="L89" s="11">
        <f t="shared" si="8"/>
        <v>0</v>
      </c>
      <c r="M89" s="36">
        <v>1</v>
      </c>
      <c r="N89" s="45">
        <f t="shared" si="5"/>
        <v>0</v>
      </c>
      <c r="O89" s="20">
        <f t="shared" si="9"/>
        <v>0</v>
      </c>
    </row>
    <row r="90" spans="1:15" x14ac:dyDescent="0.25">
      <c r="A90" s="19" t="s">
        <v>249</v>
      </c>
      <c r="B90" s="1" t="s">
        <v>54</v>
      </c>
      <c r="C90" s="1" t="s">
        <v>76</v>
      </c>
      <c r="D90" s="1" t="s">
        <v>77</v>
      </c>
      <c r="E90" s="9" t="s">
        <v>78</v>
      </c>
      <c r="F90" s="83"/>
      <c r="G90" s="83"/>
      <c r="H90" s="83"/>
      <c r="I90" s="28"/>
      <c r="J90" s="3"/>
      <c r="K90" s="5"/>
      <c r="L90" s="11">
        <f t="shared" si="8"/>
        <v>0</v>
      </c>
      <c r="M90" s="36">
        <v>1</v>
      </c>
      <c r="N90" s="45">
        <f t="shared" si="5"/>
        <v>0</v>
      </c>
      <c r="O90" s="20">
        <f t="shared" si="9"/>
        <v>0</v>
      </c>
    </row>
    <row r="91" spans="1:15" x14ac:dyDescent="0.25">
      <c r="A91" s="19" t="s">
        <v>249</v>
      </c>
      <c r="B91" s="1" t="s">
        <v>54</v>
      </c>
      <c r="C91" s="1" t="s">
        <v>79</v>
      </c>
      <c r="D91" s="1" t="s">
        <v>80</v>
      </c>
      <c r="E91" s="9" t="s">
        <v>81</v>
      </c>
      <c r="F91" s="83"/>
      <c r="G91" s="83"/>
      <c r="H91" s="83"/>
      <c r="I91" s="28"/>
      <c r="J91" s="3"/>
      <c r="K91" s="5"/>
      <c r="L91" s="11">
        <f t="shared" si="8"/>
        <v>0</v>
      </c>
      <c r="M91" s="36">
        <v>60</v>
      </c>
      <c r="N91" s="45">
        <f t="shared" si="5"/>
        <v>0</v>
      </c>
      <c r="O91" s="20">
        <f t="shared" si="9"/>
        <v>0</v>
      </c>
    </row>
    <row r="92" spans="1:15" x14ac:dyDescent="0.25">
      <c r="A92" s="19" t="s">
        <v>249</v>
      </c>
      <c r="B92" s="1" t="s">
        <v>54</v>
      </c>
      <c r="C92" s="1" t="s">
        <v>82</v>
      </c>
      <c r="D92" s="1" t="s">
        <v>83</v>
      </c>
      <c r="E92" s="9" t="s">
        <v>84</v>
      </c>
      <c r="F92" s="83"/>
      <c r="G92" s="83"/>
      <c r="H92" s="83"/>
      <c r="I92" s="28"/>
      <c r="J92" s="3"/>
      <c r="K92" s="5"/>
      <c r="L92" s="11">
        <f t="shared" si="8"/>
        <v>0</v>
      </c>
      <c r="M92" s="36">
        <v>1</v>
      </c>
      <c r="N92" s="45">
        <f t="shared" si="5"/>
        <v>0</v>
      </c>
      <c r="O92" s="20">
        <f t="shared" si="9"/>
        <v>0</v>
      </c>
    </row>
    <row r="93" spans="1:15" x14ac:dyDescent="0.25">
      <c r="A93" s="19" t="s">
        <v>249</v>
      </c>
      <c r="B93" s="1" t="s">
        <v>54</v>
      </c>
      <c r="C93" s="1" t="s">
        <v>85</v>
      </c>
      <c r="D93" s="1" t="s">
        <v>86</v>
      </c>
      <c r="E93" s="9" t="s">
        <v>87</v>
      </c>
      <c r="F93" s="83"/>
      <c r="G93" s="83"/>
      <c r="H93" s="83"/>
      <c r="I93" s="28"/>
      <c r="J93" s="3"/>
      <c r="K93" s="5"/>
      <c r="L93" s="11">
        <f t="shared" si="8"/>
        <v>0</v>
      </c>
      <c r="M93" s="36">
        <v>11</v>
      </c>
      <c r="N93" s="45">
        <f t="shared" si="5"/>
        <v>0</v>
      </c>
      <c r="O93" s="20">
        <f t="shared" si="9"/>
        <v>0</v>
      </c>
    </row>
    <row r="94" spans="1:15" x14ac:dyDescent="0.25">
      <c r="A94" s="19" t="s">
        <v>249</v>
      </c>
      <c r="B94" s="1" t="s">
        <v>54</v>
      </c>
      <c r="C94" s="1" t="s">
        <v>88</v>
      </c>
      <c r="D94" s="1" t="s">
        <v>89</v>
      </c>
      <c r="E94" s="9" t="s">
        <v>90</v>
      </c>
      <c r="F94" s="83"/>
      <c r="G94" s="83"/>
      <c r="H94" s="83"/>
      <c r="I94" s="28"/>
      <c r="J94" s="3"/>
      <c r="K94" s="5"/>
      <c r="L94" s="11">
        <f t="shared" si="8"/>
        <v>0</v>
      </c>
      <c r="M94" s="36">
        <v>2</v>
      </c>
      <c r="N94" s="45">
        <f t="shared" ref="N94:N114" si="10">M94*J94</f>
        <v>0</v>
      </c>
      <c r="O94" s="20">
        <f t="shared" si="9"/>
        <v>0</v>
      </c>
    </row>
    <row r="95" spans="1:15" x14ac:dyDescent="0.25">
      <c r="A95" s="19" t="s">
        <v>249</v>
      </c>
      <c r="B95" s="1" t="s">
        <v>54</v>
      </c>
      <c r="C95" s="1" t="s">
        <v>91</v>
      </c>
      <c r="D95" s="1" t="s">
        <v>92</v>
      </c>
      <c r="E95" s="9" t="s">
        <v>93</v>
      </c>
      <c r="F95" s="83"/>
      <c r="G95" s="83"/>
      <c r="H95" s="83"/>
      <c r="I95" s="28"/>
      <c r="J95" s="3"/>
      <c r="K95" s="5"/>
      <c r="L95" s="11">
        <f t="shared" si="8"/>
        <v>0</v>
      </c>
      <c r="M95" s="36">
        <v>6</v>
      </c>
      <c r="N95" s="45">
        <f t="shared" si="10"/>
        <v>0</v>
      </c>
      <c r="O95" s="20">
        <f t="shared" si="9"/>
        <v>0</v>
      </c>
    </row>
    <row r="96" spans="1:15" x14ac:dyDescent="0.25">
      <c r="A96" s="19" t="s">
        <v>249</v>
      </c>
      <c r="B96" s="1" t="s">
        <v>54</v>
      </c>
      <c r="C96" s="1" t="s">
        <v>94</v>
      </c>
      <c r="D96" s="1" t="s">
        <v>95</v>
      </c>
      <c r="E96" s="9" t="s">
        <v>96</v>
      </c>
      <c r="F96" s="83"/>
      <c r="G96" s="83"/>
      <c r="H96" s="83"/>
      <c r="I96" s="28"/>
      <c r="J96" s="3"/>
      <c r="K96" s="5"/>
      <c r="L96" s="11">
        <f t="shared" si="8"/>
        <v>0</v>
      </c>
      <c r="M96" s="36">
        <v>22</v>
      </c>
      <c r="N96" s="45">
        <f t="shared" si="10"/>
        <v>0</v>
      </c>
      <c r="O96" s="20">
        <f t="shared" si="9"/>
        <v>0</v>
      </c>
    </row>
    <row r="97" spans="1:15" x14ac:dyDescent="0.25">
      <c r="A97" s="19" t="s">
        <v>249</v>
      </c>
      <c r="B97" s="1" t="s">
        <v>54</v>
      </c>
      <c r="C97" s="1" t="s">
        <v>97</v>
      </c>
      <c r="D97" s="1" t="s">
        <v>98</v>
      </c>
      <c r="E97" s="9" t="s">
        <v>99</v>
      </c>
      <c r="F97" s="83"/>
      <c r="G97" s="83"/>
      <c r="H97" s="83"/>
      <c r="I97" s="28"/>
      <c r="J97" s="3"/>
      <c r="K97" s="5"/>
      <c r="L97" s="11">
        <f t="shared" si="8"/>
        <v>0</v>
      </c>
      <c r="M97" s="36">
        <v>12</v>
      </c>
      <c r="N97" s="45">
        <f t="shared" si="10"/>
        <v>0</v>
      </c>
      <c r="O97" s="20">
        <f t="shared" si="9"/>
        <v>0</v>
      </c>
    </row>
    <row r="98" spans="1:15" x14ac:dyDescent="0.25">
      <c r="A98" s="19" t="s">
        <v>249</v>
      </c>
      <c r="B98" s="1" t="s">
        <v>54</v>
      </c>
      <c r="C98" s="1" t="s">
        <v>100</v>
      </c>
      <c r="D98" s="1" t="s">
        <v>101</v>
      </c>
      <c r="E98" s="9" t="s">
        <v>102</v>
      </c>
      <c r="F98" s="83"/>
      <c r="G98" s="83"/>
      <c r="H98" s="83"/>
      <c r="I98" s="28"/>
      <c r="J98" s="3"/>
      <c r="K98" s="5"/>
      <c r="L98" s="11">
        <f t="shared" si="8"/>
        <v>0</v>
      </c>
      <c r="M98" s="36">
        <v>4</v>
      </c>
      <c r="N98" s="45">
        <f t="shared" si="10"/>
        <v>0</v>
      </c>
      <c r="O98" s="20">
        <f t="shared" si="9"/>
        <v>0</v>
      </c>
    </row>
    <row r="99" spans="1:15" x14ac:dyDescent="0.25">
      <c r="A99" s="19" t="s">
        <v>249</v>
      </c>
      <c r="B99" s="1" t="s">
        <v>54</v>
      </c>
      <c r="C99" s="1" t="s">
        <v>103</v>
      </c>
      <c r="D99" s="1" t="s">
        <v>104</v>
      </c>
      <c r="E99" s="9" t="s">
        <v>105</v>
      </c>
      <c r="F99" s="83"/>
      <c r="G99" s="83"/>
      <c r="H99" s="83"/>
      <c r="I99" s="28"/>
      <c r="J99" s="3"/>
      <c r="K99" s="5"/>
      <c r="L99" s="11">
        <f t="shared" si="8"/>
        <v>0</v>
      </c>
      <c r="M99" s="36">
        <v>27</v>
      </c>
      <c r="N99" s="45">
        <f t="shared" si="10"/>
        <v>0</v>
      </c>
      <c r="O99" s="20">
        <f t="shared" si="9"/>
        <v>0</v>
      </c>
    </row>
    <row r="100" spans="1:15" x14ac:dyDescent="0.25">
      <c r="A100" s="19" t="s">
        <v>249</v>
      </c>
      <c r="B100" s="1" t="s">
        <v>54</v>
      </c>
      <c r="C100" s="1" t="s">
        <v>106</v>
      </c>
      <c r="D100" s="1" t="s">
        <v>104</v>
      </c>
      <c r="E100" s="9" t="s">
        <v>105</v>
      </c>
      <c r="F100" s="83"/>
      <c r="G100" s="83"/>
      <c r="H100" s="83"/>
      <c r="I100" s="28"/>
      <c r="J100" s="3"/>
      <c r="K100" s="5"/>
      <c r="L100" s="11">
        <f t="shared" si="8"/>
        <v>0</v>
      </c>
      <c r="M100" s="36">
        <v>6</v>
      </c>
      <c r="N100" s="45">
        <f t="shared" si="10"/>
        <v>0</v>
      </c>
      <c r="O100" s="20">
        <f t="shared" si="9"/>
        <v>0</v>
      </c>
    </row>
    <row r="101" spans="1:15" x14ac:dyDescent="0.25">
      <c r="A101" s="19" t="s">
        <v>249</v>
      </c>
      <c r="B101" s="1" t="s">
        <v>54</v>
      </c>
      <c r="C101" s="1" t="s">
        <v>107</v>
      </c>
      <c r="D101" s="1" t="s">
        <v>108</v>
      </c>
      <c r="E101" s="9" t="s">
        <v>109</v>
      </c>
      <c r="F101" s="83"/>
      <c r="G101" s="83"/>
      <c r="H101" s="83"/>
      <c r="I101" s="28"/>
      <c r="J101" s="3"/>
      <c r="K101" s="5"/>
      <c r="L101" s="11">
        <f t="shared" si="8"/>
        <v>0</v>
      </c>
      <c r="M101" s="36">
        <v>10</v>
      </c>
      <c r="N101" s="45">
        <f t="shared" si="10"/>
        <v>0</v>
      </c>
      <c r="O101" s="20">
        <f t="shared" si="9"/>
        <v>0</v>
      </c>
    </row>
    <row r="102" spans="1:15" x14ac:dyDescent="0.25">
      <c r="A102" s="19" t="s">
        <v>249</v>
      </c>
      <c r="B102" s="1" t="s">
        <v>54</v>
      </c>
      <c r="C102" s="1" t="s">
        <v>110</v>
      </c>
      <c r="D102" s="1" t="s">
        <v>111</v>
      </c>
      <c r="E102" s="9" t="s">
        <v>112</v>
      </c>
      <c r="F102" s="83"/>
      <c r="G102" s="83"/>
      <c r="H102" s="83"/>
      <c r="I102" s="28"/>
      <c r="J102" s="3"/>
      <c r="K102" s="5"/>
      <c r="L102" s="11">
        <f t="shared" si="8"/>
        <v>0</v>
      </c>
      <c r="M102" s="36">
        <v>1</v>
      </c>
      <c r="N102" s="45">
        <f t="shared" si="10"/>
        <v>0</v>
      </c>
      <c r="O102" s="20">
        <f t="shared" si="9"/>
        <v>0</v>
      </c>
    </row>
    <row r="103" spans="1:15" x14ac:dyDescent="0.25">
      <c r="A103" s="19" t="s">
        <v>249</v>
      </c>
      <c r="B103" s="1" t="s">
        <v>164</v>
      </c>
      <c r="C103" s="1" t="s">
        <v>165</v>
      </c>
      <c r="D103" s="1" t="s">
        <v>166</v>
      </c>
      <c r="E103" s="9" t="s">
        <v>167</v>
      </c>
      <c r="F103" s="83"/>
      <c r="G103" s="83"/>
      <c r="H103" s="83"/>
      <c r="I103" s="28"/>
      <c r="J103" s="3"/>
      <c r="K103" s="5"/>
      <c r="L103" s="11">
        <f t="shared" si="8"/>
        <v>0</v>
      </c>
      <c r="M103" s="36">
        <v>1</v>
      </c>
      <c r="N103" s="45">
        <f t="shared" si="10"/>
        <v>0</v>
      </c>
      <c r="O103" s="20">
        <f t="shared" si="9"/>
        <v>0</v>
      </c>
    </row>
    <row r="104" spans="1:15" x14ac:dyDescent="0.25">
      <c r="A104" s="19" t="s">
        <v>249</v>
      </c>
      <c r="B104" s="1" t="s">
        <v>164</v>
      </c>
      <c r="C104" s="1" t="s">
        <v>168</v>
      </c>
      <c r="D104" s="1" t="s">
        <v>169</v>
      </c>
      <c r="E104" s="9" t="s">
        <v>170</v>
      </c>
      <c r="F104" s="83"/>
      <c r="G104" s="83"/>
      <c r="H104" s="83"/>
      <c r="I104" s="28"/>
      <c r="J104" s="3"/>
      <c r="K104" s="5"/>
      <c r="L104" s="11">
        <f t="shared" si="8"/>
        <v>0</v>
      </c>
      <c r="M104" s="36">
        <v>1</v>
      </c>
      <c r="N104" s="45">
        <f t="shared" si="10"/>
        <v>0</v>
      </c>
      <c r="O104" s="20">
        <f t="shared" si="9"/>
        <v>0</v>
      </c>
    </row>
    <row r="105" spans="1:15" x14ac:dyDescent="0.25">
      <c r="A105" s="19" t="s">
        <v>249</v>
      </c>
      <c r="B105" s="1" t="s">
        <v>164</v>
      </c>
      <c r="C105" s="1" t="s">
        <v>171</v>
      </c>
      <c r="D105" s="1" t="s">
        <v>172</v>
      </c>
      <c r="E105" s="9" t="s">
        <v>173</v>
      </c>
      <c r="F105" s="83"/>
      <c r="G105" s="83"/>
      <c r="H105" s="83"/>
      <c r="I105" s="28"/>
      <c r="J105" s="3"/>
      <c r="K105" s="5"/>
      <c r="L105" s="11">
        <f t="shared" si="8"/>
        <v>0</v>
      </c>
      <c r="M105" s="36">
        <v>1</v>
      </c>
      <c r="N105" s="45">
        <f t="shared" si="10"/>
        <v>0</v>
      </c>
      <c r="O105" s="20">
        <f t="shared" si="9"/>
        <v>0</v>
      </c>
    </row>
    <row r="106" spans="1:15" x14ac:dyDescent="0.25">
      <c r="A106" s="19" t="s">
        <v>4</v>
      </c>
      <c r="B106" s="1" t="s">
        <v>197</v>
      </c>
      <c r="C106" s="1" t="s">
        <v>198</v>
      </c>
      <c r="D106" s="1"/>
      <c r="E106" s="9">
        <v>375000</v>
      </c>
      <c r="F106" s="83"/>
      <c r="G106" s="83"/>
      <c r="H106" s="83"/>
      <c r="I106" s="28"/>
      <c r="J106" s="3"/>
      <c r="K106" s="5"/>
      <c r="L106" s="11">
        <f t="shared" si="8"/>
        <v>0</v>
      </c>
      <c r="M106" s="36">
        <v>1</v>
      </c>
      <c r="N106" s="45">
        <f t="shared" si="10"/>
        <v>0</v>
      </c>
      <c r="O106" s="20">
        <f t="shared" si="9"/>
        <v>0</v>
      </c>
    </row>
    <row r="107" spans="1:15" x14ac:dyDescent="0.25">
      <c r="A107" s="19" t="s">
        <v>4</v>
      </c>
      <c r="B107" s="1" t="s">
        <v>197</v>
      </c>
      <c r="C107" s="1" t="s">
        <v>199</v>
      </c>
      <c r="D107" s="1"/>
      <c r="E107" s="9">
        <v>375003</v>
      </c>
      <c r="F107" s="83"/>
      <c r="G107" s="83"/>
      <c r="H107" s="83"/>
      <c r="I107" s="28"/>
      <c r="J107" s="3"/>
      <c r="K107" s="5"/>
      <c r="L107" s="11">
        <f t="shared" si="8"/>
        <v>0</v>
      </c>
      <c r="M107" s="36">
        <v>1</v>
      </c>
      <c r="N107" s="45">
        <f t="shared" si="10"/>
        <v>0</v>
      </c>
      <c r="O107" s="20">
        <f t="shared" si="9"/>
        <v>0</v>
      </c>
    </row>
    <row r="108" spans="1:15" x14ac:dyDescent="0.25">
      <c r="A108" s="19" t="s">
        <v>4</v>
      </c>
      <c r="B108" s="1" t="s">
        <v>197</v>
      </c>
      <c r="C108" s="1" t="s">
        <v>200</v>
      </c>
      <c r="D108" s="1"/>
      <c r="E108" s="9">
        <v>375007</v>
      </c>
      <c r="F108" s="83"/>
      <c r="G108" s="83"/>
      <c r="H108" s="83"/>
      <c r="I108" s="28"/>
      <c r="J108" s="3"/>
      <c r="K108" s="5"/>
      <c r="L108" s="11">
        <f t="shared" si="8"/>
        <v>0</v>
      </c>
      <c r="M108" s="36">
        <v>1</v>
      </c>
      <c r="N108" s="45">
        <f t="shared" si="10"/>
        <v>0</v>
      </c>
      <c r="O108" s="20">
        <f t="shared" si="9"/>
        <v>0</v>
      </c>
    </row>
    <row r="109" spans="1:15" x14ac:dyDescent="0.25">
      <c r="A109" s="19" t="s">
        <v>4</v>
      </c>
      <c r="B109" s="1" t="s">
        <v>197</v>
      </c>
      <c r="C109" s="1" t="s">
        <v>201</v>
      </c>
      <c r="D109" s="1"/>
      <c r="E109" s="9" t="s">
        <v>266</v>
      </c>
      <c r="F109" s="83"/>
      <c r="G109" s="83"/>
      <c r="H109" s="83"/>
      <c r="I109" s="28"/>
      <c r="J109" s="3"/>
      <c r="K109" s="5"/>
      <c r="L109" s="11">
        <f t="shared" si="8"/>
        <v>0</v>
      </c>
      <c r="M109" s="36">
        <v>1</v>
      </c>
      <c r="N109" s="45">
        <f t="shared" si="10"/>
        <v>0</v>
      </c>
      <c r="O109" s="20">
        <f t="shared" si="9"/>
        <v>0</v>
      </c>
    </row>
    <row r="110" spans="1:15" x14ac:dyDescent="0.25">
      <c r="A110" s="19" t="s">
        <v>4</v>
      </c>
      <c r="B110" s="1" t="s">
        <v>197</v>
      </c>
      <c r="C110" s="1" t="s">
        <v>202</v>
      </c>
      <c r="D110" s="1"/>
      <c r="E110" s="9">
        <v>375039</v>
      </c>
      <c r="F110" s="83"/>
      <c r="G110" s="83"/>
      <c r="H110" s="83"/>
      <c r="I110" s="28"/>
      <c r="J110" s="3"/>
      <c r="K110" s="5"/>
      <c r="L110" s="11">
        <f t="shared" si="8"/>
        <v>0</v>
      </c>
      <c r="M110" s="36">
        <v>1</v>
      </c>
      <c r="N110" s="45">
        <f t="shared" si="10"/>
        <v>0</v>
      </c>
      <c r="O110" s="20">
        <f t="shared" si="9"/>
        <v>0</v>
      </c>
    </row>
    <row r="111" spans="1:15" x14ac:dyDescent="0.25">
      <c r="A111" s="19" t="s">
        <v>4</v>
      </c>
      <c r="B111" s="1" t="s">
        <v>197</v>
      </c>
      <c r="C111" s="1" t="s">
        <v>203</v>
      </c>
      <c r="D111" s="1"/>
      <c r="E111" s="9">
        <v>336604</v>
      </c>
      <c r="F111" s="83"/>
      <c r="G111" s="83"/>
      <c r="H111" s="83"/>
      <c r="I111" s="28"/>
      <c r="J111" s="3"/>
      <c r="K111" s="5"/>
      <c r="L111" s="11">
        <f t="shared" si="8"/>
        <v>0</v>
      </c>
      <c r="M111" s="36">
        <v>1</v>
      </c>
      <c r="N111" s="45">
        <f t="shared" si="10"/>
        <v>0</v>
      </c>
      <c r="O111" s="20">
        <f t="shared" si="9"/>
        <v>0</v>
      </c>
    </row>
    <row r="112" spans="1:15" x14ac:dyDescent="0.25">
      <c r="A112" s="19" t="s">
        <v>249</v>
      </c>
      <c r="B112" s="1" t="s">
        <v>240</v>
      </c>
      <c r="C112" s="1" t="s">
        <v>241</v>
      </c>
      <c r="D112" s="1"/>
      <c r="E112" s="9" t="s">
        <v>242</v>
      </c>
      <c r="F112" s="83"/>
      <c r="G112" s="83"/>
      <c r="H112" s="83"/>
      <c r="I112" s="28"/>
      <c r="J112" s="3"/>
      <c r="K112" s="5"/>
      <c r="L112" s="11">
        <f t="shared" si="8"/>
        <v>0</v>
      </c>
      <c r="M112" s="36">
        <v>1</v>
      </c>
      <c r="N112" s="45">
        <f t="shared" si="10"/>
        <v>0</v>
      </c>
      <c r="O112" s="20">
        <f t="shared" si="9"/>
        <v>0</v>
      </c>
    </row>
    <row r="113" spans="1:21" x14ac:dyDescent="0.25">
      <c r="A113" s="19" t="s">
        <v>249</v>
      </c>
      <c r="B113" s="1" t="s">
        <v>240</v>
      </c>
      <c r="C113" s="1" t="s">
        <v>243</v>
      </c>
      <c r="D113" s="1"/>
      <c r="E113" s="9" t="s">
        <v>244</v>
      </c>
      <c r="F113" s="83"/>
      <c r="G113" s="83"/>
      <c r="H113" s="83"/>
      <c r="I113" s="28"/>
      <c r="J113" s="3"/>
      <c r="K113" s="5"/>
      <c r="L113" s="11">
        <f t="shared" si="8"/>
        <v>0</v>
      </c>
      <c r="M113" s="36">
        <v>1</v>
      </c>
      <c r="N113" s="45">
        <f t="shared" si="10"/>
        <v>0</v>
      </c>
      <c r="O113" s="20">
        <f t="shared" si="9"/>
        <v>0</v>
      </c>
    </row>
    <row r="114" spans="1:21" ht="15.75" thickBot="1" x14ac:dyDescent="0.3">
      <c r="A114" s="21" t="s">
        <v>249</v>
      </c>
      <c r="B114" s="22" t="s">
        <v>245</v>
      </c>
      <c r="C114" s="22" t="s">
        <v>246</v>
      </c>
      <c r="D114" s="22"/>
      <c r="E114" s="23" t="s">
        <v>247</v>
      </c>
      <c r="F114" s="84"/>
      <c r="G114" s="84"/>
      <c r="H114" s="84"/>
      <c r="I114" s="29"/>
      <c r="J114" s="24"/>
      <c r="K114" s="25"/>
      <c r="L114" s="55">
        <f t="shared" si="8"/>
        <v>0</v>
      </c>
      <c r="M114" s="44">
        <v>1</v>
      </c>
      <c r="N114" s="56">
        <f t="shared" si="10"/>
        <v>0</v>
      </c>
      <c r="O114" s="26">
        <f t="shared" si="9"/>
        <v>0</v>
      </c>
    </row>
    <row r="115" spans="1:21" x14ac:dyDescent="0.25">
      <c r="J115" s="32"/>
      <c r="K115" s="33"/>
      <c r="L115" s="34"/>
      <c r="M115" s="35"/>
      <c r="N115" s="63">
        <f>SUM(N70:N114)</f>
        <v>0</v>
      </c>
      <c r="O115" s="63">
        <f>SUM(O70:O114)</f>
        <v>0</v>
      </c>
    </row>
    <row r="116" spans="1:21" x14ac:dyDescent="0.25">
      <c r="I116" s="10"/>
    </row>
    <row r="117" spans="1:21" x14ac:dyDescent="0.25">
      <c r="I117" s="10"/>
    </row>
    <row r="118" spans="1:21" ht="15.75" thickBot="1" x14ac:dyDescent="0.3"/>
    <row r="119" spans="1:21" s="69" customFormat="1" ht="42.75" customHeight="1" x14ac:dyDescent="0.25">
      <c r="G119" s="71" t="s">
        <v>0</v>
      </c>
      <c r="H119" s="48" t="s">
        <v>275</v>
      </c>
      <c r="I119" s="48" t="s">
        <v>274</v>
      </c>
      <c r="J119" s="48" t="s">
        <v>273</v>
      </c>
      <c r="K119" s="48" t="s">
        <v>276</v>
      </c>
      <c r="L119" s="70" t="s">
        <v>272</v>
      </c>
      <c r="M119" s="73"/>
      <c r="N119" s="72"/>
      <c r="O119" s="73"/>
      <c r="U119" s="74"/>
    </row>
    <row r="120" spans="1:21" x14ac:dyDescent="0.25">
      <c r="G120" s="19" t="s">
        <v>250</v>
      </c>
      <c r="H120" s="30" t="e">
        <f>-(O25-N25)/N25</f>
        <v>#DIV/0!</v>
      </c>
      <c r="I120" s="30">
        <v>0.4</v>
      </c>
      <c r="J120" s="30" t="e">
        <f>MIN(H120,I120)</f>
        <v>#DIV/0!</v>
      </c>
      <c r="K120" s="7">
        <v>200</v>
      </c>
      <c r="L120" s="75" t="e">
        <f>(J120/I120)*K120</f>
        <v>#DIV/0!</v>
      </c>
      <c r="N120" s="61"/>
      <c r="P120" s="65"/>
    </row>
    <row r="121" spans="1:21" x14ac:dyDescent="0.25">
      <c r="G121" s="19" t="s">
        <v>248</v>
      </c>
      <c r="H121" s="30" t="e">
        <f>-(O55-N55)/N55</f>
        <v>#DIV/0!</v>
      </c>
      <c r="I121" s="30">
        <v>0.6</v>
      </c>
      <c r="J121" s="30" t="e">
        <f t="shared" ref="J121:J124" si="11">MIN(H121,I121)</f>
        <v>#DIV/0!</v>
      </c>
      <c r="K121" s="7">
        <v>250</v>
      </c>
      <c r="L121" s="75" t="e">
        <f t="shared" ref="L121:L124" si="12">(J121/I121)*K121</f>
        <v>#DIV/0!</v>
      </c>
      <c r="N121" s="61"/>
      <c r="P121" s="65"/>
    </row>
    <row r="122" spans="1:21" x14ac:dyDescent="0.25">
      <c r="G122" s="19" t="s">
        <v>188</v>
      </c>
      <c r="H122" s="30" t="e">
        <f>-(O60-N60)/N60</f>
        <v>#DIV/0!</v>
      </c>
      <c r="I122" s="30">
        <v>0.5</v>
      </c>
      <c r="J122" s="30" t="e">
        <f t="shared" si="11"/>
        <v>#DIV/0!</v>
      </c>
      <c r="K122" s="7">
        <v>50</v>
      </c>
      <c r="L122" s="75" t="e">
        <f t="shared" si="12"/>
        <v>#DIV/0!</v>
      </c>
      <c r="N122" s="61"/>
      <c r="P122" s="65"/>
    </row>
    <row r="123" spans="1:21" x14ac:dyDescent="0.25">
      <c r="G123" s="19" t="s">
        <v>259</v>
      </c>
      <c r="H123" s="30" t="e">
        <f>-(O68-N68)/N68</f>
        <v>#DIV/0!</v>
      </c>
      <c r="I123" s="30">
        <v>0.5</v>
      </c>
      <c r="J123" s="30" t="e">
        <f t="shared" si="11"/>
        <v>#DIV/0!</v>
      </c>
      <c r="K123" s="7">
        <v>100</v>
      </c>
      <c r="L123" s="75" t="e">
        <f t="shared" si="12"/>
        <v>#DIV/0!</v>
      </c>
      <c r="N123" s="61"/>
      <c r="P123" s="65"/>
    </row>
    <row r="124" spans="1:21" x14ac:dyDescent="0.25">
      <c r="G124" s="19" t="s">
        <v>249</v>
      </c>
      <c r="H124" s="30" t="e">
        <f>-(O115-N115)/N115</f>
        <v>#DIV/0!</v>
      </c>
      <c r="I124" s="30">
        <v>0.6</v>
      </c>
      <c r="J124" s="30" t="e">
        <f t="shared" si="11"/>
        <v>#DIV/0!</v>
      </c>
      <c r="K124" s="7">
        <v>50</v>
      </c>
      <c r="L124" s="75" t="e">
        <f t="shared" si="12"/>
        <v>#DIV/0!</v>
      </c>
      <c r="N124" s="61"/>
      <c r="P124" s="65"/>
    </row>
    <row r="125" spans="1:21" ht="45" x14ac:dyDescent="0.25">
      <c r="G125" s="67"/>
      <c r="H125" s="31"/>
      <c r="I125" s="7"/>
      <c r="J125" s="1"/>
      <c r="K125" s="80" t="s">
        <v>279</v>
      </c>
      <c r="L125" s="77" t="s">
        <v>267</v>
      </c>
      <c r="N125" s="61"/>
      <c r="P125" s="66"/>
    </row>
    <row r="126" spans="1:21" ht="15.75" thickBot="1" x14ac:dyDescent="0.3">
      <c r="G126" s="21"/>
      <c r="H126" s="22"/>
      <c r="I126" s="68"/>
      <c r="J126" s="22" t="s">
        <v>254</v>
      </c>
      <c r="K126" s="68">
        <f>SUM(K120:K124)</f>
        <v>650</v>
      </c>
      <c r="L126" s="78" t="e">
        <f>SUM(L120:L124)</f>
        <v>#DIV/0!</v>
      </c>
      <c r="N126" s="61"/>
      <c r="P126" s="65"/>
    </row>
  </sheetData>
  <mergeCells count="1">
    <mergeCell ref="A1:H1"/>
  </mergeCells>
  <pageMargins left="0.7" right="0.7" top="0.75" bottom="0.75" header="0.3" footer="0.3"/>
  <ignoredErrors>
    <ignoredError sqref="O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CD57D8E4FD54DA1A00608600E4BA2" ma:contentTypeVersion="3" ma:contentTypeDescription="Een nieuw document maken." ma:contentTypeScope="" ma:versionID="2b69ea448baab064c4cb204b82129120">
  <xsd:schema xmlns:xsd="http://www.w3.org/2001/XMLSchema" xmlns:xs="http://www.w3.org/2001/XMLSchema" xmlns:p="http://schemas.microsoft.com/office/2006/metadata/properties" xmlns:ns2="cc21fa4e-344f-481d-a774-13932bc497e1" targetNamespace="http://schemas.microsoft.com/office/2006/metadata/properties" ma:root="true" ma:fieldsID="027d05cfba4e8ac35bb3b0d697ba00c9" ns2:_="">
    <xsd:import namespace="cc21fa4e-344f-481d-a774-13932bc49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1fa4e-344f-481d-a774-13932bc49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E47481-41ED-43A1-9165-59D5E40F4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1fa4e-344f-481d-a774-13932bc49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07F84-3EB3-436E-9BC7-F8333D4931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489AB1-1A42-46B4-896D-9350F357408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c21fa4e-344f-481d-a774-13932bc497e1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AV hardware hybride vergdaderen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Jansen, Menno (IVO Rechtspraak)</cp:lastModifiedBy>
  <cp:revision/>
  <dcterms:created xsi:type="dcterms:W3CDTF">2025-04-24T05:38:31Z</dcterms:created>
  <dcterms:modified xsi:type="dcterms:W3CDTF">2026-05-01T13:03:18Z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0x010100668CD57D8E4FD54DA1A00608600E4BA2</vt:lpwstr>
  </property>
  <property fmtid="{D5CDD505-2E9C-101B-9397-08002B2CF9AE}" pid="3" name="Order">
    <vt:r8>58900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SIP_Label_b1e0e3f2-e1d2-4d64-96ed-2c56cf223811_Enabled">
    <vt:lpwstr>true</vt:lpwstr>
  </property>
  <property fmtid="{D5CDD505-2E9C-101B-9397-08002B2CF9AE}" pid="11" name="MSIP_Label_b1e0e3f2-e1d2-4d64-96ed-2c56cf223811_SetDate">
    <vt:lpwstr>2026-04-20T09:48:15Z</vt:lpwstr>
  </property>
  <property fmtid="{D5CDD505-2E9C-101B-9397-08002B2CF9AE}" pid="12" name="MSIP_Label_b1e0e3f2-e1d2-4d64-96ed-2c56cf223811_Method">
    <vt:lpwstr>Privileged</vt:lpwstr>
  </property>
  <property fmtid="{D5CDD505-2E9C-101B-9397-08002B2CF9AE}" pid="13" name="MSIP_Label_b1e0e3f2-e1d2-4d64-96ed-2c56cf223811_Name">
    <vt:lpwstr>Test label</vt:lpwstr>
  </property>
  <property fmtid="{D5CDD505-2E9C-101B-9397-08002B2CF9AE}" pid="14" name="MSIP_Label_b1e0e3f2-e1d2-4d64-96ed-2c56cf223811_SiteId">
    <vt:lpwstr>4a7f237b-3fd4-4839-8175-58ce30110251</vt:lpwstr>
  </property>
  <property fmtid="{D5CDD505-2E9C-101B-9397-08002B2CF9AE}" pid="15" name="MSIP_Label_b1e0e3f2-e1d2-4d64-96ed-2c56cf223811_ActionId">
    <vt:lpwstr>55e986ac-500c-4964-8791-be97f14f0a0a</vt:lpwstr>
  </property>
  <property fmtid="{D5CDD505-2E9C-101B-9397-08002B2CF9AE}" pid="16" name="MSIP_Label_b1e0e3f2-e1d2-4d64-96ed-2c56cf223811_ContentBits">
    <vt:lpwstr>0</vt:lpwstr>
  </property>
  <property fmtid="{D5CDD505-2E9C-101B-9397-08002B2CF9AE}" pid="17" name="MSIP_Label_b1e0e3f2-e1d2-4d64-96ed-2c56cf223811_Tag">
    <vt:lpwstr>10, 0, 1, 1</vt:lpwstr>
  </property>
</Properties>
</file>