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mc:AlternateContent xmlns:mc="http://schemas.openxmlformats.org/markup-compatibility/2006">
    <mc:Choice Requires="x15">
      <x15ac:absPath xmlns:x15ac="http://schemas.microsoft.com/office/spreadsheetml/2010/11/ac" url="https://nwonl.sharepoint.com/teams/BV-AFD-Inkoop/Gedeelde documenten/Aanbestedingen/P&amp;O/Broker/Aanbesteding Broker 2025/04. aanbestedingsdocumenten/! Gepubliceerde documenten/"/>
    </mc:Choice>
  </mc:AlternateContent>
  <xr:revisionPtr revIDLastSave="10" documentId="13_ncr:1_{EB8712CB-0876-4104-BA1E-D2F4E18E0531}" xr6:coauthVersionLast="47" xr6:coauthVersionMax="47" xr10:uidLastSave="{D6BB007A-D415-4BD2-A87C-7E40059699F5}"/>
  <bookViews>
    <workbookView xWindow="28680" yWindow="-120" windowWidth="38640" windowHeight="21120" xr2:uid="{00000000-000D-0000-FFFF-FFFF00000000}"/>
  </bookViews>
  <sheets>
    <sheet name="Colofon 1" sheetId="15" r:id="rId1"/>
    <sheet name="1. Prijsopgaaf Opslag" sheetId="17" r:id="rId2"/>
    <sheet name="2. Prijsopgaaf per doelgroep x" sheetId="31" r:id="rId3"/>
    <sheet name="3. Berekening inschrijfprijs" sheetId="18" r:id="rId4"/>
    <sheet name="6. Salaristabel" sheetId="30" r:id="rId5"/>
    <sheet name="4. Prijsscore" sheetId="23" r:id="rId6"/>
    <sheet name="5. Richtlijntarieven" sheetId="33" r:id="rId7"/>
  </sheets>
  <externalReferences>
    <externalReference r:id="rId8"/>
    <externalReference r:id="rId9"/>
    <externalReference r:id="rId10"/>
    <externalReference r:id="rId11"/>
  </externalReferences>
  <definedNames>
    <definedName name="_______DAT1" localSheetId="1">#REF!</definedName>
    <definedName name="_______DAT1" localSheetId="3">#REF!</definedName>
    <definedName name="_______DAT1" localSheetId="6">#REF!</definedName>
    <definedName name="_______DAT1" localSheetId="0">#REF!</definedName>
    <definedName name="_______DAT1">#REF!</definedName>
    <definedName name="_______DAT10" localSheetId="1">#REF!</definedName>
    <definedName name="_______DAT10" localSheetId="6">#REF!</definedName>
    <definedName name="_______DAT10">#REF!</definedName>
    <definedName name="_______DAT11" localSheetId="1">#REF!</definedName>
    <definedName name="_______DAT11" localSheetId="6">#REF!</definedName>
    <definedName name="_______DAT11">#REF!</definedName>
    <definedName name="_______DAT12" localSheetId="1">#REF!</definedName>
    <definedName name="_______DAT12" localSheetId="6">#REF!</definedName>
    <definedName name="_______DAT12">#REF!</definedName>
    <definedName name="_______DAT13" localSheetId="1">#REF!</definedName>
    <definedName name="_______DAT13" localSheetId="6">#REF!</definedName>
    <definedName name="_______DAT13">#REF!</definedName>
    <definedName name="_______DAT14" localSheetId="1">#REF!</definedName>
    <definedName name="_______DAT14" localSheetId="6">#REF!</definedName>
    <definedName name="_______DAT14">#REF!</definedName>
    <definedName name="_______DAT15" localSheetId="1">#REF!</definedName>
    <definedName name="_______DAT15" localSheetId="6">#REF!</definedName>
    <definedName name="_______DAT15">#REF!</definedName>
    <definedName name="_______DAT16" localSheetId="1">#REF!</definedName>
    <definedName name="_______DAT16" localSheetId="6">#REF!</definedName>
    <definedName name="_______DAT16">#REF!</definedName>
    <definedName name="_______DAT17" localSheetId="1">#REF!</definedName>
    <definedName name="_______DAT17" localSheetId="6">#REF!</definedName>
    <definedName name="_______DAT17">#REF!</definedName>
    <definedName name="_______DAT18" localSheetId="1">#REF!</definedName>
    <definedName name="_______DAT18" localSheetId="6">#REF!</definedName>
    <definedName name="_______DAT18">#REF!</definedName>
    <definedName name="_______DAT19" localSheetId="1">#REF!</definedName>
    <definedName name="_______DAT19" localSheetId="6">#REF!</definedName>
    <definedName name="_______DAT19">#REF!</definedName>
    <definedName name="_______DAT2" localSheetId="1">#REF!</definedName>
    <definedName name="_______DAT2" localSheetId="6">#REF!</definedName>
    <definedName name="_______DAT2">#REF!</definedName>
    <definedName name="_______DAT20" localSheetId="1">#REF!</definedName>
    <definedName name="_______DAT20" localSheetId="6">#REF!</definedName>
    <definedName name="_______DAT20">#REF!</definedName>
    <definedName name="_______DAT21" localSheetId="1">#REF!</definedName>
    <definedName name="_______DAT21" localSheetId="6">#REF!</definedName>
    <definedName name="_______DAT21">#REF!</definedName>
    <definedName name="_______DAT22" localSheetId="1">#REF!</definedName>
    <definedName name="_______DAT22" localSheetId="6">#REF!</definedName>
    <definedName name="_______DAT22">#REF!</definedName>
    <definedName name="_______DAT3" localSheetId="1">#REF!</definedName>
    <definedName name="_______DAT3" localSheetId="6">#REF!</definedName>
    <definedName name="_______DAT3">#REF!</definedName>
    <definedName name="_______DAT4" localSheetId="1">#REF!</definedName>
    <definedName name="_______DAT4" localSheetId="6">#REF!</definedName>
    <definedName name="_______DAT4">#REF!</definedName>
    <definedName name="_______DAT5" localSheetId="1">#REF!</definedName>
    <definedName name="_______DAT5" localSheetId="6">#REF!</definedName>
    <definedName name="_______DAT5">#REF!</definedName>
    <definedName name="_______DAT6" localSheetId="1">#REF!</definedName>
    <definedName name="_______DAT6" localSheetId="6">#REF!</definedName>
    <definedName name="_______DAT6">#REF!</definedName>
    <definedName name="_______DAT7" localSheetId="1">#REF!</definedName>
    <definedName name="_______DAT7" localSheetId="6">#REF!</definedName>
    <definedName name="_______DAT7">#REF!</definedName>
    <definedName name="_______DAT8" localSheetId="1">#REF!</definedName>
    <definedName name="_______DAT8" localSheetId="6">#REF!</definedName>
    <definedName name="_______DAT8">#REF!</definedName>
    <definedName name="_______DAT9" localSheetId="1">#REF!</definedName>
    <definedName name="_______DAT9" localSheetId="6">#REF!</definedName>
    <definedName name="_______DAT9">#REF!</definedName>
    <definedName name="______DAT1" localSheetId="1">#REF!</definedName>
    <definedName name="______DAT1" localSheetId="6">#REF!</definedName>
    <definedName name="______DAT1">#REF!</definedName>
    <definedName name="______DAT10" localSheetId="1">#REF!</definedName>
    <definedName name="______DAT10" localSheetId="6">#REF!</definedName>
    <definedName name="______DAT10">#REF!</definedName>
    <definedName name="______DAT11" localSheetId="1">#REF!</definedName>
    <definedName name="______DAT11" localSheetId="6">#REF!</definedName>
    <definedName name="______DAT11">#REF!</definedName>
    <definedName name="______DAT12" localSheetId="1">#REF!</definedName>
    <definedName name="______DAT12" localSheetId="6">#REF!</definedName>
    <definedName name="______DAT12">#REF!</definedName>
    <definedName name="______DAT13" localSheetId="1">#REF!</definedName>
    <definedName name="______DAT13" localSheetId="6">#REF!</definedName>
    <definedName name="______DAT13">#REF!</definedName>
    <definedName name="______DAT14" localSheetId="1">#REF!</definedName>
    <definedName name="______DAT14" localSheetId="6">#REF!</definedName>
    <definedName name="______DAT14">#REF!</definedName>
    <definedName name="______DAT15" localSheetId="1">#REF!</definedName>
    <definedName name="______DAT15" localSheetId="6">#REF!</definedName>
    <definedName name="______DAT15">#REF!</definedName>
    <definedName name="______DAT16" localSheetId="1">#REF!</definedName>
    <definedName name="______DAT16" localSheetId="6">#REF!</definedName>
    <definedName name="______DAT16">#REF!</definedName>
    <definedName name="______DAT17" localSheetId="1">#REF!</definedName>
    <definedName name="______DAT17" localSheetId="6">#REF!</definedName>
    <definedName name="______DAT17">#REF!</definedName>
    <definedName name="______DAT18" localSheetId="1">#REF!</definedName>
    <definedName name="______DAT18" localSheetId="6">#REF!</definedName>
    <definedName name="______DAT18">#REF!</definedName>
    <definedName name="______DAT19" localSheetId="1">#REF!</definedName>
    <definedName name="______DAT19" localSheetId="6">#REF!</definedName>
    <definedName name="______DAT19">#REF!</definedName>
    <definedName name="______DAT2" localSheetId="1">#REF!</definedName>
    <definedName name="______DAT2" localSheetId="6">#REF!</definedName>
    <definedName name="______DAT2">#REF!</definedName>
    <definedName name="______DAT20" localSheetId="1">#REF!</definedName>
    <definedName name="______DAT20" localSheetId="6">#REF!</definedName>
    <definedName name="______DAT20">#REF!</definedName>
    <definedName name="______DAT21" localSheetId="1">#REF!</definedName>
    <definedName name="______DAT21" localSheetId="6">#REF!</definedName>
    <definedName name="______DAT21">#REF!</definedName>
    <definedName name="______DAT22" localSheetId="1">#REF!</definedName>
    <definedName name="______DAT22" localSheetId="6">#REF!</definedName>
    <definedName name="______DAT22">#REF!</definedName>
    <definedName name="______DAT3" localSheetId="1">#REF!</definedName>
    <definedName name="______DAT3" localSheetId="6">#REF!</definedName>
    <definedName name="______DAT3">#REF!</definedName>
    <definedName name="______DAT4" localSheetId="1">#REF!</definedName>
    <definedName name="______DAT4" localSheetId="6">#REF!</definedName>
    <definedName name="______DAT4">#REF!</definedName>
    <definedName name="______DAT5" localSheetId="1">#REF!</definedName>
    <definedName name="______DAT5" localSheetId="6">#REF!</definedName>
    <definedName name="______DAT5">#REF!</definedName>
    <definedName name="______DAT6" localSheetId="1">#REF!</definedName>
    <definedName name="______DAT6" localSheetId="6">#REF!</definedName>
    <definedName name="______DAT6">#REF!</definedName>
    <definedName name="______DAT7" localSheetId="1">#REF!</definedName>
    <definedName name="______DAT7" localSheetId="6">#REF!</definedName>
    <definedName name="______DAT7">#REF!</definedName>
    <definedName name="______DAT8" localSheetId="1">#REF!</definedName>
    <definedName name="______DAT8" localSheetId="6">#REF!</definedName>
    <definedName name="______DAT8">#REF!</definedName>
    <definedName name="______DAT9" localSheetId="1">#REF!</definedName>
    <definedName name="______DAT9" localSheetId="6">#REF!</definedName>
    <definedName name="______DAT9">#REF!</definedName>
    <definedName name="_____DAT1" localSheetId="1">#REF!</definedName>
    <definedName name="_____DAT1" localSheetId="6">#REF!</definedName>
    <definedName name="_____DAT1">#REF!</definedName>
    <definedName name="_____DAT10" localSheetId="1">#REF!</definedName>
    <definedName name="_____DAT10" localSheetId="6">#REF!</definedName>
    <definedName name="_____DAT10">#REF!</definedName>
    <definedName name="_____DAT11" localSheetId="1">#REF!</definedName>
    <definedName name="_____DAT11" localSheetId="6">#REF!</definedName>
    <definedName name="_____DAT11">#REF!</definedName>
    <definedName name="_____DAT12" localSheetId="1">#REF!</definedName>
    <definedName name="_____DAT12" localSheetId="6">#REF!</definedName>
    <definedName name="_____DAT12">#REF!</definedName>
    <definedName name="_____DAT13" localSheetId="1">#REF!</definedName>
    <definedName name="_____DAT13" localSheetId="6">#REF!</definedName>
    <definedName name="_____DAT13">#REF!</definedName>
    <definedName name="_____DAT14" localSheetId="1">#REF!</definedName>
    <definedName name="_____DAT14" localSheetId="6">#REF!</definedName>
    <definedName name="_____DAT14">#REF!</definedName>
    <definedName name="_____DAT15" localSheetId="1">#REF!</definedName>
    <definedName name="_____DAT15" localSheetId="6">#REF!</definedName>
    <definedName name="_____DAT15">#REF!</definedName>
    <definedName name="_____DAT16" localSheetId="1">#REF!</definedName>
    <definedName name="_____DAT16" localSheetId="6">#REF!</definedName>
    <definedName name="_____DAT16">#REF!</definedName>
    <definedName name="_____DAT17" localSheetId="1">#REF!</definedName>
    <definedName name="_____DAT17" localSheetId="6">#REF!</definedName>
    <definedName name="_____DAT17">#REF!</definedName>
    <definedName name="_____DAT18" localSheetId="1">#REF!</definedName>
    <definedName name="_____DAT18" localSheetId="6">#REF!</definedName>
    <definedName name="_____DAT18">#REF!</definedName>
    <definedName name="_____DAT19" localSheetId="1">#REF!</definedName>
    <definedName name="_____DAT19" localSheetId="6">#REF!</definedName>
    <definedName name="_____DAT19">#REF!</definedName>
    <definedName name="_____DAT2" localSheetId="1">#REF!</definedName>
    <definedName name="_____DAT2" localSheetId="6">#REF!</definedName>
    <definedName name="_____DAT2">#REF!</definedName>
    <definedName name="_____DAT20" localSheetId="1">#REF!</definedName>
    <definedName name="_____DAT20" localSheetId="6">#REF!</definedName>
    <definedName name="_____DAT20">#REF!</definedName>
    <definedName name="_____DAT21" localSheetId="1">#REF!</definedName>
    <definedName name="_____DAT21" localSheetId="6">#REF!</definedName>
    <definedName name="_____DAT21">#REF!</definedName>
    <definedName name="_____DAT22" localSheetId="1">#REF!</definedName>
    <definedName name="_____DAT22" localSheetId="6">#REF!</definedName>
    <definedName name="_____DAT22">#REF!</definedName>
    <definedName name="_____DAT3" localSheetId="1">#REF!</definedName>
    <definedName name="_____DAT3" localSheetId="6">#REF!</definedName>
    <definedName name="_____DAT3">#REF!</definedName>
    <definedName name="_____DAT4" localSheetId="1">#REF!</definedName>
    <definedName name="_____DAT4" localSheetId="6">#REF!</definedName>
    <definedName name="_____DAT4">#REF!</definedName>
    <definedName name="_____DAT5" localSheetId="1">#REF!</definedName>
    <definedName name="_____DAT5" localSheetId="6">#REF!</definedName>
    <definedName name="_____DAT5">#REF!</definedName>
    <definedName name="_____DAT6" localSheetId="1">#REF!</definedName>
    <definedName name="_____DAT6" localSheetId="6">#REF!</definedName>
    <definedName name="_____DAT6">#REF!</definedName>
    <definedName name="_____DAT7" localSheetId="1">#REF!</definedName>
    <definedName name="_____DAT7" localSheetId="6">#REF!</definedName>
    <definedName name="_____DAT7">#REF!</definedName>
    <definedName name="_____DAT8" localSheetId="1">#REF!</definedName>
    <definedName name="_____DAT8" localSheetId="6">#REF!</definedName>
    <definedName name="_____DAT8">#REF!</definedName>
    <definedName name="_____DAT9" localSheetId="1">#REF!</definedName>
    <definedName name="_____DAT9" localSheetId="6">#REF!</definedName>
    <definedName name="_____DAT9">#REF!</definedName>
    <definedName name="____DAT1" localSheetId="1">#REF!</definedName>
    <definedName name="____DAT1" localSheetId="6">#REF!</definedName>
    <definedName name="____DAT1">#REF!</definedName>
    <definedName name="____DAT10" localSheetId="1">#REF!</definedName>
    <definedName name="____DAT10" localSheetId="6">#REF!</definedName>
    <definedName name="____DAT10">#REF!</definedName>
    <definedName name="____DAT11" localSheetId="1">#REF!</definedName>
    <definedName name="____DAT11" localSheetId="6">#REF!</definedName>
    <definedName name="____DAT11">#REF!</definedName>
    <definedName name="____DAT12" localSheetId="1">#REF!</definedName>
    <definedName name="____DAT12" localSheetId="6">#REF!</definedName>
    <definedName name="____DAT12">#REF!</definedName>
    <definedName name="____DAT13" localSheetId="1">#REF!</definedName>
    <definedName name="____DAT13" localSheetId="6">#REF!</definedName>
    <definedName name="____DAT13">#REF!</definedName>
    <definedName name="____DAT14" localSheetId="1">#REF!</definedName>
    <definedName name="____DAT14" localSheetId="6">#REF!</definedName>
    <definedName name="____DAT14">#REF!</definedName>
    <definedName name="____DAT15" localSheetId="1">#REF!</definedName>
    <definedName name="____DAT15" localSheetId="6">#REF!</definedName>
    <definedName name="____DAT15">#REF!</definedName>
    <definedName name="____DAT16" localSheetId="1">#REF!</definedName>
    <definedName name="____DAT16" localSheetId="6">#REF!</definedName>
    <definedName name="____DAT16">#REF!</definedName>
    <definedName name="____DAT17" localSheetId="1">#REF!</definedName>
    <definedName name="____DAT17" localSheetId="6">#REF!</definedName>
    <definedName name="____DAT17">#REF!</definedName>
    <definedName name="____DAT18" localSheetId="1">#REF!</definedName>
    <definedName name="____DAT18" localSheetId="6">#REF!</definedName>
    <definedName name="____DAT18">#REF!</definedName>
    <definedName name="____DAT19" localSheetId="1">#REF!</definedName>
    <definedName name="____DAT19" localSheetId="6">#REF!</definedName>
    <definedName name="____DAT19">#REF!</definedName>
    <definedName name="____DAT2" localSheetId="1">#REF!</definedName>
    <definedName name="____DAT2" localSheetId="6">#REF!</definedName>
    <definedName name="____DAT2">#REF!</definedName>
    <definedName name="____DAT20" localSheetId="1">#REF!</definedName>
    <definedName name="____DAT20" localSheetId="6">#REF!</definedName>
    <definedName name="____DAT20">#REF!</definedName>
    <definedName name="____DAT21" localSheetId="1">#REF!</definedName>
    <definedName name="____DAT21" localSheetId="6">#REF!</definedName>
    <definedName name="____DAT21">#REF!</definedName>
    <definedName name="____DAT22" localSheetId="1">#REF!</definedName>
    <definedName name="____DAT22" localSheetId="6">#REF!</definedName>
    <definedName name="____DAT22">#REF!</definedName>
    <definedName name="____DAT3" localSheetId="1">#REF!</definedName>
    <definedName name="____DAT3" localSheetId="6">#REF!</definedName>
    <definedName name="____DAT3">#REF!</definedName>
    <definedName name="____DAT4" localSheetId="1">#REF!</definedName>
    <definedName name="____DAT4" localSheetId="6">#REF!</definedName>
    <definedName name="____DAT4">#REF!</definedName>
    <definedName name="____DAT5" localSheetId="1">#REF!</definedName>
    <definedName name="____DAT5" localSheetId="6">#REF!</definedName>
    <definedName name="____DAT5">#REF!</definedName>
    <definedName name="____DAT6" localSheetId="1">#REF!</definedName>
    <definedName name="____DAT6" localSheetId="6">#REF!</definedName>
    <definedName name="____DAT6">#REF!</definedName>
    <definedName name="____DAT7" localSheetId="1">#REF!</definedName>
    <definedName name="____DAT7" localSheetId="6">#REF!</definedName>
    <definedName name="____DAT7">#REF!</definedName>
    <definedName name="____DAT8" localSheetId="1">#REF!</definedName>
    <definedName name="____DAT8" localSheetId="6">#REF!</definedName>
    <definedName name="____DAT8">#REF!</definedName>
    <definedName name="____DAT9" localSheetId="1">#REF!</definedName>
    <definedName name="____DAT9" localSheetId="6">#REF!</definedName>
    <definedName name="____DAT9">#REF!</definedName>
    <definedName name="___DAT1" localSheetId="1">#REF!</definedName>
    <definedName name="___DAT1" localSheetId="6">#REF!</definedName>
    <definedName name="___DAT1">#REF!</definedName>
    <definedName name="___DAT10" localSheetId="1">#REF!</definedName>
    <definedName name="___DAT10" localSheetId="6">#REF!</definedName>
    <definedName name="___DAT10">#REF!</definedName>
    <definedName name="___DAT11" localSheetId="1">#REF!</definedName>
    <definedName name="___DAT11" localSheetId="6">#REF!</definedName>
    <definedName name="___DAT11">#REF!</definedName>
    <definedName name="___DAT12" localSheetId="1">#REF!</definedName>
    <definedName name="___DAT12" localSheetId="6">#REF!</definedName>
    <definedName name="___DAT12">#REF!</definedName>
    <definedName name="___DAT13" localSheetId="1">#REF!</definedName>
    <definedName name="___DAT13" localSheetId="6">#REF!</definedName>
    <definedName name="___DAT13">#REF!</definedName>
    <definedName name="___DAT14" localSheetId="1">#REF!</definedName>
    <definedName name="___DAT14" localSheetId="6">#REF!</definedName>
    <definedName name="___DAT14">#REF!</definedName>
    <definedName name="___DAT15" localSheetId="1">#REF!</definedName>
    <definedName name="___DAT15" localSheetId="6">#REF!</definedName>
    <definedName name="___DAT15">#REF!</definedName>
    <definedName name="___DAT16" localSheetId="1">#REF!</definedName>
    <definedName name="___DAT16" localSheetId="6">#REF!</definedName>
    <definedName name="___DAT16">#REF!</definedName>
    <definedName name="___DAT17" localSheetId="1">#REF!</definedName>
    <definedName name="___DAT17" localSheetId="6">#REF!</definedName>
    <definedName name="___DAT17">#REF!</definedName>
    <definedName name="___DAT18" localSheetId="1">#REF!</definedName>
    <definedName name="___DAT18" localSheetId="6">#REF!</definedName>
    <definedName name="___DAT18">#REF!</definedName>
    <definedName name="___DAT19" localSheetId="1">#REF!</definedName>
    <definedName name="___DAT19" localSheetId="6">#REF!</definedName>
    <definedName name="___DAT19">#REF!</definedName>
    <definedName name="___DAT2" localSheetId="1">#REF!</definedName>
    <definedName name="___DAT2" localSheetId="6">#REF!</definedName>
    <definedName name="___DAT2">#REF!</definedName>
    <definedName name="___DAT20" localSheetId="1">#REF!</definedName>
    <definedName name="___DAT20" localSheetId="6">#REF!</definedName>
    <definedName name="___DAT20">#REF!</definedName>
    <definedName name="___DAT21" localSheetId="1">#REF!</definedName>
    <definedName name="___DAT21" localSheetId="6">#REF!</definedName>
    <definedName name="___DAT21">#REF!</definedName>
    <definedName name="___DAT22" localSheetId="1">#REF!</definedName>
    <definedName name="___DAT22" localSheetId="6">#REF!</definedName>
    <definedName name="___DAT22">#REF!</definedName>
    <definedName name="___DAT3" localSheetId="1">#REF!</definedName>
    <definedName name="___DAT3" localSheetId="6">#REF!</definedName>
    <definedName name="___DAT3">#REF!</definedName>
    <definedName name="___DAT4" localSheetId="1">#REF!</definedName>
    <definedName name="___DAT4" localSheetId="6">#REF!</definedName>
    <definedName name="___DAT4">#REF!</definedName>
    <definedName name="___DAT5" localSheetId="1">#REF!</definedName>
    <definedName name="___DAT5" localSheetId="6">#REF!</definedName>
    <definedName name="___DAT5">#REF!</definedName>
    <definedName name="___DAT6" localSheetId="1">#REF!</definedName>
    <definedName name="___DAT6" localSheetId="6">#REF!</definedName>
    <definedName name="___DAT6">#REF!</definedName>
    <definedName name="___DAT7" localSheetId="1">#REF!</definedName>
    <definedName name="___DAT7" localSheetId="6">#REF!</definedName>
    <definedName name="___DAT7">#REF!</definedName>
    <definedName name="___DAT8" localSheetId="1">#REF!</definedName>
    <definedName name="___DAT8" localSheetId="6">#REF!</definedName>
    <definedName name="___DAT8">#REF!</definedName>
    <definedName name="___DAT9" localSheetId="1">#REF!</definedName>
    <definedName name="___DAT9" localSheetId="6">#REF!</definedName>
    <definedName name="___DAT9">#REF!</definedName>
    <definedName name="__DAT1" localSheetId="1">#REF!</definedName>
    <definedName name="__DAT1" localSheetId="6">#REF!</definedName>
    <definedName name="__DAT1">#REF!</definedName>
    <definedName name="__DAT10" localSheetId="1">#REF!</definedName>
    <definedName name="__DAT10" localSheetId="6">#REF!</definedName>
    <definedName name="__DAT10">#REF!</definedName>
    <definedName name="__DAT11" localSheetId="1">#REF!</definedName>
    <definedName name="__DAT11" localSheetId="6">#REF!</definedName>
    <definedName name="__DAT11">#REF!</definedName>
    <definedName name="__DAT12" localSheetId="1">#REF!</definedName>
    <definedName name="__DAT12" localSheetId="6">#REF!</definedName>
    <definedName name="__DAT12">#REF!</definedName>
    <definedName name="__DAT13" localSheetId="1">#REF!</definedName>
    <definedName name="__DAT13" localSheetId="6">#REF!</definedName>
    <definedName name="__DAT13">#REF!</definedName>
    <definedName name="__DAT14" localSheetId="1">#REF!</definedName>
    <definedName name="__DAT14" localSheetId="6">#REF!</definedName>
    <definedName name="__DAT14">#REF!</definedName>
    <definedName name="__DAT15" localSheetId="1">#REF!</definedName>
    <definedName name="__DAT15" localSheetId="6">#REF!</definedName>
    <definedName name="__DAT15">#REF!</definedName>
    <definedName name="__DAT16" localSheetId="1">#REF!</definedName>
    <definedName name="__DAT16" localSheetId="6">#REF!</definedName>
    <definedName name="__DAT16">#REF!</definedName>
    <definedName name="__DAT17" localSheetId="1">#REF!</definedName>
    <definedName name="__DAT17" localSheetId="6">#REF!</definedName>
    <definedName name="__DAT17">#REF!</definedName>
    <definedName name="__DAT18" localSheetId="1">#REF!</definedName>
    <definedName name="__DAT18" localSheetId="6">#REF!</definedName>
    <definedName name="__DAT18">#REF!</definedName>
    <definedName name="__DAT19" localSheetId="1">#REF!</definedName>
    <definedName name="__DAT19" localSheetId="6">#REF!</definedName>
    <definedName name="__DAT19">#REF!</definedName>
    <definedName name="__DAT2" localSheetId="1">#REF!</definedName>
    <definedName name="__DAT2" localSheetId="6">#REF!</definedName>
    <definedName name="__DAT2">#REF!</definedName>
    <definedName name="__DAT20" localSheetId="1">#REF!</definedName>
    <definedName name="__DAT20" localSheetId="6">#REF!</definedName>
    <definedName name="__DAT20">#REF!</definedName>
    <definedName name="__DAT21" localSheetId="1">#REF!</definedName>
    <definedName name="__DAT21" localSheetId="6">#REF!</definedName>
    <definedName name="__DAT21">#REF!</definedName>
    <definedName name="__DAT22" localSheetId="1">#REF!</definedName>
    <definedName name="__DAT22" localSheetId="6">#REF!</definedName>
    <definedName name="__DAT22">#REF!</definedName>
    <definedName name="__DAT3" localSheetId="1">#REF!</definedName>
    <definedName name="__DAT3" localSheetId="6">#REF!</definedName>
    <definedName name="__DAT3">#REF!</definedName>
    <definedName name="__DAT4" localSheetId="1">#REF!</definedName>
    <definedName name="__DAT4" localSheetId="6">#REF!</definedName>
    <definedName name="__DAT4">#REF!</definedName>
    <definedName name="__DAT5" localSheetId="1">#REF!</definedName>
    <definedName name="__DAT5" localSheetId="6">#REF!</definedName>
    <definedName name="__DAT5">#REF!</definedName>
    <definedName name="__DAT6" localSheetId="1">#REF!</definedName>
    <definedName name="__DAT6" localSheetId="6">#REF!</definedName>
    <definedName name="__DAT6">#REF!</definedName>
    <definedName name="__DAT7" localSheetId="1">#REF!</definedName>
    <definedName name="__DAT7" localSheetId="6">#REF!</definedName>
    <definedName name="__DAT7">#REF!</definedName>
    <definedName name="__DAT8" localSheetId="1">#REF!</definedName>
    <definedName name="__DAT8" localSheetId="6">#REF!</definedName>
    <definedName name="__DAT8">#REF!</definedName>
    <definedName name="__DAT9" localSheetId="1">#REF!</definedName>
    <definedName name="__DAT9" localSheetId="6">#REF!</definedName>
    <definedName name="__DAT9">#REF!</definedName>
    <definedName name="_DAT1" localSheetId="1">#REF!</definedName>
    <definedName name="_DAT1" localSheetId="6">#REF!</definedName>
    <definedName name="_DAT1">#REF!</definedName>
    <definedName name="_DAT10" localSheetId="1">#REF!</definedName>
    <definedName name="_DAT10" localSheetId="6">#REF!</definedName>
    <definedName name="_DAT10">#REF!</definedName>
    <definedName name="_DAT11" localSheetId="1">#REF!</definedName>
    <definedName name="_DAT11" localSheetId="6">#REF!</definedName>
    <definedName name="_DAT11">#REF!</definedName>
    <definedName name="_DAT12" localSheetId="1">#REF!</definedName>
    <definedName name="_DAT12" localSheetId="6">#REF!</definedName>
    <definedName name="_DAT12">#REF!</definedName>
    <definedName name="_DAT13" localSheetId="1">#REF!</definedName>
    <definedName name="_DAT13" localSheetId="6">#REF!</definedName>
    <definedName name="_DAT13">#REF!</definedName>
    <definedName name="_DAT14" localSheetId="1">#REF!</definedName>
    <definedName name="_DAT14" localSheetId="6">#REF!</definedName>
    <definedName name="_DAT14">#REF!</definedName>
    <definedName name="_DAT15" localSheetId="1">#REF!</definedName>
    <definedName name="_DAT15" localSheetId="6">#REF!</definedName>
    <definedName name="_DAT15">#REF!</definedName>
    <definedName name="_DAT16" localSheetId="1">#REF!</definedName>
    <definedName name="_DAT16" localSheetId="6">#REF!</definedName>
    <definedName name="_DAT16">#REF!</definedName>
    <definedName name="_DAT17" localSheetId="1">#REF!</definedName>
    <definedName name="_DAT17" localSheetId="6">#REF!</definedName>
    <definedName name="_DAT17">#REF!</definedName>
    <definedName name="_DAT18" localSheetId="1">#REF!</definedName>
    <definedName name="_DAT18" localSheetId="6">#REF!</definedName>
    <definedName name="_DAT18">#REF!</definedName>
    <definedName name="_DAT19" localSheetId="1">#REF!</definedName>
    <definedName name="_DAT19" localSheetId="6">#REF!</definedName>
    <definedName name="_DAT19">#REF!</definedName>
    <definedName name="_DAT2" localSheetId="1">#REF!</definedName>
    <definedName name="_DAT2" localSheetId="6">#REF!</definedName>
    <definedName name="_DAT2">#REF!</definedName>
    <definedName name="_DAT20" localSheetId="1">#REF!</definedName>
    <definedName name="_DAT20" localSheetId="6">#REF!</definedName>
    <definedName name="_DAT20">#REF!</definedName>
    <definedName name="_DAT21" localSheetId="1">#REF!</definedName>
    <definedName name="_DAT21" localSheetId="6">#REF!</definedName>
    <definedName name="_DAT21">#REF!</definedName>
    <definedName name="_DAT22" localSheetId="1">#REF!</definedName>
    <definedName name="_DAT22" localSheetId="6">#REF!</definedName>
    <definedName name="_DAT22">#REF!</definedName>
    <definedName name="_DAT3" localSheetId="1">#REF!</definedName>
    <definedName name="_DAT3" localSheetId="6">#REF!</definedName>
    <definedName name="_DAT3">#REF!</definedName>
    <definedName name="_DAT4" localSheetId="1">#REF!</definedName>
    <definedName name="_DAT4" localSheetId="6">#REF!</definedName>
    <definedName name="_DAT4">#REF!</definedName>
    <definedName name="_DAT5" localSheetId="1">#REF!</definedName>
    <definedName name="_DAT5" localSheetId="6">#REF!</definedName>
    <definedName name="_DAT5">#REF!</definedName>
    <definedName name="_DAT6" localSheetId="1">#REF!</definedName>
    <definedName name="_DAT6" localSheetId="6">#REF!</definedName>
    <definedName name="_DAT6">#REF!</definedName>
    <definedName name="_DAT7" localSheetId="1">#REF!</definedName>
    <definedName name="_DAT7" localSheetId="6">#REF!</definedName>
    <definedName name="_DAT7">#REF!</definedName>
    <definedName name="_DAT8" localSheetId="1">#REF!</definedName>
    <definedName name="_DAT8" localSheetId="6">#REF!</definedName>
    <definedName name="_DAT8">#REF!</definedName>
    <definedName name="_DAT9" localSheetId="1">#REF!</definedName>
    <definedName name="_DAT9" localSheetId="6">#REF!</definedName>
    <definedName name="_DAT9">#REF!</definedName>
    <definedName name="_Hlk509496684" localSheetId="0">'Colofon 1'!$E$377</definedName>
    <definedName name="_Ref300290537" localSheetId="0">'Colofon 1'!$E$216</definedName>
    <definedName name="_Ref300297289" localSheetId="0">'Colofon 1'!$E$328</definedName>
    <definedName name="_Ref527209689" localSheetId="0">'Colofon 1'!$E$79</definedName>
    <definedName name="_Ref527209713" localSheetId="0">'Colofon 1'!$E$80</definedName>
    <definedName name="_Ref527212027" localSheetId="0">'Colofon 1'!$E$35</definedName>
    <definedName name="_Ref527212058" localSheetId="0">'Colofon 1'!$E$54</definedName>
    <definedName name="_Ref527212079" localSheetId="0">'Colofon 1'!$E$61</definedName>
    <definedName name="_Ref527212102" localSheetId="0">'Colofon 1'!$E$78</definedName>
    <definedName name="_Ref527212123" localSheetId="0">'Colofon 1'!$E$88</definedName>
    <definedName name="_Ref527212178" localSheetId="0">'Colofon 1'!$E$133</definedName>
    <definedName name="_Ref527212216" localSheetId="0">'Colofon 1'!$E$149</definedName>
    <definedName name="_Ref527212304" localSheetId="0">'Colofon 1'!$E$193</definedName>
    <definedName name="_Ref527212424" localSheetId="0">'Colofon 1'!$E$275</definedName>
    <definedName name="_Ref527216086" localSheetId="0">'Colofon 1'!$E$383</definedName>
    <definedName name="_Ref527960825" localSheetId="0">'Colofon 1'!$E$253</definedName>
    <definedName name="_Toc300302676" localSheetId="0">'Colofon 1'!$E$18</definedName>
    <definedName name="_Toc300302679" localSheetId="0">'Colofon 1'!$E$8</definedName>
    <definedName name="_Toc300302680" localSheetId="0">'Colofon 1'!$E$9</definedName>
    <definedName name="_Toc300302684" localSheetId="0">'Colofon 1'!$E$23</definedName>
    <definedName name="_Toc300302689" localSheetId="0">'Colofon 1'!$E$28</definedName>
    <definedName name="_Toc300302730" localSheetId="0">'Colofon 1'!$E$60</definedName>
    <definedName name="_Toc300302731" localSheetId="0">'Colofon 1'!$E$172</definedName>
    <definedName name="_Toc300302739" localSheetId="0">'Colofon 1'!$E$180</definedName>
    <definedName name="_Toc300302771" localSheetId="0">'Colofon 1'!$E$53</definedName>
    <definedName name="_Toc300302809" localSheetId="0">'Colofon 1'!$E$198</definedName>
    <definedName name="_Toc300302821" localSheetId="0">'Colofon 1'!$E$199</definedName>
    <definedName name="_Toc300302836" localSheetId="0">'Colofon 1'!$E$272</definedName>
    <definedName name="_Toc300302847" localSheetId="0">'Colofon 1'!$E$284</definedName>
    <definedName name="_Toc300302860" localSheetId="0">'Colofon 1'!$E$252</definedName>
    <definedName name="_Toc300302867" localSheetId="0">'Colofon 1'!$E$223</definedName>
    <definedName name="_Toc300302868" localSheetId="0">'Colofon 1'!$E$267</definedName>
    <definedName name="_Toc300302886" localSheetId="0">'Colofon 1'!$E$303</definedName>
    <definedName name="_Toc300302914" localSheetId="0">'Colofon 1'!$E$311</definedName>
    <definedName name="_Toc300302916" localSheetId="0">'Colofon 1'!$E$315</definedName>
    <definedName name="_Toc300302919" localSheetId="0">'Colofon 1'!$E$318</definedName>
    <definedName name="_Toc300302935" localSheetId="0">'Colofon 1'!$E$321</definedName>
    <definedName name="_Toc300302985" localSheetId="0">'Colofon 1'!$E$347</definedName>
    <definedName name="_Toc300302993" localSheetId="0">'Colofon 1'!$E$371</definedName>
    <definedName name="_Toc300303471" localSheetId="0">'Colofon 1'!#REF!</definedName>
    <definedName name="_Toc300303483" localSheetId="0">'Colofon 1'!$E$11</definedName>
    <definedName name="_Toc300303498" localSheetId="0">'Colofon 1'!$E$18</definedName>
    <definedName name="_Toc300303504" localSheetId="0">'Colofon 1'!$E$8</definedName>
    <definedName name="_Toc300303515" localSheetId="0">'Colofon 1'!$E$23</definedName>
    <definedName name="_Toc300303537" localSheetId="0">'Colofon 1'!$E$225</definedName>
    <definedName name="_Toc300303574" localSheetId="0">'Colofon 1'!$E$190</definedName>
    <definedName name="_Toc300303661" localSheetId="0">'Colofon 1'!$E$201</definedName>
    <definedName name="_Toc300303682" localSheetId="0">'Colofon 1'!$E$286</definedName>
    <definedName name="_Toc300303688" localSheetId="0">'Colofon 1'!$E$287</definedName>
    <definedName name="_Toc300303695" localSheetId="0">'Colofon 1'!$E$255</definedName>
    <definedName name="_Toc300303706" localSheetId="0">'Colofon 1'!$E$297</definedName>
    <definedName name="_Toc300303708" localSheetId="0">'Colofon 1'!$E$298</definedName>
    <definedName name="_Toc300303715" localSheetId="0">'Colofon 1'!$E$299</definedName>
    <definedName name="_Toc300303721" localSheetId="0">'Colofon 1'!$E$304</definedName>
    <definedName name="_Toc300303727" localSheetId="0">'Colofon 1'!$E$309</definedName>
    <definedName name="_Toc300303729" localSheetId="0">'Colofon 1'!$E$310</definedName>
    <definedName name="_Toc300303743" localSheetId="0">'Colofon 1'!$E$329</definedName>
    <definedName name="_Toc300303745" localSheetId="0">'Colofon 1'!$E$330</definedName>
    <definedName name="_Toc300303770" localSheetId="0">'Colofon 1'!$E$323</definedName>
    <definedName name="_Toc300303772" localSheetId="0">'Colofon 1'!$E$324</definedName>
    <definedName name="_Toc300304665" localSheetId="0">'Colofon 1'!$E$179</definedName>
    <definedName name="_Toc300304678" localSheetId="0">'Colofon 1'!$E$191</definedName>
    <definedName name="_Toc300304688" localSheetId="0">'Colofon 1'!$E$196</definedName>
    <definedName name="_Toc300304702" localSheetId="0">'Colofon 1'!$E$277</definedName>
    <definedName name="_Toc300304712" localSheetId="0">'Colofon 1'!$E$296</definedName>
    <definedName name="_Toc300304714" localSheetId="0">'Colofon 1'!$E$301</definedName>
    <definedName name="_Toc300304725" localSheetId="0">'Colofon 1'!$E$307</definedName>
    <definedName name="_Toc300304727" localSheetId="0">'Colofon 1'!$E$317</definedName>
    <definedName name="_Toc336119413" localSheetId="0">'Colofon 1'!$E$224</definedName>
    <definedName name="_Toc336119414" localSheetId="0">'Colofon 1'!$E$274</definedName>
    <definedName name="_Toc336119416" localSheetId="0">'Colofon 1'!$E$283</definedName>
    <definedName name="_Toc336119433" localSheetId="0">'Colofon 1'!$E$372</definedName>
    <definedName name="_xlnm.Print_Area" localSheetId="1">'1. Prijsopgaaf Opslag'!$A$1:$G$31</definedName>
    <definedName name="_xlnm.Print_Area" localSheetId="2">'2. Prijsopgaaf per doelgroep x'!$A$1:$N$40</definedName>
    <definedName name="_xlnm.Print_Area" localSheetId="3">'3. Berekening inschrijfprijs'!$A$1:$H$13</definedName>
    <definedName name="_xlnm.Print_Area" localSheetId="5">'4. Prijsscore'!$A$1:$F$21</definedName>
    <definedName name="_xlnm.Print_Area" localSheetId="6">'5. Richtlijntarieven'!$A$1:$O$139</definedName>
    <definedName name="_xlnm.Print_Area" localSheetId="4">'6. Salaristabel'!$A$1:$K$10</definedName>
    <definedName name="_xlnm.Print_Area" localSheetId="0">'Colofon 1'!$A$1:$G$17</definedName>
    <definedName name="_xlnm.Print_Titles" localSheetId="6">'5. Richtlijntarieven'!$3:$3</definedName>
    <definedName name="Contract">#REF!</definedName>
    <definedName name="contractvormen" localSheetId="1">#REF!</definedName>
    <definedName name="contractvormen" localSheetId="3">#REF!</definedName>
    <definedName name="contractvormen" localSheetId="6">#REF!</definedName>
    <definedName name="contractvormen">#REF!</definedName>
    <definedName name="contractvormen2">#REF!</definedName>
    <definedName name="Functie">#REF!</definedName>
    <definedName name="inkoopomzet_over_laatste_hele_jaar">[1]Brongegevens!$G$21</definedName>
    <definedName name="n?2_8_8\rat?1\str?10" localSheetId="1" hidden="1">[2]brongegevens!#REF!</definedName>
    <definedName name="n?2_8_8\rat?1\str?10" hidden="1">[2]brongegevens!#REF!</definedName>
    <definedName name="nog" localSheetId="1">#REF!</definedName>
    <definedName name="nog" localSheetId="3">#REF!</definedName>
    <definedName name="nog" localSheetId="6">#REF!</definedName>
    <definedName name="nog" localSheetId="0">#REF!</definedName>
    <definedName name="nog">#REF!</definedName>
    <definedName name="Segment">#REF!</definedName>
    <definedName name="TEST1" localSheetId="1">#REF!</definedName>
    <definedName name="TEST1" localSheetId="6">#REF!</definedName>
    <definedName name="TEST1">#REF!</definedName>
    <definedName name="TEST10" localSheetId="1">#REF!</definedName>
    <definedName name="TEST10" localSheetId="6">#REF!</definedName>
    <definedName name="TEST10">#REF!</definedName>
    <definedName name="TEST10000" localSheetId="1">#REF!</definedName>
    <definedName name="TEST10000" localSheetId="6">#REF!</definedName>
    <definedName name="TEST10000">#REF!</definedName>
    <definedName name="TEST11" localSheetId="1">#REF!</definedName>
    <definedName name="TEST11" localSheetId="6">#REF!</definedName>
    <definedName name="TEST11">#REF!</definedName>
    <definedName name="TEST2" localSheetId="1">#REF!</definedName>
    <definedName name="TEST2" localSheetId="6">#REF!</definedName>
    <definedName name="TEST2">#REF!</definedName>
    <definedName name="TEST3" localSheetId="1">#REF!</definedName>
    <definedName name="TEST3" localSheetId="6">#REF!</definedName>
    <definedName name="TEST3">#REF!</definedName>
    <definedName name="TEST365" localSheetId="1">#REF!</definedName>
    <definedName name="TEST365">#REF!</definedName>
    <definedName name="TEST4" localSheetId="1">#REF!</definedName>
    <definedName name="TEST4" localSheetId="6">#REF!</definedName>
    <definedName name="TEST4">#REF!</definedName>
    <definedName name="TEST5" localSheetId="1">#REF!</definedName>
    <definedName name="TEST5" localSheetId="6">#REF!</definedName>
    <definedName name="TEST5">#REF!</definedName>
    <definedName name="TEST6" localSheetId="1">#REF!</definedName>
    <definedName name="TEST6" localSheetId="6">#REF!</definedName>
    <definedName name="TEST6">#REF!</definedName>
    <definedName name="TEST7" localSheetId="1">#REF!</definedName>
    <definedName name="TEST7" localSheetId="6">#REF!</definedName>
    <definedName name="TEST7">#REF!</definedName>
    <definedName name="TEST8" localSheetId="1">#REF!</definedName>
    <definedName name="TEST8" localSheetId="6">#REF!</definedName>
    <definedName name="TEST8">#REF!</definedName>
    <definedName name="TEST9" localSheetId="1">#REF!</definedName>
    <definedName name="TEST9" localSheetId="6">#REF!</definedName>
    <definedName name="TEST9">#REF!</definedName>
    <definedName name="TESTHKEY" localSheetId="1">#REF!</definedName>
    <definedName name="TESTHKEY" localSheetId="6">#REF!</definedName>
    <definedName name="TESTHKEY">#REF!</definedName>
    <definedName name="TESTKEYS" localSheetId="1">#REF!</definedName>
    <definedName name="TESTKEYS" localSheetId="6">#REF!</definedName>
    <definedName name="TESTKEYS">#REF!</definedName>
    <definedName name="TESTVKEY" localSheetId="1">#REF!</definedName>
    <definedName name="TESTVKEY" localSheetId="6">#REF!</definedName>
    <definedName name="TESTVKEY">#REF!</definedName>
    <definedName name="weeks" localSheetId="6">[3]Sheet2!$B$4:$B$55</definedName>
    <definedName name="weeks">[4]Sheet2!$B$4:$B$55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1" l="1"/>
  <c r="F6" i="18" l="1"/>
  <c r="B2" i="30"/>
  <c r="B1" i="30"/>
  <c r="B2" i="33"/>
  <c r="B1" i="33"/>
  <c r="B2" i="23"/>
  <c r="B1" i="23"/>
  <c r="B2" i="18"/>
  <c r="B1" i="18"/>
  <c r="B2" i="31"/>
  <c r="B1" i="31"/>
  <c r="B2" i="17"/>
  <c r="K9" i="31" l="1"/>
  <c r="G9" i="31" s="1"/>
  <c r="F7" i="18"/>
  <c r="G7" i="18" s="1"/>
  <c r="B6" i="18"/>
  <c r="B7" i="18"/>
  <c r="K8" i="31"/>
  <c r="G8" i="31" s="1"/>
  <c r="K7" i="31"/>
  <c r="G7" i="31" s="1"/>
  <c r="H15" i="31" l="1"/>
  <c r="H9" i="31"/>
  <c r="I9" i="31" s="1"/>
  <c r="H12" i="31"/>
  <c r="H13" i="31"/>
  <c r="H7" i="31"/>
  <c r="I7" i="31" s="1"/>
  <c r="H10" i="31"/>
  <c r="H11" i="31"/>
  <c r="H14" i="31"/>
  <c r="H8" i="31"/>
  <c r="I8" i="31" s="1"/>
  <c r="I10" i="31" l="1"/>
  <c r="K10" i="31"/>
  <c r="G10" i="31" s="1"/>
  <c r="I11" i="31" l="1"/>
  <c r="K11" i="31"/>
  <c r="G11" i="31" s="1"/>
  <c r="B1" i="17"/>
  <c r="C16" i="23"/>
  <c r="B21" i="23"/>
  <c r="C15" i="23"/>
  <c r="K12" i="31" l="1"/>
  <c r="G12" i="31" s="1"/>
  <c r="I12" i="31"/>
  <c r="C21" i="23"/>
  <c r="I13" i="31" l="1"/>
  <c r="K13" i="31"/>
  <c r="G13" i="31" s="1"/>
  <c r="I14" i="31" l="1"/>
  <c r="K14" i="31"/>
  <c r="G14" i="31" s="1"/>
  <c r="I15" i="31" l="1"/>
  <c r="I16" i="31" s="1"/>
  <c r="I18" i="31" s="1"/>
  <c r="E6" i="18" s="1"/>
  <c r="G6" i="18" s="1"/>
  <c r="K15" i="31"/>
  <c r="G15" i="31" s="1"/>
  <c r="G8" i="18" l="1"/>
  <c r="C7" i="23" s="1"/>
  <c r="C8" i="23" s="1"/>
  <c r="C18" i="23" s="1"/>
  <c r="D18" i="23" s="1"/>
</calcChain>
</file>

<file path=xl/sharedStrings.xml><?xml version="1.0" encoding="utf-8"?>
<sst xmlns="http://schemas.openxmlformats.org/spreadsheetml/2006/main" count="247" uniqueCount="116">
  <si>
    <t>Bijlage - Prijzenblad (versie 1.0 12-04-2026)</t>
  </si>
  <si>
    <t>De Nederlandse Organisatie voor Wetenschappelijk Onderzoek (NWO)</t>
  </si>
  <si>
    <t>Europese aanbesteding Inhuur externe professionals inclusief brokerdienstverlening</t>
  </si>
  <si>
    <t>Instructie:</t>
  </si>
  <si>
    <t>1. Format en indeling mogen niet worden gewijzigd, op straffe van uitsluiting.</t>
  </si>
  <si>
    <t>2. Vul de lichtblauwe velden in.</t>
  </si>
  <si>
    <t xml:space="preserve">3. Inschrijvers dienen deze template, het model, volledig in te vullen. </t>
  </si>
  <si>
    <t>4. Alle prijzen: exclusief BTW</t>
  </si>
  <si>
    <t>Copyright ©2026 NWO</t>
  </si>
  <si>
    <t>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NWO.</t>
  </si>
  <si>
    <t>Classificatie:  vertrouwelijk</t>
  </si>
  <si>
    <t>Invulblad Opslagen</t>
  </si>
  <si>
    <t>Vul de lichtblauwe velden in (verplichting)</t>
  </si>
  <si>
    <t>Korte toelichting</t>
  </si>
  <si>
    <t>Opslag te betalen 
door Opdrachtgever
Excl. BTW</t>
  </si>
  <si>
    <t>Minimale Opslag te betalen 
door Opdrachtgever
(begrenzing)</t>
  </si>
  <si>
    <t>Maximale Opslag te betalen 
door Opdrachtgever  (begrenzing)</t>
  </si>
  <si>
    <t xml:space="preserve">Opslag per uur - Intermediaire Dienstverlening inclusief Contract Service, eerste 800 uur.
</t>
  </si>
  <si>
    <t>Een vaste en absolute Opslag per gefactureerd uur voor externe professionals, waarin alle kosten voor Dienstverlening zijn inbegrepen, waaronder sourcing, contractmanagement, systemen en portals. Tevens zijn eventuele kosten voor een tweede (eigen) broker of portal inbegrepen. Deze Opslag is van toepassing op alle eerste 800 te factureren uren onder een Nadere Overeenkomst, met uitzondering van migratiecontracten en Nadere overeenkomsten na 800 uur. Deze opslag is niet van toepassing op collegiale inhuur.</t>
  </si>
  <si>
    <t>Opslag per uur - Intermediaire Dienstverlening inclusief Contract Service Migratiecontracten en NOK's &gt;800 uren.</t>
  </si>
  <si>
    <r>
      <rPr>
        <sz val="13"/>
        <color rgb="FF000000"/>
        <rFont val="Arial"/>
      </rPr>
      <t>Conform het bepaalde onder 1, met dien verstande dat deze opslag van toepassing is op alle over te nemen (transitie)contracten, inclusief daaropvolgende verlengingen</t>
    </r>
    <r>
      <rPr>
        <b/>
        <sz val="13"/>
        <color rgb="FFFF0000"/>
        <rFont val="Arial"/>
      </rPr>
      <t xml:space="preserve"> </t>
    </r>
    <r>
      <rPr>
        <sz val="13"/>
        <color rgb="FF000000"/>
        <rFont val="Arial"/>
      </rPr>
      <t>evenals collegiale inhuur. Tevens is deze Opslag voor de Nadere overeenkomsten (NOK's) na 800 gefactureerde uren.</t>
    </r>
  </si>
  <si>
    <t>Toelichting (zie verder Aanbestedingsdocumenten)</t>
  </si>
  <si>
    <t>De Opslagen, uw inschrijfprijs mogen niet onder of boven de grenswaarden worden aangeboden.</t>
  </si>
  <si>
    <t>Uw inschrijving is ongeldig en wordt niet verder in behandeling genomen indien de inschrijfprijs onder of boven de grenswaarde ligt.</t>
  </si>
  <si>
    <t>Let op! Opslagen zijn inclusief: Eigen broker, implementatie, re-transitie, toegang portals/systemen, etc.</t>
  </si>
  <si>
    <t>Andere kosten worden niet (separaat) vergoed tenzij expliciet anders opgenomen in Aanbestedingsdocumenten.</t>
  </si>
  <si>
    <t>Uw Opslag; maximaal twee cijfers achter de komma invullen.</t>
  </si>
  <si>
    <t>Supplier funded opslagen/fees, zijn niet toegestaan.</t>
  </si>
  <si>
    <t>Let op! Maximaal 1 type Opslag wordt toegepast per gewerkt uur, niet een combinatie.</t>
  </si>
  <si>
    <t xml:space="preserve">Zie verder de bepalingen in de Aanbestedingsdocumenten.  </t>
  </si>
  <si>
    <t>Copyright ©2026 NWO Niets uit deze uitgave mag worden verveelvoudigd zonder toestemming van NWO</t>
  </si>
  <si>
    <t>Voor akkoord:</t>
  </si>
  <si>
    <t>Naam tekenbevoegde:</t>
  </si>
  <si>
    <t>Naam entiteit inschrijver:</t>
  </si>
  <si>
    <t>Handtekening</t>
  </si>
  <si>
    <t>Invulblad doelpercentage per doelgroep (Inhuurprofessionals)</t>
  </si>
  <si>
    <t>Vul de lichtblauwe velden in met een percentage en met maximaal 2 decimalen achter de komma.</t>
  </si>
  <si>
    <t>Toelichting: ter bepaling van de Uurtarieven dient de inschrijver per doelgroep een doelpercentage op te geven. Onder het aangeboden percentage per doelgroep wordt verstaan dat de inschrijver in staat is Kandidaten te vinden, aan te bieden en te leveren tegen een Uurtarief dat lager is dan het maximale richtlijntarief (einde schaal). Het KPI-doelpercentage wordt per doelgroep toegepast ten opzichte van de richtlijntarieven aan het einde van de schaal en wordt per kalenderjaar vastgesteld.</t>
  </si>
  <si>
    <t>Nr.</t>
  </si>
  <si>
    <t xml:space="preserve"> Doelgroepen</t>
  </si>
  <si>
    <t>Ondergrens 
Doelpercentage 
(max. verlaging)</t>
  </si>
  <si>
    <t>Bovengrens 
Doelpercentage 
(max. verhoging)</t>
  </si>
  <si>
    <t>Uw inschrijving
"Doelpercentage"</t>
  </si>
  <si>
    <t>Geldig of 
niet geldig</t>
  </si>
  <si>
    <t>Aandeel in totale inhuurbehoefte*</t>
  </si>
  <si>
    <t>Gewogen percentage ter bepaling inschrijfprijs*
(% x100)</t>
  </si>
  <si>
    <t>Communicatie</t>
  </si>
  <si>
    <t>Financiën en control (incl. audit/risk/compliance)</t>
  </si>
  <si>
    <t>Juridische zaken</t>
  </si>
  <si>
    <t>Personeel en organisatie</t>
  </si>
  <si>
    <t>Beleid en projectmanagement</t>
  </si>
  <si>
    <t>IT beheer</t>
  </si>
  <si>
    <t>IT ontwikkeling</t>
  </si>
  <si>
    <t>Data specialisten</t>
  </si>
  <si>
    <t>Inkoop en contractmanagement </t>
  </si>
  <si>
    <t>Totaal gewogen percentage ter bepaling van totale inschrijfprijs</t>
  </si>
  <si>
    <t>Fictief gemiddeld uurtarief</t>
  </si>
  <si>
    <t xml:space="preserve">Aangeboden Inschrijf-uurtarief </t>
  </si>
  <si>
    <t>Toelichting &amp; instructie (zie verder Aanbestedingsdocumenten)</t>
  </si>
  <si>
    <t>Van Inschrijver wordt verwacht dat deze aangeeft welk percentage onder, op, of boven de Richtlijntarieven (zie tabblad 5) voor Inhuurprofessionals kan worden geleverd gedurende de looptijd van de Raamovereenkomst.</t>
  </si>
  <si>
    <r>
      <t xml:space="preserve">Een </t>
    </r>
    <r>
      <rPr>
        <u/>
        <sz val="13"/>
        <color theme="1"/>
        <rFont val="Arial"/>
        <family val="2"/>
      </rPr>
      <t>negatief</t>
    </r>
    <r>
      <rPr>
        <sz val="13"/>
        <color theme="1"/>
        <rFont val="Arial"/>
        <family val="2"/>
      </rPr>
      <t xml:space="preserve"> percentage betekent dat Inschrijver kandidaten kan vinden, aanbieden en leveren voor een Uurtarief, </t>
    </r>
    <r>
      <rPr>
        <u/>
        <sz val="13"/>
        <color theme="1"/>
        <rFont val="Arial"/>
        <family val="2"/>
      </rPr>
      <t>lager</t>
    </r>
    <r>
      <rPr>
        <sz val="13"/>
        <color theme="1"/>
        <rFont val="Arial"/>
        <family val="2"/>
      </rPr>
      <t xml:space="preserve"> dan het max. Richtlijntarief - </t>
    </r>
    <r>
      <rPr>
        <b/>
        <sz val="13"/>
        <color theme="1"/>
        <rFont val="Arial"/>
        <family val="2"/>
      </rPr>
      <t>EINDE SCHAAL</t>
    </r>
  </si>
  <si>
    <t>Indien Inschrijver bij een doelgroep niets of 0% invult, hanteert NWO 0% bij de desbetreffende Doelgroep.</t>
  </si>
  <si>
    <t>Door Opdrachtgever zijn de door Inschrijver toe te passen percentages (Doelpercentage) begrenst tot en met de aangegeven waardes per doelgroep (boven/ondergrens).</t>
  </si>
  <si>
    <t>Uw inschrijving is ongeldig en wordt niet verder in behandeling genomen indien 1 of meerdere Doelpercentages onder of boven de grenswaarde ligt.</t>
  </si>
  <si>
    <t>De aangeboden Doelpercentages staan vast gedurende de looptijd van de Raamovereenkomst.</t>
  </si>
  <si>
    <t>Voor de beoordeling van de Inschrijfprijs wordt een fictief gewogen gemiddelde berekend, mede op basis van het inhuurvolume per doelgroep (fictief).</t>
  </si>
  <si>
    <r>
      <t>Het "Totaal gewogen percentage" wordt gebruikt voor de aanpassing van het fictieve</t>
    </r>
    <r>
      <rPr>
        <b/>
        <sz val="13"/>
        <color theme="1"/>
        <rFont val="Arial"/>
        <family val="2"/>
      </rPr>
      <t xml:space="preserve"> uurtarief</t>
    </r>
    <r>
      <rPr>
        <sz val="13"/>
        <color theme="1"/>
        <rFont val="Arial"/>
        <family val="2"/>
      </rPr>
      <t xml:space="preserve"> ten behoeve van het bepalen van de totale Inschrijfprijs.</t>
    </r>
  </si>
  <si>
    <t>Een Inschrijver krijgt meer punten bij een negatief Doelpercentage.</t>
  </si>
  <si>
    <t>*Bevat fictieve data om Inschrijvingen te kunnen vergelijken, strategisch inschrijven te voorkomen en vanwege ontbrekende informatie.</t>
  </si>
  <si>
    <t>Copyright ©2026 NWO. Niets uit deze uitgave mag worden verveelvoudigd zonder toestemming van NWO.</t>
  </si>
  <si>
    <t>Inschrijfprijs</t>
  </si>
  <si>
    <t>In te vullen door aanbestedende dienst</t>
  </si>
  <si>
    <t>Berekening voor prijsvergelijk / ranking</t>
  </si>
  <si>
    <t>Uren*</t>
  </si>
  <si>
    <t>Tarief*</t>
  </si>
  <si>
    <t>Aangepast Tarief* o.b.v. doelstellingsspercentage</t>
  </si>
  <si>
    <t>Aangeboden 
Broker-opslag</t>
  </si>
  <si>
    <t>Nvt</t>
  </si>
  <si>
    <t xml:space="preserve">     </t>
  </si>
  <si>
    <t>UW INSCHRIJFPRIJS</t>
  </si>
  <si>
    <t>*Bevat fictieve data om inschrijvingen te kunnen vergelijken en strategisch inschrijven te voorkomen.</t>
  </si>
  <si>
    <t>Rekentool prijsscore (voorbeeld)</t>
  </si>
  <si>
    <t>Marge-opslag</t>
  </si>
  <si>
    <t>Prijs Inschrijver*</t>
  </si>
  <si>
    <t>Minimale prijs</t>
  </si>
  <si>
    <t>Maximale prijs</t>
  </si>
  <si>
    <t>Uw totale inschrijfprijs*</t>
  </si>
  <si>
    <t>Totale inschrijving</t>
  </si>
  <si>
    <t>*De formule en puntentoekenning staan vast.</t>
  </si>
  <si>
    <t>Omschrijving</t>
  </si>
  <si>
    <t>Bandbreedte</t>
  </si>
  <si>
    <t>Punten prijs</t>
  </si>
  <si>
    <t>Min</t>
  </si>
  <si>
    <t>Max</t>
  </si>
  <si>
    <t>Score voor waarde van Inschrijver</t>
  </si>
  <si>
    <t>Punten</t>
  </si>
  <si>
    <t>Richtlijntarieven Inhuurprofessionals per 1/1/2026</t>
  </si>
  <si>
    <t>Richtlijntarieven</t>
  </si>
  <si>
    <t>Doelgroep</t>
  </si>
  <si>
    <t>Beleid &amp; Projectmanagement</t>
  </si>
  <si>
    <t>Begin</t>
  </si>
  <si>
    <t>Midden</t>
  </si>
  <si>
    <t>Eind</t>
  </si>
  <si>
    <t>Schaal / zwaarte- indicator</t>
  </si>
  <si>
    <t>Minimum Richttarief</t>
  </si>
  <si>
    <t>Maximum Richttarief</t>
  </si>
  <si>
    <t>Uurtarieven inclusief loonkosten, vaste nominale Marktopslag per schaal, reis/ autokosten en opleidingskosten.  Voor deze Doelgroepen geldt geen overwerk
EXCLUSIEF BTW</t>
  </si>
  <si>
    <t>Data Specialisten</t>
  </si>
  <si>
    <t>Financiën</t>
  </si>
  <si>
    <t>Inkoop en contractmanagement</t>
  </si>
  <si>
    <t>IT Beheer</t>
  </si>
  <si>
    <t>IT Ontwikkeling</t>
  </si>
  <si>
    <t>Juridische Zaken</t>
  </si>
  <si>
    <t>P&amp;O</t>
  </si>
  <si>
    <t>Salarisschalen (onderlegger van de Richtlijntarieven, in te vullen door Aanbestedende dienst)</t>
  </si>
  <si>
    <t>Per 1 januari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</si>
</sst>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 #,##0;&quot;€&quot;\ \-#,##0"/>
    <numFmt numFmtId="6" formatCode="&quot;€&quot;\ #,##0;[Red]&quot;€&quot;\ \-#,##0"/>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 #,##0.00"/>
    <numFmt numFmtId="167" formatCode="0.0%"/>
    <numFmt numFmtId="168" formatCode="&quot;€&quot;\ #,##0"/>
    <numFmt numFmtId="169" formatCode="_ [$€-413]\ * #,##0.00_ ;_ [$€-413]\ * \-#,##0.00_ ;_ [$€-413]\ * &quot;-&quot;??_ ;_ @_ "/>
    <numFmt numFmtId="170" formatCode="_-* #,##0.00_-;_-* #,##0.00\-;_-* &quot;-&quot;??_-;_-@_-"/>
    <numFmt numFmtId="171" formatCode="0.0"/>
    <numFmt numFmtId="172" formatCode="&quot;Per &quot;d/m/yyyy"/>
  </numFmts>
  <fonts count="65">
    <font>
      <sz val="11"/>
      <color theme="1"/>
      <name val="Arial"/>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OpenSans"/>
      <family val="2"/>
    </font>
    <font>
      <sz val="11"/>
      <color theme="1"/>
      <name val="Calibri"/>
      <family val="2"/>
      <scheme val="minor"/>
    </font>
    <font>
      <sz val="12"/>
      <color theme="1"/>
      <name val="Arial"/>
      <family val="2"/>
    </font>
    <font>
      <b/>
      <sz val="12"/>
      <color theme="1"/>
      <name val="Arial"/>
      <family val="2"/>
    </font>
    <font>
      <sz val="12"/>
      <name val="Arial"/>
      <family val="2"/>
    </font>
    <font>
      <b/>
      <sz val="11"/>
      <color theme="1"/>
      <name val="Arial"/>
      <family val="2"/>
    </font>
    <font>
      <sz val="11"/>
      <name val="Arial"/>
      <family val="2"/>
    </font>
    <font>
      <sz val="10"/>
      <color theme="1"/>
      <name val="Arial"/>
      <family val="2"/>
    </font>
    <font>
      <b/>
      <sz val="12"/>
      <name val="Arial"/>
      <family val="2"/>
    </font>
    <font>
      <sz val="10"/>
      <name val="Arial"/>
      <family val="2"/>
    </font>
    <font>
      <sz val="12"/>
      <color rgb="FF4D4D4D"/>
      <name val="Arial"/>
      <family val="2"/>
    </font>
    <font>
      <b/>
      <sz val="20"/>
      <color theme="1"/>
      <name val="Arial"/>
      <family val="2"/>
    </font>
    <font>
      <sz val="20"/>
      <color theme="1"/>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b/>
      <sz val="12"/>
      <color indexed="8"/>
      <name val="Arial"/>
      <family val="2"/>
    </font>
    <font>
      <u/>
      <sz val="10"/>
      <color indexed="12"/>
      <name val="Arial"/>
      <family val="2"/>
    </font>
    <font>
      <b/>
      <sz val="13"/>
      <color rgb="FF1E2328"/>
      <name val="Arial"/>
      <family val="2"/>
    </font>
    <font>
      <sz val="12"/>
      <color theme="0"/>
      <name val="Arial"/>
      <family val="2"/>
    </font>
    <font>
      <b/>
      <sz val="16"/>
      <color theme="0"/>
      <name val="Arial"/>
      <family val="2"/>
    </font>
    <font>
      <sz val="10"/>
      <color theme="0"/>
      <name val="Arial"/>
      <family val="2"/>
    </font>
    <font>
      <b/>
      <sz val="16"/>
      <name val="Arial"/>
      <family val="2"/>
    </font>
    <font>
      <b/>
      <sz val="10"/>
      <name val="Arial"/>
      <family val="2"/>
    </font>
    <font>
      <sz val="10"/>
      <color rgb="FF000000"/>
      <name val="Arial"/>
      <family val="2"/>
    </font>
    <font>
      <i/>
      <sz val="10"/>
      <name val="Arial"/>
      <family val="2"/>
    </font>
    <font>
      <sz val="10"/>
      <color rgb="FFFF0000"/>
      <name val="Arial"/>
      <family val="2"/>
    </font>
    <font>
      <b/>
      <sz val="10"/>
      <color rgb="FFFF0000"/>
      <name val="Arial"/>
      <family val="2"/>
    </font>
    <font>
      <b/>
      <sz val="10"/>
      <color theme="0"/>
      <name val="Arial"/>
      <family val="2"/>
    </font>
    <font>
      <sz val="13"/>
      <name val="Arial"/>
      <family val="2"/>
    </font>
    <font>
      <sz val="12"/>
      <color indexed="63"/>
      <name val="Arial"/>
      <family val="2"/>
    </font>
    <font>
      <b/>
      <sz val="12"/>
      <color indexed="63"/>
      <name val="Arial"/>
      <family val="2"/>
    </font>
    <font>
      <b/>
      <sz val="12"/>
      <color indexed="9"/>
      <name val="Arial"/>
      <family val="2"/>
    </font>
    <font>
      <b/>
      <sz val="12"/>
      <color indexed="23"/>
      <name val="Arial"/>
      <family val="2"/>
    </font>
    <font>
      <sz val="13"/>
      <color theme="1"/>
      <name val="Arial"/>
      <family val="2"/>
    </font>
    <font>
      <b/>
      <sz val="13"/>
      <color theme="1"/>
      <name val="Arial"/>
      <family val="2"/>
    </font>
    <font>
      <b/>
      <sz val="13"/>
      <color theme="0"/>
      <name val="Arial"/>
      <family val="2"/>
    </font>
    <font>
      <sz val="13"/>
      <color theme="0"/>
      <name val="Arial"/>
      <family val="2"/>
    </font>
    <font>
      <i/>
      <sz val="13"/>
      <color theme="1"/>
      <name val="Arial"/>
      <family val="2"/>
    </font>
    <font>
      <u/>
      <sz val="13"/>
      <color theme="1"/>
      <name val="Arial"/>
      <family val="2"/>
    </font>
    <font>
      <b/>
      <sz val="13"/>
      <name val="Arial"/>
      <family val="2"/>
    </font>
    <font>
      <sz val="13"/>
      <color rgb="FFFF0000"/>
      <name val="Arial"/>
      <family val="2"/>
    </font>
    <font>
      <b/>
      <i/>
      <sz val="13"/>
      <color theme="1"/>
      <name val="Arial"/>
      <family val="2"/>
    </font>
    <font>
      <sz val="9"/>
      <name val="Arial"/>
      <family val="2"/>
    </font>
    <font>
      <b/>
      <sz val="9"/>
      <name val="Arial"/>
      <family val="2"/>
    </font>
    <font>
      <sz val="9"/>
      <color indexed="9"/>
      <name val="Arial"/>
      <family val="2"/>
    </font>
    <font>
      <b/>
      <sz val="9"/>
      <color indexed="23"/>
      <name val="Arial"/>
      <family val="2"/>
    </font>
    <font>
      <b/>
      <sz val="9"/>
      <color indexed="63"/>
      <name val="Arial"/>
      <family val="2"/>
    </font>
    <font>
      <b/>
      <sz val="9"/>
      <color indexed="9"/>
      <name val="Arial"/>
      <family val="2"/>
    </font>
    <font>
      <b/>
      <sz val="9"/>
      <color theme="1"/>
      <name val="Arial"/>
      <family val="2"/>
    </font>
    <font>
      <sz val="9"/>
      <color indexed="63"/>
      <name val="Arial"/>
      <family val="2"/>
    </font>
    <font>
      <sz val="9"/>
      <color theme="1"/>
      <name val="Arial"/>
      <family val="2"/>
    </font>
    <font>
      <b/>
      <sz val="12"/>
      <color theme="0"/>
      <name val="Arial"/>
      <family val="2"/>
    </font>
    <font>
      <b/>
      <sz val="13"/>
      <color indexed="63"/>
      <name val="Arial"/>
      <family val="2"/>
    </font>
    <font>
      <b/>
      <sz val="13"/>
      <color indexed="9"/>
      <name val="Arial"/>
      <family val="2"/>
    </font>
    <font>
      <b/>
      <sz val="13"/>
      <color indexed="23"/>
      <name val="Arial"/>
      <family val="2"/>
    </font>
    <font>
      <sz val="13"/>
      <color rgb="FF000000"/>
      <name val="Arial"/>
    </font>
    <font>
      <b/>
      <sz val="13"/>
      <color rgb="FFFF0000"/>
      <name val="Arial"/>
    </font>
    <font>
      <sz val="13"/>
      <name val="Arial"/>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C99"/>
      </patternFill>
    </fill>
    <fill>
      <patternFill patternType="solid">
        <fgColor theme="4"/>
      </patternFill>
    </fill>
    <fill>
      <patternFill patternType="solid">
        <fgColor theme="6" tint="0.79998168889431442"/>
        <bgColor indexed="65"/>
      </patternFill>
    </fill>
    <fill>
      <patternFill patternType="solid">
        <fgColor theme="1"/>
        <bgColor indexed="64"/>
      </patternFill>
    </fill>
    <fill>
      <patternFill patternType="solid">
        <fgColor rgb="FF00B050"/>
        <bgColor indexed="64"/>
      </patternFill>
    </fill>
  </fills>
  <borders count="4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style="hair">
        <color theme="1" tint="0.499984740745262"/>
      </right>
      <top style="hair">
        <color theme="1" tint="0.499984740745262"/>
      </top>
      <bottom style="thin">
        <color indexed="64"/>
      </bottom>
      <diagonal/>
    </border>
    <border>
      <left style="hair">
        <color theme="1" tint="0.499984740745262"/>
      </left>
      <right/>
      <top/>
      <bottom style="hair">
        <color theme="1" tint="0.499984740745262"/>
      </bottom>
      <diagonal/>
    </border>
    <border>
      <left/>
      <right/>
      <top/>
      <bottom style="medium">
        <color indexed="64"/>
      </bottom>
      <diagonal/>
    </border>
    <border>
      <left style="thick">
        <color theme="0"/>
      </left>
      <right style="thick">
        <color theme="0"/>
      </right>
      <top style="thin">
        <color indexed="64"/>
      </top>
      <bottom style="thin">
        <color indexed="64"/>
      </bottom>
      <diagonal/>
    </border>
    <border>
      <left style="thick">
        <color theme="0"/>
      </left>
      <right style="thin">
        <color indexed="64"/>
      </right>
      <top style="thin">
        <color indexed="64"/>
      </top>
      <bottom style="thin">
        <color indexed="64"/>
      </bottom>
      <diagonal/>
    </border>
    <border>
      <left style="thin">
        <color indexed="9"/>
      </left>
      <right/>
      <top/>
      <bottom style="thin">
        <color indexed="9"/>
      </bottom>
      <diagonal/>
    </border>
    <border>
      <left/>
      <right/>
      <top style="thin">
        <color indexed="9"/>
      </top>
      <bottom style="thin">
        <color indexed="9"/>
      </bottom>
      <diagonal/>
    </border>
    <border>
      <left/>
      <right/>
      <top/>
      <bottom style="thin">
        <color indexed="64"/>
      </bottom>
      <diagonal/>
    </border>
    <border>
      <left/>
      <right style="thick">
        <color theme="0"/>
      </right>
      <top/>
      <bottom style="thick">
        <color theme="0"/>
      </bottom>
      <diagonal/>
    </border>
    <border>
      <left style="thick">
        <color theme="0"/>
      </left>
      <right style="thick">
        <color theme="0"/>
      </right>
      <top/>
      <bottom style="thick">
        <color theme="0"/>
      </bottom>
      <diagonal/>
    </border>
    <border>
      <left style="thick">
        <color theme="0"/>
      </left>
      <right/>
      <top/>
      <bottom style="thick">
        <color theme="0"/>
      </bottom>
      <diagonal/>
    </border>
    <border>
      <left/>
      <right style="thick">
        <color theme="0"/>
      </right>
      <top style="thick">
        <color theme="0"/>
      </top>
      <bottom style="thin">
        <color indexed="64"/>
      </bottom>
      <diagonal/>
    </border>
    <border>
      <left style="thick">
        <color theme="0"/>
      </left>
      <right style="thick">
        <color theme="0"/>
      </right>
      <top style="thick">
        <color theme="0"/>
      </top>
      <bottom style="thin">
        <color indexed="64"/>
      </bottom>
      <diagonal/>
    </border>
    <border>
      <left style="thick">
        <color theme="0"/>
      </left>
      <right/>
      <top style="thick">
        <color theme="0"/>
      </top>
      <bottom style="thin">
        <color indexed="64"/>
      </bottom>
      <diagonal/>
    </border>
    <border>
      <left style="thick">
        <color theme="0"/>
      </left>
      <right/>
      <top style="thin">
        <color indexed="64"/>
      </top>
      <bottom style="thin">
        <color indexed="64"/>
      </bottom>
      <diagonal/>
    </border>
    <border>
      <left/>
      <right style="medium">
        <color theme="0"/>
      </right>
      <top style="thin">
        <color indexed="64"/>
      </top>
      <bottom style="thin">
        <color indexed="64"/>
      </bottom>
      <diagonal/>
    </border>
    <border>
      <left/>
      <right style="medium">
        <color theme="0"/>
      </right>
      <top style="thin">
        <color indexed="64"/>
      </top>
      <bottom/>
      <diagonal/>
    </border>
    <border>
      <left style="thin">
        <color theme="1"/>
      </left>
      <right style="thin">
        <color theme="1"/>
      </right>
      <top style="thin">
        <color theme="1"/>
      </top>
      <bottom style="thin">
        <color theme="1"/>
      </bottom>
      <diagonal/>
    </border>
    <border>
      <left/>
      <right style="thick">
        <color theme="0"/>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E26207"/>
      </bottom>
      <diagonal/>
    </border>
    <border>
      <left/>
      <right/>
      <top style="thin">
        <color rgb="FFE26207"/>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top/>
      <bottom style="medium">
        <color rgb="FFE26207"/>
      </bottom>
      <diagonal/>
    </border>
  </borders>
  <cellStyleXfs count="29">
    <xf numFmtId="0" fontId="0" fillId="0" borderId="0"/>
    <xf numFmtId="0" fontId="4" fillId="0" borderId="1"/>
    <xf numFmtId="0" fontId="4" fillId="0" borderId="1"/>
    <xf numFmtId="0" fontId="5" fillId="0" borderId="1"/>
    <xf numFmtId="44" fontId="6" fillId="0" borderId="1" applyFont="0" applyFill="0" applyBorder="0" applyAlignment="0" applyProtection="0"/>
    <xf numFmtId="9" fontId="5" fillId="0" borderId="1" applyFont="0" applyFill="0" applyBorder="0" applyAlignment="0" applyProtection="0"/>
    <xf numFmtId="0" fontId="6" fillId="0" borderId="1"/>
    <xf numFmtId="164" fontId="6" fillId="0" borderId="1" applyFont="0" applyFill="0" applyBorder="0" applyAlignment="0" applyProtection="0"/>
    <xf numFmtId="170" fontId="4" fillId="0" borderId="1" applyFont="0" applyFill="0" applyBorder="0" applyAlignment="0" applyProtection="0"/>
    <xf numFmtId="9" fontId="4" fillId="0" borderId="1" applyFont="0" applyFill="0" applyBorder="0" applyAlignment="0" applyProtection="0"/>
    <xf numFmtId="0" fontId="14" fillId="0" borderId="1"/>
    <xf numFmtId="43" fontId="6" fillId="0" borderId="1" applyFont="0" applyFill="0" applyBorder="0" applyAlignment="0" applyProtection="0"/>
    <xf numFmtId="43" fontId="6" fillId="0" borderId="1" applyFont="0" applyFill="0" applyBorder="0" applyAlignment="0" applyProtection="0"/>
    <xf numFmtId="9" fontId="6" fillId="0" borderId="1" applyFont="0" applyFill="0" applyBorder="0" applyAlignment="0" applyProtection="0"/>
    <xf numFmtId="165" fontId="18" fillId="0" borderId="0" applyFont="0" applyFill="0" applyBorder="0" applyAlignment="0" applyProtection="0"/>
    <xf numFmtId="169" fontId="4" fillId="0" borderId="1"/>
    <xf numFmtId="169" fontId="4" fillId="0" borderId="1" applyFont="0" applyFill="0" applyBorder="0" applyAlignment="0" applyProtection="0"/>
    <xf numFmtId="44" fontId="19" fillId="0" borderId="0" applyFont="0" applyFill="0" applyBorder="0" applyAlignment="0" applyProtection="0"/>
    <xf numFmtId="0" fontId="20" fillId="5" borderId="6" applyNumberFormat="0" applyAlignment="0" applyProtection="0"/>
    <xf numFmtId="0" fontId="21" fillId="6" borderId="0" applyNumberFormat="0" applyBorder="0" applyAlignment="0" applyProtection="0"/>
    <xf numFmtId="0" fontId="2" fillId="7" borderId="0" applyNumberFormat="0" applyBorder="0" applyAlignment="0" applyProtection="0"/>
    <xf numFmtId="0" fontId="2" fillId="0" borderId="1"/>
    <xf numFmtId="9" fontId="3" fillId="0" borderId="1" applyFont="0" applyFill="0" applyBorder="0" applyAlignment="0" applyProtection="0"/>
    <xf numFmtId="44" fontId="3" fillId="0" borderId="1" applyFont="0" applyFill="0" applyBorder="0" applyAlignment="0" applyProtection="0"/>
    <xf numFmtId="0" fontId="23" fillId="0" borderId="1" applyNumberFormat="0" applyFill="0" applyBorder="0" applyAlignment="0" applyProtection="0">
      <alignment vertical="top"/>
      <protection locked="0"/>
    </xf>
    <xf numFmtId="43" fontId="2" fillId="0" borderId="1" applyFont="0" applyFill="0" applyBorder="0" applyAlignment="0" applyProtection="0"/>
    <xf numFmtId="0" fontId="1" fillId="0" borderId="1"/>
    <xf numFmtId="0" fontId="1" fillId="0" borderId="1"/>
    <xf numFmtId="43" fontId="1" fillId="0" borderId="1" applyFont="0" applyFill="0" applyBorder="0" applyAlignment="0" applyProtection="0"/>
  </cellStyleXfs>
  <cellXfs count="297">
    <xf numFmtId="0" fontId="0" fillId="0" borderId="0" xfId="0"/>
    <xf numFmtId="0" fontId="10" fillId="0" borderId="1" xfId="0" applyFont="1" applyBorder="1" applyAlignment="1">
      <alignment vertical="top"/>
    </xf>
    <xf numFmtId="0" fontId="3" fillId="0" borderId="1" xfId="3" applyFont="1"/>
    <xf numFmtId="0" fontId="3" fillId="0" borderId="1" xfId="3" applyFont="1" applyAlignment="1">
      <alignment vertical="center"/>
    </xf>
    <xf numFmtId="0" fontId="7" fillId="0" borderId="1" xfId="6" applyFont="1"/>
    <xf numFmtId="43" fontId="7" fillId="0" borderId="1" xfId="6" applyNumberFormat="1" applyFont="1"/>
    <xf numFmtId="0" fontId="13" fillId="0" borderId="1" xfId="3" applyFont="1" applyAlignment="1">
      <alignment vertical="center"/>
    </xf>
    <xf numFmtId="0" fontId="8" fillId="0" borderId="1" xfId="6" applyFont="1" applyAlignment="1">
      <alignment horizontal="right"/>
    </xf>
    <xf numFmtId="167" fontId="7" fillId="0" borderId="1" xfId="13" applyNumberFormat="1" applyFont="1"/>
    <xf numFmtId="43" fontId="8" fillId="0" borderId="1" xfId="6" applyNumberFormat="1" applyFont="1"/>
    <xf numFmtId="0" fontId="15" fillId="0" borderId="1" xfId="3" applyFont="1" applyAlignment="1">
      <alignment vertical="center"/>
    </xf>
    <xf numFmtId="2" fontId="16" fillId="0" borderId="1" xfId="6" applyNumberFormat="1" applyFont="1" applyAlignment="1">
      <alignment horizontal="left" indent="1"/>
    </xf>
    <xf numFmtId="0" fontId="16" fillId="0" borderId="1" xfId="6" applyFont="1"/>
    <xf numFmtId="0" fontId="17" fillId="0" borderId="1" xfId="6" applyFont="1"/>
    <xf numFmtId="0" fontId="3" fillId="0" borderId="1" xfId="3" applyFont="1" applyAlignment="1">
      <alignment horizontal="center"/>
    </xf>
    <xf numFmtId="0" fontId="8" fillId="0" borderId="1" xfId="6" applyFont="1"/>
    <xf numFmtId="0" fontId="3" fillId="0" borderId="1" xfId="0" applyFont="1" applyBorder="1"/>
    <xf numFmtId="0" fontId="24" fillId="0" borderId="14" xfId="0" applyFont="1" applyBorder="1" applyAlignment="1">
      <alignment vertical="center"/>
    </xf>
    <xf numFmtId="43" fontId="7" fillId="0" borderId="14" xfId="6" applyNumberFormat="1" applyFont="1" applyBorder="1" applyAlignment="1">
      <alignment vertical="center"/>
    </xf>
    <xf numFmtId="0" fontId="7" fillId="0" borderId="14" xfId="6" applyFont="1" applyBorder="1" applyAlignment="1">
      <alignment vertical="center"/>
    </xf>
    <xf numFmtId="43" fontId="8" fillId="0" borderId="14" xfId="12" applyFont="1" applyBorder="1" applyAlignment="1">
      <alignment vertical="center"/>
    </xf>
    <xf numFmtId="169" fontId="8" fillId="0" borderId="14" xfId="6" applyNumberFormat="1" applyFont="1" applyBorder="1" applyAlignment="1">
      <alignment vertical="center"/>
    </xf>
    <xf numFmtId="0" fontId="7" fillId="0" borderId="1" xfId="6" applyFont="1" applyAlignment="1">
      <alignment vertical="center"/>
    </xf>
    <xf numFmtId="43" fontId="7" fillId="0" borderId="1" xfId="6" applyNumberFormat="1" applyFont="1" applyAlignment="1">
      <alignment vertical="center"/>
    </xf>
    <xf numFmtId="0" fontId="11" fillId="8" borderId="1" xfId="0" applyFont="1" applyFill="1" applyBorder="1" applyAlignment="1">
      <alignment horizontal="left"/>
    </xf>
    <xf numFmtId="0" fontId="25" fillId="8" borderId="1" xfId="6" applyFont="1" applyFill="1"/>
    <xf numFmtId="0" fontId="26" fillId="8" borderId="1" xfId="3" applyFont="1" applyFill="1" applyAlignment="1">
      <alignment vertical="center"/>
    </xf>
    <xf numFmtId="0" fontId="28" fillId="0" borderId="1" xfId="3" applyFont="1" applyAlignment="1">
      <alignment vertical="center"/>
    </xf>
    <xf numFmtId="0" fontId="26" fillId="8" borderId="1" xfId="0" applyFont="1" applyFill="1" applyBorder="1" applyAlignment="1">
      <alignment horizontal="left" vertical="center"/>
    </xf>
    <xf numFmtId="0" fontId="4" fillId="2" borderId="0" xfId="0" applyFont="1" applyFill="1"/>
    <xf numFmtId="0" fontId="29" fillId="2" borderId="7" xfId="0" applyFont="1" applyFill="1" applyBorder="1" applyAlignment="1">
      <alignment horizontal="left" vertical="center" wrapText="1"/>
    </xf>
    <xf numFmtId="9" fontId="29" fillId="2" borderId="4" xfId="0" applyNumberFormat="1" applyFont="1" applyFill="1" applyBorder="1" applyAlignment="1">
      <alignment horizontal="center" vertical="center"/>
    </xf>
    <xf numFmtId="2" fontId="29" fillId="2" borderId="7" xfId="0" applyNumberFormat="1" applyFont="1" applyFill="1" applyBorder="1" applyAlignment="1">
      <alignment horizontal="center" vertical="center"/>
    </xf>
    <xf numFmtId="0" fontId="29" fillId="2" borderId="8" xfId="0" applyFont="1" applyFill="1" applyBorder="1" applyAlignment="1">
      <alignment horizontal="center" vertical="center"/>
    </xf>
    <xf numFmtId="0" fontId="4" fillId="2" borderId="1" xfId="0" applyFont="1" applyFill="1" applyBorder="1"/>
    <xf numFmtId="0" fontId="32" fillId="2" borderId="0" xfId="0" applyFont="1" applyFill="1"/>
    <xf numFmtId="0" fontId="27" fillId="2" borderId="1" xfId="0" applyFont="1" applyFill="1" applyBorder="1"/>
    <xf numFmtId="0" fontId="27" fillId="2" borderId="0" xfId="0" applyFont="1" applyFill="1"/>
    <xf numFmtId="44" fontId="27" fillId="2" borderId="1" xfId="17" applyFont="1" applyFill="1" applyBorder="1" applyProtection="1"/>
    <xf numFmtId="0" fontId="34" fillId="2" borderId="1" xfId="0" applyFont="1" applyFill="1" applyBorder="1" applyAlignment="1">
      <alignment horizontal="left"/>
    </xf>
    <xf numFmtId="44" fontId="32" fillId="2" borderId="1" xfId="17" applyFont="1" applyFill="1" applyBorder="1" applyProtection="1"/>
    <xf numFmtId="166" fontId="27" fillId="2" borderId="1" xfId="0" applyNumberFormat="1" applyFont="1" applyFill="1" applyBorder="1" applyAlignment="1">
      <alignment horizontal="left"/>
    </xf>
    <xf numFmtId="0" fontId="27" fillId="2" borderId="1" xfId="0" applyFont="1" applyFill="1" applyBorder="1" applyAlignment="1">
      <alignment horizontal="left"/>
    </xf>
    <xf numFmtId="0" fontId="13" fillId="0" borderId="0" xfId="0" applyFont="1" applyAlignment="1">
      <alignment horizontal="justify" vertical="center"/>
    </xf>
    <xf numFmtId="0" fontId="9" fillId="0" borderId="1" xfId="2" applyFont="1"/>
    <xf numFmtId="0" fontId="36" fillId="0" borderId="1" xfId="24" applyFont="1" applyFill="1" applyBorder="1" applyAlignment="1" applyProtection="1">
      <alignment horizontal="left" vertical="center"/>
    </xf>
    <xf numFmtId="0" fontId="37" fillId="0" borderId="1" xfId="24" applyFont="1" applyFill="1" applyBorder="1" applyAlignment="1" applyProtection="1">
      <alignment horizontal="left"/>
    </xf>
    <xf numFmtId="2" fontId="38" fillId="0" borderId="1" xfId="24" applyNumberFormat="1" applyFont="1" applyFill="1" applyBorder="1" applyAlignment="1" applyProtection="1"/>
    <xf numFmtId="0" fontId="39" fillId="0" borderId="1" xfId="24" applyFont="1" applyFill="1" applyBorder="1" applyAlignment="1" applyProtection="1"/>
    <xf numFmtId="172" fontId="22" fillId="0" borderId="1" xfId="24" applyNumberFormat="1" applyFont="1" applyFill="1" applyBorder="1" applyAlignment="1" applyProtection="1"/>
    <xf numFmtId="2" fontId="37" fillId="0" borderId="1" xfId="24" applyNumberFormat="1" applyFont="1" applyFill="1" applyBorder="1" applyAlignment="1" applyProtection="1"/>
    <xf numFmtId="0" fontId="7" fillId="0" borderId="1" xfId="26" applyFont="1"/>
    <xf numFmtId="0" fontId="7" fillId="0" borderId="1" xfId="26" applyFont="1" applyAlignment="1">
      <alignment horizontal="left"/>
    </xf>
    <xf numFmtId="2" fontId="7" fillId="0" borderId="1" xfId="26" applyNumberFormat="1" applyFont="1"/>
    <xf numFmtId="43" fontId="9" fillId="0" borderId="1" xfId="28" applyFont="1"/>
    <xf numFmtId="3" fontId="7" fillId="0" borderId="1" xfId="26" applyNumberFormat="1" applyFont="1" applyAlignment="1">
      <alignment horizontal="left"/>
    </xf>
    <xf numFmtId="3" fontId="7" fillId="0" borderId="1" xfId="26" applyNumberFormat="1" applyFont="1"/>
    <xf numFmtId="0" fontId="7" fillId="0" borderId="1" xfId="26" applyFont="1" applyAlignment="1">
      <alignment wrapText="1"/>
    </xf>
    <xf numFmtId="0" fontId="35" fillId="0" borderId="1" xfId="2" applyFont="1"/>
    <xf numFmtId="0" fontId="40" fillId="0" borderId="1" xfId="3" applyFont="1"/>
    <xf numFmtId="0" fontId="40" fillId="0" borderId="1" xfId="3" applyFont="1" applyAlignment="1">
      <alignment horizontal="center"/>
    </xf>
    <xf numFmtId="0" fontId="40" fillId="0" borderId="1" xfId="3" applyFont="1" applyAlignment="1">
      <alignment vertical="center"/>
    </xf>
    <xf numFmtId="0" fontId="41" fillId="0" borderId="1" xfId="3" applyFont="1" applyAlignment="1">
      <alignment vertical="center"/>
    </xf>
    <xf numFmtId="1" fontId="35" fillId="2" borderId="1" xfId="5" applyNumberFormat="1" applyFont="1" applyFill="1" applyBorder="1" applyAlignment="1" applyProtection="1">
      <alignment horizontal="center" vertical="center" wrapText="1"/>
    </xf>
    <xf numFmtId="9" fontId="35" fillId="2" borderId="1" xfId="5" applyFont="1" applyFill="1" applyBorder="1" applyAlignment="1" applyProtection="1">
      <alignment vertical="center" wrapText="1"/>
    </xf>
    <xf numFmtId="9" fontId="35" fillId="2" borderId="1" xfId="5" applyFont="1" applyFill="1" applyBorder="1" applyAlignment="1" applyProtection="1">
      <alignment horizontal="left" vertical="center" wrapText="1" indent="1"/>
    </xf>
    <xf numFmtId="1" fontId="35" fillId="4" borderId="20" xfId="5" applyNumberFormat="1" applyFont="1" applyFill="1" applyBorder="1" applyAlignment="1" applyProtection="1">
      <alignment horizontal="center" vertical="center" wrapText="1"/>
    </xf>
    <xf numFmtId="9" fontId="35" fillId="4" borderId="21" xfId="5" applyFont="1" applyFill="1" applyBorder="1" applyAlignment="1" applyProtection="1">
      <alignment vertical="center" wrapText="1"/>
    </xf>
    <xf numFmtId="1" fontId="35" fillId="0" borderId="23" xfId="5" applyNumberFormat="1" applyFont="1" applyFill="1" applyBorder="1" applyAlignment="1" applyProtection="1">
      <alignment horizontal="center" vertical="center" wrapText="1"/>
    </xf>
    <xf numFmtId="9" fontId="35" fillId="0" borderId="24" xfId="5" applyFont="1" applyFill="1" applyBorder="1" applyAlignment="1" applyProtection="1">
      <alignment vertical="center" wrapText="1"/>
    </xf>
    <xf numFmtId="9" fontId="35" fillId="4" borderId="22" xfId="5" applyFont="1" applyFill="1" applyBorder="1" applyAlignment="1" applyProtection="1">
      <alignment horizontal="left" vertical="center" wrapText="1" indent="1"/>
    </xf>
    <xf numFmtId="8" fontId="35" fillId="3" borderId="2" xfId="3" applyNumberFormat="1" applyFont="1" applyFill="1" applyBorder="1" applyAlignment="1" applyProtection="1">
      <alignment horizontal="center" vertical="center"/>
      <protection locked="0"/>
    </xf>
    <xf numFmtId="167" fontId="7" fillId="0" borderId="1" xfId="13" applyNumberFormat="1" applyFont="1" applyAlignment="1">
      <alignment vertical="center"/>
    </xf>
    <xf numFmtId="0" fontId="0" fillId="0" borderId="0" xfId="0" applyAlignment="1">
      <alignment vertical="center"/>
    </xf>
    <xf numFmtId="0" fontId="41" fillId="0" borderId="1" xfId="0" applyFont="1" applyBorder="1" applyAlignment="1">
      <alignment horizontal="center" vertical="top"/>
    </xf>
    <xf numFmtId="0" fontId="40" fillId="0" borderId="1" xfId="0" applyFont="1" applyBorder="1"/>
    <xf numFmtId="0" fontId="41" fillId="0" borderId="1" xfId="0" applyFont="1" applyBorder="1" applyAlignment="1">
      <alignment vertical="top"/>
    </xf>
    <xf numFmtId="9" fontId="40" fillId="4" borderId="15" xfId="5" applyFont="1" applyFill="1" applyBorder="1" applyAlignment="1" applyProtection="1">
      <alignment horizontal="center" vertical="center" wrapText="1"/>
    </xf>
    <xf numFmtId="9" fontId="40" fillId="4" borderId="26" xfId="5" applyFont="1" applyFill="1" applyBorder="1" applyAlignment="1" applyProtection="1">
      <alignment horizontal="center" vertical="center" wrapText="1"/>
    </xf>
    <xf numFmtId="10" fontId="41" fillId="3" borderId="29" xfId="5" applyNumberFormat="1" applyFont="1" applyFill="1" applyBorder="1" applyAlignment="1" applyProtection="1">
      <alignment horizontal="center" vertical="center" wrapText="1"/>
      <protection locked="0"/>
    </xf>
    <xf numFmtId="10" fontId="40" fillId="4" borderId="30" xfId="22" applyNumberFormat="1" applyFont="1" applyFill="1" applyBorder="1" applyAlignment="1" applyProtection="1">
      <alignment horizontal="center" vertical="center"/>
    </xf>
    <xf numFmtId="10" fontId="35" fillId="4" borderId="16" xfId="22" applyNumberFormat="1" applyFont="1" applyFill="1" applyBorder="1" applyAlignment="1" applyProtection="1">
      <alignment horizontal="center" vertical="center"/>
    </xf>
    <xf numFmtId="9" fontId="40" fillId="0" borderId="15" xfId="5" applyFont="1" applyFill="1" applyBorder="1" applyAlignment="1" applyProtection="1">
      <alignment horizontal="center" vertical="center" wrapText="1"/>
    </xf>
    <xf numFmtId="9" fontId="40" fillId="0" borderId="26" xfId="5" applyFont="1" applyFill="1" applyBorder="1" applyAlignment="1" applyProtection="1">
      <alignment horizontal="center" vertical="center" wrapText="1"/>
    </xf>
    <xf numFmtId="10" fontId="40" fillId="0" borderId="30" xfId="22" applyNumberFormat="1" applyFont="1" applyFill="1" applyBorder="1" applyAlignment="1" applyProtection="1">
      <alignment horizontal="center" vertical="center"/>
    </xf>
    <xf numFmtId="10" fontId="35" fillId="0" borderId="16" xfId="22" applyNumberFormat="1" applyFont="1" applyFill="1" applyBorder="1" applyAlignment="1" applyProtection="1">
      <alignment horizontal="center" vertical="center"/>
    </xf>
    <xf numFmtId="1" fontId="40" fillId="0" borderId="1" xfId="5" applyNumberFormat="1" applyFont="1" applyBorder="1" applyAlignment="1" applyProtection="1">
      <alignment horizontal="center" vertical="center" wrapText="1"/>
    </xf>
    <xf numFmtId="9" fontId="48" fillId="2" borderId="1" xfId="5" applyFont="1" applyFill="1" applyBorder="1" applyAlignment="1" applyProtection="1">
      <alignment vertical="center"/>
    </xf>
    <xf numFmtId="9" fontId="40" fillId="2" borderId="1" xfId="5" applyFont="1" applyFill="1" applyBorder="1" applyAlignment="1" applyProtection="1">
      <alignment vertical="center"/>
    </xf>
    <xf numFmtId="9" fontId="35" fillId="0" borderId="4" xfId="22" applyFont="1" applyBorder="1" applyAlignment="1" applyProtection="1">
      <alignment horizontal="center" vertical="center"/>
    </xf>
    <xf numFmtId="10" fontId="35" fillId="0" borderId="4" xfId="5" applyNumberFormat="1" applyFont="1" applyFill="1" applyBorder="1" applyAlignment="1" applyProtection="1">
      <alignment horizontal="center" vertical="center" wrapText="1"/>
    </xf>
    <xf numFmtId="9" fontId="35" fillId="0" borderId="1" xfId="22" applyFont="1" applyBorder="1" applyAlignment="1" applyProtection="1">
      <alignment horizontal="center" vertical="center"/>
    </xf>
    <xf numFmtId="9" fontId="41" fillId="2" borderId="1" xfId="5" applyFont="1" applyFill="1" applyBorder="1" applyAlignment="1" applyProtection="1">
      <alignment vertical="center"/>
    </xf>
    <xf numFmtId="0" fontId="40" fillId="0" borderId="1" xfId="3" applyFont="1" applyAlignment="1">
      <alignment horizontal="center" vertical="center"/>
    </xf>
    <xf numFmtId="44" fontId="35" fillId="2" borderId="1" xfId="23" applyFont="1" applyFill="1" applyBorder="1" applyAlignment="1" applyProtection="1">
      <alignment horizontal="center" vertical="center"/>
    </xf>
    <xf numFmtId="44" fontId="35" fillId="2" borderId="19" xfId="23" applyFont="1" applyFill="1" applyBorder="1" applyAlignment="1" applyProtection="1">
      <alignment horizontal="center" vertical="center"/>
    </xf>
    <xf numFmtId="0" fontId="41" fillId="0" borderId="1" xfId="3" applyFont="1" applyAlignment="1">
      <alignment horizontal="center" vertical="center"/>
    </xf>
    <xf numFmtId="9" fontId="40" fillId="4" borderId="3" xfId="3" applyNumberFormat="1" applyFont="1" applyFill="1" applyBorder="1" applyAlignment="1">
      <alignment horizontal="left" vertical="center" wrapText="1" indent="1"/>
    </xf>
    <xf numFmtId="3" fontId="40" fillId="4" borderId="3" xfId="3" applyNumberFormat="1" applyFont="1" applyFill="1" applyBorder="1" applyAlignment="1">
      <alignment horizontal="center" vertical="center"/>
    </xf>
    <xf numFmtId="166" fontId="40" fillId="4" borderId="3" xfId="4" applyNumberFormat="1" applyFont="1" applyFill="1" applyBorder="1" applyAlignment="1">
      <alignment horizontal="center" vertical="center"/>
    </xf>
    <xf numFmtId="168" fontId="40" fillId="4" borderId="3" xfId="3" applyNumberFormat="1" applyFont="1" applyFill="1" applyBorder="1" applyAlignment="1">
      <alignment horizontal="center" vertical="center"/>
    </xf>
    <xf numFmtId="166" fontId="40" fillId="0" borderId="1" xfId="3" applyNumberFormat="1" applyFont="1" applyAlignment="1">
      <alignment vertical="center"/>
    </xf>
    <xf numFmtId="165" fontId="40" fillId="0" borderId="1" xfId="14" applyFont="1" applyBorder="1" applyAlignment="1">
      <alignment vertical="center"/>
    </xf>
    <xf numFmtId="165" fontId="40" fillId="0" borderId="1" xfId="3" applyNumberFormat="1" applyFont="1" applyAlignment="1">
      <alignment vertical="center"/>
    </xf>
    <xf numFmtId="9" fontId="40" fillId="0" borderId="12" xfId="3" applyNumberFormat="1" applyFont="1" applyBorder="1" applyAlignment="1">
      <alignment horizontal="left" vertical="center" wrapText="1" indent="1"/>
    </xf>
    <xf numFmtId="3" fontId="40" fillId="2" borderId="12" xfId="3" applyNumberFormat="1" applyFont="1" applyFill="1" applyBorder="1" applyAlignment="1">
      <alignment horizontal="center" vertical="center"/>
    </xf>
    <xf numFmtId="166" fontId="40" fillId="2" borderId="12" xfId="4" applyNumberFormat="1" applyFont="1" applyFill="1" applyBorder="1" applyAlignment="1">
      <alignment horizontal="center" vertical="center"/>
    </xf>
    <xf numFmtId="168" fontId="40" fillId="2" borderId="12" xfId="3" applyNumberFormat="1" applyFont="1" applyFill="1" applyBorder="1" applyAlignment="1">
      <alignment horizontal="center" vertical="center"/>
    </xf>
    <xf numFmtId="9" fontId="40" fillId="0" borderId="3" xfId="3" applyNumberFormat="1" applyFont="1" applyBorder="1" applyAlignment="1">
      <alignment horizontal="left" vertical="center" wrapText="1" indent="1"/>
    </xf>
    <xf numFmtId="3" fontId="40" fillId="2" borderId="3" xfId="3" applyNumberFormat="1" applyFont="1" applyFill="1" applyBorder="1" applyAlignment="1">
      <alignment horizontal="center" vertical="center"/>
    </xf>
    <xf numFmtId="3" fontId="41" fillId="2" borderId="13" xfId="3" applyNumberFormat="1" applyFont="1" applyFill="1" applyBorder="1" applyAlignment="1">
      <alignment horizontal="center" vertical="center"/>
    </xf>
    <xf numFmtId="168" fontId="42" fillId="8" borderId="31" xfId="3" applyNumberFormat="1" applyFont="1" applyFill="1" applyBorder="1" applyAlignment="1">
      <alignment horizontal="center" vertical="center"/>
    </xf>
    <xf numFmtId="166" fontId="40" fillId="0" borderId="1" xfId="3" applyNumberFormat="1" applyFont="1" applyAlignment="1">
      <alignment horizontal="center"/>
    </xf>
    <xf numFmtId="166" fontId="41" fillId="2" borderId="12" xfId="4" applyNumberFormat="1" applyFont="1" applyFill="1" applyBorder="1" applyAlignment="1">
      <alignment horizontal="center" vertical="center"/>
    </xf>
    <xf numFmtId="166" fontId="41" fillId="4" borderId="3" xfId="4" applyNumberFormat="1" applyFont="1" applyFill="1" applyBorder="1" applyAlignment="1">
      <alignment horizontal="center" vertical="center"/>
    </xf>
    <xf numFmtId="9" fontId="40" fillId="4" borderId="15" xfId="5" applyFont="1" applyFill="1" applyBorder="1" applyAlignment="1" applyProtection="1">
      <alignment horizontal="left" vertical="center" wrapText="1"/>
    </xf>
    <xf numFmtId="9" fontId="40" fillId="0" borderId="15" xfId="5" applyFont="1" applyFill="1" applyBorder="1" applyAlignment="1" applyProtection="1">
      <alignment horizontal="left" vertical="center" wrapText="1"/>
    </xf>
    <xf numFmtId="10" fontId="40" fillId="4" borderId="15" xfId="22" applyNumberFormat="1" applyFont="1" applyFill="1" applyBorder="1" applyAlignment="1" applyProtection="1">
      <alignment horizontal="center" vertical="center"/>
    </xf>
    <xf numFmtId="10" fontId="40" fillId="0" borderId="15" xfId="22" applyNumberFormat="1" applyFont="1" applyFill="1" applyBorder="1" applyAlignment="1" applyProtection="1">
      <alignment horizontal="center" vertical="center"/>
    </xf>
    <xf numFmtId="0" fontId="49" fillId="0" borderId="1" xfId="2" applyFont="1"/>
    <xf numFmtId="0" fontId="49" fillId="0" borderId="1" xfId="2" applyFont="1" applyAlignment="1">
      <alignment vertical="center"/>
    </xf>
    <xf numFmtId="0" fontId="50" fillId="0" borderId="1" xfId="2" applyFont="1"/>
    <xf numFmtId="0" fontId="51" fillId="0" borderId="1" xfId="2" applyFont="1" applyAlignment="1">
      <alignment vertical="center"/>
    </xf>
    <xf numFmtId="0" fontId="52" fillId="0" borderId="32" xfId="2" applyFont="1" applyBorder="1"/>
    <xf numFmtId="0" fontId="53" fillId="0" borderId="32" xfId="24" applyFont="1" applyFill="1" applyBorder="1" applyAlignment="1" applyProtection="1">
      <alignment horizontal="left" vertical="center"/>
    </xf>
    <xf numFmtId="2" fontId="54" fillId="0" borderId="32" xfId="24" applyNumberFormat="1" applyFont="1" applyFill="1" applyBorder="1" applyAlignment="1" applyProtection="1">
      <alignment vertical="center"/>
    </xf>
    <xf numFmtId="0" fontId="52" fillId="0" borderId="32" xfId="24" applyFont="1" applyFill="1" applyBorder="1" applyAlignment="1" applyProtection="1">
      <alignment vertical="center"/>
    </xf>
    <xf numFmtId="0" fontId="50" fillId="0" borderId="32" xfId="24" applyFont="1" applyFill="1" applyBorder="1" applyAlignment="1" applyProtection="1">
      <alignment vertical="center"/>
    </xf>
    <xf numFmtId="2" fontId="55" fillId="0" borderId="32" xfId="24" applyNumberFormat="1" applyFont="1" applyFill="1" applyBorder="1" applyAlignment="1" applyProtection="1">
      <alignment horizontal="right" vertical="center"/>
    </xf>
    <xf numFmtId="2" fontId="54" fillId="0" borderId="17" xfId="2" applyNumberFormat="1" applyFont="1" applyBorder="1" applyAlignment="1">
      <alignment horizontal="center" vertical="center"/>
    </xf>
    <xf numFmtId="0" fontId="54" fillId="0" borderId="34" xfId="2" applyFont="1" applyBorder="1" applyAlignment="1">
      <alignment horizontal="center" vertical="center"/>
    </xf>
    <xf numFmtId="0" fontId="54" fillId="0" borderId="35" xfId="2" applyFont="1" applyBorder="1" applyAlignment="1">
      <alignment horizontal="center" vertical="center"/>
    </xf>
    <xf numFmtId="0" fontId="54" fillId="0" borderId="1" xfId="2" applyFont="1" applyAlignment="1">
      <alignment vertical="center"/>
    </xf>
    <xf numFmtId="0" fontId="54" fillId="0" borderId="1" xfId="2" applyFont="1" applyAlignment="1">
      <alignment horizontal="center" vertical="center" wrapText="1"/>
    </xf>
    <xf numFmtId="2" fontId="54" fillId="0" borderId="34" xfId="2" applyNumberFormat="1" applyFont="1" applyBorder="1" applyAlignment="1">
      <alignment horizontal="center"/>
    </xf>
    <xf numFmtId="0" fontId="54" fillId="0" borderId="1" xfId="2" applyFont="1"/>
    <xf numFmtId="0" fontId="50" fillId="0" borderId="1" xfId="2" applyFont="1" applyAlignment="1">
      <alignment horizontal="center"/>
    </xf>
    <xf numFmtId="0" fontId="54" fillId="0" borderId="1" xfId="2" applyFont="1" applyAlignment="1">
      <alignment horizontal="center" wrapText="1"/>
    </xf>
    <xf numFmtId="0" fontId="53" fillId="0" borderId="37" xfId="2" applyFont="1" applyBorder="1" applyAlignment="1">
      <alignment horizontal="center" vertical="center" wrapText="1"/>
    </xf>
    <xf numFmtId="0" fontId="53" fillId="0" borderId="38" xfId="2" applyFont="1" applyBorder="1" applyAlignment="1">
      <alignment horizontal="center" vertical="center" wrapText="1"/>
    </xf>
    <xf numFmtId="0" fontId="53" fillId="0" borderId="1" xfId="2" applyFont="1" applyAlignment="1">
      <alignment horizontal="center" vertical="center" wrapText="1"/>
    </xf>
    <xf numFmtId="0" fontId="53" fillId="0" borderId="39" xfId="2" applyFont="1" applyBorder="1" applyAlignment="1">
      <alignment horizontal="center" vertical="center" wrapText="1"/>
    </xf>
    <xf numFmtId="0" fontId="53" fillId="0" borderId="40" xfId="2" applyFont="1" applyBorder="1" applyAlignment="1">
      <alignment horizontal="center" vertical="center" wrapText="1"/>
    </xf>
    <xf numFmtId="166" fontId="56" fillId="0" borderId="1" xfId="8" applyNumberFormat="1" applyFont="1" applyFill="1" applyBorder="1" applyAlignment="1" applyProtection="1">
      <alignment horizontal="center" vertical="center"/>
    </xf>
    <xf numFmtId="166" fontId="56" fillId="2" borderId="35" xfId="8" applyNumberFormat="1" applyFont="1" applyFill="1" applyBorder="1" applyAlignment="1" applyProtection="1">
      <alignment horizontal="center" vertical="center"/>
    </xf>
    <xf numFmtId="166" fontId="56" fillId="2" borderId="35" xfId="2" applyNumberFormat="1" applyFont="1" applyFill="1" applyBorder="1" applyAlignment="1">
      <alignment horizontal="center" vertical="center" wrapText="1"/>
    </xf>
    <xf numFmtId="166" fontId="53" fillId="2" borderId="1" xfId="8" applyNumberFormat="1" applyFont="1" applyFill="1" applyBorder="1" applyAlignment="1" applyProtection="1">
      <alignment horizontal="center" vertical="center"/>
    </xf>
    <xf numFmtId="2" fontId="57" fillId="0" borderId="1" xfId="9" applyNumberFormat="1" applyFont="1" applyFill="1" applyBorder="1" applyAlignment="1" applyProtection="1">
      <alignment vertical="center" wrapText="1"/>
    </xf>
    <xf numFmtId="0" fontId="53" fillId="4" borderId="1" xfId="2" applyFont="1" applyFill="1" applyAlignment="1">
      <alignment horizontal="center" vertical="center" wrapText="1"/>
    </xf>
    <xf numFmtId="166" fontId="56" fillId="4" borderId="1" xfId="8" applyNumberFormat="1" applyFont="1" applyFill="1" applyBorder="1" applyAlignment="1" applyProtection="1">
      <alignment horizontal="center" vertical="center"/>
    </xf>
    <xf numFmtId="166" fontId="56" fillId="2" borderId="36" xfId="8" applyNumberFormat="1" applyFont="1" applyFill="1" applyBorder="1" applyAlignment="1" applyProtection="1">
      <alignment horizontal="center" vertical="center"/>
    </xf>
    <xf numFmtId="166" fontId="56" fillId="2" borderId="36" xfId="2" applyNumberFormat="1" applyFont="1" applyFill="1" applyBorder="1" applyAlignment="1">
      <alignment horizontal="center" vertical="center" wrapText="1"/>
    </xf>
    <xf numFmtId="166" fontId="49" fillId="2" borderId="36" xfId="8" applyNumberFormat="1" applyFont="1" applyFill="1" applyBorder="1" applyAlignment="1" applyProtection="1">
      <alignment horizontal="center" vertical="center"/>
    </xf>
    <xf numFmtId="166" fontId="49" fillId="2" borderId="36" xfId="2" applyNumberFormat="1" applyFont="1" applyFill="1" applyBorder="1" applyAlignment="1">
      <alignment horizontal="center" vertical="center" wrapText="1"/>
    </xf>
    <xf numFmtId="0" fontId="49" fillId="0" borderId="41" xfId="2" applyFont="1" applyBorder="1"/>
    <xf numFmtId="0" fontId="54" fillId="0" borderId="1" xfId="2" applyFont="1" applyAlignment="1">
      <alignment horizontal="center"/>
    </xf>
    <xf numFmtId="0" fontId="49" fillId="0" borderId="1" xfId="2" applyFont="1" applyAlignment="1">
      <alignment horizontal="center"/>
    </xf>
    <xf numFmtId="0" fontId="51" fillId="0" borderId="1" xfId="2" applyFont="1" applyAlignment="1">
      <alignment horizontal="left" vertical="center"/>
    </xf>
    <xf numFmtId="0" fontId="52" fillId="0" borderId="32" xfId="24" applyFont="1" applyFill="1" applyBorder="1" applyAlignment="1" applyProtection="1">
      <alignment horizontal="left" vertical="center"/>
    </xf>
    <xf numFmtId="0" fontId="54" fillId="0" borderId="1" xfId="2" applyFont="1" applyAlignment="1">
      <alignment horizontal="left" vertical="center" wrapText="1"/>
    </xf>
    <xf numFmtId="0" fontId="49" fillId="0" borderId="1" xfId="2" applyFont="1" applyAlignment="1">
      <alignment horizontal="left"/>
    </xf>
    <xf numFmtId="0" fontId="54" fillId="0" borderId="1" xfId="2" applyFont="1" applyAlignment="1">
      <alignment horizontal="left" wrapText="1"/>
    </xf>
    <xf numFmtId="0" fontId="50" fillId="0" borderId="1" xfId="2" applyFont="1" applyAlignment="1">
      <alignment horizontal="left"/>
    </xf>
    <xf numFmtId="0" fontId="49" fillId="0" borderId="41" xfId="2" applyFont="1" applyBorder="1" applyAlignment="1">
      <alignment horizontal="left"/>
    </xf>
    <xf numFmtId="0" fontId="46" fillId="0" borderId="1" xfId="0" applyFont="1" applyBorder="1" applyAlignment="1">
      <alignment vertical="center"/>
    </xf>
    <xf numFmtId="43" fontId="35" fillId="0" borderId="1" xfId="6" applyNumberFormat="1" applyFont="1" applyAlignment="1">
      <alignment vertical="center"/>
    </xf>
    <xf numFmtId="0" fontId="35" fillId="0" borderId="1" xfId="6" applyFont="1" applyAlignment="1">
      <alignment vertical="center"/>
    </xf>
    <xf numFmtId="43" fontId="46" fillId="0" borderId="1" xfId="12" applyFont="1" applyBorder="1" applyAlignment="1">
      <alignment vertical="center"/>
    </xf>
    <xf numFmtId="169" fontId="46" fillId="0" borderId="1" xfId="6" applyNumberFormat="1" applyFont="1" applyAlignment="1">
      <alignment vertical="center"/>
    </xf>
    <xf numFmtId="0" fontId="35" fillId="0" borderId="1" xfId="3" applyFont="1"/>
    <xf numFmtId="0" fontId="35" fillId="0" borderId="1" xfId="3" applyFont="1" applyAlignment="1">
      <alignment horizontal="center"/>
    </xf>
    <xf numFmtId="0" fontId="3" fillId="8" borderId="1" xfId="0" applyFont="1" applyFill="1" applyBorder="1"/>
    <xf numFmtId="0" fontId="10" fillId="8" borderId="1" xfId="0" applyFont="1" applyFill="1" applyBorder="1" applyAlignment="1">
      <alignment vertical="top"/>
    </xf>
    <xf numFmtId="0" fontId="58" fillId="8" borderId="1" xfId="0" applyFont="1" applyFill="1" applyBorder="1" applyAlignment="1">
      <alignment horizontal="left" vertical="center"/>
    </xf>
    <xf numFmtId="0" fontId="4" fillId="2" borderId="0" xfId="0" applyFont="1" applyFill="1" applyAlignment="1">
      <alignment vertical="center"/>
    </xf>
    <xf numFmtId="0" fontId="30" fillId="2" borderId="10" xfId="0" applyFont="1" applyFill="1" applyBorder="1" applyAlignment="1">
      <alignment horizontal="left" vertical="center"/>
    </xf>
    <xf numFmtId="6" fontId="4" fillId="2" borderId="11" xfId="0" applyNumberFormat="1" applyFont="1" applyFill="1" applyBorder="1" applyAlignment="1">
      <alignment horizontal="center" vertical="center"/>
    </xf>
    <xf numFmtId="166" fontId="12" fillId="2" borderId="9" xfId="0" applyNumberFormat="1" applyFont="1" applyFill="1" applyBorder="1" applyAlignment="1">
      <alignment horizontal="center" vertical="center"/>
    </xf>
    <xf numFmtId="166" fontId="12" fillId="2" borderId="5" xfId="0" applyNumberFormat="1" applyFont="1" applyFill="1" applyBorder="1" applyAlignment="1">
      <alignment horizontal="center" vertical="center"/>
    </xf>
    <xf numFmtId="0" fontId="4" fillId="2" borderId="7" xfId="0" applyFont="1" applyFill="1" applyBorder="1" applyAlignment="1">
      <alignment vertical="center"/>
    </xf>
    <xf numFmtId="6" fontId="4" fillId="2" borderId="0" xfId="0" applyNumberFormat="1" applyFont="1" applyFill="1" applyAlignment="1">
      <alignment horizontal="center" vertical="center"/>
    </xf>
    <xf numFmtId="166" fontId="4" fillId="2" borderId="9" xfId="0" applyNumberFormat="1" applyFont="1" applyFill="1" applyBorder="1" applyAlignment="1">
      <alignment horizontal="right" vertical="center"/>
    </xf>
    <xf numFmtId="166" fontId="4" fillId="2" borderId="5" xfId="0" applyNumberFormat="1" applyFont="1" applyFill="1" applyBorder="1" applyAlignment="1">
      <alignment horizontal="right" vertical="center"/>
    </xf>
    <xf numFmtId="0" fontId="4" fillId="2" borderId="9" xfId="0" applyFont="1" applyFill="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27" fillId="0" borderId="1" xfId="0" applyFont="1" applyBorder="1" applyAlignment="1">
      <alignment vertical="center"/>
    </xf>
    <xf numFmtId="44" fontId="4" fillId="2" borderId="1" xfId="17" applyFont="1" applyFill="1" applyBorder="1" applyAlignment="1" applyProtection="1">
      <alignment vertical="center"/>
    </xf>
    <xf numFmtId="0" fontId="31" fillId="2" borderId="1" xfId="0" applyFont="1" applyFill="1" applyBorder="1" applyAlignment="1">
      <alignment vertical="center"/>
    </xf>
    <xf numFmtId="0" fontId="29" fillId="2" borderId="2" xfId="19" applyNumberFormat="1" applyFont="1" applyFill="1" applyBorder="1" applyAlignment="1" applyProtection="1">
      <alignment horizontal="center" vertical="center"/>
    </xf>
    <xf numFmtId="0" fontId="33" fillId="2" borderId="0" xfId="0" applyFont="1" applyFill="1" applyAlignment="1">
      <alignment vertical="center"/>
    </xf>
    <xf numFmtId="0" fontId="4" fillId="2" borderId="2" xfId="0" applyFont="1" applyFill="1" applyBorder="1" applyAlignment="1">
      <alignment vertical="center"/>
    </xf>
    <xf numFmtId="6" fontId="4" fillId="2" borderId="2" xfId="0" applyNumberFormat="1" applyFont="1" applyFill="1" applyBorder="1" applyAlignment="1">
      <alignment horizontal="center" vertical="center"/>
    </xf>
    <xf numFmtId="171" fontId="4" fillId="2" borderId="2" xfId="18" applyNumberFormat="1" applyFont="1" applyFill="1" applyBorder="1" applyAlignment="1" applyProtection="1">
      <alignment horizontal="center" vertical="center"/>
    </xf>
    <xf numFmtId="0" fontId="32" fillId="2" borderId="0" xfId="0" applyFont="1" applyFill="1" applyAlignment="1">
      <alignment vertical="center"/>
    </xf>
    <xf numFmtId="2" fontId="4" fillId="2" borderId="7" xfId="0" applyNumberFormat="1" applyFont="1" applyFill="1" applyBorder="1" applyAlignment="1">
      <alignment vertical="center"/>
    </xf>
    <xf numFmtId="165" fontId="32" fillId="2" borderId="0" xfId="14" applyFont="1" applyFill="1" applyAlignment="1">
      <alignment vertical="center"/>
    </xf>
    <xf numFmtId="165" fontId="4" fillId="2" borderId="0" xfId="14" applyFont="1" applyFill="1" applyAlignment="1">
      <alignment vertical="center"/>
    </xf>
    <xf numFmtId="0" fontId="22" fillId="2" borderId="0" xfId="0" applyFont="1" applyFill="1" applyAlignment="1">
      <alignment vertical="center"/>
    </xf>
    <xf numFmtId="0" fontId="4" fillId="2" borderId="2" xfId="0" applyFont="1" applyFill="1" applyBorder="1" applyAlignment="1">
      <alignment horizontal="center" vertical="center"/>
    </xf>
    <xf numFmtId="6" fontId="4" fillId="2" borderId="0" xfId="0" applyNumberFormat="1" applyFont="1" applyFill="1" applyAlignment="1">
      <alignment vertical="center"/>
    </xf>
    <xf numFmtId="171" fontId="4" fillId="2" borderId="2" xfId="20" applyNumberFormat="1" applyFont="1" applyFill="1" applyBorder="1" applyAlignment="1" applyProtection="1">
      <alignment vertical="center"/>
    </xf>
    <xf numFmtId="2" fontId="4" fillId="2" borderId="2" xfId="0" applyNumberFormat="1" applyFont="1" applyFill="1" applyBorder="1" applyAlignment="1">
      <alignment horizontal="center" vertical="center"/>
    </xf>
    <xf numFmtId="44" fontId="40" fillId="0" borderId="1" xfId="17" applyFont="1" applyBorder="1" applyAlignment="1" applyProtection="1">
      <alignment horizontal="center" vertical="center"/>
    </xf>
    <xf numFmtId="0" fontId="41" fillId="0" borderId="1" xfId="26" applyFont="1" applyAlignment="1">
      <alignment vertical="top"/>
    </xf>
    <xf numFmtId="0" fontId="59" fillId="0" borderId="1" xfId="24" applyFont="1" applyFill="1" applyBorder="1" applyAlignment="1" applyProtection="1">
      <alignment horizontal="left" vertical="top"/>
    </xf>
    <xf numFmtId="2" fontId="60" fillId="0" borderId="1" xfId="24" applyNumberFormat="1" applyFont="1" applyFill="1" applyBorder="1" applyAlignment="1" applyProtection="1">
      <alignment vertical="top"/>
    </xf>
    <xf numFmtId="0" fontId="61" fillId="0" borderId="1" xfId="24" applyFont="1" applyFill="1" applyBorder="1" applyAlignment="1" applyProtection="1">
      <alignment vertical="top"/>
    </xf>
    <xf numFmtId="2" fontId="59" fillId="0" borderId="1" xfId="24" applyNumberFormat="1" applyFont="1" applyFill="1" applyBorder="1" applyAlignment="1" applyProtection="1">
      <alignment vertical="top"/>
    </xf>
    <xf numFmtId="0" fontId="35" fillId="0" borderId="1" xfId="2" applyFont="1" applyAlignment="1">
      <alignment vertical="top"/>
    </xf>
    <xf numFmtId="0" fontId="40" fillId="0" borderId="1" xfId="26" applyFont="1"/>
    <xf numFmtId="0" fontId="41" fillId="0" borderId="32" xfId="0" applyFont="1" applyBorder="1" applyAlignment="1">
      <alignment horizontal="center" vertical="center" readingOrder="1"/>
    </xf>
    <xf numFmtId="0" fontId="41" fillId="2" borderId="32" xfId="0" applyFont="1" applyFill="1" applyBorder="1" applyAlignment="1">
      <alignment horizontal="center" vertical="center" readingOrder="1"/>
    </xf>
    <xf numFmtId="0" fontId="46" fillId="0" borderId="33" xfId="26" applyFont="1" applyBorder="1" applyAlignment="1">
      <alignment horizontal="center" vertical="center"/>
    </xf>
    <xf numFmtId="5" fontId="40" fillId="2" borderId="33" xfId="26" applyNumberFormat="1" applyFont="1" applyFill="1" applyBorder="1" applyAlignment="1">
      <alignment horizontal="center" vertical="center"/>
    </xf>
    <xf numFmtId="0" fontId="46" fillId="4" borderId="1" xfId="26" applyFont="1" applyFill="1" applyAlignment="1">
      <alignment horizontal="center" vertical="center"/>
    </xf>
    <xf numFmtId="5" fontId="40" fillId="4" borderId="1" xfId="27" applyNumberFormat="1" applyFont="1" applyFill="1" applyAlignment="1">
      <alignment horizontal="center" vertical="center"/>
    </xf>
    <xf numFmtId="0" fontId="41" fillId="0" borderId="1" xfId="26" applyFont="1"/>
    <xf numFmtId="43" fontId="46" fillId="0" borderId="1" xfId="12" applyFont="1" applyBorder="1" applyAlignment="1" applyProtection="1">
      <alignment vertical="center"/>
    </xf>
    <xf numFmtId="0" fontId="42" fillId="8" borderId="1" xfId="2" applyFont="1" applyFill="1" applyAlignment="1">
      <alignment horizontal="left" vertical="center"/>
    </xf>
    <xf numFmtId="43" fontId="35" fillId="8" borderId="1" xfId="6" applyNumberFormat="1" applyFont="1" applyFill="1" applyAlignment="1">
      <alignment vertical="center"/>
    </xf>
    <xf numFmtId="0" fontId="35" fillId="8" borderId="1" xfId="6" applyFont="1" applyFill="1" applyAlignment="1">
      <alignment vertical="center"/>
    </xf>
    <xf numFmtId="43" fontId="46" fillId="8" borderId="1" xfId="12" applyFont="1" applyFill="1" applyBorder="1" applyAlignment="1" applyProtection="1">
      <alignment vertical="center"/>
    </xf>
    <xf numFmtId="169" fontId="46" fillId="8" borderId="1" xfId="6" applyNumberFormat="1" applyFont="1" applyFill="1" applyAlignment="1">
      <alignment vertical="center"/>
    </xf>
    <xf numFmtId="0" fontId="35" fillId="0" borderId="19" xfId="6" applyFont="1" applyBorder="1" applyAlignment="1">
      <alignment vertical="center"/>
    </xf>
    <xf numFmtId="0" fontId="35" fillId="0" borderId="19" xfId="6" applyFont="1" applyBorder="1" applyAlignment="1">
      <alignment vertical="center" wrapText="1"/>
    </xf>
    <xf numFmtId="8" fontId="35" fillId="4" borderId="20" xfId="3" applyNumberFormat="1" applyFont="1" applyFill="1" applyBorder="1" applyAlignment="1">
      <alignment horizontal="center" vertical="center"/>
    </xf>
    <xf numFmtId="8" fontId="35" fillId="4" borderId="22" xfId="3" applyNumberFormat="1" applyFont="1" applyFill="1" applyBorder="1" applyAlignment="1">
      <alignment horizontal="center" vertical="center"/>
    </xf>
    <xf numFmtId="0" fontId="35" fillId="0" borderId="1" xfId="3" applyFont="1" applyAlignment="1">
      <alignment vertical="center"/>
    </xf>
    <xf numFmtId="8" fontId="35" fillId="0" borderId="23" xfId="3" applyNumberFormat="1" applyFont="1" applyBorder="1" applyAlignment="1">
      <alignment horizontal="center" vertical="center"/>
    </xf>
    <xf numFmtId="8" fontId="35" fillId="0" borderId="25" xfId="3" applyNumberFormat="1" applyFont="1" applyBorder="1" applyAlignment="1">
      <alignment horizontal="center" vertical="center"/>
    </xf>
    <xf numFmtId="8" fontId="35" fillId="2" borderId="1" xfId="3" applyNumberFormat="1" applyFont="1" applyFill="1" applyAlignment="1">
      <alignment horizontal="center" vertical="center"/>
    </xf>
    <xf numFmtId="0" fontId="41" fillId="0" borderId="19" xfId="3" applyFont="1" applyBorder="1"/>
    <xf numFmtId="0" fontId="40" fillId="0" borderId="19" xfId="3" applyFont="1" applyBorder="1"/>
    <xf numFmtId="0" fontId="43" fillId="0" borderId="1" xfId="3" applyFont="1"/>
    <xf numFmtId="0" fontId="47" fillId="0" borderId="1" xfId="3" applyFont="1"/>
    <xf numFmtId="0" fontId="40" fillId="0" borderId="1" xfId="3" applyFont="1" applyAlignment="1">
      <alignment horizontal="left" vertical="center"/>
    </xf>
    <xf numFmtId="0" fontId="43" fillId="0" borderId="1" xfId="3" applyFont="1" applyAlignment="1">
      <alignment vertical="center"/>
    </xf>
    <xf numFmtId="0" fontId="47" fillId="0" borderId="1" xfId="3" applyFont="1" applyAlignment="1">
      <alignment vertical="center"/>
    </xf>
    <xf numFmtId="0" fontId="40" fillId="0" borderId="19" xfId="3" applyFont="1" applyBorder="1" applyAlignment="1">
      <alignment horizontal="center" vertical="center"/>
    </xf>
    <xf numFmtId="0" fontId="40" fillId="0" borderId="19" xfId="3" applyFont="1" applyBorder="1" applyAlignment="1">
      <alignment horizontal="left" vertical="center"/>
    </xf>
    <xf numFmtId="0" fontId="40" fillId="0" borderId="19" xfId="3" applyFont="1" applyBorder="1" applyAlignment="1">
      <alignment vertical="center"/>
    </xf>
    <xf numFmtId="0" fontId="35" fillId="0" borderId="1" xfId="3" applyFont="1" applyAlignment="1">
      <alignment horizontal="left" vertical="top"/>
    </xf>
    <xf numFmtId="0" fontId="35" fillId="0" borderId="1" xfId="3" applyFont="1" applyAlignment="1">
      <alignment horizontal="left"/>
    </xf>
    <xf numFmtId="0" fontId="46" fillId="0" borderId="1" xfId="3" applyFont="1"/>
    <xf numFmtId="0" fontId="46" fillId="0" borderId="1" xfId="3" applyFont="1" applyAlignment="1">
      <alignment vertical="center"/>
    </xf>
    <xf numFmtId="0" fontId="35" fillId="0" borderId="1" xfId="3" applyFont="1" applyAlignment="1">
      <alignment horizontal="center" vertical="top"/>
    </xf>
    <xf numFmtId="0" fontId="46" fillId="0" borderId="27" xfId="0" applyFont="1" applyBorder="1" applyAlignment="1">
      <alignment horizontal="center" vertical="center" wrapText="1"/>
    </xf>
    <xf numFmtId="0" fontId="46" fillId="0" borderId="27" xfId="0" applyFont="1" applyBorder="1" applyAlignment="1">
      <alignment horizontal="left" vertical="center" wrapText="1"/>
    </xf>
    <xf numFmtId="0" fontId="46" fillId="0" borderId="28" xfId="0" applyFont="1" applyBorder="1" applyAlignment="1">
      <alignment horizontal="center" vertical="center" wrapText="1"/>
    </xf>
    <xf numFmtId="9" fontId="40" fillId="0" borderId="1" xfId="3" applyNumberFormat="1" applyFont="1" applyAlignment="1">
      <alignment vertical="center"/>
    </xf>
    <xf numFmtId="0" fontId="35" fillId="4" borderId="27" xfId="0" applyFont="1" applyFill="1" applyBorder="1" applyAlignment="1">
      <alignment horizontal="center" vertical="center"/>
    </xf>
    <xf numFmtId="0" fontId="35" fillId="0" borderId="27" xfId="0" applyFont="1" applyBorder="1" applyAlignment="1">
      <alignment horizontal="center" vertical="center"/>
    </xf>
    <xf numFmtId="0" fontId="43" fillId="0" borderId="4" xfId="3" applyFont="1" applyBorder="1" applyAlignment="1">
      <alignment horizontal="center" vertical="center"/>
    </xf>
    <xf numFmtId="0" fontId="43" fillId="2" borderId="1" xfId="3" applyFont="1" applyFill="1" applyAlignment="1">
      <alignment horizontal="center" vertical="center"/>
    </xf>
    <xf numFmtId="8" fontId="40" fillId="0" borderId="1" xfId="3" applyNumberFormat="1" applyFont="1" applyAlignment="1">
      <alignment horizontal="center" vertical="center"/>
    </xf>
    <xf numFmtId="8" fontId="40" fillId="0" borderId="1" xfId="3" applyNumberFormat="1" applyFont="1" applyAlignment="1">
      <alignment vertical="center"/>
    </xf>
    <xf numFmtId="8" fontId="42" fillId="9" borderId="1" xfId="3" applyNumberFormat="1" applyFont="1" applyFill="1" applyAlignment="1">
      <alignment horizontal="center" vertical="center"/>
    </xf>
    <xf numFmtId="0" fontId="41" fillId="0" borderId="19" xfId="3" applyFont="1" applyBorder="1" applyAlignment="1">
      <alignment vertical="center"/>
    </xf>
    <xf numFmtId="0" fontId="43" fillId="0" borderId="1" xfId="3" applyFont="1" applyAlignment="1">
      <alignment horizontal="center" vertical="center"/>
    </xf>
    <xf numFmtId="0" fontId="40" fillId="0" borderId="1" xfId="2" applyFont="1" applyAlignment="1">
      <alignment horizontal="left" vertical="center"/>
    </xf>
    <xf numFmtId="0" fontId="44" fillId="0" borderId="1" xfId="3" quotePrefix="1" applyFont="1" applyAlignment="1">
      <alignment vertical="center"/>
    </xf>
    <xf numFmtId="0" fontId="35" fillId="2" borderId="1" xfId="3" applyFont="1" applyFill="1" applyAlignment="1">
      <alignment vertical="center"/>
    </xf>
    <xf numFmtId="0" fontId="35" fillId="2" borderId="1" xfId="3" applyFont="1" applyFill="1" applyAlignment="1">
      <alignment horizontal="center" vertical="center"/>
    </xf>
    <xf numFmtId="0" fontId="40" fillId="2" borderId="1" xfId="3" applyFont="1" applyFill="1" applyAlignment="1">
      <alignment vertical="center"/>
    </xf>
    <xf numFmtId="0" fontId="43" fillId="2" borderId="1" xfId="3" applyFont="1" applyFill="1" applyAlignment="1">
      <alignment vertical="center"/>
    </xf>
    <xf numFmtId="0" fontId="40" fillId="2" borderId="1" xfId="2" applyFont="1" applyFill="1" applyAlignment="1">
      <alignment horizontal="left" vertical="center"/>
    </xf>
    <xf numFmtId="0" fontId="48" fillId="2" borderId="1" xfId="3" quotePrefix="1" applyFont="1" applyFill="1" applyAlignment="1">
      <alignment vertical="center"/>
    </xf>
    <xf numFmtId="0" fontId="44" fillId="2" borderId="1" xfId="3" quotePrefix="1" applyFont="1" applyFill="1" applyAlignment="1">
      <alignment vertical="center"/>
    </xf>
    <xf numFmtId="0" fontId="35" fillId="2" borderId="19" xfId="3" applyFont="1" applyFill="1" applyBorder="1" applyAlignment="1">
      <alignment vertical="center"/>
    </xf>
    <xf numFmtId="0" fontId="35" fillId="2" borderId="19" xfId="3" applyFont="1" applyFill="1" applyBorder="1" applyAlignment="1">
      <alignment horizontal="center" vertical="center"/>
    </xf>
    <xf numFmtId="0" fontId="40" fillId="0" borderId="1" xfId="3" applyFont="1" applyAlignment="1">
      <alignment vertical="top"/>
    </xf>
    <xf numFmtId="0" fontId="40" fillId="0" borderId="1" xfId="3" applyFont="1" applyAlignment="1">
      <alignment horizontal="center" vertical="top"/>
    </xf>
    <xf numFmtId="0" fontId="43" fillId="0" borderId="1" xfId="3" applyFont="1" applyAlignment="1">
      <alignment vertical="top"/>
    </xf>
    <xf numFmtId="0" fontId="41" fillId="0" borderId="19" xfId="3" applyFont="1" applyBorder="1" applyAlignment="1">
      <alignment horizontal="left" vertical="center" wrapText="1"/>
    </xf>
    <xf numFmtId="0" fontId="41" fillId="0" borderId="19" xfId="3" applyFont="1" applyBorder="1" applyAlignment="1">
      <alignment horizontal="center" vertical="center"/>
    </xf>
    <xf numFmtId="0" fontId="41" fillId="0" borderId="19" xfId="3" applyFont="1" applyBorder="1" applyAlignment="1">
      <alignment horizontal="center" vertical="center" wrapText="1"/>
    </xf>
    <xf numFmtId="9" fontId="64" fillId="0" borderId="25" xfId="5" applyFont="1" applyFill="1" applyBorder="1" applyAlignment="1" applyProtection="1">
      <alignment horizontal="left" vertical="center" wrapText="1" indent="1"/>
    </xf>
    <xf numFmtId="0" fontId="7" fillId="0" borderId="0" xfId="0" applyFont="1" applyAlignment="1">
      <alignment horizontal="justify" vertical="center"/>
    </xf>
    <xf numFmtId="0" fontId="7" fillId="0" borderId="0" xfId="0" applyFont="1" applyAlignment="1"/>
    <xf numFmtId="0" fontId="0" fillId="0" borderId="0" xfId="0" applyAlignment="1"/>
    <xf numFmtId="0" fontId="41" fillId="0" borderId="1" xfId="2" applyFont="1" applyAlignment="1">
      <alignment vertical="center" wrapText="1"/>
    </xf>
    <xf numFmtId="0" fontId="40" fillId="0" borderId="1" xfId="0" applyFont="1" applyBorder="1" applyAlignment="1">
      <alignment vertical="center"/>
    </xf>
    <xf numFmtId="0" fontId="42" fillId="8" borderId="1" xfId="0" applyFont="1" applyFill="1" applyBorder="1" applyAlignment="1">
      <alignment horizontal="left" vertical="center" wrapText="1"/>
    </xf>
    <xf numFmtId="0" fontId="35" fillId="8" borderId="1" xfId="0" applyFont="1" applyFill="1" applyBorder="1" applyAlignment="1">
      <alignment horizontal="left"/>
    </xf>
    <xf numFmtId="0" fontId="40" fillId="0" borderId="1" xfId="0" applyFont="1" applyBorder="1" applyAlignment="1"/>
    <xf numFmtId="1" fontId="40" fillId="0" borderId="19" xfId="5" applyNumberFormat="1" applyFont="1" applyBorder="1" applyAlignment="1" applyProtection="1">
      <alignment horizontal="left" vertical="center" wrapText="1"/>
    </xf>
    <xf numFmtId="0" fontId="0" fillId="0" borderId="19" xfId="0" applyBorder="1" applyAlignment="1">
      <alignment horizontal="left" vertical="center" wrapText="1"/>
    </xf>
    <xf numFmtId="0" fontId="29" fillId="2" borderId="19" xfId="0" applyFont="1" applyFill="1" applyBorder="1" applyAlignment="1">
      <alignment horizontal="center"/>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54" fillId="0" borderId="1" xfId="2" applyFont="1" applyAlignment="1">
      <alignment horizontal="center" vertical="center" wrapText="1"/>
    </xf>
    <xf numFmtId="0" fontId="50" fillId="0" borderId="18" xfId="2" applyFont="1" applyBorder="1" applyAlignment="1">
      <alignment horizontal="center"/>
    </xf>
    <xf numFmtId="0" fontId="50" fillId="0" borderId="36" xfId="2" applyFont="1" applyBorder="1" applyAlignment="1">
      <alignment horizontal="center"/>
    </xf>
    <xf numFmtId="0" fontId="49" fillId="0" borderId="1" xfId="2" applyFont="1" applyAlignment="1">
      <alignment horizontal="left" vertical="center" wrapText="1"/>
    </xf>
  </cellXfs>
  <cellStyles count="29">
    <cellStyle name="20% - Accent3" xfId="20" builtinId="38"/>
    <cellStyle name="Accent1" xfId="19" builtinId="29"/>
    <cellStyle name="Euro" xfId="16" xr:uid="{D10398C4-B398-409C-A681-18A91C9E6DB4}"/>
    <cellStyle name="Hyperlink 2 2" xfId="24" xr:uid="{8FAEA15B-9EEF-5E41-9D94-8AEBB5A1A879}"/>
    <cellStyle name="Invoer" xfId="18"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5" xr:uid="{92301CDC-CADC-6B42-BC27-4969F5B8AD86}"/>
    <cellStyle name="Komma 2 2 4" xfId="28" xr:uid="{5C62ED2F-F93D-D742-B1D1-5A80B2C262CC}"/>
    <cellStyle name="Normaal 2 2" xfId="1" xr:uid="{FE0CFE1D-1274-7F49-A07C-CFBA336B5A63}"/>
    <cellStyle name="Normaal 3" xfId="15" xr:uid="{E93A7BB5-A91A-4EAE-9EBB-0AAAA5A00A27}"/>
    <cellStyle name="Procent 2" xfId="5" xr:uid="{8B19CF99-D0E2-E344-888D-4C8EDAAE792B}"/>
    <cellStyle name="Procent 2 2" xfId="9" xr:uid="{36D329F3-5C55-FA45-ACE1-F5E5E89BD2FB}"/>
    <cellStyle name="Procent 2 2 2" xfId="13" xr:uid="{39B6466D-F383-2946-96E8-8D7EC7368878}"/>
    <cellStyle name="Procent 3" xfId="22" xr:uid="{87F1A7D7-4240-6348-A3E4-1D6F8332A5CC}"/>
    <cellStyle name="Standaard" xfId="0" builtinId="0"/>
    <cellStyle name="Standaard 2" xfId="2" xr:uid="{36191832-9E05-2B4B-A279-4A136E773C21}"/>
    <cellStyle name="Standaard 2 2" xfId="26" xr:uid="{6B19DD2F-98F8-4255-AFFE-83DB5D44FDBB}"/>
    <cellStyle name="Standaard 2 2 2" xfId="6" xr:uid="{E96A5303-F4D4-544B-8AF9-C811F88A3AB2}"/>
    <cellStyle name="Standaard 2 2 2 2" xfId="21" xr:uid="{652812E6-207A-CC4D-A67A-CC9F075A6DF9}"/>
    <cellStyle name="Standaard 2 2 2 3" xfId="27" xr:uid="{FCCACFF3-460B-B643-B44E-FD703955A70C}"/>
    <cellStyle name="Standaard 3" xfId="3" xr:uid="{0A6C18CD-47C5-7848-A747-2935C9FAD241}"/>
    <cellStyle name="Standaard 4" xfId="10" xr:uid="{4A869D4C-8062-8C4D-9AC8-32D8A417FCE0}"/>
    <cellStyle name="Valuta" xfId="17" builtinId="4"/>
    <cellStyle name="Valuta 2" xfId="4" xr:uid="{1833ECE1-D50C-9747-9E3C-4DA7663E8F0F}"/>
    <cellStyle name="Valuta 3" xfId="7" xr:uid="{435F0E8D-5E43-6942-BB74-19272F53CE95}"/>
    <cellStyle name="Valuta 4" xfId="23" xr:uid="{88753A4E-6623-704B-AF44-DFF961408A78}"/>
  </cellStyles>
  <dxfs count="0"/>
  <tableStyles count="0" defaultTableStyle="TableStyleMedium2" defaultPivotStyle="PivotStyleLight16"/>
  <colors>
    <mruColors>
      <color rgb="FF0092DB"/>
      <color rgb="FF00B561"/>
      <color rgb="FF649030"/>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emeentebodegraven.sharepoint.com/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ogogo\Dropbox\Labor%20Redimo\11%20Tools,%20scans%20&amp;%20methodieken\01%20TarievenTools\2017\Analyse%20Uplifts%202013%20StudentenWer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nlppdncn020.aero.corp\user$\Users\Gogogo\Dropbox\Labor%20Redimo\11%20Tools,%20scans%20&amp;%20methodieken\01%20TarievenTools\2017\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voorblad"/>
      <sheetName val="2012"/>
      <sheetName val="2013"/>
      <sheetName val="Analyse"/>
      <sheetName val="ur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theme="0"/>
    <pageSetUpPr fitToPage="1"/>
  </sheetPr>
  <dimension ref="B1:AE17"/>
  <sheetViews>
    <sheetView showGridLines="0" tabSelected="1" zoomScale="77" zoomScaleNormal="77" workbookViewId="0">
      <selection activeCell="B5" sqref="B5"/>
    </sheetView>
  </sheetViews>
  <sheetFormatPr defaultColWidth="8.75" defaultRowHeight="15.5"/>
  <cols>
    <col min="1" max="1" width="3.25" style="4" customWidth="1"/>
    <col min="2" max="2" width="34.75" style="4" bestFit="1" customWidth="1"/>
    <col min="3" max="3" width="18.25" style="4" bestFit="1" customWidth="1"/>
    <col min="4" max="5" width="18" style="4" bestFit="1" customWidth="1"/>
    <col min="6" max="6" width="14.25" style="4" bestFit="1" customWidth="1"/>
    <col min="7" max="7" width="9" style="4" customWidth="1"/>
    <col min="8" max="8" width="11" style="4" bestFit="1" customWidth="1"/>
    <col min="9" max="16384" width="8.75" style="4"/>
  </cols>
  <sheetData>
    <row r="1" spans="2:31" s="22" customFormat="1" ht="29.65" customHeight="1" thickBot="1">
      <c r="B1" s="17"/>
      <c r="C1" s="18"/>
      <c r="D1" s="19"/>
      <c r="E1" s="20"/>
      <c r="F1" s="21"/>
      <c r="H1" s="23"/>
    </row>
    <row r="2" spans="2:31" ht="31.15" customHeight="1">
      <c r="B2" s="26" t="s">
        <v>0</v>
      </c>
      <c r="C2" s="25"/>
      <c r="D2" s="25"/>
      <c r="E2" s="25"/>
      <c r="F2" s="25"/>
    </row>
    <row r="4" spans="2:31" s="13" customFormat="1" ht="25">
      <c r="B4" s="27" t="s">
        <v>1</v>
      </c>
      <c r="C4" s="11"/>
      <c r="D4" s="12"/>
      <c r="E4" s="12"/>
      <c r="F4" s="12"/>
    </row>
    <row r="5" spans="2:31" s="13" customFormat="1" ht="25">
      <c r="B5" s="27" t="s">
        <v>2</v>
      </c>
      <c r="C5" s="12"/>
      <c r="D5" s="12"/>
      <c r="E5" s="12"/>
      <c r="F5" s="12"/>
    </row>
    <row r="6" spans="2:31" ht="33" customHeight="1">
      <c r="B6" s="280"/>
      <c r="C6" s="281"/>
      <c r="D6" s="281"/>
      <c r="E6" s="281"/>
      <c r="F6" s="7"/>
    </row>
    <row r="7" spans="2:31">
      <c r="B7" s="15" t="s">
        <v>3</v>
      </c>
    </row>
    <row r="8" spans="2:31" s="22" customFormat="1" ht="19.149999999999999" customHeight="1">
      <c r="B8" s="22" t="s">
        <v>4</v>
      </c>
    </row>
    <row r="9" spans="2:31" s="22" customFormat="1" ht="19.149999999999999" customHeight="1">
      <c r="B9" s="22" t="s">
        <v>5</v>
      </c>
    </row>
    <row r="10" spans="2:31" s="22" customFormat="1" ht="19.149999999999999" customHeight="1">
      <c r="B10" s="22" t="s">
        <v>6</v>
      </c>
      <c r="E10" s="23"/>
      <c r="F10" s="72"/>
    </row>
    <row r="11" spans="2:31" s="22" customFormat="1" ht="19.149999999999999" customHeight="1">
      <c r="B11" s="22" t="s">
        <v>7</v>
      </c>
      <c r="E11" s="23"/>
      <c r="F11" s="72"/>
      <c r="H11" s="73"/>
    </row>
    <row r="12" spans="2:31">
      <c r="E12" s="5"/>
      <c r="F12" s="8"/>
    </row>
    <row r="13" spans="2:31">
      <c r="B13" s="43" t="s">
        <v>8</v>
      </c>
      <c r="E13" s="9"/>
      <c r="AE13" s="15"/>
    </row>
    <row r="14" spans="2:31" ht="61.15" customHeight="1">
      <c r="B14" s="280" t="s">
        <v>9</v>
      </c>
      <c r="C14" s="281"/>
      <c r="D14" s="281"/>
      <c r="E14" s="281"/>
      <c r="F14" s="282"/>
    </row>
    <row r="15" spans="2:31">
      <c r="B15" s="10"/>
    </row>
    <row r="16" spans="2:31">
      <c r="B16" s="6" t="s">
        <v>10</v>
      </c>
    </row>
    <row r="17" spans="2:2">
      <c r="B17" s="10"/>
    </row>
  </sheetData>
  <sheetProtection selectLockedCells="1" selectUnlockedCells="1"/>
  <mergeCells count="2">
    <mergeCell ref="B6:E6"/>
    <mergeCell ref="B14:F14"/>
  </mergeCells>
  <pageMargins left="0.70866141732283472" right="0.70866141732283472" top="0.74803149606299213" bottom="0.74803149606299213" header="0.31496062992125984" footer="0.31496062992125984"/>
  <pageSetup paperSize="9" orientation="landscape" r:id="rId1"/>
  <headerFooter>
    <oddFooter>Pagina &amp;P&amp;R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theme="0"/>
    <pageSetUpPr fitToPage="1"/>
  </sheetPr>
  <dimension ref="B1:AE25"/>
  <sheetViews>
    <sheetView showGridLines="0" topLeftCell="A3" zoomScale="77" zoomScaleNormal="77" zoomScalePageLayoutView="125" workbookViewId="0">
      <selection activeCell="C7" sqref="C7"/>
    </sheetView>
  </sheetViews>
  <sheetFormatPr defaultColWidth="8.75" defaultRowHeight="16.5"/>
  <cols>
    <col min="1" max="1" width="2.75" style="169" customWidth="1"/>
    <col min="2" max="2" width="5.25" style="169" customWidth="1"/>
    <col min="3" max="3" width="47.25" style="169" customWidth="1"/>
    <col min="4" max="4" width="91" style="169" customWidth="1"/>
    <col min="5" max="5" width="22.25" style="170" customWidth="1"/>
    <col min="6" max="7" width="31.25" style="170" customWidth="1"/>
    <col min="8" max="16384" width="8.75" style="169"/>
  </cols>
  <sheetData>
    <row r="1" spans="2:19">
      <c r="B1" s="164" t="str">
        <f>'Colofon 1'!B4</f>
        <v>De Nederlandse Organisatie voor Wetenschappelijk Onderzoek (NWO)</v>
      </c>
    </row>
    <row r="2" spans="2:19" s="166" customFormat="1" ht="29.65" customHeight="1">
      <c r="B2" s="166" t="str">
        <f>'Colofon 1'!B2</f>
        <v>Bijlage - Prijzenblad (versie 1.0 12-04-2026)</v>
      </c>
      <c r="C2" s="165"/>
      <c r="E2" s="220"/>
      <c r="F2" s="168"/>
      <c r="H2" s="165"/>
    </row>
    <row r="3" spans="2:19" s="166" customFormat="1" ht="29.65" customHeight="1">
      <c r="B3" s="164"/>
      <c r="C3" s="165"/>
      <c r="E3" s="220"/>
      <c r="F3" s="168"/>
      <c r="H3" s="165"/>
    </row>
    <row r="4" spans="2:19" s="166" customFormat="1" ht="29.65" customHeight="1">
      <c r="B4" s="221" t="s">
        <v>11</v>
      </c>
      <c r="C4" s="222"/>
      <c r="D4" s="223"/>
      <c r="E4" s="224"/>
      <c r="F4" s="225"/>
      <c r="G4" s="223"/>
      <c r="H4" s="165"/>
    </row>
    <row r="5" spans="2:19" ht="72.400000000000006" customHeight="1">
      <c r="B5" s="226" t="s">
        <v>12</v>
      </c>
      <c r="C5" s="226"/>
      <c r="D5" s="226" t="s">
        <v>13</v>
      </c>
      <c r="E5" s="227" t="s">
        <v>14</v>
      </c>
      <c r="F5" s="227" t="s">
        <v>15</v>
      </c>
      <c r="G5" s="227" t="s">
        <v>16</v>
      </c>
    </row>
    <row r="6" spans="2:19" s="230" customFormat="1" ht="123" customHeight="1">
      <c r="B6" s="66">
        <v>1</v>
      </c>
      <c r="C6" s="67" t="s">
        <v>17</v>
      </c>
      <c r="D6" s="70" t="s">
        <v>18</v>
      </c>
      <c r="E6" s="71"/>
      <c r="F6" s="228">
        <v>1.5</v>
      </c>
      <c r="G6" s="229">
        <v>5</v>
      </c>
    </row>
    <row r="7" spans="2:19" s="230" customFormat="1" ht="97.15" customHeight="1">
      <c r="B7" s="68">
        <v>2</v>
      </c>
      <c r="C7" s="69" t="s">
        <v>19</v>
      </c>
      <c r="D7" s="279" t="s">
        <v>20</v>
      </c>
      <c r="E7" s="71"/>
      <c r="F7" s="231">
        <v>1</v>
      </c>
      <c r="G7" s="232">
        <v>2</v>
      </c>
    </row>
    <row r="8" spans="2:19" s="230" customFormat="1" ht="18" customHeight="1">
      <c r="B8" s="63"/>
      <c r="C8" s="64"/>
      <c r="D8" s="65"/>
      <c r="E8" s="233"/>
      <c r="F8" s="233"/>
      <c r="G8" s="233"/>
    </row>
    <row r="9" spans="2:19" s="59" customFormat="1">
      <c r="B9" s="234" t="s">
        <v>21</v>
      </c>
      <c r="C9" s="235"/>
      <c r="D9" s="235"/>
      <c r="E9" s="235"/>
      <c r="F9" s="235"/>
      <c r="G9" s="235"/>
      <c r="H9" s="235"/>
      <c r="I9" s="235"/>
      <c r="J9" s="236"/>
      <c r="K9" s="236"/>
      <c r="L9" s="236"/>
      <c r="M9" s="236"/>
      <c r="N9" s="236"/>
      <c r="O9" s="237"/>
      <c r="P9" s="237"/>
      <c r="Q9" s="237"/>
      <c r="R9" s="237"/>
      <c r="S9" s="237"/>
    </row>
    <row r="10" spans="2:19" s="61" customFormat="1" ht="23.65" customHeight="1">
      <c r="B10" s="93">
        <v>1</v>
      </c>
      <c r="C10" s="238" t="s">
        <v>22</v>
      </c>
      <c r="D10" s="93"/>
      <c r="E10" s="93"/>
      <c r="F10" s="93"/>
      <c r="G10" s="93"/>
      <c r="J10" s="239"/>
      <c r="K10" s="239"/>
      <c r="L10" s="239"/>
      <c r="M10" s="239"/>
      <c r="N10" s="239"/>
      <c r="O10" s="240"/>
      <c r="P10" s="240"/>
      <c r="Q10" s="240"/>
      <c r="R10" s="240"/>
      <c r="S10" s="240"/>
    </row>
    <row r="11" spans="2:19" s="61" customFormat="1" ht="23.65" customHeight="1">
      <c r="B11" s="93">
        <v>2</v>
      </c>
      <c r="C11" s="238" t="s">
        <v>23</v>
      </c>
      <c r="D11" s="93"/>
      <c r="E11" s="93"/>
      <c r="F11" s="93"/>
      <c r="G11" s="93"/>
      <c r="J11" s="239"/>
      <c r="K11" s="239"/>
      <c r="L11" s="239"/>
      <c r="M11" s="239"/>
      <c r="N11" s="239"/>
      <c r="O11" s="240"/>
      <c r="P11" s="240"/>
      <c r="Q11" s="240"/>
      <c r="R11" s="240"/>
      <c r="S11" s="240"/>
    </row>
    <row r="12" spans="2:19" s="61" customFormat="1" ht="23.65" customHeight="1">
      <c r="B12" s="93">
        <v>3</v>
      </c>
      <c r="C12" s="238" t="s">
        <v>24</v>
      </c>
      <c r="D12" s="93"/>
      <c r="E12" s="93"/>
      <c r="F12" s="93"/>
      <c r="G12" s="93"/>
      <c r="J12" s="239"/>
      <c r="K12" s="239"/>
      <c r="L12" s="239"/>
      <c r="M12" s="239"/>
      <c r="N12" s="239"/>
      <c r="O12" s="240"/>
      <c r="P12" s="240"/>
      <c r="Q12" s="240"/>
      <c r="R12" s="240"/>
      <c r="S12" s="240"/>
    </row>
    <row r="13" spans="2:19" s="61" customFormat="1" ht="25.15" customHeight="1">
      <c r="B13" s="93">
        <v>4</v>
      </c>
      <c r="C13" s="61" t="s">
        <v>25</v>
      </c>
      <c r="D13" s="205"/>
      <c r="E13" s="205"/>
      <c r="F13" s="205"/>
      <c r="G13" s="93"/>
      <c r="J13" s="239"/>
      <c r="K13" s="239"/>
      <c r="L13" s="239"/>
      <c r="M13" s="239"/>
      <c r="N13" s="239"/>
      <c r="O13" s="240"/>
      <c r="P13" s="240"/>
      <c r="Q13" s="240"/>
      <c r="R13" s="240"/>
      <c r="S13" s="240"/>
    </row>
    <row r="14" spans="2:19" s="61" customFormat="1" ht="25.15" customHeight="1">
      <c r="B14" s="93">
        <v>5</v>
      </c>
      <c r="C14" s="61" t="s">
        <v>26</v>
      </c>
      <c r="D14" s="205"/>
      <c r="E14" s="205"/>
      <c r="F14" s="205"/>
      <c r="G14" s="93"/>
      <c r="J14" s="239"/>
      <c r="K14" s="239"/>
      <c r="L14" s="239"/>
      <c r="M14" s="239"/>
      <c r="N14" s="239"/>
      <c r="O14" s="240"/>
      <c r="P14" s="240"/>
      <c r="Q14" s="240"/>
      <c r="R14" s="240"/>
      <c r="S14" s="240"/>
    </row>
    <row r="15" spans="2:19" s="61" customFormat="1" ht="25.15" customHeight="1">
      <c r="B15" s="93">
        <v>6</v>
      </c>
      <c r="C15" s="61" t="s">
        <v>27</v>
      </c>
      <c r="D15" s="205"/>
      <c r="E15" s="205"/>
      <c r="F15" s="205"/>
      <c r="G15" s="93"/>
      <c r="J15" s="239"/>
      <c r="K15" s="239"/>
      <c r="L15" s="239"/>
      <c r="M15" s="239"/>
      <c r="N15" s="239"/>
      <c r="O15" s="240"/>
      <c r="P15" s="240"/>
      <c r="Q15" s="240"/>
      <c r="R15" s="240"/>
      <c r="S15" s="240"/>
    </row>
    <row r="16" spans="2:19" s="61" customFormat="1" ht="25.15" customHeight="1">
      <c r="B16" s="93">
        <v>7</v>
      </c>
      <c r="C16" s="61" t="s">
        <v>28</v>
      </c>
      <c r="D16" s="205"/>
      <c r="E16" s="205"/>
      <c r="F16" s="205"/>
      <c r="G16" s="93"/>
      <c r="J16" s="239"/>
      <c r="K16" s="239"/>
      <c r="L16" s="239"/>
      <c r="M16" s="239"/>
      <c r="N16" s="239"/>
      <c r="O16" s="240"/>
      <c r="P16" s="240"/>
      <c r="Q16" s="240"/>
      <c r="R16" s="240"/>
      <c r="S16" s="240"/>
    </row>
    <row r="17" spans="2:31" s="61" customFormat="1" ht="23.65" customHeight="1">
      <c r="B17" s="241">
        <v>8</v>
      </c>
      <c r="C17" s="242" t="s">
        <v>29</v>
      </c>
      <c r="D17" s="241"/>
      <c r="E17" s="241"/>
      <c r="F17" s="241"/>
      <c r="G17" s="241"/>
      <c r="H17" s="243"/>
      <c r="I17" s="243"/>
      <c r="J17" s="239"/>
      <c r="K17" s="239"/>
      <c r="L17" s="239"/>
      <c r="M17" s="239"/>
      <c r="N17" s="239"/>
      <c r="O17" s="240"/>
      <c r="P17" s="240"/>
      <c r="Q17" s="240"/>
      <c r="R17" s="240"/>
      <c r="S17" s="240"/>
    </row>
    <row r="18" spans="2:31">
      <c r="B18" s="230" t="s">
        <v>30</v>
      </c>
      <c r="C18" s="230"/>
    </row>
    <row r="20" spans="2:31" ht="26.65" customHeight="1">
      <c r="B20" s="244" t="s">
        <v>31</v>
      </c>
      <c r="E20" s="245"/>
      <c r="AE20" s="246"/>
    </row>
    <row r="21" spans="2:31" ht="26.65" customHeight="1">
      <c r="B21" s="244" t="s">
        <v>32</v>
      </c>
      <c r="E21" s="245"/>
    </row>
    <row r="22" spans="2:31" ht="26.65" customHeight="1">
      <c r="B22" s="244" t="s">
        <v>33</v>
      </c>
      <c r="C22" s="247"/>
      <c r="E22" s="245"/>
    </row>
    <row r="23" spans="2:31" ht="26.65" customHeight="1">
      <c r="B23" s="248"/>
      <c r="C23" s="246"/>
    </row>
    <row r="24" spans="2:31" ht="26.65" customHeight="1">
      <c r="B24" s="248"/>
    </row>
    <row r="25" spans="2:31" ht="26.65" customHeight="1">
      <c r="B25" s="244" t="s">
        <v>34</v>
      </c>
      <c r="E25" s="245"/>
    </row>
  </sheetData>
  <dataValidations count="1">
    <dataValidation type="decimal" allowBlank="1" showInputMessage="1" showErrorMessage="1" sqref="E6:E7" xr:uid="{52917AB8-A1CD-3744-A622-FC61803E1FB7}">
      <formula1>F6</formula1>
      <formula2>G6</formula2>
    </dataValidation>
  </dataValidations>
  <pageMargins left="0.70866141732283472" right="0.70866141732283472" top="0.74803149606299213" bottom="0.74803149606299213" header="0.31496062992125984" footer="0.31496062992125984"/>
  <pageSetup paperSize="9" scale="52" orientation="landscape" horizontalDpi="300" verticalDpi="300" r:id="rId1"/>
  <headerFooter>
    <oddFooter>Pagina &amp;P&amp;R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88659-182F-488C-8C6C-EEED1F2DBD0A}">
  <sheetPr>
    <tabColor theme="0"/>
    <pageSetUpPr fitToPage="1"/>
  </sheetPr>
  <dimension ref="A1:N39"/>
  <sheetViews>
    <sheetView showGridLines="0" topLeftCell="A5" zoomScale="70" zoomScaleNormal="70" workbookViewId="0">
      <selection activeCell="E10" sqref="E10"/>
    </sheetView>
  </sheetViews>
  <sheetFormatPr defaultColWidth="8.75" defaultRowHeight="16.5"/>
  <cols>
    <col min="1" max="1" width="2.5" style="59" customWidth="1"/>
    <col min="2" max="2" width="5" style="59" customWidth="1"/>
    <col min="3" max="3" width="48.25" style="59" customWidth="1"/>
    <col min="4" max="4" width="21.75" style="59" bestFit="1" customWidth="1"/>
    <col min="5" max="5" width="31.5" style="59" customWidth="1"/>
    <col min="6" max="6" width="23.25" style="60" customWidth="1"/>
    <col min="7" max="7" width="18.25" style="60" customWidth="1"/>
    <col min="8" max="8" width="19.75" style="60" customWidth="1"/>
    <col min="9" max="9" width="27" style="59" bestFit="1" customWidth="1"/>
    <col min="10" max="10" width="8.75" style="59"/>
    <col min="11" max="11" width="10.75" style="236" bestFit="1" customWidth="1"/>
    <col min="12" max="16384" width="8.75" style="59"/>
  </cols>
  <sheetData>
    <row r="1" spans="1:12" s="169" customFormat="1">
      <c r="B1" s="164" t="str">
        <f>'Colofon 1'!B4</f>
        <v>De Nederlandse Organisatie voor Wetenschappelijk Onderzoek (NWO)</v>
      </c>
      <c r="E1" s="170"/>
      <c r="F1" s="170"/>
      <c r="G1" s="170"/>
    </row>
    <row r="2" spans="1:12" s="166" customFormat="1" ht="29.65" customHeight="1">
      <c r="B2" s="166" t="str">
        <f>'Colofon 1'!B2</f>
        <v>Bijlage - Prijzenblad (versie 1.0 12-04-2026)</v>
      </c>
      <c r="C2" s="165"/>
      <c r="E2" s="220"/>
      <c r="F2" s="168"/>
      <c r="H2" s="165"/>
    </row>
    <row r="3" spans="1:12" s="75" customFormat="1" ht="31.15" customHeight="1">
      <c r="A3" s="74"/>
      <c r="B3" s="285" t="s">
        <v>35</v>
      </c>
      <c r="C3" s="286"/>
      <c r="D3" s="286"/>
      <c r="E3" s="286"/>
      <c r="F3" s="286"/>
      <c r="G3" s="286"/>
      <c r="H3" s="287"/>
      <c r="I3" s="287"/>
      <c r="J3" s="76"/>
      <c r="K3" s="76"/>
      <c r="L3" s="76"/>
    </row>
    <row r="4" spans="1:12" s="61" customFormat="1" ht="54" customHeight="1">
      <c r="B4" s="283" t="s">
        <v>36</v>
      </c>
      <c r="C4" s="284"/>
      <c r="D4" s="284"/>
      <c r="E4" s="284"/>
      <c r="F4" s="284"/>
      <c r="G4" s="284"/>
      <c r="H4" s="284"/>
      <c r="I4" s="284"/>
      <c r="K4" s="239"/>
    </row>
    <row r="5" spans="1:12" s="61" customFormat="1" ht="73.150000000000006" customHeight="1">
      <c r="B5" s="288" t="s">
        <v>37</v>
      </c>
      <c r="C5" s="289"/>
      <c r="D5" s="289"/>
      <c r="E5" s="289"/>
      <c r="F5" s="289"/>
      <c r="G5" s="289"/>
      <c r="H5" s="289"/>
      <c r="I5" s="289"/>
      <c r="K5" s="239"/>
    </row>
    <row r="6" spans="1:12" s="61" customFormat="1" ht="63" customHeight="1">
      <c r="B6" s="249" t="s">
        <v>38</v>
      </c>
      <c r="C6" s="250" t="s">
        <v>39</v>
      </c>
      <c r="D6" s="249" t="s">
        <v>40</v>
      </c>
      <c r="E6" s="249" t="s">
        <v>41</v>
      </c>
      <c r="F6" s="251" t="s">
        <v>42</v>
      </c>
      <c r="G6" s="249" t="s">
        <v>43</v>
      </c>
      <c r="H6" s="249" t="s">
        <v>44</v>
      </c>
      <c r="I6" s="249" t="s">
        <v>45</v>
      </c>
      <c r="K6" s="239"/>
      <c r="L6" s="252"/>
    </row>
    <row r="7" spans="1:12" s="61" customFormat="1" ht="28.9" customHeight="1">
      <c r="B7" s="253">
        <v>1</v>
      </c>
      <c r="C7" s="115" t="s">
        <v>46</v>
      </c>
      <c r="D7" s="77">
        <v>-0.02</v>
      </c>
      <c r="E7" s="78">
        <v>0.02</v>
      </c>
      <c r="F7" s="79"/>
      <c r="G7" s="80" t="str">
        <f>IF(K7=FALSE,"NIET GELDIG","GELDIG")</f>
        <v>GELDIG</v>
      </c>
      <c r="H7" s="117">
        <f t="shared" ref="H7:H15" si="0">$H$16/$G$16</f>
        <v>0.1111111111111111</v>
      </c>
      <c r="I7" s="81">
        <f>H7*F7</f>
        <v>0</v>
      </c>
      <c r="K7" s="239" t="b">
        <f t="shared" ref="K7:K15" si="1">IF(OR(F7&lt;D7,F7&gt;E7),FALSE,TRUE)</f>
        <v>1</v>
      </c>
      <c r="L7" s="252"/>
    </row>
    <row r="8" spans="1:12" s="61" customFormat="1" ht="28.9" customHeight="1">
      <c r="B8" s="254">
        <v>2</v>
      </c>
      <c r="C8" s="116" t="s">
        <v>47</v>
      </c>
      <c r="D8" s="82">
        <v>-0.02</v>
      </c>
      <c r="E8" s="83">
        <v>0.02</v>
      </c>
      <c r="F8" s="79"/>
      <c r="G8" s="84" t="str">
        <f t="shared" ref="G8:G15" si="2">IF(K8=FALSE,"NIET GELDIG","GELDIG")</f>
        <v>GELDIG</v>
      </c>
      <c r="H8" s="118">
        <f t="shared" si="0"/>
        <v>0.1111111111111111</v>
      </c>
      <c r="I8" s="85">
        <f>H8*F8</f>
        <v>0</v>
      </c>
      <c r="K8" s="239" t="b">
        <f t="shared" si="1"/>
        <v>1</v>
      </c>
      <c r="L8" s="252"/>
    </row>
    <row r="9" spans="1:12" s="61" customFormat="1" ht="28.9" customHeight="1">
      <c r="B9" s="253">
        <v>3</v>
      </c>
      <c r="C9" s="115" t="s">
        <v>48</v>
      </c>
      <c r="D9" s="77">
        <v>-0.02</v>
      </c>
      <c r="E9" s="78">
        <v>0.02</v>
      </c>
      <c r="F9" s="79"/>
      <c r="G9" s="80" t="str">
        <f t="shared" si="2"/>
        <v>GELDIG</v>
      </c>
      <c r="H9" s="117">
        <f t="shared" si="0"/>
        <v>0.1111111111111111</v>
      </c>
      <c r="I9" s="81">
        <f>H9*F9</f>
        <v>0</v>
      </c>
      <c r="K9" s="239" t="b">
        <f t="shared" si="1"/>
        <v>1</v>
      </c>
      <c r="L9" s="252"/>
    </row>
    <row r="10" spans="1:12" s="61" customFormat="1" ht="28.9" customHeight="1">
      <c r="B10" s="254">
        <v>4</v>
      </c>
      <c r="C10" s="116" t="s">
        <v>49</v>
      </c>
      <c r="D10" s="82">
        <v>-0.02</v>
      </c>
      <c r="E10" s="83">
        <v>0.02</v>
      </c>
      <c r="F10" s="79"/>
      <c r="G10" s="84" t="str">
        <f t="shared" si="2"/>
        <v>GELDIG</v>
      </c>
      <c r="H10" s="118">
        <f t="shared" si="0"/>
        <v>0.1111111111111111</v>
      </c>
      <c r="I10" s="85">
        <f>H10*F10</f>
        <v>0</v>
      </c>
      <c r="K10" s="239" t="b">
        <f t="shared" si="1"/>
        <v>1</v>
      </c>
      <c r="L10" s="252"/>
    </row>
    <row r="11" spans="1:12" s="61" customFormat="1" ht="28.9" customHeight="1">
      <c r="B11" s="253">
        <v>5</v>
      </c>
      <c r="C11" s="115" t="s">
        <v>50</v>
      </c>
      <c r="D11" s="77">
        <v>-0.02</v>
      </c>
      <c r="E11" s="78">
        <v>0.02</v>
      </c>
      <c r="F11" s="79"/>
      <c r="G11" s="80" t="str">
        <f t="shared" si="2"/>
        <v>GELDIG</v>
      </c>
      <c r="H11" s="117">
        <f t="shared" si="0"/>
        <v>0.1111111111111111</v>
      </c>
      <c r="I11" s="81">
        <f>H11*F11</f>
        <v>0</v>
      </c>
      <c r="K11" s="239" t="b">
        <f t="shared" si="1"/>
        <v>1</v>
      </c>
      <c r="L11" s="252"/>
    </row>
    <row r="12" spans="1:12" s="61" customFormat="1" ht="28.9" customHeight="1">
      <c r="B12" s="254">
        <v>6</v>
      </c>
      <c r="C12" s="116" t="s">
        <v>51</v>
      </c>
      <c r="D12" s="82">
        <v>-0.02</v>
      </c>
      <c r="E12" s="83">
        <v>0.02</v>
      </c>
      <c r="F12" s="79"/>
      <c r="G12" s="84" t="str">
        <f t="shared" si="2"/>
        <v>GELDIG</v>
      </c>
      <c r="H12" s="118">
        <f t="shared" si="0"/>
        <v>0.1111111111111111</v>
      </c>
      <c r="I12" s="85">
        <f t="shared" ref="I12" si="3">H12*F12</f>
        <v>0</v>
      </c>
      <c r="K12" s="239" t="b">
        <f t="shared" si="1"/>
        <v>1</v>
      </c>
      <c r="L12" s="252"/>
    </row>
    <row r="13" spans="1:12" s="61" customFormat="1" ht="28.9" customHeight="1">
      <c r="B13" s="253">
        <v>7</v>
      </c>
      <c r="C13" s="115" t="s">
        <v>52</v>
      </c>
      <c r="D13" s="77">
        <v>-0.02</v>
      </c>
      <c r="E13" s="78">
        <v>0.02</v>
      </c>
      <c r="F13" s="79"/>
      <c r="G13" s="80" t="str">
        <f t="shared" si="2"/>
        <v>GELDIG</v>
      </c>
      <c r="H13" s="117">
        <f t="shared" si="0"/>
        <v>0.1111111111111111</v>
      </c>
      <c r="I13" s="81">
        <f>H13*F13</f>
        <v>0</v>
      </c>
      <c r="K13" s="239" t="b">
        <f t="shared" si="1"/>
        <v>1</v>
      </c>
      <c r="L13" s="252"/>
    </row>
    <row r="14" spans="1:12" s="61" customFormat="1" ht="28.9" customHeight="1">
      <c r="B14" s="254">
        <v>8</v>
      </c>
      <c r="C14" s="116" t="s">
        <v>53</v>
      </c>
      <c r="D14" s="82">
        <v>-0.02</v>
      </c>
      <c r="E14" s="83">
        <v>0.02</v>
      </c>
      <c r="F14" s="79"/>
      <c r="G14" s="84" t="str">
        <f>IF(K14=FALSE,"NIET GELDIG","GELDIG")</f>
        <v>GELDIG</v>
      </c>
      <c r="H14" s="118">
        <f t="shared" si="0"/>
        <v>0.1111111111111111</v>
      </c>
      <c r="I14" s="85">
        <f>H14*F14</f>
        <v>0</v>
      </c>
      <c r="K14" s="239" t="b">
        <f t="shared" si="1"/>
        <v>1</v>
      </c>
      <c r="L14" s="252"/>
    </row>
    <row r="15" spans="1:12" s="61" customFormat="1" ht="28.9" customHeight="1">
      <c r="B15" s="253">
        <v>9</v>
      </c>
      <c r="C15" s="115" t="s">
        <v>54</v>
      </c>
      <c r="D15" s="77">
        <v>-0.02</v>
      </c>
      <c r="E15" s="78">
        <v>0.02</v>
      </c>
      <c r="F15" s="79"/>
      <c r="G15" s="80" t="str">
        <f t="shared" si="2"/>
        <v>GELDIG</v>
      </c>
      <c r="H15" s="117">
        <f t="shared" si="0"/>
        <v>0.1111111111111111</v>
      </c>
      <c r="I15" s="81">
        <f>H15*F15</f>
        <v>0</v>
      </c>
      <c r="K15" s="239" t="b">
        <f t="shared" si="1"/>
        <v>1</v>
      </c>
      <c r="L15" s="252"/>
    </row>
    <row r="16" spans="1:12" s="61" customFormat="1" ht="23.5" customHeight="1">
      <c r="B16" s="86"/>
      <c r="C16" s="86"/>
      <c r="D16" s="87"/>
      <c r="E16" s="88" t="s">
        <v>55</v>
      </c>
      <c r="G16" s="255">
        <f>COUNT(B7:B15)</f>
        <v>9</v>
      </c>
      <c r="H16" s="89">
        <v>1</v>
      </c>
      <c r="I16" s="90">
        <f>SUM(I7:I15)</f>
        <v>0</v>
      </c>
      <c r="K16" s="239"/>
    </row>
    <row r="17" spans="2:14" s="61" customFormat="1" ht="23.5" customHeight="1">
      <c r="B17" s="86"/>
      <c r="C17" s="86"/>
      <c r="D17" s="87"/>
      <c r="E17" s="88" t="s">
        <v>56</v>
      </c>
      <c r="G17" s="256"/>
      <c r="H17" s="91"/>
      <c r="I17" s="257">
        <v>100</v>
      </c>
      <c r="K17" s="239"/>
      <c r="M17" s="258"/>
    </row>
    <row r="18" spans="2:14" s="61" customFormat="1" ht="23.5" customHeight="1">
      <c r="B18" s="86"/>
      <c r="C18" s="86"/>
      <c r="D18" s="87"/>
      <c r="E18" s="92" t="s">
        <v>57</v>
      </c>
      <c r="G18" s="256"/>
      <c r="H18" s="91"/>
      <c r="I18" s="259">
        <f>(100%+I16)*I17</f>
        <v>100</v>
      </c>
      <c r="K18" s="239"/>
    </row>
    <row r="19" spans="2:14" s="61" customFormat="1" ht="31.15" customHeight="1">
      <c r="B19" s="86"/>
      <c r="C19" s="86"/>
      <c r="D19" s="87"/>
      <c r="E19" s="92"/>
      <c r="G19" s="256"/>
      <c r="H19" s="91"/>
      <c r="K19" s="239"/>
    </row>
    <row r="20" spans="2:14" s="61" customFormat="1" ht="24" customHeight="1">
      <c r="B20" s="260" t="s">
        <v>58</v>
      </c>
      <c r="C20" s="243"/>
      <c r="D20" s="243"/>
      <c r="E20" s="243"/>
      <c r="F20" s="241"/>
      <c r="G20" s="241"/>
      <c r="H20" s="241"/>
      <c r="I20" s="241"/>
      <c r="J20" s="93"/>
      <c r="K20" s="261"/>
      <c r="L20" s="93"/>
      <c r="M20" s="93"/>
      <c r="N20" s="93"/>
    </row>
    <row r="21" spans="2:14" s="61" customFormat="1" ht="24" customHeight="1">
      <c r="B21" s="93">
        <v>1</v>
      </c>
      <c r="C21" s="61" t="s">
        <v>59</v>
      </c>
      <c r="K21" s="239"/>
    </row>
    <row r="22" spans="2:14" s="61" customFormat="1" ht="24" customHeight="1">
      <c r="B22" s="93">
        <v>2</v>
      </c>
      <c r="C22" s="262" t="s">
        <v>60</v>
      </c>
      <c r="G22" s="263"/>
      <c r="H22" s="263"/>
      <c r="K22" s="239"/>
    </row>
    <row r="23" spans="2:14" s="61" customFormat="1" ht="24" customHeight="1">
      <c r="B23" s="93">
        <v>3</v>
      </c>
      <c r="C23" s="262" t="s">
        <v>61</v>
      </c>
      <c r="G23" s="263"/>
      <c r="H23" s="263"/>
      <c r="K23" s="239"/>
    </row>
    <row r="24" spans="2:14" s="61" customFormat="1" ht="24" customHeight="1">
      <c r="B24" s="93">
        <v>4</v>
      </c>
      <c r="C24" s="262" t="s">
        <v>62</v>
      </c>
      <c r="G24" s="263"/>
      <c r="H24" s="263"/>
      <c r="K24" s="239"/>
    </row>
    <row r="25" spans="2:14" s="61" customFormat="1" ht="24" customHeight="1">
      <c r="B25" s="93">
        <v>5</v>
      </c>
      <c r="C25" s="262" t="s">
        <v>63</v>
      </c>
      <c r="G25" s="263"/>
      <c r="H25" s="263"/>
      <c r="K25" s="239"/>
    </row>
    <row r="26" spans="2:14" s="264" customFormat="1" ht="24" customHeight="1">
      <c r="B26" s="93">
        <v>6</v>
      </c>
      <c r="C26" s="264" t="s">
        <v>64</v>
      </c>
      <c r="F26" s="94"/>
      <c r="G26" s="265"/>
      <c r="H26" s="265"/>
      <c r="J26" s="266"/>
      <c r="K26" s="267"/>
      <c r="L26" s="266"/>
      <c r="M26" s="266"/>
    </row>
    <row r="27" spans="2:14" s="61" customFormat="1" ht="24" customHeight="1">
      <c r="B27" s="93">
        <v>7</v>
      </c>
      <c r="C27" s="262" t="s">
        <v>65</v>
      </c>
      <c r="G27" s="263"/>
      <c r="H27" s="263"/>
      <c r="K27" s="239"/>
    </row>
    <row r="28" spans="2:14" s="266" customFormat="1" ht="24" customHeight="1">
      <c r="B28" s="93">
        <v>8</v>
      </c>
      <c r="C28" s="268" t="s">
        <v>66</v>
      </c>
      <c r="G28" s="269"/>
      <c r="H28" s="270"/>
      <c r="K28" s="267"/>
    </row>
    <row r="29" spans="2:14" s="266" customFormat="1" ht="24" customHeight="1">
      <c r="B29" s="93">
        <v>9</v>
      </c>
      <c r="C29" s="268" t="s">
        <v>67</v>
      </c>
      <c r="G29" s="269"/>
      <c r="H29" s="270"/>
      <c r="K29" s="267"/>
    </row>
    <row r="30" spans="2:14" s="264" customFormat="1" ht="24" customHeight="1">
      <c r="B30" s="241">
        <v>10</v>
      </c>
      <c r="C30" s="271" t="s">
        <v>68</v>
      </c>
      <c r="D30" s="271"/>
      <c r="E30" s="271"/>
      <c r="F30" s="95"/>
      <c r="G30" s="272"/>
      <c r="H30" s="272"/>
      <c r="I30" s="271"/>
      <c r="J30" s="266"/>
      <c r="K30" s="267"/>
      <c r="L30" s="266"/>
      <c r="M30" s="266"/>
    </row>
    <row r="31" spans="2:14" s="264" customFormat="1" ht="24" customHeight="1">
      <c r="C31" s="264" t="s">
        <v>69</v>
      </c>
      <c r="F31" s="265"/>
      <c r="G31" s="265"/>
      <c r="H31" s="265"/>
      <c r="J31" s="266"/>
      <c r="K31" s="267"/>
      <c r="L31" s="266"/>
      <c r="M31" s="266"/>
    </row>
    <row r="32" spans="2:14" ht="24" customHeight="1">
      <c r="C32" s="230" t="s">
        <v>10</v>
      </c>
    </row>
    <row r="34" spans="3:11" s="273" customFormat="1" ht="24.4" customHeight="1">
      <c r="C34" s="244" t="s">
        <v>31</v>
      </c>
      <c r="F34" s="274"/>
      <c r="G34" s="274"/>
      <c r="H34" s="274"/>
      <c r="K34" s="275"/>
    </row>
    <row r="35" spans="3:11" s="273" customFormat="1" ht="24.4" customHeight="1">
      <c r="C35" s="244" t="s">
        <v>32</v>
      </c>
      <c r="F35" s="274"/>
      <c r="G35" s="274"/>
      <c r="H35" s="274"/>
      <c r="K35" s="275"/>
    </row>
    <row r="36" spans="3:11" s="273" customFormat="1" ht="24.4" customHeight="1">
      <c r="C36" s="244" t="s">
        <v>33</v>
      </c>
      <c r="F36" s="274"/>
      <c r="G36" s="274"/>
      <c r="H36" s="274"/>
      <c r="K36" s="275"/>
    </row>
    <row r="37" spans="3:11" s="273" customFormat="1" ht="24.4" customHeight="1">
      <c r="C37" s="248"/>
      <c r="F37" s="274"/>
      <c r="G37" s="274"/>
      <c r="H37" s="274"/>
      <c r="K37" s="275"/>
    </row>
    <row r="38" spans="3:11" s="273" customFormat="1" ht="24.4" customHeight="1">
      <c r="C38" s="248"/>
      <c r="F38" s="274"/>
      <c r="G38" s="274"/>
      <c r="H38" s="274"/>
      <c r="K38" s="275"/>
    </row>
    <row r="39" spans="3:11" s="273" customFormat="1" ht="24.4" customHeight="1">
      <c r="C39" s="244" t="s">
        <v>34</v>
      </c>
      <c r="F39" s="274"/>
      <c r="G39" s="274"/>
      <c r="H39" s="274"/>
      <c r="K39" s="275"/>
    </row>
  </sheetData>
  <sheetProtection algorithmName="SHA-512" hashValue="E2hM97vbHIobBV9e6qm3JSnxpWQaRF5a/60uFw3csNlCY10tnQ2nCRiNFSvp8aB7/nqv1184A7xy1dEWaptN/g==" saltValue="tjVZ/BzCKs/VY7jLKb+Wiw==" spinCount="100000" sheet="1" objects="1" scenarios="1"/>
  <mergeCells count="3">
    <mergeCell ref="B4:I4"/>
    <mergeCell ref="B3:I3"/>
    <mergeCell ref="B5:I5"/>
  </mergeCells>
  <dataValidations count="2">
    <dataValidation type="decimal" allowBlank="1" showInputMessage="1" showErrorMessage="1" sqref="I16" xr:uid="{A5259D6C-1D1A-4206-80F4-3DDB4F2D397B}">
      <formula1>#REF!</formula1>
      <formula2>#REF!</formula2>
    </dataValidation>
    <dataValidation type="custom" allowBlank="1" showInputMessage="1" showErrorMessage="1" sqref="F7" xr:uid="{DB6DAD10-72A0-454C-97C2-A1E7DAABE76A}">
      <formula1>AND(A1&gt;-2%,A1&lt;2%)</formula1>
    </dataValidation>
  </dataValidations>
  <pageMargins left="0.70866141732283472" right="0.70866141732283472" top="0.74803149606299213" bottom="0.74803149606299213" header="0.31496062992125984" footer="0.31496062992125984"/>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theme="0"/>
    <pageSetUpPr fitToPage="1"/>
  </sheetPr>
  <dimension ref="A1:M12"/>
  <sheetViews>
    <sheetView showGridLines="0" zoomScale="70" zoomScaleNormal="70" zoomScaleSheetLayoutView="85" workbookViewId="0">
      <selection activeCell="B8" sqref="B8"/>
    </sheetView>
  </sheetViews>
  <sheetFormatPr defaultColWidth="10.75" defaultRowHeight="16.5"/>
  <cols>
    <col min="1" max="1" width="3" style="60" customWidth="1"/>
    <col min="2" max="2" width="58.5" style="59" customWidth="1"/>
    <col min="3" max="4" width="20" style="59" customWidth="1"/>
    <col min="5" max="5" width="30.25" style="59" customWidth="1"/>
    <col min="6" max="6" width="23.75" style="59" customWidth="1"/>
    <col min="7" max="7" width="20" style="59" customWidth="1"/>
    <col min="8" max="8" width="15" style="59" bestFit="1" customWidth="1"/>
    <col min="9" max="9" width="12.75" style="59" bestFit="1" customWidth="1"/>
    <col min="10" max="10" width="11.25" style="59" bestFit="1" customWidth="1"/>
    <col min="11" max="11" width="10.75" style="59"/>
    <col min="12" max="12" width="15.25" style="59" bestFit="1" customWidth="1"/>
    <col min="13" max="13" width="11.75" style="59" bestFit="1" customWidth="1"/>
    <col min="14" max="16384" width="10.75" style="59"/>
  </cols>
  <sheetData>
    <row r="1" spans="1:13" s="169" customFormat="1">
      <c r="B1" s="164" t="str">
        <f>'Colofon 1'!B4</f>
        <v>De Nederlandse Organisatie voor Wetenschappelijk Onderzoek (NWO)</v>
      </c>
      <c r="E1" s="170"/>
      <c r="F1" s="170"/>
      <c r="G1" s="170"/>
    </row>
    <row r="2" spans="1:13" s="166" customFormat="1" ht="29.65" customHeight="1">
      <c r="B2" s="166" t="str">
        <f>'Colofon 1'!B2</f>
        <v>Bijlage - Prijzenblad (versie 1.0 12-04-2026)</v>
      </c>
      <c r="C2" s="165"/>
      <c r="E2" s="167"/>
      <c r="F2" s="168"/>
      <c r="H2" s="165"/>
    </row>
    <row r="3" spans="1:13" s="75" customFormat="1" ht="31.15" customHeight="1">
      <c r="A3" s="74"/>
      <c r="B3" s="285" t="s">
        <v>70</v>
      </c>
      <c r="C3" s="286"/>
      <c r="D3" s="286"/>
      <c r="E3" s="286"/>
      <c r="F3" s="286"/>
      <c r="G3" s="286"/>
      <c r="H3" s="76"/>
      <c r="I3" s="76"/>
      <c r="J3" s="76"/>
      <c r="K3" s="76"/>
      <c r="L3" s="76"/>
    </row>
    <row r="4" spans="1:13" ht="22.15" customHeight="1">
      <c r="B4" s="61" t="s">
        <v>71</v>
      </c>
    </row>
    <row r="5" spans="1:13" s="62" customFormat="1" ht="51" customHeight="1">
      <c r="A5" s="96"/>
      <c r="B5" s="276" t="s">
        <v>72</v>
      </c>
      <c r="C5" s="277" t="s">
        <v>73</v>
      </c>
      <c r="D5" s="277" t="s">
        <v>74</v>
      </c>
      <c r="E5" s="278" t="s">
        <v>75</v>
      </c>
      <c r="F5" s="278" t="s">
        <v>76</v>
      </c>
      <c r="G5" s="278" t="s">
        <v>70</v>
      </c>
    </row>
    <row r="6" spans="1:13" s="61" customFormat="1" ht="63" customHeight="1">
      <c r="A6" s="93"/>
      <c r="B6" s="97" t="str">
        <f>'1. Prijsopgaaf Opslag'!C6</f>
        <v xml:space="preserve">Opslag per uur - Intermediaire Dienstverlening inclusief Contract Service, eerste 800 uur.
</v>
      </c>
      <c r="C6" s="98">
        <v>60000</v>
      </c>
      <c r="D6" s="99">
        <v>100</v>
      </c>
      <c r="E6" s="114">
        <f>'2. Prijsopgaaf per doelgroep x'!I18</f>
        <v>100</v>
      </c>
      <c r="F6" s="99">
        <f>'1. Prijsopgaaf Opslag'!E6</f>
        <v>0</v>
      </c>
      <c r="G6" s="100">
        <f>(C6*E6)+(C6*F6)</f>
        <v>6000000</v>
      </c>
      <c r="I6" s="101"/>
      <c r="J6" s="101"/>
      <c r="L6" s="102"/>
      <c r="M6" s="103"/>
    </row>
    <row r="7" spans="1:13" s="61" customFormat="1" ht="63" customHeight="1">
      <c r="A7" s="93"/>
      <c r="B7" s="104" t="str">
        <f>'1. Prijsopgaaf Opslag'!C7</f>
        <v>Opslag per uur - Intermediaire Dienstverlening inclusief Contract Service Migratiecontracten en NOK's &gt;800 uren.</v>
      </c>
      <c r="C7" s="105">
        <v>30000</v>
      </c>
      <c r="D7" s="113">
        <v>100</v>
      </c>
      <c r="E7" s="106" t="s">
        <v>77</v>
      </c>
      <c r="F7" s="106">
        <f>'1. Prijsopgaaf Opslag'!E7</f>
        <v>0</v>
      </c>
      <c r="G7" s="107">
        <f>(C7*D7)+(C7*F7)</f>
        <v>3000000</v>
      </c>
      <c r="L7" s="102"/>
    </row>
    <row r="8" spans="1:13" s="61" customFormat="1" ht="43.5" customHeight="1">
      <c r="A8" s="93"/>
      <c r="B8" s="108"/>
      <c r="C8" s="109"/>
      <c r="D8" s="109" t="s">
        <v>78</v>
      </c>
      <c r="E8" s="109"/>
      <c r="F8" s="110" t="s">
        <v>79</v>
      </c>
      <c r="G8" s="111">
        <f>SUM(G6:G7)</f>
        <v>9000000</v>
      </c>
    </row>
    <row r="9" spans="1:13" ht="22.15" customHeight="1">
      <c r="G9" s="112"/>
    </row>
    <row r="10" spans="1:13">
      <c r="B10" s="59" t="s">
        <v>80</v>
      </c>
    </row>
    <row r="12" spans="1:13">
      <c r="B12" s="61" t="s">
        <v>69</v>
      </c>
    </row>
  </sheetData>
  <sheetProtection algorithmName="SHA-512" hashValue="M6bya00P+N1wK9/bNfSB8ydfU/zFXpYB+4ZTnYQ+poYa9r9//we7Bgu6YoTwYNXn9fmbR7cNPh/ce/c2CtMuLQ==" saltValue="luAR85+I+gFxTrhscGqeXw==" spinCount="100000" sheet="1" objects="1" scenarios="1"/>
  <mergeCells count="1">
    <mergeCell ref="B3:G3"/>
  </mergeCells>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9053-10F0-D849-A639-5FB5C01C31A0}">
  <dimension ref="B1:M34"/>
  <sheetViews>
    <sheetView showGridLines="0" zoomScale="77" zoomScaleNormal="77" zoomScalePageLayoutView="170" workbookViewId="0">
      <selection activeCell="G17" sqref="G17"/>
    </sheetView>
  </sheetViews>
  <sheetFormatPr defaultColWidth="8.75" defaultRowHeight="15.5"/>
  <cols>
    <col min="1" max="1" width="2.75" style="51" customWidth="1"/>
    <col min="2" max="2" width="13.75" style="51" customWidth="1"/>
    <col min="3" max="10" width="9.5" style="51" customWidth="1"/>
    <col min="11" max="11" width="10.25" style="51" customWidth="1"/>
    <col min="12" max="12" width="9.5" style="51" customWidth="1"/>
    <col min="13" max="16384" width="8.75" style="51"/>
  </cols>
  <sheetData>
    <row r="1" spans="2:13" s="169" customFormat="1" ht="16.5">
      <c r="B1" s="164" t="str">
        <f>'Colofon 1'!B4</f>
        <v>De Nederlandse Organisatie voor Wetenschappelijk Onderzoek (NWO)</v>
      </c>
      <c r="E1" s="170"/>
      <c r="F1" s="170"/>
      <c r="G1" s="170"/>
    </row>
    <row r="2" spans="2:13" s="166" customFormat="1" ht="29.65" customHeight="1">
      <c r="B2" s="166" t="str">
        <f>'Colofon 1'!B2</f>
        <v>Bijlage - Prijzenblad (versie 1.0 12-04-2026)</v>
      </c>
      <c r="C2" s="165"/>
      <c r="E2" s="167"/>
      <c r="F2" s="168"/>
      <c r="H2" s="165"/>
    </row>
    <row r="3" spans="2:13" s="16" customFormat="1" ht="31.15" customHeight="1">
      <c r="B3" s="173" t="s">
        <v>114</v>
      </c>
      <c r="C3" s="24"/>
      <c r="D3" s="24"/>
      <c r="E3" s="24"/>
      <c r="F3" s="24"/>
      <c r="G3" s="171"/>
      <c r="H3" s="172"/>
      <c r="I3" s="172"/>
      <c r="J3" s="172"/>
      <c r="K3" s="172"/>
    </row>
    <row r="4" spans="2:13" s="44" customFormat="1" ht="13.9" customHeight="1">
      <c r="B4" s="45"/>
      <c r="C4" s="46"/>
      <c r="D4" s="47"/>
      <c r="E4" s="48"/>
      <c r="F4" s="48"/>
      <c r="G4" s="48"/>
      <c r="H4" s="49"/>
      <c r="I4" s="50"/>
      <c r="J4" s="48"/>
      <c r="K4" s="48"/>
    </row>
    <row r="5" spans="2:13" s="211" customFormat="1" ht="19.899999999999999" customHeight="1">
      <c r="B5" s="206" t="s">
        <v>115</v>
      </c>
      <c r="C5" s="207"/>
      <c r="D5" s="208"/>
      <c r="E5" s="209"/>
      <c r="F5" s="209"/>
      <c r="G5" s="209"/>
      <c r="H5" s="210"/>
      <c r="I5" s="210"/>
      <c r="J5" s="209"/>
      <c r="K5" s="209"/>
      <c r="L5" s="58"/>
      <c r="M5" s="58"/>
    </row>
    <row r="6" spans="2:13" s="212" customFormat="1" ht="16.5"/>
    <row r="7" spans="2:13" s="212" customFormat="1" ht="22.15" customHeight="1">
      <c r="B7" s="213"/>
      <c r="C7" s="214">
        <v>10</v>
      </c>
      <c r="D7" s="214">
        <v>11</v>
      </c>
      <c r="E7" s="214">
        <v>12</v>
      </c>
      <c r="F7" s="214">
        <v>13</v>
      </c>
      <c r="G7" s="214">
        <v>14</v>
      </c>
      <c r="H7" s="214">
        <v>15</v>
      </c>
      <c r="I7" s="214">
        <v>16</v>
      </c>
      <c r="J7" s="214">
        <v>17</v>
      </c>
      <c r="K7" s="214">
        <v>18</v>
      </c>
    </row>
    <row r="8" spans="2:13" s="212" customFormat="1" ht="22.15" customHeight="1">
      <c r="B8" s="215" t="s">
        <v>92</v>
      </c>
      <c r="C8" s="216">
        <v>3630</v>
      </c>
      <c r="D8" s="216">
        <v>4885</v>
      </c>
      <c r="E8" s="216">
        <v>5942</v>
      </c>
      <c r="F8" s="216">
        <v>6803</v>
      </c>
      <c r="G8" s="216">
        <v>7142</v>
      </c>
      <c r="H8" s="216">
        <v>7748</v>
      </c>
      <c r="I8" s="216">
        <v>8399</v>
      </c>
      <c r="J8" s="216">
        <v>9098</v>
      </c>
      <c r="K8" s="216">
        <v>9998</v>
      </c>
    </row>
    <row r="9" spans="2:13" s="212" customFormat="1" ht="22.15" customHeight="1">
      <c r="B9" s="217" t="s">
        <v>93</v>
      </c>
      <c r="C9" s="218">
        <v>5570</v>
      </c>
      <c r="D9" s="218">
        <v>6722</v>
      </c>
      <c r="E9" s="218">
        <v>7641</v>
      </c>
      <c r="F9" s="218">
        <v>8285</v>
      </c>
      <c r="G9" s="218">
        <v>9098</v>
      </c>
      <c r="H9" s="218">
        <v>9998</v>
      </c>
      <c r="I9" s="218">
        <v>10989</v>
      </c>
      <c r="J9" s="218">
        <v>12077</v>
      </c>
      <c r="K9" s="218">
        <v>13271</v>
      </c>
    </row>
    <row r="10" spans="2:13" s="212" customFormat="1" ht="16.5"/>
    <row r="11" spans="2:13" s="212" customFormat="1" ht="13.9" customHeight="1"/>
    <row r="12" spans="2:13" s="212" customFormat="1" ht="13.9" customHeight="1">
      <c r="B12" s="219"/>
      <c r="C12" s="219"/>
      <c r="D12" s="219"/>
      <c r="E12" s="219"/>
      <c r="F12" s="219"/>
      <c r="G12" s="219"/>
      <c r="H12" s="219"/>
      <c r="I12" s="219"/>
      <c r="J12" s="219"/>
      <c r="K12" s="219"/>
    </row>
    <row r="13" spans="2:13" ht="13.9" customHeight="1">
      <c r="B13" s="52"/>
      <c r="C13" s="53"/>
      <c r="D13" s="53"/>
      <c r="F13" s="53"/>
      <c r="G13" s="53"/>
      <c r="H13" s="53"/>
      <c r="I13" s="54"/>
      <c r="J13" s="54"/>
    </row>
    <row r="14" spans="2:13" ht="13.9" customHeight="1">
      <c r="B14" s="52"/>
      <c r="C14" s="53"/>
      <c r="D14" s="53"/>
      <c r="F14" s="53"/>
      <c r="G14" s="53"/>
      <c r="H14" s="53"/>
      <c r="I14" s="54"/>
      <c r="J14" s="54"/>
    </row>
    <row r="15" spans="2:13" ht="13.9" customHeight="1">
      <c r="B15" s="55"/>
      <c r="C15" s="53"/>
      <c r="D15" s="53"/>
      <c r="F15" s="53"/>
      <c r="G15" s="53"/>
      <c r="H15" s="53"/>
      <c r="I15" s="54"/>
      <c r="J15" s="54"/>
    </row>
    <row r="16" spans="2:13" ht="13.9" customHeight="1">
      <c r="B16" s="52"/>
      <c r="C16" s="53"/>
      <c r="D16" s="53"/>
      <c r="F16" s="53"/>
      <c r="G16" s="53"/>
      <c r="H16" s="53"/>
      <c r="I16" s="54"/>
      <c r="J16" s="54"/>
    </row>
    <row r="17" spans="2:11" ht="13.9" customHeight="1">
      <c r="B17" s="52"/>
      <c r="C17" s="53"/>
      <c r="D17" s="53"/>
      <c r="F17" s="53"/>
      <c r="G17" s="53"/>
      <c r="H17" s="53"/>
      <c r="I17" s="54"/>
      <c r="J17" s="54"/>
    </row>
    <row r="18" spans="2:11" ht="13.9" customHeight="1">
      <c r="B18" s="52"/>
      <c r="C18" s="53"/>
      <c r="D18" s="53"/>
      <c r="F18" s="53"/>
      <c r="G18" s="53"/>
      <c r="H18" s="53"/>
      <c r="I18" s="54"/>
      <c r="J18" s="54"/>
    </row>
    <row r="19" spans="2:11" ht="13.9" customHeight="1">
      <c r="B19" s="52"/>
      <c r="C19" s="53"/>
      <c r="D19" s="53"/>
      <c r="F19" s="53"/>
      <c r="G19" s="53"/>
      <c r="H19" s="53"/>
      <c r="I19" s="54"/>
      <c r="J19" s="54"/>
    </row>
    <row r="20" spans="2:11" ht="13.9" customHeight="1">
      <c r="B20" s="52"/>
      <c r="C20" s="53"/>
      <c r="D20" s="53"/>
      <c r="F20" s="53"/>
      <c r="G20" s="53"/>
      <c r="H20" s="53"/>
      <c r="I20" s="54"/>
      <c r="J20" s="54"/>
    </row>
    <row r="21" spans="2:11" ht="13.9" customHeight="1">
      <c r="B21" s="52"/>
      <c r="C21" s="53"/>
      <c r="D21" s="53"/>
      <c r="F21" s="53"/>
      <c r="G21" s="53"/>
      <c r="H21" s="53"/>
      <c r="I21" s="54"/>
      <c r="J21" s="54"/>
    </row>
    <row r="22" spans="2:11" ht="13.9" customHeight="1">
      <c r="B22" s="52"/>
      <c r="C22" s="53"/>
      <c r="D22" s="53"/>
      <c r="F22" s="53"/>
      <c r="G22" s="53"/>
      <c r="H22" s="53"/>
      <c r="I22" s="54"/>
      <c r="J22" s="54"/>
    </row>
    <row r="23" spans="2:11" ht="13.9" customHeight="1">
      <c r="B23" s="52"/>
      <c r="C23" s="53"/>
      <c r="D23" s="53"/>
      <c r="E23" s="56"/>
      <c r="F23" s="53"/>
      <c r="G23" s="53"/>
      <c r="H23" s="53"/>
      <c r="I23" s="54"/>
      <c r="J23" s="54"/>
      <c r="K23" s="54"/>
    </row>
    <row r="24" spans="2:11" ht="13.9" customHeight="1">
      <c r="B24" s="52"/>
      <c r="C24" s="53"/>
      <c r="D24" s="53"/>
      <c r="E24" s="56"/>
      <c r="F24" s="53"/>
      <c r="G24" s="53"/>
      <c r="H24" s="53"/>
      <c r="I24" s="54"/>
      <c r="J24" s="54"/>
      <c r="K24" s="54"/>
    </row>
    <row r="25" spans="2:11" ht="13.9" customHeight="1">
      <c r="B25" s="52"/>
      <c r="C25" s="53"/>
      <c r="D25" s="53"/>
      <c r="E25" s="56"/>
      <c r="F25" s="53"/>
      <c r="G25" s="53"/>
      <c r="H25" s="53"/>
      <c r="I25" s="54"/>
      <c r="J25" s="54"/>
      <c r="K25" s="54"/>
    </row>
    <row r="26" spans="2:11" ht="13.9" customHeight="1">
      <c r="D26" s="56"/>
      <c r="E26" s="56"/>
      <c r="F26" s="53"/>
      <c r="G26" s="53"/>
      <c r="H26" s="53"/>
      <c r="I26" s="54"/>
      <c r="J26" s="54"/>
      <c r="K26" s="54"/>
    </row>
    <row r="27" spans="2:11" ht="13.9" customHeight="1">
      <c r="D27" s="56"/>
      <c r="E27" s="56"/>
      <c r="F27" s="53"/>
      <c r="G27" s="53"/>
      <c r="H27" s="53"/>
      <c r="I27" s="54"/>
      <c r="J27" s="54"/>
      <c r="K27" s="54"/>
    </row>
    <row r="28" spans="2:11" ht="13.9" customHeight="1">
      <c r="D28" s="56"/>
      <c r="E28" s="56"/>
      <c r="F28" s="53"/>
      <c r="G28" s="53"/>
      <c r="H28" s="53"/>
      <c r="I28" s="54"/>
      <c r="J28" s="54"/>
      <c r="K28" s="54"/>
    </row>
    <row r="29" spans="2:11" ht="13.9" customHeight="1"/>
    <row r="34" spans="2:2" ht="88.9" customHeight="1">
      <c r="B34" s="57"/>
    </row>
  </sheetData>
  <sheetProtection algorithmName="SHA-512" hashValue="Qi0E+07MF+SsKRs82BhmlqGl9qBC4ZY91utZ8OKHtvFNG86L70MJynDIbLJH/Qr4UzeEv3EOxow2ezHCdplNHA==" saltValue="sBJl2e4YLUr0myUnznHlwQ==" spinCount="100000" sheet="1" objects="1" scenarios="1"/>
  <printOptions horizontalCentered="1"/>
  <pageMargins left="0.39000000000000007" right="0.35000000000000003" top="0.51" bottom="0.55000000000000004" header="0.31" footer="0.31"/>
  <pageSetup paperSize="9" scale="77" fitToHeight="2" orientation="landscape" r:id="rId1"/>
  <headerFooter>
    <oddFooter>&amp;L&amp;P van &amp;N&amp;C&amp;G&amp;R&amp;8&amp;D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theme="0"/>
  </sheetPr>
  <dimension ref="A1:AD21"/>
  <sheetViews>
    <sheetView showGridLines="0" zoomScale="77" zoomScaleNormal="77" workbookViewId="0">
      <selection activeCell="D61" sqref="D61"/>
    </sheetView>
  </sheetViews>
  <sheetFormatPr defaultColWidth="8.25" defaultRowHeight="12.5"/>
  <cols>
    <col min="1" max="1" width="1.25" style="29" customWidth="1"/>
    <col min="2" max="2" width="36.25" style="29" bestFit="1" customWidth="1"/>
    <col min="3" max="3" width="60.25" style="29" customWidth="1"/>
    <col min="4" max="4" width="18" style="29" bestFit="1" customWidth="1"/>
    <col min="5" max="5" width="18.25" style="29" bestFit="1" customWidth="1"/>
    <col min="6" max="7" width="8.25" style="29"/>
    <col min="8" max="8" width="11.75" style="29" bestFit="1" customWidth="1"/>
    <col min="9" max="9" width="13" style="29" bestFit="1" customWidth="1"/>
    <col min="10" max="16384" width="8.25" style="29"/>
  </cols>
  <sheetData>
    <row r="1" spans="1:30" s="169" customFormat="1" ht="16.5">
      <c r="B1" s="164" t="str">
        <f>'Colofon 1'!B4</f>
        <v>De Nederlandse Organisatie voor Wetenschappelijk Onderzoek (NWO)</v>
      </c>
      <c r="E1" s="170"/>
      <c r="F1" s="170"/>
    </row>
    <row r="2" spans="1:30" s="166" customFormat="1" ht="29.65" customHeight="1">
      <c r="B2" s="166" t="str">
        <f>'Colofon 1'!B2</f>
        <v>Bijlage - Prijzenblad (versie 1.0 12-04-2026)</v>
      </c>
      <c r="C2" s="165"/>
      <c r="E2" s="167"/>
      <c r="G2" s="165"/>
    </row>
    <row r="3" spans="1:30" s="16" customFormat="1" ht="31.15" customHeight="1">
      <c r="B3" s="28" t="s">
        <v>81</v>
      </c>
      <c r="C3" s="24"/>
      <c r="D3" s="24"/>
      <c r="E3" s="24"/>
      <c r="G3" s="1"/>
      <c r="H3" s="1"/>
      <c r="I3" s="1"/>
      <c r="J3" s="1"/>
      <c r="K3" s="1"/>
    </row>
    <row r="4" spans="1:30" s="2" customFormat="1" ht="22.15" customHeight="1">
      <c r="A4" s="14"/>
      <c r="B4" s="3" t="s">
        <v>71</v>
      </c>
    </row>
    <row r="5" spans="1:30" ht="13">
      <c r="D5" s="290"/>
      <c r="E5" s="290"/>
    </row>
    <row r="6" spans="1:30" s="174" customFormat="1" ht="19.149999999999999" customHeight="1">
      <c r="B6" s="30" t="s">
        <v>82</v>
      </c>
      <c r="C6" s="31" t="s">
        <v>83</v>
      </c>
      <c r="D6" s="32" t="s">
        <v>84</v>
      </c>
      <c r="E6" s="33" t="s">
        <v>85</v>
      </c>
    </row>
    <row r="7" spans="1:30" s="174" customFormat="1" ht="19.149999999999999" customHeight="1">
      <c r="B7" s="175" t="s">
        <v>86</v>
      </c>
      <c r="C7" s="176">
        <f>'3. Berekening inschrijfprijs'!G8</f>
        <v>9000000</v>
      </c>
      <c r="D7" s="177">
        <v>9000000</v>
      </c>
      <c r="E7" s="178">
        <v>9480000</v>
      </c>
    </row>
    <row r="8" spans="1:30" s="174" customFormat="1" ht="19.149999999999999" customHeight="1">
      <c r="B8" s="179" t="s">
        <v>87</v>
      </c>
      <c r="C8" s="180">
        <f>IF(C7&gt;E7,"Prijs is buiten de bandbreedte en is een ongeldige Inschrijving",IF(C7&lt;D7,"Prijs is buiten de bandbreedte en is een ongeldige Inschrijving",C7:C7))</f>
        <v>9000000</v>
      </c>
      <c r="D8" s="181"/>
      <c r="E8" s="182"/>
    </row>
    <row r="9" spans="1:30" s="174" customFormat="1" ht="19.149999999999999" customHeight="1">
      <c r="B9" s="183"/>
      <c r="C9" s="184"/>
      <c r="D9" s="183"/>
      <c r="E9" s="185"/>
    </row>
    <row r="10" spans="1:30" s="174" customFormat="1" ht="19.149999999999999" customHeight="1">
      <c r="B10" s="291" t="s">
        <v>88</v>
      </c>
      <c r="C10" s="292"/>
      <c r="D10" s="186"/>
      <c r="E10" s="187"/>
    </row>
    <row r="11" spans="1:30" s="174" customFormat="1" ht="19.149999999999999" customHeight="1">
      <c r="B11" s="188"/>
      <c r="C11" s="184"/>
      <c r="D11" s="189"/>
      <c r="E11" s="189"/>
    </row>
    <row r="12" spans="1:30" s="174" customFormat="1" ht="19.149999999999999" customHeight="1">
      <c r="B12" s="190"/>
      <c r="C12" s="184"/>
      <c r="D12" s="189"/>
      <c r="E12" s="189"/>
    </row>
    <row r="13" spans="1:30" s="174" customFormat="1" ht="19.149999999999999" customHeight="1">
      <c r="B13" s="190"/>
      <c r="C13" s="184"/>
      <c r="D13" s="189"/>
      <c r="E13" s="189"/>
    </row>
    <row r="14" spans="1:30" s="174" customFormat="1" ht="19.149999999999999" customHeight="1">
      <c r="B14" s="191" t="s">
        <v>89</v>
      </c>
      <c r="C14" s="191" t="s">
        <v>90</v>
      </c>
      <c r="D14" s="191" t="s">
        <v>91</v>
      </c>
      <c r="E14" s="191"/>
      <c r="F14" s="192"/>
    </row>
    <row r="15" spans="1:30" s="174" customFormat="1" ht="19.149999999999999" customHeight="1">
      <c r="B15" s="193" t="s">
        <v>85</v>
      </c>
      <c r="C15" s="194">
        <f>E7</f>
        <v>9480000</v>
      </c>
      <c r="D15" s="195">
        <v>0</v>
      </c>
      <c r="E15" s="195" t="s">
        <v>92</v>
      </c>
      <c r="F15" s="196"/>
      <c r="H15" s="196"/>
    </row>
    <row r="16" spans="1:30" s="174" customFormat="1" ht="19.149999999999999" customHeight="1">
      <c r="B16" s="197" t="s">
        <v>84</v>
      </c>
      <c r="C16" s="180">
        <f>D7</f>
        <v>9000000</v>
      </c>
      <c r="D16" s="195">
        <v>15</v>
      </c>
      <c r="E16" s="195" t="s">
        <v>93</v>
      </c>
      <c r="F16" s="196"/>
      <c r="G16" s="196"/>
      <c r="H16" s="198"/>
      <c r="I16" s="199"/>
      <c r="AD16" s="200"/>
    </row>
    <row r="17" spans="2:9" s="174" customFormat="1" ht="19.149999999999999" customHeight="1">
      <c r="B17" s="193"/>
      <c r="C17" s="194"/>
      <c r="D17" s="201"/>
      <c r="E17" s="201"/>
      <c r="F17" s="196"/>
      <c r="G17" s="196"/>
      <c r="H17" s="196"/>
      <c r="I17" s="202"/>
    </row>
    <row r="18" spans="2:9" s="174" customFormat="1" ht="19.149999999999999" customHeight="1">
      <c r="B18" s="203" t="s">
        <v>94</v>
      </c>
      <c r="C18" s="194">
        <f>C8</f>
        <v>9000000</v>
      </c>
      <c r="D18" s="204">
        <f xml:space="preserve"> IFERROR(D16 - (C18 - C16)/(C15-C16)*(D16),0)</f>
        <v>15</v>
      </c>
      <c r="E18" s="204"/>
      <c r="F18" s="196"/>
      <c r="G18" s="196"/>
      <c r="H18" s="196"/>
    </row>
    <row r="19" spans="2:9" s="37" customFormat="1">
      <c r="B19" s="36"/>
      <c r="D19" s="38"/>
      <c r="E19" s="35"/>
      <c r="F19" s="35"/>
      <c r="G19" s="35"/>
      <c r="H19" s="35"/>
    </row>
    <row r="20" spans="2:9" s="37" customFormat="1" ht="13">
      <c r="B20" s="39" t="s">
        <v>70</v>
      </c>
      <c r="C20" s="39" t="s">
        <v>95</v>
      </c>
      <c r="D20" s="40"/>
      <c r="E20" s="34"/>
      <c r="F20" s="35"/>
      <c r="G20" s="35"/>
      <c r="H20" s="35"/>
    </row>
    <row r="21" spans="2:9" s="37" customFormat="1">
      <c r="B21" s="41">
        <f>D7</f>
        <v>9000000</v>
      </c>
      <c r="C21" s="42">
        <f xml:space="preserve"> $D$16 - (B21 - $C$16)/($C$15-$C$16)*($D$16)</f>
        <v>15</v>
      </c>
      <c r="D21" s="40"/>
      <c r="E21" s="34"/>
      <c r="F21" s="35"/>
      <c r="G21" s="35"/>
      <c r="H21" s="35"/>
    </row>
  </sheetData>
  <sheetProtection algorithmName="SHA-512" hashValue="xlvd7Jzx7YqOqYNIKpwhoD3ekC9lpXwmY9iWI0O+qZm8Io3AFsDInLYdBfFo26ImUxiLJ/u0bedAOYcka1AcWw==" saltValue="WyiR9hY0LoiSFXu3VbsX0w==" spinCount="100000" sheet="1" objects="1" scenarios="1"/>
  <mergeCells count="2">
    <mergeCell ref="D5:E5"/>
    <mergeCell ref="B10:C10"/>
  </mergeCells>
  <pageMargins left="0.70866141732283472" right="0.70866141732283472" top="0.74803149606299213" bottom="0.74803149606299213" header="0.31496062992125984" footer="0.31496062992125984"/>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53A0B-20C8-6145-806D-604F01E4E34A}">
  <sheetPr>
    <pageSetUpPr autoPageBreaks="0"/>
  </sheetPr>
  <dimension ref="B1:O137"/>
  <sheetViews>
    <sheetView showGridLines="0" showZeros="0" showOutlineSymbols="0" zoomScale="150" zoomScaleNormal="150" zoomScalePageLayoutView="140" workbookViewId="0">
      <selection activeCell="M10" sqref="M10"/>
    </sheetView>
  </sheetViews>
  <sheetFormatPr defaultColWidth="8.75" defaultRowHeight="11.5" outlineLevelRow="7"/>
  <cols>
    <col min="1" max="1" width="2" style="119" customWidth="1"/>
    <col min="2" max="2" width="1.75" style="119" customWidth="1"/>
    <col min="3" max="3" width="15.75" style="119" bestFit="1" customWidth="1"/>
    <col min="4" max="11" width="10" style="119" customWidth="1"/>
    <col min="12" max="12" width="3.75" style="119" customWidth="1"/>
    <col min="13" max="13" width="10.25" style="119" customWidth="1"/>
    <col min="14" max="14" width="10.25" style="160" customWidth="1"/>
    <col min="15" max="15" width="15.75" style="160" bestFit="1" customWidth="1"/>
    <col min="16" max="16384" width="8.75" style="119"/>
  </cols>
  <sheetData>
    <row r="1" spans="2:15" s="169" customFormat="1" ht="16.5">
      <c r="B1" s="164" t="str">
        <f>'Colofon 1'!B4</f>
        <v>De Nederlandse Organisatie voor Wetenschappelijk Onderzoek (NWO)</v>
      </c>
      <c r="E1" s="170"/>
      <c r="F1" s="170"/>
      <c r="G1" s="170"/>
    </row>
    <row r="2" spans="2:15" s="166" customFormat="1" ht="29.65" customHeight="1">
      <c r="B2" s="166" t="str">
        <f>'Colofon 1'!B2</f>
        <v>Bijlage - Prijzenblad (versie 1.0 12-04-2026)</v>
      </c>
      <c r="C2" s="165"/>
      <c r="E2" s="167"/>
      <c r="F2" s="168"/>
      <c r="H2" s="165"/>
    </row>
    <row r="3" spans="2:15" s="16" customFormat="1" ht="31.15" customHeight="1">
      <c r="B3" s="28" t="s">
        <v>96</v>
      </c>
      <c r="C3" s="24"/>
      <c r="D3" s="24"/>
      <c r="E3" s="24"/>
      <c r="F3" s="24"/>
      <c r="G3" s="171"/>
      <c r="H3" s="172"/>
      <c r="I3" s="172"/>
      <c r="J3" s="172"/>
      <c r="K3" s="172"/>
      <c r="L3" s="172"/>
      <c r="M3" s="171"/>
      <c r="N3" s="171"/>
      <c r="O3" s="171"/>
    </row>
    <row r="4" spans="2:15" s="120" customFormat="1">
      <c r="C4" s="121"/>
      <c r="D4" s="119"/>
      <c r="E4" s="119"/>
      <c r="F4" s="119"/>
      <c r="G4" s="119"/>
      <c r="J4" s="122"/>
      <c r="K4" s="122"/>
      <c r="L4" s="122"/>
      <c r="M4" s="122"/>
      <c r="N4" s="157"/>
      <c r="O4" s="157"/>
    </row>
    <row r="5" spans="2:15" s="121" customFormat="1">
      <c r="B5" s="123"/>
      <c r="C5" s="124" t="s">
        <v>97</v>
      </c>
      <c r="D5" s="125"/>
      <c r="E5" s="126"/>
      <c r="F5" s="126"/>
      <c r="G5" s="127"/>
      <c r="H5" s="128" t="s">
        <v>98</v>
      </c>
      <c r="I5" s="127"/>
      <c r="J5" s="127" t="s">
        <v>99</v>
      </c>
      <c r="K5" s="127"/>
      <c r="L5" s="126"/>
      <c r="M5" s="126"/>
      <c r="N5" s="158"/>
      <c r="O5" s="124" t="s">
        <v>97</v>
      </c>
    </row>
    <row r="6" spans="2:15">
      <c r="C6" s="129"/>
      <c r="D6" s="130"/>
      <c r="E6" s="131"/>
      <c r="F6" s="132"/>
      <c r="G6" s="293"/>
      <c r="H6" s="293"/>
      <c r="K6" s="133"/>
      <c r="L6" s="133"/>
      <c r="M6" s="133"/>
      <c r="N6" s="159"/>
    </row>
    <row r="7" spans="2:15" s="121" customFormat="1">
      <c r="C7" s="134"/>
      <c r="D7" s="294" t="s">
        <v>100</v>
      </c>
      <c r="E7" s="295"/>
      <c r="F7" s="135"/>
      <c r="G7" s="294" t="s">
        <v>101</v>
      </c>
      <c r="H7" s="295"/>
      <c r="J7" s="294" t="s">
        <v>102</v>
      </c>
      <c r="K7" s="295"/>
      <c r="L7" s="136"/>
      <c r="M7" s="137"/>
      <c r="N7" s="161"/>
      <c r="O7" s="162"/>
    </row>
    <row r="8" spans="2:15" s="121" customFormat="1" ht="23">
      <c r="B8" s="136"/>
      <c r="C8" s="138" t="s">
        <v>103</v>
      </c>
      <c r="D8" s="138" t="s">
        <v>104</v>
      </c>
      <c r="E8" s="139" t="s">
        <v>105</v>
      </c>
      <c r="F8" s="140"/>
      <c r="G8" s="141" t="s">
        <v>104</v>
      </c>
      <c r="H8" s="139" t="s">
        <v>105</v>
      </c>
      <c r="I8" s="140"/>
      <c r="J8" s="141" t="s">
        <v>104</v>
      </c>
      <c r="K8" s="138" t="s">
        <v>105</v>
      </c>
      <c r="L8" s="140"/>
      <c r="N8" s="296" t="s">
        <v>106</v>
      </c>
      <c r="O8" s="296"/>
    </row>
    <row r="9" spans="2:15" s="120" customFormat="1">
      <c r="C9" s="142">
        <v>10</v>
      </c>
      <c r="D9" s="143">
        <v>62.75</v>
      </c>
      <c r="E9" s="143">
        <v>71</v>
      </c>
      <c r="F9" s="144"/>
      <c r="G9" s="143">
        <v>72.75</v>
      </c>
      <c r="H9" s="143">
        <v>80.75</v>
      </c>
      <c r="I9" s="145"/>
      <c r="J9" s="143">
        <v>82.75</v>
      </c>
      <c r="K9" s="143">
        <v>91</v>
      </c>
      <c r="L9" s="146"/>
      <c r="M9" s="147"/>
      <c r="N9" s="296"/>
      <c r="O9" s="296"/>
    </row>
    <row r="10" spans="2:15" s="120" customFormat="1">
      <c r="C10" s="148">
        <v>11</v>
      </c>
      <c r="D10" s="149">
        <v>81.75</v>
      </c>
      <c r="E10" s="149">
        <v>89.5</v>
      </c>
      <c r="F10" s="150"/>
      <c r="G10" s="149">
        <v>91.5</v>
      </c>
      <c r="H10" s="149">
        <v>99</v>
      </c>
      <c r="I10" s="151"/>
      <c r="J10" s="149">
        <v>101.5</v>
      </c>
      <c r="K10" s="149">
        <v>108.25</v>
      </c>
      <c r="L10" s="146"/>
      <c r="M10" s="147"/>
      <c r="N10" s="296"/>
      <c r="O10" s="296"/>
    </row>
    <row r="11" spans="2:15" s="120" customFormat="1">
      <c r="C11" s="140">
        <v>12</v>
      </c>
      <c r="D11" s="143">
        <v>97.75</v>
      </c>
      <c r="E11" s="143">
        <v>104</v>
      </c>
      <c r="F11" s="152"/>
      <c r="G11" s="143">
        <v>106.5</v>
      </c>
      <c r="H11" s="143">
        <v>112.75</v>
      </c>
      <c r="I11" s="153"/>
      <c r="J11" s="143">
        <v>115.5</v>
      </c>
      <c r="K11" s="143">
        <v>121.75</v>
      </c>
      <c r="L11" s="146"/>
      <c r="M11" s="147"/>
      <c r="N11" s="296"/>
      <c r="O11" s="296"/>
    </row>
    <row r="12" spans="2:15" s="120" customFormat="1">
      <c r="C12" s="148">
        <v>13</v>
      </c>
      <c r="D12" s="149">
        <v>109.75</v>
      </c>
      <c r="E12" s="149">
        <v>115.25</v>
      </c>
      <c r="F12" s="150"/>
      <c r="G12" s="149">
        <v>118</v>
      </c>
      <c r="H12" s="149">
        <v>123.5</v>
      </c>
      <c r="I12" s="151"/>
      <c r="J12" s="149">
        <v>126.75</v>
      </c>
      <c r="K12" s="149">
        <v>132.25</v>
      </c>
      <c r="L12" s="146"/>
      <c r="M12" s="147"/>
      <c r="N12" s="296"/>
      <c r="O12" s="296"/>
    </row>
    <row r="13" spans="2:15" s="120" customFormat="1">
      <c r="C13" s="140">
        <v>14</v>
      </c>
      <c r="D13" s="143">
        <v>116.25</v>
      </c>
      <c r="E13" s="143">
        <v>123.25</v>
      </c>
      <c r="F13" s="150"/>
      <c r="G13" s="143">
        <v>126.5</v>
      </c>
      <c r="H13" s="143">
        <v>133.5</v>
      </c>
      <c r="I13" s="151"/>
      <c r="J13" s="143">
        <v>137</v>
      </c>
      <c r="K13" s="143">
        <v>144.25</v>
      </c>
      <c r="L13" s="146"/>
      <c r="M13" s="147"/>
      <c r="N13" s="296"/>
      <c r="O13" s="296"/>
    </row>
    <row r="14" spans="2:15" s="120" customFormat="1">
      <c r="C14" s="148">
        <v>15</v>
      </c>
      <c r="D14" s="149">
        <v>126</v>
      </c>
      <c r="E14" s="149">
        <v>134.25</v>
      </c>
      <c r="F14" s="150"/>
      <c r="G14" s="149">
        <v>137.5</v>
      </c>
      <c r="H14" s="149">
        <v>145.75</v>
      </c>
      <c r="I14" s="151"/>
      <c r="J14" s="149">
        <v>149.75</v>
      </c>
      <c r="K14" s="149">
        <v>157.5</v>
      </c>
      <c r="L14" s="146"/>
      <c r="M14" s="147"/>
      <c r="N14" s="296"/>
      <c r="O14" s="296"/>
    </row>
    <row r="15" spans="2:15" s="120" customFormat="1">
      <c r="C15" s="140">
        <v>16</v>
      </c>
      <c r="D15" s="143">
        <v>135</v>
      </c>
      <c r="E15" s="143">
        <v>144.25</v>
      </c>
      <c r="F15" s="150"/>
      <c r="G15" s="143">
        <v>148</v>
      </c>
      <c r="H15" s="143">
        <v>156.75</v>
      </c>
      <c r="I15" s="151"/>
      <c r="J15" s="143">
        <v>160.75</v>
      </c>
      <c r="K15" s="143">
        <v>168.75</v>
      </c>
      <c r="L15" s="146"/>
      <c r="M15" s="147"/>
      <c r="N15" s="296"/>
      <c r="O15" s="296"/>
    </row>
    <row r="16" spans="2:15" s="120" customFormat="1">
      <c r="C16" s="148">
        <v>17</v>
      </c>
      <c r="D16" s="149">
        <v>145.75</v>
      </c>
      <c r="E16" s="149">
        <v>156.25</v>
      </c>
      <c r="F16" s="150"/>
      <c r="G16" s="149">
        <v>160</v>
      </c>
      <c r="H16" s="149">
        <v>169.25</v>
      </c>
      <c r="I16" s="151"/>
      <c r="J16" s="149">
        <v>173.75</v>
      </c>
      <c r="K16" s="149">
        <v>183</v>
      </c>
      <c r="L16" s="146"/>
      <c r="M16" s="147"/>
      <c r="N16" s="296"/>
      <c r="O16" s="296"/>
    </row>
    <row r="17" spans="2:15" s="120" customFormat="1">
      <c r="C17" s="140">
        <v>18</v>
      </c>
      <c r="D17" s="143">
        <v>157.25</v>
      </c>
      <c r="E17" s="143">
        <v>167.5</v>
      </c>
      <c r="F17" s="150"/>
      <c r="G17" s="143">
        <v>171.75</v>
      </c>
      <c r="H17" s="143">
        <v>181.75</v>
      </c>
      <c r="I17" s="151"/>
      <c r="J17" s="143">
        <v>186.5</v>
      </c>
      <c r="K17" s="143">
        <v>196.5</v>
      </c>
      <c r="L17" s="146"/>
      <c r="M17" s="147"/>
      <c r="N17" s="296"/>
      <c r="O17" s="296"/>
    </row>
    <row r="18" spans="2:15" ht="12" thickBot="1">
      <c r="B18" s="154"/>
      <c r="C18" s="154"/>
      <c r="D18" s="154"/>
      <c r="E18" s="154"/>
      <c r="F18" s="154"/>
      <c r="G18" s="154"/>
      <c r="H18" s="154"/>
      <c r="I18" s="154"/>
      <c r="J18" s="154"/>
      <c r="K18" s="154"/>
      <c r="L18" s="154"/>
      <c r="M18" s="154"/>
      <c r="N18" s="163"/>
      <c r="O18" s="163"/>
    </row>
    <row r="20" spans="2:15">
      <c r="B20" s="123"/>
      <c r="C20" s="124" t="s">
        <v>97</v>
      </c>
      <c r="D20" s="125"/>
      <c r="E20" s="126"/>
      <c r="F20" s="126"/>
      <c r="G20" s="127"/>
      <c r="H20" s="128" t="s">
        <v>98</v>
      </c>
      <c r="I20" s="127"/>
      <c r="J20" s="127" t="s">
        <v>46</v>
      </c>
      <c r="K20" s="127"/>
      <c r="L20" s="126"/>
      <c r="M20" s="126"/>
      <c r="N20" s="158"/>
      <c r="O20" s="124" t="s">
        <v>97</v>
      </c>
    </row>
    <row r="21" spans="2:15" outlineLevel="7">
      <c r="C21" s="129"/>
      <c r="D21" s="130"/>
      <c r="E21" s="131"/>
      <c r="F21" s="132"/>
      <c r="G21" s="293"/>
      <c r="H21" s="293"/>
      <c r="K21" s="133"/>
      <c r="L21" s="133"/>
      <c r="M21" s="133"/>
      <c r="N21" s="159"/>
    </row>
    <row r="22" spans="2:15" s="156" customFormat="1" outlineLevel="7">
      <c r="B22" s="136"/>
      <c r="C22" s="134"/>
      <c r="D22" s="294" t="s">
        <v>100</v>
      </c>
      <c r="E22" s="295"/>
      <c r="F22" s="155"/>
      <c r="G22" s="294" t="s">
        <v>101</v>
      </c>
      <c r="H22" s="295"/>
      <c r="I22" s="136"/>
      <c r="J22" s="294" t="s">
        <v>102</v>
      </c>
      <c r="K22" s="295"/>
      <c r="L22" s="136"/>
      <c r="M22" s="137"/>
      <c r="N22" s="161"/>
      <c r="O22" s="162"/>
    </row>
    <row r="23" spans="2:15" ht="23" outlineLevel="7">
      <c r="B23" s="136"/>
      <c r="C23" s="138" t="s">
        <v>103</v>
      </c>
      <c r="D23" s="138" t="s">
        <v>104</v>
      </c>
      <c r="E23" s="139" t="s">
        <v>105</v>
      </c>
      <c r="F23" s="140"/>
      <c r="G23" s="141" t="s">
        <v>104</v>
      </c>
      <c r="H23" s="139" t="s">
        <v>105</v>
      </c>
      <c r="I23" s="140"/>
      <c r="J23" s="141" t="s">
        <v>104</v>
      </c>
      <c r="K23" s="138" t="s">
        <v>105</v>
      </c>
      <c r="L23" s="140"/>
      <c r="M23" s="121"/>
      <c r="N23" s="296" t="s">
        <v>106</v>
      </c>
      <c r="O23" s="296"/>
    </row>
    <row r="24" spans="2:15" outlineLevel="7">
      <c r="B24" s="120"/>
      <c r="C24" s="142">
        <v>10</v>
      </c>
      <c r="D24" s="143">
        <v>59.75</v>
      </c>
      <c r="E24" s="143">
        <v>67.75</v>
      </c>
      <c r="F24" s="144"/>
      <c r="G24" s="143">
        <v>69.25</v>
      </c>
      <c r="H24" s="143">
        <v>77.5</v>
      </c>
      <c r="I24" s="145"/>
      <c r="J24" s="143">
        <v>79</v>
      </c>
      <c r="K24" s="143">
        <v>87.25</v>
      </c>
      <c r="L24" s="146"/>
      <c r="M24" s="147"/>
      <c r="N24" s="296"/>
      <c r="O24" s="296"/>
    </row>
    <row r="25" spans="2:15" outlineLevel="7">
      <c r="B25" s="120"/>
      <c r="C25" s="148">
        <v>11</v>
      </c>
      <c r="D25" s="149">
        <v>78</v>
      </c>
      <c r="E25" s="149">
        <v>85.75</v>
      </c>
      <c r="F25" s="150"/>
      <c r="G25" s="149">
        <v>87.5</v>
      </c>
      <c r="H25" s="149">
        <v>95</v>
      </c>
      <c r="I25" s="151"/>
      <c r="J25" s="149">
        <v>97</v>
      </c>
      <c r="K25" s="149">
        <v>103.75</v>
      </c>
      <c r="L25" s="146"/>
      <c r="M25" s="147"/>
      <c r="N25" s="296"/>
      <c r="O25" s="296"/>
    </row>
    <row r="26" spans="2:15">
      <c r="B26" s="120"/>
      <c r="C26" s="140">
        <v>12</v>
      </c>
      <c r="D26" s="143">
        <v>93.5</v>
      </c>
      <c r="E26" s="143">
        <v>99.75</v>
      </c>
      <c r="F26" s="152"/>
      <c r="G26" s="143">
        <v>101.75</v>
      </c>
      <c r="H26" s="143">
        <v>108</v>
      </c>
      <c r="I26" s="153"/>
      <c r="J26" s="143">
        <v>110.25</v>
      </c>
      <c r="K26" s="143">
        <v>116.5</v>
      </c>
      <c r="L26" s="146"/>
      <c r="M26" s="147"/>
      <c r="N26" s="296"/>
      <c r="O26" s="296"/>
    </row>
    <row r="27" spans="2:15">
      <c r="B27" s="120"/>
      <c r="C27" s="148">
        <v>13</v>
      </c>
      <c r="D27" s="149">
        <v>105</v>
      </c>
      <c r="E27" s="149">
        <v>110.5</v>
      </c>
      <c r="F27" s="150"/>
      <c r="G27" s="149">
        <v>113</v>
      </c>
      <c r="H27" s="149">
        <v>118.25</v>
      </c>
      <c r="I27" s="151"/>
      <c r="J27" s="149">
        <v>121</v>
      </c>
      <c r="K27" s="149">
        <v>126.5</v>
      </c>
      <c r="L27" s="146"/>
      <c r="M27" s="147"/>
      <c r="N27" s="296"/>
      <c r="O27" s="296"/>
    </row>
    <row r="28" spans="2:15">
      <c r="B28" s="120"/>
      <c r="C28" s="140">
        <v>14</v>
      </c>
      <c r="D28" s="143">
        <v>111</v>
      </c>
      <c r="E28" s="143">
        <v>118.25</v>
      </c>
      <c r="F28" s="150"/>
      <c r="G28" s="143">
        <v>120.75</v>
      </c>
      <c r="H28" s="143">
        <v>127.75</v>
      </c>
      <c r="I28" s="151"/>
      <c r="J28" s="143">
        <v>130.75</v>
      </c>
      <c r="K28" s="143">
        <v>137.75</v>
      </c>
      <c r="L28" s="146"/>
      <c r="M28" s="147"/>
      <c r="N28" s="296"/>
      <c r="O28" s="296"/>
    </row>
    <row r="29" spans="2:15">
      <c r="B29" s="120"/>
      <c r="C29" s="148">
        <v>15</v>
      </c>
      <c r="D29" s="149">
        <v>120.25</v>
      </c>
      <c r="E29" s="149">
        <v>128.5</v>
      </c>
      <c r="F29" s="150"/>
      <c r="G29" s="149">
        <v>131.5</v>
      </c>
      <c r="H29" s="149">
        <v>139.75</v>
      </c>
      <c r="I29" s="151"/>
      <c r="J29" s="149">
        <v>142.75</v>
      </c>
      <c r="K29" s="149">
        <v>150.5</v>
      </c>
      <c r="L29" s="146"/>
      <c r="M29" s="147"/>
      <c r="N29" s="296"/>
      <c r="O29" s="296"/>
    </row>
    <row r="30" spans="2:15">
      <c r="B30" s="120"/>
      <c r="C30" s="140">
        <v>16</v>
      </c>
      <c r="D30" s="143">
        <v>129</v>
      </c>
      <c r="E30" s="143">
        <v>138.5</v>
      </c>
      <c r="F30" s="150"/>
      <c r="G30" s="143">
        <v>141.5</v>
      </c>
      <c r="H30" s="143">
        <v>150.25</v>
      </c>
      <c r="I30" s="151"/>
      <c r="J30" s="143">
        <v>153.5</v>
      </c>
      <c r="K30" s="143">
        <v>161.5</v>
      </c>
      <c r="L30" s="146"/>
      <c r="M30" s="147"/>
      <c r="N30" s="296"/>
      <c r="O30" s="296"/>
    </row>
    <row r="31" spans="2:15">
      <c r="B31" s="120"/>
      <c r="C31" s="148">
        <v>17</v>
      </c>
      <c r="D31" s="149">
        <v>139.5</v>
      </c>
      <c r="E31" s="149">
        <v>149.75</v>
      </c>
      <c r="F31" s="150"/>
      <c r="G31" s="149">
        <v>153</v>
      </c>
      <c r="H31" s="149">
        <v>162.25</v>
      </c>
      <c r="I31" s="151"/>
      <c r="J31" s="149">
        <v>165.75</v>
      </c>
      <c r="K31" s="149">
        <v>175</v>
      </c>
      <c r="L31" s="146"/>
      <c r="M31" s="147"/>
      <c r="N31" s="296"/>
      <c r="O31" s="296"/>
    </row>
    <row r="32" spans="2:15">
      <c r="B32" s="120"/>
      <c r="C32" s="140">
        <v>18</v>
      </c>
      <c r="D32" s="143">
        <v>150.75</v>
      </c>
      <c r="E32" s="143">
        <v>160.75</v>
      </c>
      <c r="F32" s="150"/>
      <c r="G32" s="143">
        <v>164.25</v>
      </c>
      <c r="H32" s="143">
        <v>174.25</v>
      </c>
      <c r="I32" s="151"/>
      <c r="J32" s="143">
        <v>178.25</v>
      </c>
      <c r="K32" s="143">
        <v>188.25</v>
      </c>
      <c r="L32" s="146"/>
      <c r="M32" s="147"/>
      <c r="N32" s="296"/>
      <c r="O32" s="296"/>
    </row>
    <row r="33" spans="2:15" ht="12" thickBot="1">
      <c r="B33" s="154"/>
      <c r="C33" s="154"/>
      <c r="D33" s="154"/>
      <c r="E33" s="154"/>
      <c r="F33" s="154"/>
      <c r="G33" s="154"/>
      <c r="H33" s="154"/>
      <c r="I33" s="154"/>
      <c r="J33" s="154"/>
      <c r="K33" s="154"/>
      <c r="L33" s="154"/>
      <c r="M33" s="154"/>
      <c r="N33" s="163"/>
      <c r="O33" s="163"/>
    </row>
    <row r="35" spans="2:15">
      <c r="B35" s="123"/>
      <c r="C35" s="124" t="s">
        <v>97</v>
      </c>
      <c r="D35" s="125"/>
      <c r="E35" s="126"/>
      <c r="F35" s="126"/>
      <c r="G35" s="127"/>
      <c r="H35" s="128" t="s">
        <v>98</v>
      </c>
      <c r="I35" s="127"/>
      <c r="J35" s="127" t="s">
        <v>107</v>
      </c>
      <c r="K35" s="127"/>
      <c r="L35" s="126"/>
      <c r="M35" s="126"/>
      <c r="N35" s="158"/>
      <c r="O35" s="124" t="s">
        <v>97</v>
      </c>
    </row>
    <row r="36" spans="2:15">
      <c r="C36" s="129"/>
      <c r="D36" s="130"/>
      <c r="E36" s="131"/>
      <c r="F36" s="132"/>
      <c r="G36" s="293"/>
      <c r="H36" s="293"/>
      <c r="K36" s="133"/>
      <c r="L36" s="133"/>
      <c r="M36" s="133"/>
      <c r="N36" s="159"/>
    </row>
    <row r="37" spans="2:15" s="156" customFormat="1">
      <c r="B37" s="136"/>
      <c r="C37" s="134"/>
      <c r="D37" s="294" t="s">
        <v>100</v>
      </c>
      <c r="E37" s="295"/>
      <c r="F37" s="155"/>
      <c r="G37" s="294" t="s">
        <v>101</v>
      </c>
      <c r="H37" s="295"/>
      <c r="I37" s="136"/>
      <c r="J37" s="294" t="s">
        <v>102</v>
      </c>
      <c r="K37" s="295"/>
      <c r="L37" s="136"/>
      <c r="M37" s="137"/>
      <c r="N37" s="161"/>
      <c r="O37" s="162"/>
    </row>
    <row r="38" spans="2:15" ht="23">
      <c r="B38" s="136"/>
      <c r="C38" s="138" t="s">
        <v>103</v>
      </c>
      <c r="D38" s="138" t="s">
        <v>104</v>
      </c>
      <c r="E38" s="139" t="s">
        <v>105</v>
      </c>
      <c r="F38" s="140"/>
      <c r="G38" s="141" t="s">
        <v>104</v>
      </c>
      <c r="H38" s="139" t="s">
        <v>105</v>
      </c>
      <c r="I38" s="140"/>
      <c r="J38" s="141" t="s">
        <v>104</v>
      </c>
      <c r="K38" s="138" t="s">
        <v>105</v>
      </c>
      <c r="L38" s="140"/>
      <c r="M38" s="121"/>
      <c r="N38" s="296" t="s">
        <v>106</v>
      </c>
      <c r="O38" s="296"/>
    </row>
    <row r="39" spans="2:15">
      <c r="B39" s="120"/>
      <c r="C39" s="142">
        <v>10</v>
      </c>
      <c r="D39" s="143">
        <v>61.75</v>
      </c>
      <c r="E39" s="143">
        <v>69.75</v>
      </c>
      <c r="F39" s="144"/>
      <c r="G39" s="143">
        <v>71.5</v>
      </c>
      <c r="H39" s="143">
        <v>79.5</v>
      </c>
      <c r="I39" s="145"/>
      <c r="J39" s="143">
        <v>81.5</v>
      </c>
      <c r="K39" s="143">
        <v>89.5</v>
      </c>
      <c r="L39" s="146"/>
      <c r="M39" s="147"/>
      <c r="N39" s="296"/>
      <c r="O39" s="296"/>
    </row>
    <row r="40" spans="2:15">
      <c r="B40" s="120"/>
      <c r="C40" s="148">
        <v>11</v>
      </c>
      <c r="D40" s="149">
        <v>80.25</v>
      </c>
      <c r="E40" s="149">
        <v>88</v>
      </c>
      <c r="F40" s="150"/>
      <c r="G40" s="149">
        <v>90</v>
      </c>
      <c r="H40" s="149">
        <v>97.5</v>
      </c>
      <c r="I40" s="151"/>
      <c r="J40" s="149">
        <v>100</v>
      </c>
      <c r="K40" s="149">
        <v>106.5</v>
      </c>
      <c r="L40" s="146"/>
      <c r="M40" s="147"/>
      <c r="N40" s="296"/>
      <c r="O40" s="296"/>
    </row>
    <row r="41" spans="2:15">
      <c r="B41" s="120"/>
      <c r="C41" s="140">
        <v>12</v>
      </c>
      <c r="D41" s="143">
        <v>96.25</v>
      </c>
      <c r="E41" s="143">
        <v>102.5</v>
      </c>
      <c r="F41" s="152"/>
      <c r="G41" s="143">
        <v>104.75</v>
      </c>
      <c r="H41" s="143">
        <v>111</v>
      </c>
      <c r="I41" s="153"/>
      <c r="J41" s="143">
        <v>113.75</v>
      </c>
      <c r="K41" s="143">
        <v>120</v>
      </c>
      <c r="L41" s="146"/>
      <c r="M41" s="147"/>
      <c r="N41" s="296"/>
      <c r="O41" s="296"/>
    </row>
    <row r="42" spans="2:15">
      <c r="B42" s="120"/>
      <c r="C42" s="148">
        <v>13</v>
      </c>
      <c r="D42" s="149">
        <v>108</v>
      </c>
      <c r="E42" s="149">
        <v>113.5</v>
      </c>
      <c r="F42" s="150"/>
      <c r="G42" s="149">
        <v>116.25</v>
      </c>
      <c r="H42" s="149">
        <v>121.75</v>
      </c>
      <c r="I42" s="151"/>
      <c r="J42" s="149">
        <v>124.5</v>
      </c>
      <c r="K42" s="149">
        <v>130</v>
      </c>
      <c r="L42" s="146"/>
      <c r="M42" s="147"/>
      <c r="N42" s="296"/>
      <c r="O42" s="296"/>
    </row>
    <row r="43" spans="2:15">
      <c r="B43" s="120"/>
      <c r="C43" s="140">
        <v>14</v>
      </c>
      <c r="D43" s="143">
        <v>114.25</v>
      </c>
      <c r="E43" s="143">
        <v>121.5</v>
      </c>
      <c r="F43" s="150"/>
      <c r="G43" s="143">
        <v>124.25</v>
      </c>
      <c r="H43" s="143">
        <v>131.5</v>
      </c>
      <c r="I43" s="151"/>
      <c r="J43" s="143">
        <v>134.75</v>
      </c>
      <c r="K43" s="143">
        <v>141.75</v>
      </c>
      <c r="L43" s="146"/>
      <c r="M43" s="147"/>
      <c r="N43" s="296"/>
      <c r="O43" s="296"/>
    </row>
    <row r="44" spans="2:15" outlineLevel="7">
      <c r="B44" s="120"/>
      <c r="C44" s="148">
        <v>15</v>
      </c>
      <c r="D44" s="149">
        <v>123.75</v>
      </c>
      <c r="E44" s="149">
        <v>132</v>
      </c>
      <c r="F44" s="150"/>
      <c r="G44" s="149">
        <v>135.25</v>
      </c>
      <c r="H44" s="149">
        <v>143.5</v>
      </c>
      <c r="I44" s="151"/>
      <c r="J44" s="149">
        <v>147</v>
      </c>
      <c r="K44" s="149">
        <v>154.75</v>
      </c>
      <c r="L44" s="146"/>
      <c r="M44" s="147"/>
      <c r="N44" s="296"/>
      <c r="O44" s="296"/>
    </row>
    <row r="45" spans="2:15" outlineLevel="7">
      <c r="B45" s="120"/>
      <c r="C45" s="140">
        <v>16</v>
      </c>
      <c r="D45" s="143">
        <v>132.75</v>
      </c>
      <c r="E45" s="143">
        <v>142.25</v>
      </c>
      <c r="F45" s="150"/>
      <c r="G45" s="143">
        <v>145.5</v>
      </c>
      <c r="H45" s="143">
        <v>154.25</v>
      </c>
      <c r="I45" s="151"/>
      <c r="J45" s="143">
        <v>158</v>
      </c>
      <c r="K45" s="143">
        <v>166</v>
      </c>
      <c r="L45" s="146"/>
      <c r="M45" s="147"/>
      <c r="N45" s="296"/>
      <c r="O45" s="296"/>
    </row>
    <row r="46" spans="2:15" outlineLevel="7">
      <c r="B46" s="120"/>
      <c r="C46" s="148">
        <v>17</v>
      </c>
      <c r="D46" s="149">
        <v>143.5</v>
      </c>
      <c r="E46" s="149">
        <v>153.75</v>
      </c>
      <c r="F46" s="150"/>
      <c r="G46" s="149">
        <v>157.5</v>
      </c>
      <c r="H46" s="149">
        <v>166.75</v>
      </c>
      <c r="I46" s="151"/>
      <c r="J46" s="149">
        <v>170.75</v>
      </c>
      <c r="K46" s="149">
        <v>180</v>
      </c>
      <c r="L46" s="146"/>
      <c r="M46" s="147"/>
      <c r="N46" s="296"/>
      <c r="O46" s="296"/>
    </row>
    <row r="47" spans="2:15" outlineLevel="7">
      <c r="B47" s="120"/>
      <c r="C47" s="140">
        <v>18</v>
      </c>
      <c r="D47" s="143">
        <v>154.75</v>
      </c>
      <c r="E47" s="143">
        <v>165</v>
      </c>
      <c r="F47" s="150"/>
      <c r="G47" s="143">
        <v>168.75</v>
      </c>
      <c r="H47" s="143">
        <v>179</v>
      </c>
      <c r="I47" s="151"/>
      <c r="J47" s="143">
        <v>183.25</v>
      </c>
      <c r="K47" s="143">
        <v>193.5</v>
      </c>
      <c r="L47" s="146"/>
      <c r="M47" s="147"/>
      <c r="N47" s="296"/>
      <c r="O47" s="296"/>
    </row>
    <row r="48" spans="2:15" ht="12" outlineLevel="7" thickBot="1">
      <c r="B48" s="154"/>
      <c r="C48" s="154"/>
      <c r="D48" s="154"/>
      <c r="E48" s="154"/>
      <c r="F48" s="154"/>
      <c r="G48" s="154"/>
      <c r="H48" s="154"/>
      <c r="I48" s="154"/>
      <c r="J48" s="154"/>
      <c r="K48" s="154"/>
      <c r="L48" s="154"/>
      <c r="M48" s="154"/>
      <c r="N48" s="163"/>
      <c r="O48" s="163"/>
    </row>
    <row r="49" spans="2:15" outlineLevel="7"/>
    <row r="50" spans="2:15">
      <c r="B50" s="123"/>
      <c r="C50" s="124" t="s">
        <v>97</v>
      </c>
      <c r="D50" s="125"/>
      <c r="E50" s="126"/>
      <c r="F50" s="126"/>
      <c r="G50" s="127"/>
      <c r="H50" s="128" t="s">
        <v>98</v>
      </c>
      <c r="I50" s="127"/>
      <c r="J50" s="127" t="s">
        <v>108</v>
      </c>
      <c r="K50" s="127"/>
      <c r="L50" s="126"/>
      <c r="M50" s="126"/>
      <c r="N50" s="158"/>
      <c r="O50" s="124" t="s">
        <v>97</v>
      </c>
    </row>
    <row r="51" spans="2:15">
      <c r="C51" s="129"/>
      <c r="D51" s="130"/>
      <c r="E51" s="131"/>
      <c r="F51" s="132"/>
      <c r="G51" s="293"/>
      <c r="H51" s="293"/>
      <c r="K51" s="133"/>
      <c r="L51" s="133"/>
      <c r="M51" s="133"/>
      <c r="N51" s="159"/>
    </row>
    <row r="52" spans="2:15" s="156" customFormat="1">
      <c r="B52" s="136"/>
      <c r="C52" s="134"/>
      <c r="D52" s="294" t="s">
        <v>100</v>
      </c>
      <c r="E52" s="295"/>
      <c r="F52" s="155"/>
      <c r="G52" s="294" t="s">
        <v>101</v>
      </c>
      <c r="H52" s="295"/>
      <c r="I52" s="136"/>
      <c r="J52" s="294" t="s">
        <v>102</v>
      </c>
      <c r="K52" s="295"/>
      <c r="L52" s="136"/>
      <c r="M52" s="137"/>
      <c r="N52" s="161"/>
      <c r="O52" s="162"/>
    </row>
    <row r="53" spans="2:15" ht="23">
      <c r="B53" s="136"/>
      <c r="C53" s="138" t="s">
        <v>103</v>
      </c>
      <c r="D53" s="138" t="s">
        <v>104</v>
      </c>
      <c r="E53" s="139" t="s">
        <v>105</v>
      </c>
      <c r="F53" s="140"/>
      <c r="G53" s="141" t="s">
        <v>104</v>
      </c>
      <c r="H53" s="139" t="s">
        <v>105</v>
      </c>
      <c r="I53" s="140"/>
      <c r="J53" s="141" t="s">
        <v>104</v>
      </c>
      <c r="K53" s="138" t="s">
        <v>105</v>
      </c>
      <c r="L53" s="140"/>
      <c r="M53" s="121"/>
      <c r="N53" s="296" t="s">
        <v>106</v>
      </c>
      <c r="O53" s="296"/>
    </row>
    <row r="54" spans="2:15">
      <c r="B54" s="120"/>
      <c r="C54" s="142">
        <v>10</v>
      </c>
      <c r="D54" s="143">
        <v>62.75</v>
      </c>
      <c r="E54" s="143">
        <v>71</v>
      </c>
      <c r="F54" s="144"/>
      <c r="G54" s="143">
        <v>72.75</v>
      </c>
      <c r="H54" s="143">
        <v>80.75</v>
      </c>
      <c r="I54" s="145"/>
      <c r="J54" s="143">
        <v>82.75</v>
      </c>
      <c r="K54" s="143">
        <v>91</v>
      </c>
      <c r="L54" s="146"/>
      <c r="M54" s="147"/>
      <c r="N54" s="296"/>
      <c r="O54" s="296"/>
    </row>
    <row r="55" spans="2:15">
      <c r="B55" s="120"/>
      <c r="C55" s="148">
        <v>11</v>
      </c>
      <c r="D55" s="149">
        <v>81.75</v>
      </c>
      <c r="E55" s="149">
        <v>89.5</v>
      </c>
      <c r="F55" s="150"/>
      <c r="G55" s="149">
        <v>91.5</v>
      </c>
      <c r="H55" s="149">
        <v>99</v>
      </c>
      <c r="I55" s="151"/>
      <c r="J55" s="149">
        <v>101.5</v>
      </c>
      <c r="K55" s="149">
        <v>108.25</v>
      </c>
      <c r="L55" s="146"/>
      <c r="M55" s="147"/>
      <c r="N55" s="296"/>
      <c r="O55" s="296"/>
    </row>
    <row r="56" spans="2:15">
      <c r="B56" s="120"/>
      <c r="C56" s="140">
        <v>12</v>
      </c>
      <c r="D56" s="143">
        <v>97.75</v>
      </c>
      <c r="E56" s="143">
        <v>104</v>
      </c>
      <c r="F56" s="152"/>
      <c r="G56" s="143">
        <v>106.5</v>
      </c>
      <c r="H56" s="143">
        <v>112.75</v>
      </c>
      <c r="I56" s="153"/>
      <c r="J56" s="143">
        <v>115.5</v>
      </c>
      <c r="K56" s="143">
        <v>121.75</v>
      </c>
      <c r="L56" s="146"/>
      <c r="M56" s="147"/>
      <c r="N56" s="296"/>
      <c r="O56" s="296"/>
    </row>
    <row r="57" spans="2:15">
      <c r="B57" s="120"/>
      <c r="C57" s="148">
        <v>13</v>
      </c>
      <c r="D57" s="149">
        <v>109.75</v>
      </c>
      <c r="E57" s="149">
        <v>115.25</v>
      </c>
      <c r="F57" s="150"/>
      <c r="G57" s="149">
        <v>118</v>
      </c>
      <c r="H57" s="149">
        <v>123.5</v>
      </c>
      <c r="I57" s="151"/>
      <c r="J57" s="149">
        <v>126.75</v>
      </c>
      <c r="K57" s="149">
        <v>132.25</v>
      </c>
      <c r="L57" s="146"/>
      <c r="M57" s="147"/>
      <c r="N57" s="296"/>
      <c r="O57" s="296"/>
    </row>
    <row r="58" spans="2:15">
      <c r="B58" s="120"/>
      <c r="C58" s="140">
        <v>14</v>
      </c>
      <c r="D58" s="143">
        <v>116.25</v>
      </c>
      <c r="E58" s="143">
        <v>123.25</v>
      </c>
      <c r="F58" s="150"/>
      <c r="G58" s="143">
        <v>126.5</v>
      </c>
      <c r="H58" s="143">
        <v>133.5</v>
      </c>
      <c r="I58" s="151"/>
      <c r="J58" s="143">
        <v>137</v>
      </c>
      <c r="K58" s="143">
        <v>144.25</v>
      </c>
      <c r="L58" s="146"/>
      <c r="M58" s="147"/>
      <c r="N58" s="296"/>
      <c r="O58" s="296"/>
    </row>
    <row r="59" spans="2:15">
      <c r="B59" s="120"/>
      <c r="C59" s="148">
        <v>15</v>
      </c>
      <c r="D59" s="149">
        <v>126</v>
      </c>
      <c r="E59" s="149">
        <v>134.25</v>
      </c>
      <c r="F59" s="150"/>
      <c r="G59" s="149">
        <v>137.5</v>
      </c>
      <c r="H59" s="149">
        <v>145.75</v>
      </c>
      <c r="I59" s="151"/>
      <c r="J59" s="149">
        <v>149.75</v>
      </c>
      <c r="K59" s="149">
        <v>157.5</v>
      </c>
      <c r="L59" s="146"/>
      <c r="M59" s="147"/>
      <c r="N59" s="296"/>
      <c r="O59" s="296"/>
    </row>
    <row r="60" spans="2:15">
      <c r="B60" s="120"/>
      <c r="C60" s="140">
        <v>16</v>
      </c>
      <c r="D60" s="143">
        <v>135</v>
      </c>
      <c r="E60" s="143">
        <v>144.25</v>
      </c>
      <c r="F60" s="150"/>
      <c r="G60" s="143">
        <v>148</v>
      </c>
      <c r="H60" s="143">
        <v>156.75</v>
      </c>
      <c r="I60" s="151"/>
      <c r="J60" s="143">
        <v>160.75</v>
      </c>
      <c r="K60" s="143">
        <v>168.75</v>
      </c>
      <c r="L60" s="146"/>
      <c r="M60" s="147"/>
      <c r="N60" s="296"/>
      <c r="O60" s="296"/>
    </row>
    <row r="61" spans="2:15">
      <c r="B61" s="120"/>
      <c r="C61" s="148">
        <v>17</v>
      </c>
      <c r="D61" s="149">
        <v>145.75</v>
      </c>
      <c r="E61" s="149">
        <v>156.25</v>
      </c>
      <c r="F61" s="150"/>
      <c r="G61" s="149">
        <v>160</v>
      </c>
      <c r="H61" s="149">
        <v>169.25</v>
      </c>
      <c r="I61" s="151"/>
      <c r="J61" s="149">
        <v>173.75</v>
      </c>
      <c r="K61" s="149">
        <v>183</v>
      </c>
      <c r="L61" s="146"/>
      <c r="M61" s="147"/>
      <c r="N61" s="296"/>
      <c r="O61" s="296"/>
    </row>
    <row r="62" spans="2:15">
      <c r="B62" s="120"/>
      <c r="C62" s="140">
        <v>18</v>
      </c>
      <c r="D62" s="143">
        <v>157.25</v>
      </c>
      <c r="E62" s="143">
        <v>167.5</v>
      </c>
      <c r="F62" s="150"/>
      <c r="G62" s="143">
        <v>171.75</v>
      </c>
      <c r="H62" s="143">
        <v>181.75</v>
      </c>
      <c r="I62" s="151"/>
      <c r="J62" s="143">
        <v>186.5</v>
      </c>
      <c r="K62" s="143">
        <v>196.5</v>
      </c>
      <c r="L62" s="146"/>
      <c r="M62" s="147"/>
      <c r="N62" s="296"/>
      <c r="O62" s="296"/>
    </row>
    <row r="63" spans="2:15" ht="12" thickBot="1">
      <c r="B63" s="154"/>
      <c r="C63" s="154"/>
      <c r="D63" s="154"/>
      <c r="E63" s="154"/>
      <c r="F63" s="154"/>
      <c r="G63" s="154"/>
      <c r="H63" s="154"/>
      <c r="I63" s="154"/>
      <c r="J63" s="154"/>
      <c r="K63" s="154"/>
      <c r="L63" s="154"/>
      <c r="M63" s="154"/>
      <c r="N63" s="163"/>
      <c r="O63" s="163"/>
    </row>
    <row r="65" spans="2:15">
      <c r="B65" s="123"/>
      <c r="C65" s="124" t="s">
        <v>97</v>
      </c>
      <c r="D65" s="125"/>
      <c r="E65" s="126"/>
      <c r="F65" s="126"/>
      <c r="G65" s="127"/>
      <c r="H65" s="128" t="s">
        <v>98</v>
      </c>
      <c r="I65" s="127"/>
      <c r="J65" s="127" t="s">
        <v>109</v>
      </c>
      <c r="K65" s="127"/>
      <c r="L65" s="126"/>
      <c r="M65" s="126"/>
      <c r="N65" s="158"/>
      <c r="O65" s="124" t="s">
        <v>97</v>
      </c>
    </row>
    <row r="66" spans="2:15">
      <c r="C66" s="129"/>
      <c r="D66" s="130"/>
      <c r="E66" s="131"/>
      <c r="F66" s="132"/>
      <c r="G66" s="293"/>
      <c r="H66" s="293"/>
      <c r="K66" s="133"/>
      <c r="L66" s="133"/>
      <c r="M66" s="133"/>
      <c r="N66" s="159"/>
    </row>
    <row r="67" spans="2:15" s="156" customFormat="1">
      <c r="B67" s="136"/>
      <c r="C67" s="134"/>
      <c r="D67" s="294" t="s">
        <v>100</v>
      </c>
      <c r="E67" s="295"/>
      <c r="F67" s="155"/>
      <c r="G67" s="294" t="s">
        <v>101</v>
      </c>
      <c r="H67" s="295"/>
      <c r="I67" s="136"/>
      <c r="J67" s="294" t="s">
        <v>102</v>
      </c>
      <c r="K67" s="295"/>
      <c r="L67" s="136"/>
      <c r="M67" s="137"/>
      <c r="N67" s="161"/>
      <c r="O67" s="162"/>
    </row>
    <row r="68" spans="2:15" ht="23" outlineLevel="7">
      <c r="B68" s="136"/>
      <c r="C68" s="138" t="s">
        <v>103</v>
      </c>
      <c r="D68" s="138" t="s">
        <v>104</v>
      </c>
      <c r="E68" s="139" t="s">
        <v>105</v>
      </c>
      <c r="F68" s="140"/>
      <c r="G68" s="141" t="s">
        <v>104</v>
      </c>
      <c r="H68" s="139" t="s">
        <v>105</v>
      </c>
      <c r="I68" s="140"/>
      <c r="J68" s="141" t="s">
        <v>104</v>
      </c>
      <c r="K68" s="138" t="s">
        <v>105</v>
      </c>
      <c r="L68" s="140"/>
      <c r="M68" s="121"/>
      <c r="N68" s="296" t="s">
        <v>106</v>
      </c>
      <c r="O68" s="296"/>
    </row>
    <row r="69" spans="2:15" outlineLevel="7">
      <c r="B69" s="120"/>
      <c r="C69" s="142">
        <v>10</v>
      </c>
      <c r="D69" s="143">
        <v>61</v>
      </c>
      <c r="E69" s="143">
        <v>69</v>
      </c>
      <c r="F69" s="144"/>
      <c r="G69" s="143">
        <v>70.75</v>
      </c>
      <c r="H69" s="143">
        <v>78.75</v>
      </c>
      <c r="I69" s="145"/>
      <c r="J69" s="143">
        <v>80.5</v>
      </c>
      <c r="K69" s="143">
        <v>88.75</v>
      </c>
      <c r="L69" s="146"/>
      <c r="M69" s="147"/>
      <c r="N69" s="296"/>
      <c r="O69" s="296"/>
    </row>
    <row r="70" spans="2:15" outlineLevel="7">
      <c r="B70" s="120"/>
      <c r="C70" s="148">
        <v>11</v>
      </c>
      <c r="D70" s="149">
        <v>79.5</v>
      </c>
      <c r="E70" s="149">
        <v>87.25</v>
      </c>
      <c r="F70" s="150"/>
      <c r="G70" s="149">
        <v>89.25</v>
      </c>
      <c r="H70" s="149">
        <v>96.75</v>
      </c>
      <c r="I70" s="151"/>
      <c r="J70" s="149">
        <v>99</v>
      </c>
      <c r="K70" s="149">
        <v>105.5</v>
      </c>
      <c r="L70" s="146"/>
      <c r="M70" s="147"/>
      <c r="N70" s="296"/>
      <c r="O70" s="296"/>
    </row>
    <row r="71" spans="2:15" outlineLevel="7">
      <c r="B71" s="120"/>
      <c r="C71" s="140">
        <v>12</v>
      </c>
      <c r="D71" s="143">
        <v>95.25</v>
      </c>
      <c r="E71" s="143">
        <v>101.5</v>
      </c>
      <c r="F71" s="152"/>
      <c r="G71" s="143">
        <v>103.75</v>
      </c>
      <c r="H71" s="143">
        <v>110</v>
      </c>
      <c r="I71" s="153"/>
      <c r="J71" s="143">
        <v>112.5</v>
      </c>
      <c r="K71" s="143">
        <v>118.75</v>
      </c>
      <c r="L71" s="146"/>
      <c r="M71" s="147"/>
      <c r="N71" s="296"/>
      <c r="O71" s="296"/>
    </row>
    <row r="72" spans="2:15" outlineLevel="7">
      <c r="B72" s="120"/>
      <c r="C72" s="148">
        <v>13</v>
      </c>
      <c r="D72" s="149">
        <v>107</v>
      </c>
      <c r="E72" s="149">
        <v>112.5</v>
      </c>
      <c r="F72" s="150"/>
      <c r="G72" s="149">
        <v>115</v>
      </c>
      <c r="H72" s="149">
        <v>120.5</v>
      </c>
      <c r="I72" s="151"/>
      <c r="J72" s="149">
        <v>123.25</v>
      </c>
      <c r="K72" s="149">
        <v>128.75</v>
      </c>
      <c r="L72" s="146"/>
      <c r="M72" s="147"/>
      <c r="N72" s="296"/>
      <c r="O72" s="296"/>
    </row>
    <row r="73" spans="2:15">
      <c r="B73" s="120"/>
      <c r="C73" s="140">
        <v>14</v>
      </c>
      <c r="D73" s="143">
        <v>113.25</v>
      </c>
      <c r="E73" s="143">
        <v>120.25</v>
      </c>
      <c r="F73" s="150"/>
      <c r="G73" s="143">
        <v>123</v>
      </c>
      <c r="H73" s="143">
        <v>130.25</v>
      </c>
      <c r="I73" s="151"/>
      <c r="J73" s="143">
        <v>133.5</v>
      </c>
      <c r="K73" s="143">
        <v>140.5</v>
      </c>
      <c r="L73" s="146"/>
      <c r="M73" s="147"/>
      <c r="N73" s="296"/>
      <c r="O73" s="296"/>
    </row>
    <row r="74" spans="2:15">
      <c r="B74" s="120"/>
      <c r="C74" s="148">
        <v>15</v>
      </c>
      <c r="D74" s="149">
        <v>122.75</v>
      </c>
      <c r="E74" s="149">
        <v>131</v>
      </c>
      <c r="F74" s="150"/>
      <c r="G74" s="149">
        <v>134</v>
      </c>
      <c r="H74" s="149">
        <v>142.25</v>
      </c>
      <c r="I74" s="151"/>
      <c r="J74" s="149">
        <v>145.75</v>
      </c>
      <c r="K74" s="149">
        <v>153.5</v>
      </c>
      <c r="L74" s="146"/>
      <c r="M74" s="147"/>
      <c r="N74" s="296"/>
      <c r="O74" s="296"/>
    </row>
    <row r="75" spans="2:15">
      <c r="B75" s="120"/>
      <c r="C75" s="140">
        <v>16</v>
      </c>
      <c r="D75" s="143">
        <v>131.5</v>
      </c>
      <c r="E75" s="143">
        <v>141</v>
      </c>
      <c r="F75" s="150"/>
      <c r="G75" s="143">
        <v>144.25</v>
      </c>
      <c r="H75" s="143">
        <v>153</v>
      </c>
      <c r="I75" s="151"/>
      <c r="J75" s="143">
        <v>156.5</v>
      </c>
      <c r="K75" s="143">
        <v>164.5</v>
      </c>
      <c r="L75" s="146"/>
      <c r="M75" s="147"/>
      <c r="N75" s="296"/>
      <c r="O75" s="296"/>
    </row>
    <row r="76" spans="2:15">
      <c r="B76" s="120"/>
      <c r="C76" s="148">
        <v>17</v>
      </c>
      <c r="D76" s="149">
        <v>142.25</v>
      </c>
      <c r="E76" s="149">
        <v>152.5</v>
      </c>
      <c r="F76" s="150"/>
      <c r="G76" s="149">
        <v>156</v>
      </c>
      <c r="H76" s="149">
        <v>165.25</v>
      </c>
      <c r="I76" s="151"/>
      <c r="J76" s="149">
        <v>169</v>
      </c>
      <c r="K76" s="149">
        <v>178.25</v>
      </c>
      <c r="L76" s="146"/>
      <c r="M76" s="147"/>
      <c r="N76" s="296"/>
      <c r="O76" s="296"/>
    </row>
    <row r="77" spans="2:15">
      <c r="B77" s="120"/>
      <c r="C77" s="140">
        <v>18</v>
      </c>
      <c r="D77" s="143">
        <v>153.5</v>
      </c>
      <c r="E77" s="143">
        <v>163.5</v>
      </c>
      <c r="F77" s="150"/>
      <c r="G77" s="143">
        <v>167.25</v>
      </c>
      <c r="H77" s="143">
        <v>177.5</v>
      </c>
      <c r="I77" s="151"/>
      <c r="J77" s="143">
        <v>181.5</v>
      </c>
      <c r="K77" s="143">
        <v>191.75</v>
      </c>
      <c r="L77" s="146"/>
      <c r="M77" s="147"/>
      <c r="N77" s="296"/>
      <c r="O77" s="296"/>
    </row>
    <row r="78" spans="2:15" ht="12" thickBot="1">
      <c r="B78" s="154"/>
      <c r="C78" s="154"/>
      <c r="D78" s="154"/>
      <c r="E78" s="154"/>
      <c r="F78" s="154"/>
      <c r="G78" s="154"/>
      <c r="H78" s="154"/>
      <c r="I78" s="154"/>
      <c r="J78" s="154"/>
      <c r="K78" s="154"/>
      <c r="L78" s="154"/>
      <c r="M78" s="154"/>
      <c r="N78" s="163"/>
      <c r="O78" s="163"/>
    </row>
    <row r="80" spans="2:15">
      <c r="B80" s="123"/>
      <c r="C80" s="124" t="s">
        <v>97</v>
      </c>
      <c r="D80" s="125"/>
      <c r="E80" s="126"/>
      <c r="F80" s="126"/>
      <c r="G80" s="127"/>
      <c r="H80" s="128" t="s">
        <v>98</v>
      </c>
      <c r="I80" s="127"/>
      <c r="J80" s="127" t="s">
        <v>110</v>
      </c>
      <c r="K80" s="127"/>
      <c r="L80" s="126"/>
      <c r="M80" s="126"/>
      <c r="N80" s="158"/>
      <c r="O80" s="124" t="s">
        <v>97</v>
      </c>
    </row>
    <row r="81" spans="2:15">
      <c r="C81" s="129"/>
      <c r="D81" s="130"/>
      <c r="E81" s="131"/>
      <c r="F81" s="132"/>
      <c r="G81" s="293"/>
      <c r="H81" s="293"/>
      <c r="K81" s="133"/>
      <c r="L81" s="133"/>
      <c r="M81" s="133"/>
      <c r="N81" s="159"/>
    </row>
    <row r="82" spans="2:15" s="156" customFormat="1">
      <c r="B82" s="136"/>
      <c r="C82" s="134"/>
      <c r="D82" s="294" t="s">
        <v>100</v>
      </c>
      <c r="E82" s="295"/>
      <c r="F82" s="155"/>
      <c r="G82" s="294" t="s">
        <v>101</v>
      </c>
      <c r="H82" s="295"/>
      <c r="I82" s="136"/>
      <c r="J82" s="294" t="s">
        <v>102</v>
      </c>
      <c r="K82" s="295"/>
      <c r="L82" s="136"/>
      <c r="M82" s="137"/>
      <c r="N82" s="161"/>
      <c r="O82" s="162"/>
    </row>
    <row r="83" spans="2:15" ht="23">
      <c r="B83" s="136"/>
      <c r="C83" s="138" t="s">
        <v>103</v>
      </c>
      <c r="D83" s="138" t="s">
        <v>104</v>
      </c>
      <c r="E83" s="139" t="s">
        <v>105</v>
      </c>
      <c r="F83" s="140"/>
      <c r="G83" s="141" t="s">
        <v>104</v>
      </c>
      <c r="H83" s="139" t="s">
        <v>105</v>
      </c>
      <c r="I83" s="140"/>
      <c r="J83" s="141" t="s">
        <v>104</v>
      </c>
      <c r="K83" s="138" t="s">
        <v>105</v>
      </c>
      <c r="L83" s="140"/>
      <c r="M83" s="121"/>
      <c r="N83" s="296" t="s">
        <v>106</v>
      </c>
      <c r="O83" s="296"/>
    </row>
    <row r="84" spans="2:15">
      <c r="B84" s="120"/>
      <c r="C84" s="142">
        <v>10</v>
      </c>
      <c r="D84" s="143">
        <v>59.75</v>
      </c>
      <c r="E84" s="143">
        <v>68</v>
      </c>
      <c r="F84" s="144"/>
      <c r="G84" s="143">
        <v>69.25</v>
      </c>
      <c r="H84" s="143">
        <v>77.5</v>
      </c>
      <c r="I84" s="145"/>
      <c r="J84" s="143">
        <v>79</v>
      </c>
      <c r="K84" s="143">
        <v>87.25</v>
      </c>
      <c r="L84" s="146"/>
      <c r="M84" s="147"/>
      <c r="N84" s="296"/>
      <c r="O84" s="296"/>
    </row>
    <row r="85" spans="2:15">
      <c r="B85" s="120"/>
      <c r="C85" s="148">
        <v>11</v>
      </c>
      <c r="D85" s="149">
        <v>78</v>
      </c>
      <c r="E85" s="149">
        <v>85.75</v>
      </c>
      <c r="F85" s="150"/>
      <c r="G85" s="149">
        <v>87.5</v>
      </c>
      <c r="H85" s="149">
        <v>95</v>
      </c>
      <c r="I85" s="151"/>
      <c r="J85" s="149">
        <v>97</v>
      </c>
      <c r="K85" s="149">
        <v>103.75</v>
      </c>
      <c r="L85" s="146"/>
      <c r="M85" s="147"/>
      <c r="N85" s="296"/>
      <c r="O85" s="296"/>
    </row>
    <row r="86" spans="2:15">
      <c r="B86" s="120"/>
      <c r="C86" s="140">
        <v>12</v>
      </c>
      <c r="D86" s="143">
        <v>93.5</v>
      </c>
      <c r="E86" s="143">
        <v>99.75</v>
      </c>
      <c r="F86" s="152"/>
      <c r="G86" s="143">
        <v>101.75</v>
      </c>
      <c r="H86" s="143">
        <v>108</v>
      </c>
      <c r="I86" s="153"/>
      <c r="J86" s="143">
        <v>110.25</v>
      </c>
      <c r="K86" s="143">
        <v>116.5</v>
      </c>
      <c r="L86" s="146"/>
      <c r="M86" s="147"/>
      <c r="N86" s="296"/>
      <c r="O86" s="296"/>
    </row>
    <row r="87" spans="2:15">
      <c r="B87" s="120"/>
      <c r="C87" s="148">
        <v>13</v>
      </c>
      <c r="D87" s="149">
        <v>105</v>
      </c>
      <c r="E87" s="149">
        <v>110.5</v>
      </c>
      <c r="F87" s="150"/>
      <c r="G87" s="149">
        <v>112.75</v>
      </c>
      <c r="H87" s="149">
        <v>118.25</v>
      </c>
      <c r="I87" s="151"/>
      <c r="J87" s="149">
        <v>121</v>
      </c>
      <c r="K87" s="149">
        <v>126.5</v>
      </c>
      <c r="L87" s="146"/>
      <c r="M87" s="147"/>
      <c r="N87" s="296"/>
      <c r="O87" s="296"/>
    </row>
    <row r="88" spans="2:15">
      <c r="B88" s="120"/>
      <c r="C88" s="140">
        <v>14</v>
      </c>
      <c r="D88" s="143">
        <v>111</v>
      </c>
      <c r="E88" s="143">
        <v>118</v>
      </c>
      <c r="F88" s="150"/>
      <c r="G88" s="143">
        <v>120.75</v>
      </c>
      <c r="H88" s="143">
        <v>127.75</v>
      </c>
      <c r="I88" s="151"/>
      <c r="J88" s="143">
        <v>130.75</v>
      </c>
      <c r="K88" s="143">
        <v>137.75</v>
      </c>
      <c r="L88" s="146"/>
      <c r="M88" s="147"/>
      <c r="N88" s="296"/>
      <c r="O88" s="296"/>
    </row>
    <row r="89" spans="2:15">
      <c r="B89" s="120"/>
      <c r="C89" s="148">
        <v>15</v>
      </c>
      <c r="D89" s="149">
        <v>120.25</v>
      </c>
      <c r="E89" s="149">
        <v>128.5</v>
      </c>
      <c r="F89" s="150"/>
      <c r="G89" s="149">
        <v>131.25</v>
      </c>
      <c r="H89" s="149">
        <v>139.5</v>
      </c>
      <c r="I89" s="151"/>
      <c r="J89" s="149">
        <v>142.75</v>
      </c>
      <c r="K89" s="149">
        <v>150.5</v>
      </c>
      <c r="L89" s="146"/>
      <c r="M89" s="147"/>
      <c r="N89" s="296"/>
      <c r="O89" s="296"/>
    </row>
    <row r="90" spans="2:15">
      <c r="B90" s="120"/>
      <c r="C90" s="140">
        <v>16</v>
      </c>
      <c r="D90" s="143">
        <v>129</v>
      </c>
      <c r="E90" s="143">
        <v>138.25</v>
      </c>
      <c r="F90" s="150"/>
      <c r="G90" s="143">
        <v>141.25</v>
      </c>
      <c r="H90" s="143">
        <v>150</v>
      </c>
      <c r="I90" s="151"/>
      <c r="J90" s="143">
        <v>153.5</v>
      </c>
      <c r="K90" s="143">
        <v>161.5</v>
      </c>
      <c r="L90" s="146"/>
      <c r="M90" s="147"/>
      <c r="N90" s="296"/>
      <c r="O90" s="296"/>
    </row>
    <row r="91" spans="2:15" outlineLevel="7">
      <c r="B91" s="120"/>
      <c r="C91" s="148">
        <v>17</v>
      </c>
      <c r="D91" s="149">
        <v>139.5</v>
      </c>
      <c r="E91" s="149">
        <v>149.75</v>
      </c>
      <c r="F91" s="150"/>
      <c r="G91" s="149">
        <v>153</v>
      </c>
      <c r="H91" s="149">
        <v>162.25</v>
      </c>
      <c r="I91" s="151"/>
      <c r="J91" s="149">
        <v>165.75</v>
      </c>
      <c r="K91" s="149">
        <v>175</v>
      </c>
      <c r="L91" s="146"/>
      <c r="M91" s="147"/>
      <c r="N91" s="296"/>
      <c r="O91" s="296"/>
    </row>
    <row r="92" spans="2:15" outlineLevel="7">
      <c r="B92" s="120"/>
      <c r="C92" s="140">
        <v>18</v>
      </c>
      <c r="D92" s="143">
        <v>150.5</v>
      </c>
      <c r="E92" s="143">
        <v>160.75</v>
      </c>
      <c r="F92" s="150"/>
      <c r="G92" s="143">
        <v>164</v>
      </c>
      <c r="H92" s="143">
        <v>174.25</v>
      </c>
      <c r="I92" s="151"/>
      <c r="J92" s="143">
        <v>178</v>
      </c>
      <c r="K92" s="143">
        <v>188.25</v>
      </c>
      <c r="L92" s="146"/>
      <c r="M92" s="147"/>
      <c r="N92" s="296"/>
      <c r="O92" s="296"/>
    </row>
    <row r="93" spans="2:15" ht="12" outlineLevel="7" thickBot="1">
      <c r="B93" s="154"/>
      <c r="C93" s="154"/>
      <c r="D93" s="154"/>
      <c r="E93" s="154"/>
      <c r="F93" s="154"/>
      <c r="G93" s="154"/>
      <c r="H93" s="154"/>
      <c r="I93" s="154"/>
      <c r="J93" s="154"/>
      <c r="K93" s="154"/>
      <c r="L93" s="154"/>
      <c r="M93" s="154"/>
      <c r="N93" s="163"/>
      <c r="O93" s="163"/>
    </row>
    <row r="94" spans="2:15" outlineLevel="7"/>
    <row r="95" spans="2:15" outlineLevel="7">
      <c r="B95" s="123"/>
      <c r="C95" s="124" t="s">
        <v>97</v>
      </c>
      <c r="D95" s="125"/>
      <c r="E95" s="126"/>
      <c r="F95" s="126"/>
      <c r="G95" s="127"/>
      <c r="H95" s="128" t="s">
        <v>98</v>
      </c>
      <c r="I95" s="127"/>
      <c r="J95" s="127" t="s">
        <v>111</v>
      </c>
      <c r="K95" s="127"/>
      <c r="L95" s="126"/>
      <c r="M95" s="126"/>
      <c r="N95" s="158"/>
      <c r="O95" s="124" t="s">
        <v>97</v>
      </c>
    </row>
    <row r="96" spans="2:15" outlineLevel="7">
      <c r="C96" s="129"/>
      <c r="D96" s="130"/>
      <c r="E96" s="131"/>
      <c r="F96" s="132"/>
      <c r="G96" s="293"/>
      <c r="H96" s="293"/>
      <c r="K96" s="133"/>
      <c r="L96" s="133"/>
      <c r="M96" s="133"/>
      <c r="N96" s="159"/>
    </row>
    <row r="97" spans="2:15" s="156" customFormat="1">
      <c r="B97" s="136"/>
      <c r="C97" s="134"/>
      <c r="D97" s="294" t="s">
        <v>100</v>
      </c>
      <c r="E97" s="295"/>
      <c r="F97" s="155"/>
      <c r="G97" s="294" t="s">
        <v>101</v>
      </c>
      <c r="H97" s="295"/>
      <c r="I97" s="136"/>
      <c r="J97" s="294" t="s">
        <v>102</v>
      </c>
      <c r="K97" s="295"/>
      <c r="L97" s="136"/>
      <c r="M97" s="137"/>
      <c r="N97" s="161"/>
      <c r="O97" s="162"/>
    </row>
    <row r="98" spans="2:15" ht="23">
      <c r="B98" s="136"/>
      <c r="C98" s="138" t="s">
        <v>103</v>
      </c>
      <c r="D98" s="138" t="s">
        <v>104</v>
      </c>
      <c r="E98" s="139" t="s">
        <v>105</v>
      </c>
      <c r="F98" s="140"/>
      <c r="G98" s="141" t="s">
        <v>104</v>
      </c>
      <c r="H98" s="139" t="s">
        <v>105</v>
      </c>
      <c r="I98" s="140"/>
      <c r="J98" s="141" t="s">
        <v>104</v>
      </c>
      <c r="K98" s="138" t="s">
        <v>105</v>
      </c>
      <c r="L98" s="140"/>
      <c r="M98" s="121"/>
      <c r="N98" s="296" t="s">
        <v>106</v>
      </c>
      <c r="O98" s="296"/>
    </row>
    <row r="99" spans="2:15">
      <c r="B99" s="120"/>
      <c r="C99" s="142">
        <v>10</v>
      </c>
      <c r="D99" s="143">
        <v>63.25</v>
      </c>
      <c r="E99" s="143">
        <v>71.5</v>
      </c>
      <c r="F99" s="144"/>
      <c r="G99" s="143">
        <v>73.25</v>
      </c>
      <c r="H99" s="143">
        <v>81.25</v>
      </c>
      <c r="I99" s="145"/>
      <c r="J99" s="143">
        <v>83.5</v>
      </c>
      <c r="K99" s="143">
        <v>91.5</v>
      </c>
      <c r="L99" s="146"/>
      <c r="M99" s="147"/>
      <c r="N99" s="296"/>
      <c r="O99" s="296"/>
    </row>
    <row r="100" spans="2:15">
      <c r="B100" s="120"/>
      <c r="C100" s="148">
        <v>11</v>
      </c>
      <c r="D100" s="149">
        <v>82.25</v>
      </c>
      <c r="E100" s="149">
        <v>90</v>
      </c>
      <c r="F100" s="150"/>
      <c r="G100" s="149">
        <v>92.25</v>
      </c>
      <c r="H100" s="149">
        <v>99.75</v>
      </c>
      <c r="I100" s="151"/>
      <c r="J100" s="149">
        <v>102.25</v>
      </c>
      <c r="K100" s="149">
        <v>109</v>
      </c>
      <c r="L100" s="146"/>
      <c r="M100" s="147"/>
      <c r="N100" s="296"/>
      <c r="O100" s="296"/>
    </row>
    <row r="101" spans="2:15">
      <c r="B101" s="120"/>
      <c r="C101" s="140">
        <v>12</v>
      </c>
      <c r="D101" s="143">
        <v>98.5</v>
      </c>
      <c r="E101" s="143">
        <v>104.75</v>
      </c>
      <c r="F101" s="152"/>
      <c r="G101" s="143">
        <v>107.25</v>
      </c>
      <c r="H101" s="143">
        <v>113.5</v>
      </c>
      <c r="I101" s="153"/>
      <c r="J101" s="143">
        <v>116.5</v>
      </c>
      <c r="K101" s="143">
        <v>122.5</v>
      </c>
      <c r="L101" s="146"/>
      <c r="M101" s="147"/>
      <c r="N101" s="296"/>
      <c r="O101" s="296"/>
    </row>
    <row r="102" spans="2:15">
      <c r="B102" s="120"/>
      <c r="C102" s="148">
        <v>13</v>
      </c>
      <c r="D102" s="149">
        <v>110.5</v>
      </c>
      <c r="E102" s="149">
        <v>116</v>
      </c>
      <c r="F102" s="150"/>
      <c r="G102" s="149">
        <v>119</v>
      </c>
      <c r="H102" s="149">
        <v>124.25</v>
      </c>
      <c r="I102" s="151"/>
      <c r="J102" s="149">
        <v>127.5</v>
      </c>
      <c r="K102" s="149">
        <v>133</v>
      </c>
      <c r="L102" s="146"/>
      <c r="M102" s="147"/>
      <c r="N102" s="296"/>
      <c r="O102" s="296"/>
    </row>
    <row r="103" spans="2:15">
      <c r="B103" s="120"/>
      <c r="C103" s="140">
        <v>14</v>
      </c>
      <c r="D103" s="143">
        <v>117</v>
      </c>
      <c r="E103" s="143">
        <v>124</v>
      </c>
      <c r="F103" s="150"/>
      <c r="G103" s="143">
        <v>127.25</v>
      </c>
      <c r="H103" s="143">
        <v>134.5</v>
      </c>
      <c r="I103" s="151"/>
      <c r="J103" s="143">
        <v>138</v>
      </c>
      <c r="K103" s="143">
        <v>145.25</v>
      </c>
      <c r="L103" s="146"/>
      <c r="M103" s="147"/>
      <c r="N103" s="296"/>
      <c r="O103" s="296"/>
    </row>
    <row r="104" spans="2:15">
      <c r="B104" s="120"/>
      <c r="C104" s="148">
        <v>15</v>
      </c>
      <c r="D104" s="149">
        <v>126.75</v>
      </c>
      <c r="E104" s="149">
        <v>135</v>
      </c>
      <c r="F104" s="150"/>
      <c r="G104" s="149">
        <v>138.5</v>
      </c>
      <c r="H104" s="149">
        <v>146.75</v>
      </c>
      <c r="I104" s="151"/>
      <c r="J104" s="149">
        <v>150.75</v>
      </c>
      <c r="K104" s="149">
        <v>158.5</v>
      </c>
      <c r="L104" s="146"/>
      <c r="M104" s="147"/>
      <c r="N104" s="296"/>
      <c r="O104" s="296"/>
    </row>
    <row r="105" spans="2:15">
      <c r="B105" s="120"/>
      <c r="C105" s="140">
        <v>16</v>
      </c>
      <c r="D105" s="143">
        <v>135.75</v>
      </c>
      <c r="E105" s="143">
        <v>145.25</v>
      </c>
      <c r="F105" s="150"/>
      <c r="G105" s="143">
        <v>149</v>
      </c>
      <c r="H105" s="143">
        <v>157.75</v>
      </c>
      <c r="I105" s="151"/>
      <c r="J105" s="143">
        <v>162</v>
      </c>
      <c r="K105" s="143">
        <v>170</v>
      </c>
      <c r="L105" s="146"/>
      <c r="M105" s="147"/>
      <c r="N105" s="296"/>
      <c r="O105" s="296"/>
    </row>
    <row r="106" spans="2:15">
      <c r="B106" s="120"/>
      <c r="C106" s="148">
        <v>17</v>
      </c>
      <c r="D106" s="149">
        <v>146.75</v>
      </c>
      <c r="E106" s="149">
        <v>157</v>
      </c>
      <c r="F106" s="150"/>
      <c r="G106" s="149">
        <v>161</v>
      </c>
      <c r="H106" s="149">
        <v>170.25</v>
      </c>
      <c r="I106" s="151"/>
      <c r="J106" s="149">
        <v>174.75</v>
      </c>
      <c r="K106" s="149">
        <v>184</v>
      </c>
      <c r="L106" s="146"/>
      <c r="M106" s="147"/>
      <c r="N106" s="296"/>
      <c r="O106" s="296"/>
    </row>
    <row r="107" spans="2:15">
      <c r="B107" s="120"/>
      <c r="C107" s="140">
        <v>18</v>
      </c>
      <c r="D107" s="143">
        <v>158.5</v>
      </c>
      <c r="E107" s="143">
        <v>168.5</v>
      </c>
      <c r="F107" s="150"/>
      <c r="G107" s="143">
        <v>172.75</v>
      </c>
      <c r="H107" s="143">
        <v>183</v>
      </c>
      <c r="I107" s="151"/>
      <c r="J107" s="143">
        <v>187.75</v>
      </c>
      <c r="K107" s="143">
        <v>197.75</v>
      </c>
      <c r="L107" s="146"/>
      <c r="M107" s="147"/>
      <c r="N107" s="296"/>
      <c r="O107" s="296"/>
    </row>
    <row r="108" spans="2:15" ht="12" thickBot="1">
      <c r="B108" s="154"/>
      <c r="C108" s="154"/>
      <c r="D108" s="154"/>
      <c r="E108" s="154"/>
      <c r="F108" s="154"/>
      <c r="G108" s="154"/>
      <c r="H108" s="154"/>
      <c r="I108" s="154"/>
      <c r="J108" s="154"/>
      <c r="K108" s="154"/>
      <c r="L108" s="154"/>
      <c r="M108" s="154"/>
      <c r="N108" s="163"/>
      <c r="O108" s="163"/>
    </row>
    <row r="110" spans="2:15">
      <c r="B110" s="123"/>
      <c r="C110" s="124" t="s">
        <v>97</v>
      </c>
      <c r="D110" s="125"/>
      <c r="E110" s="126"/>
      <c r="F110" s="126"/>
      <c r="G110" s="127"/>
      <c r="H110" s="128" t="s">
        <v>98</v>
      </c>
      <c r="I110" s="127"/>
      <c r="J110" s="127" t="s">
        <v>112</v>
      </c>
      <c r="K110" s="127"/>
      <c r="L110" s="126"/>
      <c r="M110" s="126"/>
      <c r="N110" s="158"/>
      <c r="O110" s="124" t="s">
        <v>97</v>
      </c>
    </row>
    <row r="111" spans="2:15">
      <c r="C111" s="129"/>
      <c r="D111" s="130"/>
      <c r="E111" s="131"/>
      <c r="F111" s="132"/>
      <c r="G111" s="293"/>
      <c r="H111" s="293"/>
      <c r="K111" s="133"/>
      <c r="L111" s="133"/>
      <c r="M111" s="133"/>
      <c r="N111" s="159"/>
    </row>
    <row r="112" spans="2:15" s="156" customFormat="1">
      <c r="B112" s="136"/>
      <c r="C112" s="134"/>
      <c r="D112" s="294" t="s">
        <v>100</v>
      </c>
      <c r="E112" s="295"/>
      <c r="F112" s="155"/>
      <c r="G112" s="294" t="s">
        <v>101</v>
      </c>
      <c r="H112" s="295"/>
      <c r="I112" s="136"/>
      <c r="J112" s="294" t="s">
        <v>102</v>
      </c>
      <c r="K112" s="295"/>
      <c r="L112" s="136"/>
      <c r="M112" s="137"/>
      <c r="N112" s="161"/>
      <c r="O112" s="162"/>
    </row>
    <row r="113" spans="2:15" ht="23">
      <c r="B113" s="136"/>
      <c r="C113" s="138" t="s">
        <v>103</v>
      </c>
      <c r="D113" s="138" t="s">
        <v>104</v>
      </c>
      <c r="E113" s="139" t="s">
        <v>105</v>
      </c>
      <c r="F113" s="140"/>
      <c r="G113" s="141" t="s">
        <v>104</v>
      </c>
      <c r="H113" s="139" t="s">
        <v>105</v>
      </c>
      <c r="I113" s="140"/>
      <c r="J113" s="141" t="s">
        <v>104</v>
      </c>
      <c r="K113" s="138" t="s">
        <v>105</v>
      </c>
      <c r="L113" s="140"/>
      <c r="M113" s="121"/>
      <c r="N113" s="296" t="s">
        <v>106</v>
      </c>
      <c r="O113" s="296"/>
    </row>
    <row r="114" spans="2:15">
      <c r="B114" s="120"/>
      <c r="C114" s="142">
        <v>10</v>
      </c>
      <c r="D114" s="143">
        <v>64.25</v>
      </c>
      <c r="E114" s="143">
        <v>72.25</v>
      </c>
      <c r="F114" s="144"/>
      <c r="G114" s="143">
        <v>74.25</v>
      </c>
      <c r="H114" s="143">
        <v>82.5</v>
      </c>
      <c r="I114" s="145"/>
      <c r="J114" s="143">
        <v>84.5</v>
      </c>
      <c r="K114" s="143">
        <v>92.75</v>
      </c>
      <c r="L114" s="146"/>
      <c r="M114" s="147"/>
      <c r="N114" s="296"/>
      <c r="O114" s="296"/>
    </row>
    <row r="115" spans="2:15" outlineLevel="7">
      <c r="B115" s="120"/>
      <c r="C115" s="148">
        <v>11</v>
      </c>
      <c r="D115" s="149">
        <v>83.5</v>
      </c>
      <c r="E115" s="149">
        <v>91.25</v>
      </c>
      <c r="F115" s="150"/>
      <c r="G115" s="149">
        <v>93.5</v>
      </c>
      <c r="H115" s="149">
        <v>101</v>
      </c>
      <c r="I115" s="151"/>
      <c r="J115" s="149">
        <v>103.75</v>
      </c>
      <c r="K115" s="149">
        <v>110.25</v>
      </c>
      <c r="L115" s="146"/>
      <c r="M115" s="147"/>
      <c r="N115" s="296"/>
      <c r="O115" s="296"/>
    </row>
    <row r="116" spans="2:15" outlineLevel="7">
      <c r="B116" s="120"/>
      <c r="C116" s="140">
        <v>12</v>
      </c>
      <c r="D116" s="143">
        <v>99.75</v>
      </c>
      <c r="E116" s="143">
        <v>106</v>
      </c>
      <c r="F116" s="152"/>
      <c r="G116" s="143">
        <v>108.75</v>
      </c>
      <c r="H116" s="143">
        <v>115</v>
      </c>
      <c r="I116" s="153"/>
      <c r="J116" s="143">
        <v>118</v>
      </c>
      <c r="K116" s="143">
        <v>124.25</v>
      </c>
      <c r="L116" s="146"/>
      <c r="M116" s="147"/>
      <c r="N116" s="296"/>
      <c r="O116" s="296"/>
    </row>
    <row r="117" spans="2:15" outlineLevel="7">
      <c r="B117" s="120"/>
      <c r="C117" s="148">
        <v>13</v>
      </c>
      <c r="D117" s="149">
        <v>112</v>
      </c>
      <c r="E117" s="149">
        <v>117.5</v>
      </c>
      <c r="F117" s="150"/>
      <c r="G117" s="149">
        <v>120.5</v>
      </c>
      <c r="H117" s="149">
        <v>126</v>
      </c>
      <c r="I117" s="151"/>
      <c r="J117" s="149">
        <v>129.5</v>
      </c>
      <c r="K117" s="149">
        <v>135</v>
      </c>
      <c r="L117" s="146"/>
      <c r="M117" s="147"/>
      <c r="N117" s="296"/>
      <c r="O117" s="296"/>
    </row>
    <row r="118" spans="2:15" outlineLevel="7">
      <c r="B118" s="120"/>
      <c r="C118" s="140">
        <v>14</v>
      </c>
      <c r="D118" s="143">
        <v>118.5</v>
      </c>
      <c r="E118" s="143">
        <v>125.75</v>
      </c>
      <c r="F118" s="150"/>
      <c r="G118" s="143">
        <v>129</v>
      </c>
      <c r="H118" s="143">
        <v>136.25</v>
      </c>
      <c r="I118" s="151"/>
      <c r="J118" s="143">
        <v>140</v>
      </c>
      <c r="K118" s="143">
        <v>147.25</v>
      </c>
      <c r="L118" s="146"/>
      <c r="M118" s="147"/>
      <c r="N118" s="296"/>
      <c r="O118" s="296"/>
    </row>
    <row r="119" spans="2:15" outlineLevel="7">
      <c r="B119" s="120"/>
      <c r="C119" s="148">
        <v>15</v>
      </c>
      <c r="D119" s="149">
        <v>128.5</v>
      </c>
      <c r="E119" s="149">
        <v>136.75</v>
      </c>
      <c r="F119" s="150"/>
      <c r="G119" s="149">
        <v>140.5</v>
      </c>
      <c r="H119" s="149">
        <v>148.75</v>
      </c>
      <c r="I119" s="151"/>
      <c r="J119" s="149">
        <v>152.75</v>
      </c>
      <c r="K119" s="149">
        <v>160.5</v>
      </c>
      <c r="L119" s="146"/>
      <c r="M119" s="147"/>
      <c r="N119" s="296"/>
      <c r="O119" s="296"/>
    </row>
    <row r="120" spans="2:15">
      <c r="B120" s="120"/>
      <c r="C120" s="140">
        <v>16</v>
      </c>
      <c r="D120" s="143">
        <v>137.5</v>
      </c>
      <c r="E120" s="143">
        <v>147</v>
      </c>
      <c r="F120" s="150"/>
      <c r="G120" s="143">
        <v>151</v>
      </c>
      <c r="H120" s="143">
        <v>159.75</v>
      </c>
      <c r="I120" s="151"/>
      <c r="J120" s="143">
        <v>164.25</v>
      </c>
      <c r="K120" s="143">
        <v>172.25</v>
      </c>
      <c r="L120" s="146"/>
      <c r="M120" s="147"/>
      <c r="N120" s="296"/>
      <c r="O120" s="296"/>
    </row>
    <row r="121" spans="2:15">
      <c r="B121" s="120"/>
      <c r="C121" s="148">
        <v>17</v>
      </c>
      <c r="D121" s="149">
        <v>148.75</v>
      </c>
      <c r="E121" s="149">
        <v>159</v>
      </c>
      <c r="F121" s="150"/>
      <c r="G121" s="149">
        <v>163.25</v>
      </c>
      <c r="H121" s="149">
        <v>172.5</v>
      </c>
      <c r="I121" s="151"/>
      <c r="J121" s="149">
        <v>177.25</v>
      </c>
      <c r="K121" s="149">
        <v>186.5</v>
      </c>
      <c r="L121" s="146"/>
      <c r="M121" s="147"/>
      <c r="N121" s="296"/>
      <c r="O121" s="296"/>
    </row>
    <row r="122" spans="2:15">
      <c r="B122" s="120"/>
      <c r="C122" s="140">
        <v>18</v>
      </c>
      <c r="D122" s="143">
        <v>160.5</v>
      </c>
      <c r="E122" s="143">
        <v>170.5</v>
      </c>
      <c r="F122" s="150"/>
      <c r="G122" s="143">
        <v>175</v>
      </c>
      <c r="H122" s="143">
        <v>185.25</v>
      </c>
      <c r="I122" s="151"/>
      <c r="J122" s="143">
        <v>190.25</v>
      </c>
      <c r="K122" s="143">
        <v>200.5</v>
      </c>
      <c r="L122" s="146"/>
      <c r="M122" s="147"/>
      <c r="N122" s="296"/>
      <c r="O122" s="296"/>
    </row>
    <row r="123" spans="2:15" ht="12" thickBot="1">
      <c r="B123" s="154"/>
      <c r="C123" s="154"/>
      <c r="D123" s="154"/>
      <c r="E123" s="154"/>
      <c r="F123" s="154"/>
      <c r="G123" s="154"/>
      <c r="H123" s="154"/>
      <c r="I123" s="154"/>
      <c r="J123" s="154"/>
      <c r="K123" s="154"/>
      <c r="L123" s="154"/>
      <c r="M123" s="154"/>
      <c r="N123" s="163"/>
      <c r="O123" s="163"/>
    </row>
    <row r="125" spans="2:15">
      <c r="B125" s="123"/>
      <c r="C125" s="124" t="s">
        <v>97</v>
      </c>
      <c r="D125" s="125"/>
      <c r="E125" s="126"/>
      <c r="F125" s="126"/>
      <c r="G125" s="127"/>
      <c r="H125" s="128" t="s">
        <v>98</v>
      </c>
      <c r="I125" s="127"/>
      <c r="J125" s="127" t="s">
        <v>113</v>
      </c>
      <c r="K125" s="127"/>
      <c r="L125" s="126"/>
      <c r="M125" s="126"/>
      <c r="N125" s="158"/>
      <c r="O125" s="124" t="s">
        <v>97</v>
      </c>
    </row>
    <row r="126" spans="2:15">
      <c r="C126" s="129"/>
      <c r="D126" s="130"/>
      <c r="E126" s="131"/>
      <c r="F126" s="132"/>
      <c r="G126" s="293"/>
      <c r="H126" s="293"/>
      <c r="K126" s="133"/>
      <c r="L126" s="133"/>
      <c r="M126" s="133"/>
      <c r="N126" s="159"/>
    </row>
    <row r="127" spans="2:15" s="156" customFormat="1">
      <c r="B127" s="136"/>
      <c r="C127" s="134"/>
      <c r="D127" s="294" t="s">
        <v>100</v>
      </c>
      <c r="E127" s="295"/>
      <c r="F127" s="155"/>
      <c r="G127" s="294" t="s">
        <v>101</v>
      </c>
      <c r="H127" s="295"/>
      <c r="I127" s="136"/>
      <c r="J127" s="294" t="s">
        <v>102</v>
      </c>
      <c r="K127" s="295"/>
      <c r="L127" s="136"/>
      <c r="M127" s="137"/>
      <c r="N127" s="161"/>
      <c r="O127" s="162"/>
    </row>
    <row r="128" spans="2:15" ht="23">
      <c r="B128" s="136"/>
      <c r="C128" s="138" t="s">
        <v>103</v>
      </c>
      <c r="D128" s="138" t="s">
        <v>104</v>
      </c>
      <c r="E128" s="139" t="s">
        <v>105</v>
      </c>
      <c r="F128" s="140"/>
      <c r="G128" s="141" t="s">
        <v>104</v>
      </c>
      <c r="H128" s="139" t="s">
        <v>105</v>
      </c>
      <c r="I128" s="140"/>
      <c r="J128" s="141" t="s">
        <v>104</v>
      </c>
      <c r="K128" s="138" t="s">
        <v>105</v>
      </c>
      <c r="L128" s="140"/>
      <c r="M128" s="121"/>
      <c r="N128" s="296" t="s">
        <v>106</v>
      </c>
      <c r="O128" s="296"/>
    </row>
    <row r="129" spans="2:15">
      <c r="B129" s="120"/>
      <c r="C129" s="142">
        <v>10</v>
      </c>
      <c r="D129" s="143">
        <v>61.5</v>
      </c>
      <c r="E129" s="143">
        <v>69.75</v>
      </c>
      <c r="F129" s="144"/>
      <c r="G129" s="143">
        <v>71.25</v>
      </c>
      <c r="H129" s="143">
        <v>79.5</v>
      </c>
      <c r="I129" s="145"/>
      <c r="J129" s="143">
        <v>81.25</v>
      </c>
      <c r="K129" s="143">
        <v>89.5</v>
      </c>
      <c r="L129" s="146"/>
      <c r="M129" s="147"/>
      <c r="N129" s="296"/>
      <c r="O129" s="296"/>
    </row>
    <row r="130" spans="2:15">
      <c r="B130" s="120"/>
      <c r="C130" s="148">
        <v>11</v>
      </c>
      <c r="D130" s="149">
        <v>80.5</v>
      </c>
      <c r="E130" s="149">
        <v>88.25</v>
      </c>
      <c r="F130" s="150"/>
      <c r="G130" s="149">
        <v>90.5</v>
      </c>
      <c r="H130" s="149">
        <v>98</v>
      </c>
      <c r="I130" s="151"/>
      <c r="J130" s="149">
        <v>100.25</v>
      </c>
      <c r="K130" s="149">
        <v>107</v>
      </c>
      <c r="L130" s="146"/>
      <c r="M130" s="147"/>
      <c r="N130" s="296"/>
      <c r="O130" s="296"/>
    </row>
    <row r="131" spans="2:15">
      <c r="B131" s="120"/>
      <c r="C131" s="140">
        <v>12</v>
      </c>
      <c r="D131" s="143">
        <v>96.5</v>
      </c>
      <c r="E131" s="143">
        <v>102.75</v>
      </c>
      <c r="F131" s="152"/>
      <c r="G131" s="143">
        <v>105.25</v>
      </c>
      <c r="H131" s="143">
        <v>111.25</v>
      </c>
      <c r="I131" s="153"/>
      <c r="J131" s="143">
        <v>114</v>
      </c>
      <c r="K131" s="143">
        <v>120.25</v>
      </c>
      <c r="L131" s="146"/>
      <c r="M131" s="147"/>
      <c r="N131" s="296"/>
      <c r="O131" s="296"/>
    </row>
    <row r="132" spans="2:15">
      <c r="B132" s="120"/>
      <c r="C132" s="148">
        <v>13</v>
      </c>
      <c r="D132" s="149">
        <v>108.5</v>
      </c>
      <c r="E132" s="149">
        <v>114</v>
      </c>
      <c r="F132" s="150"/>
      <c r="G132" s="149">
        <v>116.5</v>
      </c>
      <c r="H132" s="149">
        <v>122</v>
      </c>
      <c r="I132" s="151"/>
      <c r="J132" s="149">
        <v>125</v>
      </c>
      <c r="K132" s="149">
        <v>130.5</v>
      </c>
      <c r="L132" s="146"/>
      <c r="M132" s="147"/>
      <c r="N132" s="296"/>
      <c r="O132" s="296"/>
    </row>
    <row r="133" spans="2:15">
      <c r="B133" s="120"/>
      <c r="C133" s="140">
        <v>14</v>
      </c>
      <c r="D133" s="143">
        <v>114.75</v>
      </c>
      <c r="E133" s="143">
        <v>121.75</v>
      </c>
      <c r="F133" s="150"/>
      <c r="G133" s="143">
        <v>124.75</v>
      </c>
      <c r="H133" s="143">
        <v>132</v>
      </c>
      <c r="I133" s="151"/>
      <c r="J133" s="143">
        <v>135.25</v>
      </c>
      <c r="K133" s="143">
        <v>142.25</v>
      </c>
      <c r="L133" s="146"/>
      <c r="M133" s="147"/>
      <c r="N133" s="296"/>
      <c r="O133" s="296"/>
    </row>
    <row r="134" spans="2:15">
      <c r="B134" s="120"/>
      <c r="C134" s="148">
        <v>15</v>
      </c>
      <c r="D134" s="149">
        <v>124.25</v>
      </c>
      <c r="E134" s="149">
        <v>132.5</v>
      </c>
      <c r="F134" s="150"/>
      <c r="G134" s="149">
        <v>135.75</v>
      </c>
      <c r="H134" s="149">
        <v>144</v>
      </c>
      <c r="I134" s="151"/>
      <c r="J134" s="149">
        <v>147.75</v>
      </c>
      <c r="K134" s="149">
        <v>155.5</v>
      </c>
      <c r="L134" s="146"/>
      <c r="M134" s="147"/>
      <c r="N134" s="296"/>
      <c r="O134" s="296"/>
    </row>
    <row r="135" spans="2:15">
      <c r="B135" s="120"/>
      <c r="C135" s="140">
        <v>16</v>
      </c>
      <c r="D135" s="143">
        <v>133.25</v>
      </c>
      <c r="E135" s="143">
        <v>142.5</v>
      </c>
      <c r="F135" s="150"/>
      <c r="G135" s="143">
        <v>146</v>
      </c>
      <c r="H135" s="143">
        <v>154.75</v>
      </c>
      <c r="I135" s="151"/>
      <c r="J135" s="143">
        <v>158.75</v>
      </c>
      <c r="K135" s="143">
        <v>166.75</v>
      </c>
      <c r="L135" s="146"/>
      <c r="M135" s="147"/>
      <c r="N135" s="296"/>
      <c r="O135" s="296"/>
    </row>
    <row r="136" spans="2:15">
      <c r="B136" s="120"/>
      <c r="C136" s="148">
        <v>17</v>
      </c>
      <c r="D136" s="149">
        <v>144</v>
      </c>
      <c r="E136" s="149">
        <v>154.25</v>
      </c>
      <c r="F136" s="150"/>
      <c r="G136" s="149">
        <v>158</v>
      </c>
      <c r="H136" s="149">
        <v>167.25</v>
      </c>
      <c r="I136" s="151"/>
      <c r="J136" s="149">
        <v>171.25</v>
      </c>
      <c r="K136" s="149">
        <v>180.5</v>
      </c>
      <c r="L136" s="146"/>
      <c r="M136" s="147"/>
      <c r="N136" s="296"/>
      <c r="O136" s="296"/>
    </row>
    <row r="137" spans="2:15">
      <c r="B137" s="120"/>
      <c r="C137" s="140">
        <v>18</v>
      </c>
      <c r="D137" s="143">
        <v>155.5</v>
      </c>
      <c r="E137" s="143">
        <v>165.5</v>
      </c>
      <c r="F137" s="150"/>
      <c r="G137" s="143">
        <v>169.5</v>
      </c>
      <c r="H137" s="143">
        <v>179.5</v>
      </c>
      <c r="I137" s="151"/>
      <c r="J137" s="143">
        <v>184</v>
      </c>
      <c r="K137" s="143">
        <v>194.25</v>
      </c>
      <c r="L137" s="146"/>
      <c r="M137" s="147"/>
      <c r="N137" s="296"/>
      <c r="O137" s="296"/>
    </row>
  </sheetData>
  <sheetProtection algorithmName="SHA-512" hashValue="Idi7u4NfKL8/TEKkmhod58L92zddPNi5WvXhfl1aldCY6jQtmzGLeWeLZF6qKADpSfVh/lQ9t6byxyZAoUAuYQ==" saltValue="MvwMjjq4cfMeYbODU2NHpg==" spinCount="100000" sheet="1" objects="1" scenarios="1"/>
  <mergeCells count="45">
    <mergeCell ref="G6:H6"/>
    <mergeCell ref="D7:E7"/>
    <mergeCell ref="G7:H7"/>
    <mergeCell ref="J7:K7"/>
    <mergeCell ref="N8:O17"/>
    <mergeCell ref="G21:H21"/>
    <mergeCell ref="D22:E22"/>
    <mergeCell ref="G22:H22"/>
    <mergeCell ref="J22:K22"/>
    <mergeCell ref="N23:O32"/>
    <mergeCell ref="G36:H36"/>
    <mergeCell ref="D37:E37"/>
    <mergeCell ref="G37:H37"/>
    <mergeCell ref="J37:K37"/>
    <mergeCell ref="N38:O47"/>
    <mergeCell ref="G51:H51"/>
    <mergeCell ref="D52:E52"/>
    <mergeCell ref="G52:H52"/>
    <mergeCell ref="J52:K52"/>
    <mergeCell ref="N53:O62"/>
    <mergeCell ref="G66:H66"/>
    <mergeCell ref="D67:E67"/>
    <mergeCell ref="G67:H67"/>
    <mergeCell ref="J67:K67"/>
    <mergeCell ref="N68:O77"/>
    <mergeCell ref="G81:H81"/>
    <mergeCell ref="D82:E82"/>
    <mergeCell ref="G82:H82"/>
    <mergeCell ref="J82:K82"/>
    <mergeCell ref="N83:O92"/>
    <mergeCell ref="G96:H96"/>
    <mergeCell ref="D97:E97"/>
    <mergeCell ref="G97:H97"/>
    <mergeCell ref="J97:K97"/>
    <mergeCell ref="N98:O107"/>
    <mergeCell ref="G111:H111"/>
    <mergeCell ref="D112:E112"/>
    <mergeCell ref="G112:H112"/>
    <mergeCell ref="J112:K112"/>
    <mergeCell ref="N128:O137"/>
    <mergeCell ref="N113:O122"/>
    <mergeCell ref="G126:H126"/>
    <mergeCell ref="D127:E127"/>
    <mergeCell ref="G127:H127"/>
    <mergeCell ref="J127:K127"/>
  </mergeCells>
  <printOptions horizontalCentered="1"/>
  <pageMargins left="0.39370078740157483" right="0.35433070866141736" top="0.51181102362204722" bottom="0.55118110236220474" header="0.31496062992125984" footer="0.31496062992125984"/>
  <pageSetup paperSize="9" scale="90" fitToHeight="2" orientation="landscape" r:id="rId1"/>
  <headerFooter alignWithMargins="0">
    <oddFooter>&amp;L&amp;K000000&amp;P van &amp;N&amp;R&amp;8&amp;K000000&amp;D</oddFooter>
  </headerFooter>
  <rowBreaks count="5" manualBreakCount="5">
    <brk id="33" max="14" man="1"/>
    <brk id="48" max="14" man="1"/>
    <brk id="78" max="14" man="1"/>
    <brk id="108" max="14" man="1"/>
    <brk id="123"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8cbf15-0c01-4e29-a14b-6316cf4248e9">
      <Terms xmlns="http://schemas.microsoft.com/office/infopath/2007/PartnerControls"/>
    </lcf76f155ced4ddcb4097134ff3c332f>
    <TaxCatchAll xmlns="18d844fb-605b-4a94-a9a8-5f532b8abe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1DFA5867C49442998D729FE8CCE2BE" ma:contentTypeVersion="14" ma:contentTypeDescription="Een nieuw document maken." ma:contentTypeScope="" ma:versionID="ac6ae0f44d4b74dc5580f8bb3cc07e40">
  <xsd:schema xmlns:xsd="http://www.w3.org/2001/XMLSchema" xmlns:xs="http://www.w3.org/2001/XMLSchema" xmlns:p="http://schemas.microsoft.com/office/2006/metadata/properties" xmlns:ns2="848cbf15-0c01-4e29-a14b-6316cf4248e9" xmlns:ns3="18d844fb-605b-4a94-a9a8-5f532b8abe32" targetNamespace="http://schemas.microsoft.com/office/2006/metadata/properties" ma:root="true" ma:fieldsID="850d89c4d7adc4dc5e0ff829cb45920b" ns2:_="" ns3:_="">
    <xsd:import namespace="848cbf15-0c01-4e29-a14b-6316cf4248e9"/>
    <xsd:import namespace="18d844fb-605b-4a94-a9a8-5f532b8ab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cbf15-0c01-4e29-a14b-6316cf424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d844fb-605b-4a94-a9a8-5f532b8ab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046822-3f46-428b-bc0d-650df69bee03}" ma:internalName="TaxCatchAll" ma:showField="CatchAllData" ma:web="18d844fb-605b-4a94-a9a8-5f532b8ab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1B625-9603-4474-8612-9CB31A204FAB}">
  <ds:schemaRefs>
    <ds:schemaRef ds:uri="http://schemas.microsoft.com/sharepoint/v3/contenttype/forms"/>
  </ds:schemaRefs>
</ds:datastoreItem>
</file>

<file path=customXml/itemProps2.xml><?xml version="1.0" encoding="utf-8"?>
<ds:datastoreItem xmlns:ds="http://schemas.openxmlformats.org/officeDocument/2006/customXml" ds:itemID="{1BFF98A9-210A-471B-8ACB-348B03B4BE48}">
  <ds:schemaRefs>
    <ds:schemaRef ds:uri="http://schemas.microsoft.com/office/2006/metadata/properties"/>
    <ds:schemaRef ds:uri="http://schemas.microsoft.com/office/infopath/2007/PartnerControls"/>
    <ds:schemaRef ds:uri="848cbf15-0c01-4e29-a14b-6316cf4248e9"/>
    <ds:schemaRef ds:uri="18d844fb-605b-4a94-a9a8-5f532b8abe32"/>
  </ds:schemaRefs>
</ds:datastoreItem>
</file>

<file path=customXml/itemProps3.xml><?xml version="1.0" encoding="utf-8"?>
<ds:datastoreItem xmlns:ds="http://schemas.openxmlformats.org/officeDocument/2006/customXml" ds:itemID="{4D9C9D7E-7CD4-496C-9649-02CB37373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cbf15-0c01-4e29-a14b-6316cf4248e9"/>
    <ds:schemaRef ds:uri="18d844fb-605b-4a94-a9a8-5f532b8a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79</vt:i4>
      </vt:variant>
    </vt:vector>
  </HeadingPairs>
  <TitlesOfParts>
    <vt:vector size="86" baseType="lpstr">
      <vt:lpstr>Colofon 1</vt:lpstr>
      <vt:lpstr>1. Prijsopgaaf Opslag</vt:lpstr>
      <vt:lpstr>2. Prijsopgaaf per doelgroep x</vt:lpstr>
      <vt:lpstr>3. Berekening inschrijfprijs</vt:lpstr>
      <vt:lpstr>6. Salaristabel</vt:lpstr>
      <vt:lpstr>4. Prijsscore</vt:lpstr>
      <vt:lpstr>5. Richtlijntarieven</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 Prijsopgaaf Opslag'!Afdrukbereik</vt:lpstr>
      <vt:lpstr>'2. Prijsopgaaf per doelgroep x'!Afdrukbereik</vt:lpstr>
      <vt:lpstr>'3. Berekening inschrijfprijs'!Afdrukbereik</vt:lpstr>
      <vt:lpstr>'4. Prijsscore'!Afdrukbereik</vt:lpstr>
      <vt:lpstr>'5. Richtlijntarieven'!Afdrukbereik</vt:lpstr>
      <vt:lpstr>'6. Salaristabel'!Afdrukbereik</vt:lpstr>
      <vt:lpstr>'Colofon 1'!Afdrukbereik</vt:lpstr>
      <vt:lpstr>'5. Richtlijntarieven'!Afdruktitels</vt:lpstr>
    </vt:vector>
  </TitlesOfParts>
  <Manager/>
  <Company>TIGE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dc:creator>
  <cp:keywords/>
  <dc:description/>
  <cp:lastModifiedBy>Schepper, S. de [Sander]</cp:lastModifiedBy>
  <cp:revision/>
  <dcterms:created xsi:type="dcterms:W3CDTF">2021-01-27T10:13:38Z</dcterms:created>
  <dcterms:modified xsi:type="dcterms:W3CDTF">2026-04-30T07:53:01Z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0x010100631DFA5867C49442998D729FE8CCE2BE</vt:lpwstr>
  </property>
  <property fmtid="{D5CDD505-2E9C-101B-9397-08002B2CF9AE}" pid="3" name="Order">
    <vt:r8>313700</vt:r8>
  </property>
  <property fmtid="{D5CDD505-2E9C-101B-9397-08002B2CF9AE}" pid="4" name="MediaServiceImageTags">
    <vt:lpwstr/>
  </property>
</Properties>
</file>