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appmmanagement.sharepoint.com/sites/opdr-be102106/Gedeelde documenten/General/1. Ingenieursdiensten/06. Aanbestedingsdocumenten/"/>
    </mc:Choice>
  </mc:AlternateContent>
  <xr:revisionPtr revIDLastSave="555" documentId="8_{B22F4044-D093-493A-B497-A6063B9B9988}" xr6:coauthVersionLast="47" xr6:coauthVersionMax="47" xr10:uidLastSave="{43BE1487-CF08-4058-AA2F-869E31466E7F}"/>
  <bookViews>
    <workbookView xWindow="-10080" yWindow="-21710" windowWidth="38620" windowHeight="21100" xr2:uid="{3200FEF6-F543-4947-A53C-33E10F228060}"/>
  </bookViews>
  <sheets>
    <sheet name="Tarievenoverzicht" sheetId="1" r:id="rId1"/>
  </sheets>
  <definedNames>
    <definedName name="_xlnm.Print_Area" localSheetId="0">Tarievenoverzicht!$A$1:$K$66</definedName>
    <definedName name="_xlnm.Print_Titles" localSheetId="0">Tarievenoverzicht!$1:$14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1" l="1"/>
  <c r="G43" i="1"/>
  <c r="E43" i="1"/>
  <c r="C43" i="1"/>
  <c r="K43" i="1" s="1"/>
  <c r="I39" i="1"/>
  <c r="G39" i="1"/>
  <c r="E39" i="1"/>
  <c r="C39" i="1"/>
  <c r="I32" i="1"/>
  <c r="G32" i="1"/>
  <c r="E32" i="1"/>
  <c r="C32" i="1"/>
  <c r="K39" i="1" l="1"/>
  <c r="K32" i="1"/>
  <c r="E15" i="1"/>
  <c r="C18" i="1" l="1"/>
  <c r="C42" i="1"/>
  <c r="C54" i="1"/>
  <c r="C21" i="1"/>
  <c r="C33" i="1"/>
  <c r="C24" i="1"/>
  <c r="C49" i="1"/>
  <c r="C30" i="1"/>
  <c r="C27" i="1"/>
  <c r="K27" i="1" s="1"/>
  <c r="C41" i="1"/>
  <c r="C52" i="1"/>
  <c r="C45" i="1"/>
  <c r="C35" i="1"/>
  <c r="C17" i="1"/>
  <c r="C51" i="1"/>
  <c r="C37" i="1"/>
  <c r="C55" i="1"/>
  <c r="C53" i="1"/>
  <c r="C34" i="1"/>
  <c r="C48" i="1"/>
  <c r="C50" i="1"/>
  <c r="C46" i="1"/>
  <c r="C47" i="1"/>
  <c r="C44" i="1"/>
  <c r="C36" i="1"/>
  <c r="C26" i="1"/>
  <c r="C19" i="1"/>
  <c r="K19" i="1" s="1"/>
  <c r="C28" i="1"/>
  <c r="C31" i="1"/>
  <c r="C23" i="1"/>
  <c r="G52" i="1"/>
  <c r="E41" i="1"/>
  <c r="G49" i="1"/>
  <c r="G31" i="1"/>
  <c r="G29" i="1"/>
  <c r="G54" i="1"/>
  <c r="E47" i="1"/>
  <c r="I44" i="1"/>
  <c r="E48" i="1"/>
  <c r="G15" i="1"/>
  <c r="K15" i="1" s="1"/>
  <c r="E38" i="1"/>
  <c r="G53" i="1"/>
  <c r="G41" i="1"/>
  <c r="G35" i="1"/>
  <c r="E46" i="1"/>
  <c r="G37" i="1"/>
  <c r="E31" i="1"/>
  <c r="G42" i="1"/>
  <c r="G27" i="1"/>
  <c r="E19" i="1"/>
  <c r="E30" i="1"/>
  <c r="G25" i="1"/>
  <c r="G46" i="1"/>
  <c r="E49" i="1"/>
  <c r="E25" i="1"/>
  <c r="I45" i="1"/>
  <c r="G21" i="1"/>
  <c r="E40" i="1"/>
  <c r="G44" i="1"/>
  <c r="G23" i="1"/>
  <c r="G17" i="1"/>
  <c r="E55" i="1"/>
  <c r="I26" i="1"/>
  <c r="G55" i="1"/>
  <c r="G33" i="1"/>
  <c r="E29" i="1"/>
  <c r="G36" i="1"/>
  <c r="G28" i="1"/>
  <c r="E23" i="1"/>
  <c r="G48" i="1"/>
  <c r="E24" i="1"/>
  <c r="G34" i="1"/>
  <c r="G45" i="1"/>
  <c r="E26" i="1"/>
  <c r="G50" i="1"/>
  <c r="E54" i="1"/>
  <c r="E34" i="1"/>
  <c r="E18" i="1"/>
  <c r="G19" i="1"/>
  <c r="E36" i="1"/>
  <c r="I33" i="1"/>
  <c r="E53" i="1"/>
  <c r="E20" i="1"/>
  <c r="E35" i="1"/>
  <c r="G30" i="1"/>
  <c r="I42" i="1"/>
  <c r="E28" i="1"/>
  <c r="G20" i="1"/>
  <c r="E21" i="1"/>
  <c r="E27" i="1"/>
  <c r="E33" i="1"/>
  <c r="E52" i="1"/>
  <c r="E17" i="1"/>
  <c r="G26" i="1"/>
  <c r="I24" i="1"/>
  <c r="G24" i="1"/>
  <c r="I41" i="1"/>
  <c r="E37" i="1"/>
  <c r="E16" i="1"/>
  <c r="G40" i="1"/>
  <c r="G18" i="1"/>
  <c r="G16" i="1"/>
  <c r="E45" i="1"/>
  <c r="E42" i="1"/>
  <c r="E44" i="1"/>
  <c r="G38" i="1"/>
  <c r="E50" i="1"/>
  <c r="G51" i="1"/>
  <c r="E22" i="1"/>
  <c r="G22" i="1"/>
  <c r="G47" i="1"/>
  <c r="C16" i="1"/>
  <c r="C29" i="1"/>
  <c r="C20" i="1"/>
  <c r="C40" i="1"/>
  <c r="C25" i="1"/>
  <c r="C38" i="1"/>
  <c r="C22" i="1"/>
  <c r="K52" i="1" l="1"/>
  <c r="K35" i="1"/>
  <c r="K37" i="1"/>
  <c r="K31" i="1"/>
  <c r="K49" i="1"/>
  <c r="K36" i="1"/>
  <c r="K47" i="1"/>
  <c r="K46" i="1"/>
  <c r="K30" i="1"/>
  <c r="K50" i="1"/>
  <c r="K22" i="1"/>
  <c r="K48" i="1"/>
  <c r="K24" i="1"/>
  <c r="K38" i="1"/>
  <c r="K34" i="1"/>
  <c r="K25" i="1"/>
  <c r="K53" i="1"/>
  <c r="K21" i="1"/>
  <c r="K40" i="1"/>
  <c r="K55" i="1"/>
  <c r="K54" i="1"/>
  <c r="K23" i="1"/>
  <c r="K18" i="1"/>
  <c r="K20" i="1"/>
  <c r="K29" i="1"/>
  <c r="K51" i="1"/>
  <c r="K16" i="1"/>
  <c r="K28" i="1"/>
  <c r="K17" i="1"/>
  <c r="K45" i="1"/>
  <c r="K26" i="1"/>
  <c r="K33" i="1"/>
  <c r="K44" i="1"/>
  <c r="K41" i="1"/>
  <c r="K42" i="1"/>
  <c r="K57" i="1" l="1"/>
</calcChain>
</file>

<file path=xl/sharedStrings.xml><?xml version="1.0" encoding="utf-8"?>
<sst xmlns="http://schemas.openxmlformats.org/spreadsheetml/2006/main" count="78" uniqueCount="72">
  <si>
    <t>Fictieve uren inzet</t>
  </si>
  <si>
    <t>Junior 
tarief p/u</t>
  </si>
  <si>
    <t>Medior 
tarief p/u</t>
  </si>
  <si>
    <t>Senior 
tarief p/u</t>
  </si>
  <si>
    <t>Specialist tarief p/u</t>
  </si>
  <si>
    <t>Totaal</t>
  </si>
  <si>
    <t>Civieltechnisch ontwerp-/projectleider</t>
  </si>
  <si>
    <t>Verkeerstechnisch ontwerp-/projectleider</t>
  </si>
  <si>
    <t>Bouwtechnisch constructeur</t>
  </si>
  <si>
    <t>BIM modeleur</t>
  </si>
  <si>
    <t>Werktuigbouwkundige</t>
  </si>
  <si>
    <t>Bouwkundig architect</t>
  </si>
  <si>
    <t>MER deskundige</t>
  </si>
  <si>
    <t>Omgevingsrecht jurist</t>
  </si>
  <si>
    <t>Privaatrecht jurist</t>
  </si>
  <si>
    <t>Projectmanager planstudies</t>
  </si>
  <si>
    <t>Planeconoom</t>
  </si>
  <si>
    <t>Stedenbouwkundige</t>
  </si>
  <si>
    <t>Landschapsarchitect</t>
  </si>
  <si>
    <t>Archeloog/erfgoed specialist</t>
  </si>
  <si>
    <t>Adviseur bouwfysica &amp; circulariteit</t>
  </si>
  <si>
    <t>Duurzaamheidsspecialist MKI/MPG</t>
  </si>
  <si>
    <t>Civieltechnisch ontwerper</t>
  </si>
  <si>
    <t>Verkeerstechnisch ontwerper</t>
  </si>
  <si>
    <t>Cultuurtechnisch ontwerper</t>
  </si>
  <si>
    <t>Bestekschrijver Stabu, E.W.B. RAW</t>
  </si>
  <si>
    <t>(Afval)waterspecialist</t>
  </si>
  <si>
    <t>Dataspecialist/analist</t>
  </si>
  <si>
    <t>Ecoloog/bioloog</t>
  </si>
  <si>
    <t>Elektrotechnisch specialist</t>
  </si>
  <si>
    <t>Contractspecialist</t>
  </si>
  <si>
    <t>Kostendeskundige/calculator</t>
  </si>
  <si>
    <t>Toezichthouder UAV/UAV GC bouw</t>
  </si>
  <si>
    <t>Directievoerder UAV/UAV GC bouw</t>
  </si>
  <si>
    <t xml:space="preserve">Projectmanager </t>
  </si>
  <si>
    <t>Projectbeheerser</t>
  </si>
  <si>
    <t>Technisch manager</t>
  </si>
  <si>
    <t>Omgevingsmanager</t>
  </si>
  <si>
    <t>Contractmanager</t>
  </si>
  <si>
    <t>Akoestisch advies</t>
  </si>
  <si>
    <t>Adviseur geotechniek</t>
  </si>
  <si>
    <t>PRIJZENINVULFORMULIER</t>
  </si>
  <si>
    <t>De hierna te noemen inschrijver(s):</t>
  </si>
  <si>
    <t>Naam:</t>
  </si>
  <si>
    <t>Gevestigd te:</t>
  </si>
  <si>
    <t>Nummer handelsregister</t>
  </si>
  <si>
    <t>a.</t>
  </si>
  <si>
    <t>b.</t>
  </si>
  <si>
    <t>c.</t>
  </si>
  <si>
    <t>(Bij een natuurlijk persoon naam en voornamen voluit, bij een rechtspersoon de statutaire naam; bij een natuurlijk persoon de woonplaats, bij een rechtspersoon de vestigingsplaats)</t>
  </si>
  <si>
    <t xml:space="preserve">verklaart (verklaren) zich door ondertekening dezes bereid de opdracht voor: </t>
  </si>
  <si>
    <t>Referentienummer:</t>
  </si>
  <si>
    <t>REO2026-0036</t>
  </si>
  <si>
    <t>Inzake:</t>
  </si>
  <si>
    <t>betreft:</t>
  </si>
  <si>
    <t>Gehele opdracht (basis)</t>
  </si>
  <si>
    <t>uit te voeren voor een bedrag, de omzetbelasting daarin niet begrepen, van:</t>
  </si>
  <si>
    <t>De inschrijvingssom is gespecificeerd volgens bovenvermelde staat</t>
  </si>
  <si>
    <t>In geval van een inschrijving door een samenwerkingsverband van ondernemers wijzen de inschrijvers de hierboven onder a. genoemde inschrijver aan als gemachtigde om hen in alle zaken in het kader van de aanbestedingsprocedure en de uitvoering van de opdracht te vertegenwoordigen.
De inschrijver(s) verklaart (verklaren) deze inschrijving te doen overeenkomstig de bepalingen van de Aanbestedingswet 2012 en met inachtneming van de bepalingen en de gegevens zoals deze zijn omschreven in de aanbestedingsstukken.</t>
  </si>
  <si>
    <t>Gedaan te</t>
  </si>
  <si>
    <t>op</t>
  </si>
  <si>
    <t>(Plaats )</t>
  </si>
  <si>
    <t>(datum)</t>
  </si>
  <si>
    <t>Functies</t>
  </si>
  <si>
    <t>MMK Eindhoven ingenieursdiensten</t>
  </si>
  <si>
    <t>Systems engineer</t>
  </si>
  <si>
    <t>Projectleider Civieltechnisch ontwerp</t>
  </si>
  <si>
    <t>Projectleider E&amp;W installatie ontwerp</t>
  </si>
  <si>
    <t>Projectleider Bouwkundig ontwerp</t>
  </si>
  <si>
    <t>Specialist grondwater</t>
  </si>
  <si>
    <t>Specialist tunnel en busstation installaties</t>
  </si>
  <si>
    <t xml:space="preserve">(Natte handtekening, naam en functie binnen vak of digitaal ondertekenen)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</si>
</sst>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
    <numFmt numFmtId="165" formatCode="&quot;€&quot;\ #,##0.00_-"/>
    <numFmt numFmtId="166" formatCode="[$-F800]dddd\,\ mmmm\ dd\,\ yyyy"/>
  </numFmts>
  <fonts count="9" x14ac:knownFonts="1">
    <font>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sz val="10"/>
      <color indexed="8"/>
      <name val="Calibri"/>
      <family val="2"/>
      <scheme val="minor"/>
    </font>
    <font>
      <sz val="8"/>
      <color theme="0" tint="-0.499984740745262"/>
      <name val="Calibri"/>
      <family val="2"/>
      <scheme val="minor"/>
    </font>
    <font>
      <sz val="11"/>
      <color indexed="8"/>
      <name val="Calibri"/>
      <family val="2"/>
      <scheme val="minor"/>
    </font>
    <font>
      <sz val="11"/>
      <color theme="0" tint="-0.499984740745262"/>
      <name val="Calibri"/>
      <family val="2"/>
      <scheme val="minor"/>
    </font>
    <font>
      <b/>
      <sz val="18"/>
      <color theme="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C00000"/>
        <bgColor indexed="64"/>
      </patternFill>
    </fill>
    <fill>
      <patternFill patternType="solid">
        <fgColor theme="0"/>
        <bgColor indexed="64"/>
      </patternFill>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s>
  <cellStyleXfs count="1">
    <xf numFmtId="0" fontId="0" fillId="0" borderId="0"/>
  </cellStyleXfs>
  <cellXfs count="76">
    <xf numFmtId="0" fontId="0" fillId="0" borderId="0" xfId="0"/>
    <xf numFmtId="0" fontId="4" fillId="4" borderId="0" xfId="0" applyFont="1" applyFill="1" applyAlignment="1">
      <alignment vertical="top"/>
    </xf>
    <xf numFmtId="0" fontId="4" fillId="0" borderId="0" xfId="0" applyFont="1" applyAlignment="1">
      <alignment vertical="top"/>
    </xf>
    <xf numFmtId="0" fontId="0" fillId="4" borderId="0" xfId="0" applyFill="1"/>
    <xf numFmtId="0" fontId="3"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horizontal="center" vertical="center" wrapText="1"/>
    </xf>
    <xf numFmtId="0" fontId="2" fillId="2" borderId="5" xfId="0" applyFont="1" applyFill="1" applyBorder="1"/>
    <xf numFmtId="0" fontId="2" fillId="0" borderId="1" xfId="0" applyFont="1" applyBorder="1" applyAlignment="1">
      <alignment horizontal="center"/>
    </xf>
    <xf numFmtId="0" fontId="2" fillId="0" borderId="8" xfId="0" applyFont="1" applyBorder="1" applyAlignment="1">
      <alignment horizontal="center"/>
    </xf>
    <xf numFmtId="0" fontId="2" fillId="4" borderId="0" xfId="0" applyFont="1" applyFill="1" applyAlignment="1">
      <alignment vertical="top"/>
    </xf>
    <xf numFmtId="0" fontId="5" fillId="4" borderId="0" xfId="0" applyFont="1" applyFill="1" applyAlignment="1">
      <alignment horizontal="left" vertical="top"/>
    </xf>
    <xf numFmtId="0" fontId="5" fillId="0" borderId="0" xfId="0" applyFont="1" applyAlignment="1">
      <alignment horizontal="left" vertical="top"/>
    </xf>
    <xf numFmtId="0" fontId="5" fillId="0" borderId="0" xfId="0" applyFont="1" applyAlignment="1">
      <alignment horizontal="left" vertical="top" wrapText="1"/>
    </xf>
    <xf numFmtId="164" fontId="2" fillId="0" borderId="1" xfId="0" applyNumberFormat="1" applyFont="1" applyBorder="1" applyProtection="1">
      <protection locked="0"/>
    </xf>
    <xf numFmtId="164" fontId="2" fillId="0" borderId="8" xfId="0" applyNumberFormat="1" applyFont="1" applyBorder="1" applyProtection="1">
      <protection locked="0"/>
    </xf>
    <xf numFmtId="165" fontId="1" fillId="4" borderId="0" xfId="0" applyNumberFormat="1" applyFont="1" applyFill="1" applyAlignment="1">
      <alignment vertical="top"/>
    </xf>
    <xf numFmtId="0" fontId="6" fillId="4" borderId="0" xfId="0" applyFont="1" applyFill="1" applyAlignment="1">
      <alignment horizontal="left" vertical="top"/>
    </xf>
    <xf numFmtId="0" fontId="6" fillId="4" borderId="0" xfId="0" applyFont="1" applyFill="1" applyAlignment="1">
      <alignment vertical="top"/>
    </xf>
    <xf numFmtId="0" fontId="6" fillId="4" borderId="0" xfId="0" applyFont="1" applyFill="1" applyAlignment="1">
      <alignment horizontal="left" vertical="top" wrapText="1"/>
    </xf>
    <xf numFmtId="0" fontId="1" fillId="5" borderId="0" xfId="0" quotePrefix="1" applyFont="1" applyFill="1" applyAlignment="1">
      <alignment horizontal="left" vertical="top" wrapText="1"/>
    </xf>
    <xf numFmtId="0" fontId="6" fillId="5" borderId="0" xfId="0" applyFont="1" applyFill="1" applyAlignment="1">
      <alignment horizontal="left" vertical="top" wrapText="1"/>
    </xf>
    <xf numFmtId="4" fontId="6" fillId="5" borderId="0" xfId="0" applyNumberFormat="1" applyFont="1" applyFill="1" applyAlignment="1">
      <alignment horizontal="right" vertical="top"/>
    </xf>
    <xf numFmtId="165" fontId="6" fillId="5" borderId="0" xfId="0" applyNumberFormat="1" applyFont="1" applyFill="1" applyAlignment="1">
      <alignment horizontal="right" vertical="top"/>
    </xf>
    <xf numFmtId="0" fontId="6" fillId="0" borderId="0" xfId="0" applyFont="1" applyAlignment="1">
      <alignment vertical="top"/>
    </xf>
    <xf numFmtId="0" fontId="6" fillId="4" borderId="0" xfId="0" applyFont="1" applyFill="1" applyAlignment="1">
      <alignment horizontal="right" vertical="top" wrapText="1"/>
    </xf>
    <xf numFmtId="0" fontId="2" fillId="5" borderId="0" xfId="0" quotePrefix="1" applyFont="1" applyFill="1" applyAlignment="1">
      <alignment horizontal="right" wrapText="1"/>
    </xf>
    <xf numFmtId="0" fontId="7" fillId="4" borderId="0" xfId="0" applyFont="1" applyFill="1" applyAlignment="1">
      <alignment horizontal="left" vertical="top"/>
    </xf>
    <xf numFmtId="0" fontId="7" fillId="0" borderId="0" xfId="0" applyFont="1" applyAlignment="1">
      <alignment horizontal="left" vertical="top"/>
    </xf>
    <xf numFmtId="0" fontId="7" fillId="4" borderId="0" xfId="0" applyFont="1" applyFill="1" applyAlignment="1">
      <alignment horizontal="left" vertical="top" wrapText="1"/>
    </xf>
    <xf numFmtId="0" fontId="7" fillId="4" borderId="0" xfId="0" applyFont="1" applyFill="1" applyAlignment="1">
      <alignment horizontal="right" vertical="top" wrapText="1"/>
    </xf>
    <xf numFmtId="0" fontId="7" fillId="4" borderId="0" xfId="0" applyFont="1" applyFill="1" applyAlignment="1">
      <alignment vertical="top" wrapText="1"/>
    </xf>
    <xf numFmtId="0" fontId="2" fillId="5" borderId="0" xfId="0" quotePrefix="1" applyFont="1" applyFill="1" applyAlignment="1">
      <alignment horizontal="left" vertical="top"/>
    </xf>
    <xf numFmtId="0" fontId="2" fillId="4" borderId="0" xfId="0" quotePrefix="1" applyFont="1" applyFill="1" applyAlignment="1">
      <alignment horizontal="right"/>
    </xf>
    <xf numFmtId="0" fontId="6" fillId="4" borderId="0" xfId="0" applyFont="1" applyFill="1" applyAlignment="1">
      <alignment horizontal="left"/>
    </xf>
    <xf numFmtId="0" fontId="6" fillId="4" borderId="0" xfId="0" applyFont="1" applyFill="1"/>
    <xf numFmtId="0" fontId="6" fillId="4" borderId="0" xfId="0" applyFont="1" applyFill="1" applyAlignment="1">
      <alignment horizontal="left" wrapText="1"/>
    </xf>
    <xf numFmtId="0" fontId="6" fillId="4" borderId="0" xfId="0" applyFont="1" applyFill="1" applyAlignment="1">
      <alignment horizontal="right" vertical="top"/>
    </xf>
    <xf numFmtId="0" fontId="7" fillId="4" borderId="0" xfId="0" applyFont="1" applyFill="1" applyAlignment="1">
      <alignment vertical="top"/>
    </xf>
    <xf numFmtId="0" fontId="7" fillId="0" borderId="0" xfId="0" applyFont="1" applyAlignment="1">
      <alignment vertical="top"/>
    </xf>
    <xf numFmtId="0" fontId="0" fillId="0" borderId="0" xfId="0" applyAlignment="1">
      <alignment vertical="center"/>
    </xf>
    <xf numFmtId="0" fontId="6" fillId="4" borderId="1" xfId="0" applyFont="1" applyFill="1" applyBorder="1" applyAlignment="1" applyProtection="1">
      <alignment horizontal="left" vertical="top"/>
      <protection locked="0"/>
    </xf>
    <xf numFmtId="164" fontId="0" fillId="0" borderId="0" xfId="0" applyNumberFormat="1"/>
    <xf numFmtId="164" fontId="2" fillId="0" borderId="6" xfId="0" applyNumberFormat="1" applyFont="1" applyBorder="1"/>
    <xf numFmtId="164" fontId="2" fillId="0" borderId="9" xfId="0" applyNumberFormat="1" applyFont="1" applyBorder="1"/>
    <xf numFmtId="0" fontId="2" fillId="2" borderId="7" xfId="0" applyFont="1" applyFill="1" applyBorder="1"/>
    <xf numFmtId="0" fontId="2" fillId="0" borderId="10" xfId="0" applyFont="1" applyBorder="1" applyAlignment="1">
      <alignment horizontal="center"/>
    </xf>
    <xf numFmtId="0" fontId="2" fillId="0" borderId="11"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0" xfId="0" applyFont="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8" fillId="3" borderId="0" xfId="0" applyFont="1" applyFill="1" applyAlignment="1">
      <alignment horizontal="center" vertical="top"/>
    </xf>
    <xf numFmtId="0" fontId="6" fillId="4" borderId="0" xfId="0" applyFont="1" applyFill="1" applyAlignment="1">
      <alignment horizontal="left" vertical="top"/>
    </xf>
    <xf numFmtId="0" fontId="6" fillId="4" borderId="0" xfId="0" applyFont="1" applyFill="1" applyAlignment="1">
      <alignment horizontal="left"/>
    </xf>
    <xf numFmtId="0" fontId="6" fillId="4" borderId="10" xfId="0" applyFont="1" applyFill="1" applyBorder="1" applyAlignment="1" applyProtection="1">
      <alignment horizontal="left" vertical="top"/>
      <protection locked="0"/>
    </xf>
    <xf numFmtId="0" fontId="6" fillId="4" borderId="11" xfId="0" applyFont="1" applyFill="1" applyBorder="1" applyAlignment="1" applyProtection="1">
      <alignment horizontal="left" vertical="top"/>
      <protection locked="0"/>
    </xf>
    <xf numFmtId="0" fontId="6" fillId="4" borderId="12" xfId="0" applyFont="1" applyFill="1" applyBorder="1" applyAlignment="1" applyProtection="1">
      <alignment horizontal="left" vertical="top"/>
      <protection locked="0"/>
    </xf>
    <xf numFmtId="0" fontId="5" fillId="0" borderId="0" xfId="0" applyFont="1" applyAlignment="1">
      <alignment horizontal="left" vertical="top" wrapText="1"/>
    </xf>
    <xf numFmtId="0" fontId="6" fillId="5" borderId="0" xfId="0" applyFont="1" applyFill="1" applyAlignment="1">
      <alignment horizontal="left" vertical="top"/>
    </xf>
    <xf numFmtId="0" fontId="6" fillId="0" borderId="13" xfId="0" applyFont="1" applyBorder="1" applyAlignment="1" applyProtection="1">
      <alignment horizontal="left" vertical="top"/>
      <protection locked="0"/>
    </xf>
    <xf numFmtId="0" fontId="6" fillId="0" borderId="14" xfId="0" applyFont="1" applyBorder="1" applyAlignment="1" applyProtection="1">
      <alignment horizontal="left" vertical="top"/>
      <protection locked="0"/>
    </xf>
    <xf numFmtId="0" fontId="6" fillId="0" borderId="15" xfId="0" applyFont="1" applyBorder="1" applyAlignment="1" applyProtection="1">
      <alignment horizontal="left" vertical="top"/>
      <protection locked="0"/>
    </xf>
    <xf numFmtId="0" fontId="2" fillId="4" borderId="1" xfId="0" quotePrefix="1" applyFont="1" applyFill="1" applyBorder="1" applyAlignment="1" applyProtection="1">
      <alignment horizontal="left" wrapText="1"/>
      <protection locked="0"/>
    </xf>
    <xf numFmtId="166" fontId="2" fillId="4" borderId="10" xfId="0" quotePrefix="1" applyNumberFormat="1" applyFont="1" applyFill="1" applyBorder="1" applyAlignment="1" applyProtection="1">
      <alignment horizontal="center" wrapText="1"/>
      <protection locked="0"/>
    </xf>
    <xf numFmtId="166" fontId="2" fillId="4" borderId="11" xfId="0" quotePrefix="1" applyNumberFormat="1" applyFont="1" applyFill="1" applyBorder="1" applyAlignment="1" applyProtection="1">
      <alignment horizontal="center" wrapText="1"/>
      <protection locked="0"/>
    </xf>
    <xf numFmtId="166" fontId="2" fillId="4" borderId="12" xfId="0" quotePrefix="1" applyNumberFormat="1" applyFont="1" applyFill="1" applyBorder="1" applyAlignment="1" applyProtection="1">
      <alignment horizontal="center" wrapText="1"/>
      <protection locked="0"/>
    </xf>
    <xf numFmtId="0" fontId="2" fillId="5" borderId="10" xfId="0" quotePrefix="1" applyFont="1" applyFill="1" applyBorder="1" applyAlignment="1">
      <alignment horizontal="left"/>
    </xf>
    <xf numFmtId="0" fontId="2" fillId="5" borderId="12" xfId="0" quotePrefix="1" applyFont="1" applyFill="1" applyBorder="1" applyAlignment="1">
      <alignment horizontal="left"/>
    </xf>
    <xf numFmtId="0" fontId="2" fillId="5" borderId="1" xfId="0" quotePrefix="1" applyFont="1" applyFill="1" applyBorder="1" applyAlignment="1">
      <alignment horizontal="left"/>
    </xf>
    <xf numFmtId="0" fontId="6" fillId="0" borderId="0" xfId="0" applyFont="1" applyAlignment="1">
      <alignment horizontal="left" vertical="top" wrapText="1"/>
    </xf>
    <xf numFmtId="0" fontId="2" fillId="0" borderId="21" xfId="0" applyFont="1" applyBorder="1" applyAlignment="1">
      <alignment horizontal="center"/>
    </xf>
    <xf numFmtId="0" fontId="2" fillId="0" borderId="22" xfId="0" applyFont="1" applyBorder="1" applyAlignment="1">
      <alignment horizontal="center"/>
    </xf>
    <xf numFmtId="0" fontId="2" fillId="4" borderId="1" xfId="0" applyFont="1" applyFill="1" applyBorder="1" applyAlignment="1" applyProtection="1">
      <alignment horizontal="center"/>
    </xf>
  </cellXfs>
  <cellStyles count="1">
    <cellStyle name="Standaard" xfId="0" builtinId="0"/>
  </cellStyles>
  <dxfs count="5">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39796-35F7-44A3-89B8-FB9EC29C8E03}">
  <dimension ref="A1:W66"/>
  <sheetViews>
    <sheetView tabSelected="1" zoomScale="80" zoomScaleNormal="80" zoomScaleSheetLayoutView="70" workbookViewId="0">
      <selection activeCell="B4" sqref="B4:E4"/>
    </sheetView>
  </sheetViews>
  <sheetFormatPr defaultRowHeight="14.4" x14ac:dyDescent="0.3"/>
  <cols>
    <col min="1" max="1" width="2.77734375" bestFit="1" customWidth="1"/>
    <col min="2" max="2" width="44.21875" customWidth="1"/>
    <col min="3" max="3" width="12.77734375" customWidth="1"/>
    <col min="4" max="4" width="14.21875" customWidth="1"/>
    <col min="5" max="5" width="12.77734375" customWidth="1"/>
    <col min="6" max="6" width="14.21875" customWidth="1"/>
    <col min="7" max="7" width="12.77734375" customWidth="1"/>
    <col min="8" max="8" width="14.21875" customWidth="1"/>
    <col min="9" max="9" width="12.77734375" customWidth="1"/>
    <col min="10" max="10" width="14.21875" customWidth="1"/>
    <col min="11" max="11" width="24.44140625" bestFit="1" customWidth="1"/>
  </cols>
  <sheetData>
    <row r="1" spans="1:22" s="2" customFormat="1" ht="23.4" x14ac:dyDescent="0.3">
      <c r="A1" s="54" t="s">
        <v>41</v>
      </c>
      <c r="B1" s="54"/>
      <c r="C1" s="54"/>
      <c r="D1" s="54"/>
      <c r="E1" s="54"/>
      <c r="F1" s="54"/>
      <c r="G1" s="54"/>
      <c r="H1" s="54"/>
      <c r="I1" s="54"/>
      <c r="J1" s="54"/>
      <c r="K1" s="54"/>
      <c r="L1" s="1"/>
      <c r="M1" s="1"/>
      <c r="N1" s="1"/>
      <c r="O1" s="1"/>
      <c r="P1" s="1"/>
      <c r="Q1" s="1"/>
      <c r="R1" s="1"/>
      <c r="S1" s="1"/>
      <c r="T1" s="1"/>
      <c r="U1" s="1"/>
      <c r="V1" s="1"/>
    </row>
    <row r="2" spans="1:22" s="24" customFormat="1" x14ac:dyDescent="0.3">
      <c r="A2" s="18"/>
      <c r="B2" s="55" t="s">
        <v>42</v>
      </c>
      <c r="C2" s="55"/>
      <c r="D2" s="55"/>
      <c r="E2" s="55"/>
      <c r="F2" s="55"/>
      <c r="G2" s="55"/>
      <c r="H2" s="55"/>
      <c r="I2" s="55"/>
      <c r="J2" s="55"/>
      <c r="K2" s="55"/>
      <c r="L2" s="18"/>
      <c r="M2" s="18"/>
      <c r="N2" s="18"/>
      <c r="O2" s="18"/>
      <c r="P2" s="18"/>
      <c r="Q2" s="18"/>
      <c r="R2" s="18"/>
      <c r="S2" s="18"/>
      <c r="T2" s="18"/>
      <c r="U2" s="18"/>
      <c r="V2" s="18"/>
    </row>
    <row r="3" spans="1:22" s="24" customFormat="1" ht="26.25" customHeight="1" x14ac:dyDescent="0.3">
      <c r="A3" s="18"/>
      <c r="B3" s="56" t="s">
        <v>43</v>
      </c>
      <c r="C3" s="56"/>
      <c r="D3" s="34"/>
      <c r="E3" s="34"/>
      <c r="F3" s="18"/>
      <c r="G3" s="35" t="s">
        <v>44</v>
      </c>
      <c r="H3" s="34"/>
      <c r="I3" s="34"/>
      <c r="J3" s="18"/>
      <c r="K3" s="36" t="s">
        <v>45</v>
      </c>
      <c r="L3" s="18"/>
      <c r="M3" s="18"/>
      <c r="N3" s="18"/>
      <c r="O3" s="18"/>
      <c r="P3" s="18"/>
      <c r="Q3" s="18"/>
      <c r="R3" s="18"/>
      <c r="S3" s="18"/>
      <c r="T3" s="18"/>
      <c r="U3" s="18"/>
      <c r="V3" s="18"/>
    </row>
    <row r="4" spans="1:22" s="24" customFormat="1" x14ac:dyDescent="0.3">
      <c r="A4" s="37" t="s">
        <v>46</v>
      </c>
      <c r="B4" s="57"/>
      <c r="C4" s="58"/>
      <c r="D4" s="58"/>
      <c r="E4" s="59"/>
      <c r="F4" s="18"/>
      <c r="G4" s="62"/>
      <c r="H4" s="63"/>
      <c r="I4" s="64"/>
      <c r="J4" s="18"/>
      <c r="K4" s="41"/>
      <c r="L4" s="18"/>
      <c r="M4" s="18"/>
      <c r="N4" s="18"/>
      <c r="O4" s="18"/>
      <c r="P4" s="18"/>
      <c r="Q4" s="18"/>
      <c r="R4" s="18"/>
      <c r="S4" s="18"/>
      <c r="T4" s="18"/>
      <c r="U4" s="18"/>
      <c r="V4" s="18"/>
    </row>
    <row r="5" spans="1:22" s="24" customFormat="1" x14ac:dyDescent="0.3">
      <c r="A5" s="37" t="s">
        <v>47</v>
      </c>
      <c r="B5" s="57"/>
      <c r="C5" s="58"/>
      <c r="D5" s="58"/>
      <c r="E5" s="59"/>
      <c r="F5" s="18"/>
      <c r="G5" s="62"/>
      <c r="H5" s="63"/>
      <c r="I5" s="64"/>
      <c r="J5" s="18"/>
      <c r="K5" s="41"/>
      <c r="L5" s="18"/>
      <c r="M5" s="18"/>
      <c r="N5" s="18"/>
      <c r="O5" s="18"/>
      <c r="P5" s="18"/>
      <c r="Q5" s="18"/>
      <c r="R5" s="18"/>
      <c r="S5" s="18"/>
      <c r="T5" s="18"/>
      <c r="U5" s="18"/>
      <c r="V5" s="18"/>
    </row>
    <row r="6" spans="1:22" s="24" customFormat="1" x14ac:dyDescent="0.3">
      <c r="A6" s="37" t="s">
        <v>48</v>
      </c>
      <c r="B6" s="57"/>
      <c r="C6" s="58"/>
      <c r="D6" s="58"/>
      <c r="E6" s="59"/>
      <c r="F6" s="18"/>
      <c r="G6" s="62"/>
      <c r="H6" s="63"/>
      <c r="I6" s="64"/>
      <c r="J6" s="18"/>
      <c r="K6" s="41"/>
      <c r="L6" s="18"/>
      <c r="M6" s="18"/>
      <c r="N6" s="18"/>
      <c r="O6" s="18"/>
      <c r="P6" s="18"/>
      <c r="Q6" s="18"/>
      <c r="R6" s="18"/>
      <c r="S6" s="18"/>
      <c r="T6" s="18"/>
      <c r="U6" s="18"/>
      <c r="V6" s="18"/>
    </row>
    <row r="7" spans="1:22" s="39" customFormat="1" x14ac:dyDescent="0.3">
      <c r="A7" s="38"/>
      <c r="B7" s="38" t="s">
        <v>49</v>
      </c>
      <c r="F7" s="38"/>
      <c r="G7" s="38"/>
      <c r="H7" s="38"/>
      <c r="I7" s="38"/>
      <c r="J7" s="18"/>
      <c r="K7" s="38"/>
      <c r="L7" s="38"/>
      <c r="M7" s="38"/>
      <c r="N7" s="38"/>
      <c r="O7" s="38"/>
      <c r="P7" s="38"/>
      <c r="Q7" s="38"/>
      <c r="R7" s="38"/>
      <c r="S7" s="38"/>
      <c r="T7" s="38"/>
      <c r="U7" s="38"/>
      <c r="V7" s="38"/>
    </row>
    <row r="8" spans="1:22" s="24" customFormat="1" x14ac:dyDescent="0.3">
      <c r="A8" s="18"/>
      <c r="B8" s="17"/>
      <c r="C8" s="17"/>
      <c r="D8" s="17"/>
      <c r="E8" s="17"/>
      <c r="F8" s="17"/>
      <c r="G8" s="17"/>
      <c r="H8" s="17"/>
      <c r="I8" s="17"/>
      <c r="J8" s="18"/>
      <c r="K8" s="18"/>
      <c r="L8" s="18"/>
      <c r="M8" s="18"/>
      <c r="N8" s="18"/>
      <c r="O8" s="18"/>
      <c r="P8" s="18"/>
      <c r="Q8" s="18"/>
      <c r="R8" s="18"/>
      <c r="S8" s="18"/>
      <c r="T8" s="18"/>
      <c r="U8" s="18"/>
      <c r="V8" s="18"/>
    </row>
    <row r="9" spans="1:22" s="24" customFormat="1" x14ac:dyDescent="0.3">
      <c r="A9" s="18"/>
      <c r="B9" s="40" t="s">
        <v>50</v>
      </c>
      <c r="C9" s="17"/>
      <c r="D9" s="17"/>
      <c r="E9" s="17"/>
      <c r="F9" s="17"/>
      <c r="G9" s="17"/>
      <c r="H9" s="17"/>
      <c r="I9" s="17"/>
      <c r="J9" s="17"/>
      <c r="K9" s="18"/>
      <c r="L9" s="18"/>
      <c r="M9" s="18"/>
      <c r="N9" s="18"/>
      <c r="O9" s="18"/>
      <c r="P9" s="18"/>
      <c r="Q9" s="18"/>
      <c r="R9" s="18"/>
      <c r="S9" s="18"/>
      <c r="T9" s="18"/>
      <c r="U9" s="18"/>
      <c r="V9" s="18"/>
    </row>
    <row r="10" spans="1:22" s="24" customFormat="1" x14ac:dyDescent="0.3">
      <c r="A10" s="18"/>
      <c r="B10" s="17" t="s">
        <v>51</v>
      </c>
      <c r="C10" s="61" t="s">
        <v>52</v>
      </c>
      <c r="D10" s="61"/>
      <c r="E10" s="61"/>
      <c r="F10" s="61"/>
      <c r="G10" s="61"/>
      <c r="H10" s="61"/>
      <c r="I10" s="61"/>
      <c r="J10" s="61"/>
      <c r="K10" s="61"/>
      <c r="L10" s="18"/>
      <c r="M10" s="18"/>
      <c r="N10" s="18"/>
      <c r="O10" s="18"/>
      <c r="P10" s="18"/>
      <c r="Q10" s="18"/>
      <c r="R10" s="18"/>
      <c r="S10" s="18"/>
      <c r="T10" s="18"/>
      <c r="U10" s="18"/>
      <c r="V10" s="18"/>
    </row>
    <row r="11" spans="1:22" s="24" customFormat="1" x14ac:dyDescent="0.3">
      <c r="A11" s="18"/>
      <c r="B11" s="17" t="s">
        <v>53</v>
      </c>
      <c r="C11" s="61" t="s">
        <v>64</v>
      </c>
      <c r="D11" s="61"/>
      <c r="E11" s="61"/>
      <c r="F11" s="61"/>
      <c r="G11" s="61"/>
      <c r="H11" s="61"/>
      <c r="I11" s="61"/>
      <c r="J11" s="61"/>
      <c r="K11" s="61"/>
      <c r="L11" s="18"/>
      <c r="M11" s="18"/>
      <c r="N11" s="18"/>
      <c r="O11" s="18"/>
      <c r="P11" s="18"/>
      <c r="Q11" s="18"/>
      <c r="R11" s="18"/>
      <c r="S11" s="18"/>
      <c r="T11" s="18"/>
      <c r="U11" s="18"/>
      <c r="V11" s="18"/>
    </row>
    <row r="12" spans="1:22" s="24" customFormat="1" x14ac:dyDescent="0.3">
      <c r="A12" s="18"/>
      <c r="B12" s="17" t="s">
        <v>54</v>
      </c>
      <c r="C12" s="55" t="s">
        <v>55</v>
      </c>
      <c r="D12" s="55"/>
      <c r="E12" s="55"/>
      <c r="F12" s="55"/>
      <c r="G12" s="55"/>
      <c r="H12" s="55"/>
      <c r="I12" s="55"/>
      <c r="J12" s="55"/>
      <c r="K12" s="55"/>
      <c r="L12" s="18"/>
      <c r="M12" s="18"/>
      <c r="N12" s="18"/>
      <c r="O12" s="18"/>
      <c r="P12" s="18"/>
      <c r="Q12" s="18"/>
      <c r="R12" s="18"/>
      <c r="S12" s="18"/>
      <c r="T12" s="18"/>
      <c r="U12" s="18"/>
      <c r="V12" s="18"/>
    </row>
    <row r="13" spans="1:22" s="3" customFormat="1" ht="15" thickBot="1" x14ac:dyDescent="0.35"/>
    <row r="14" spans="1:22" ht="47.25" customHeight="1" x14ac:dyDescent="0.3">
      <c r="A14" s="3"/>
      <c r="B14" s="4" t="s">
        <v>63</v>
      </c>
      <c r="C14" s="5" t="s">
        <v>0</v>
      </c>
      <c r="D14" s="5" t="s">
        <v>1</v>
      </c>
      <c r="E14" s="5" t="s">
        <v>0</v>
      </c>
      <c r="F14" s="5" t="s">
        <v>2</v>
      </c>
      <c r="G14" s="5" t="s">
        <v>0</v>
      </c>
      <c r="H14" s="5" t="s">
        <v>3</v>
      </c>
      <c r="I14" s="5" t="s">
        <v>0</v>
      </c>
      <c r="J14" s="5" t="s">
        <v>4</v>
      </c>
      <c r="K14" s="6" t="s">
        <v>5</v>
      </c>
    </row>
    <row r="15" spans="1:22" x14ac:dyDescent="0.3">
      <c r="A15" s="3"/>
      <c r="B15" s="7" t="s">
        <v>6</v>
      </c>
      <c r="C15" s="75">
        <v>450</v>
      </c>
      <c r="D15" s="14"/>
      <c r="E15" s="8">
        <f>$C$15*5</f>
        <v>2250</v>
      </c>
      <c r="F15" s="14"/>
      <c r="G15" s="8">
        <f>$C$15*3</f>
        <v>1350</v>
      </c>
      <c r="H15" s="14"/>
      <c r="I15" s="48"/>
      <c r="J15" s="49"/>
      <c r="K15" s="43">
        <f t="shared" ref="K15:K23" si="0">(C15*D15)+(E15*F15)+(G15*H15)+(I15*J15)</f>
        <v>0</v>
      </c>
      <c r="N15" s="42"/>
    </row>
    <row r="16" spans="1:22" x14ac:dyDescent="0.3">
      <c r="A16" s="3"/>
      <c r="B16" s="7" t="s">
        <v>7</v>
      </c>
      <c r="C16" s="8">
        <f>$C$15</f>
        <v>450</v>
      </c>
      <c r="D16" s="14"/>
      <c r="E16" s="8">
        <f>$C$15*5</f>
        <v>2250</v>
      </c>
      <c r="F16" s="14"/>
      <c r="G16" s="8">
        <f>$C$15*3</f>
        <v>1350</v>
      </c>
      <c r="H16" s="14"/>
      <c r="I16" s="50"/>
      <c r="J16" s="51"/>
      <c r="K16" s="43">
        <f t="shared" si="0"/>
        <v>0</v>
      </c>
      <c r="N16" s="42"/>
    </row>
    <row r="17" spans="1:14" x14ac:dyDescent="0.3">
      <c r="A17" s="3"/>
      <c r="B17" s="7" t="s">
        <v>66</v>
      </c>
      <c r="C17" s="8">
        <f t="shared" ref="C17:C24" si="1">$C$15*2</f>
        <v>900</v>
      </c>
      <c r="D17" s="14"/>
      <c r="E17" s="8">
        <f>$C$15*7</f>
        <v>3150</v>
      </c>
      <c r="F17" s="14"/>
      <c r="G17" s="8">
        <f>$C$15*5</f>
        <v>2250</v>
      </c>
      <c r="H17" s="14"/>
      <c r="I17" s="50"/>
      <c r="J17" s="51"/>
      <c r="K17" s="43">
        <f t="shared" si="0"/>
        <v>0</v>
      </c>
      <c r="N17" s="42"/>
    </row>
    <row r="18" spans="1:14" x14ac:dyDescent="0.3">
      <c r="A18" s="3"/>
      <c r="B18" s="7" t="s">
        <v>68</v>
      </c>
      <c r="C18" s="8">
        <f t="shared" si="1"/>
        <v>900</v>
      </c>
      <c r="D18" s="14"/>
      <c r="E18" s="8">
        <f>$C$15*2</f>
        <v>900</v>
      </c>
      <c r="F18" s="14"/>
      <c r="G18" s="8">
        <f>$C$15*1.2</f>
        <v>540</v>
      </c>
      <c r="H18" s="14"/>
      <c r="I18" s="50"/>
      <c r="J18" s="51"/>
      <c r="K18" s="43">
        <f t="shared" si="0"/>
        <v>0</v>
      </c>
      <c r="N18" s="42"/>
    </row>
    <row r="19" spans="1:14" x14ac:dyDescent="0.3">
      <c r="A19" s="3"/>
      <c r="B19" s="7" t="s">
        <v>67</v>
      </c>
      <c r="C19" s="8">
        <f t="shared" si="1"/>
        <v>900</v>
      </c>
      <c r="D19" s="14"/>
      <c r="E19" s="8">
        <f>$C$15*2</f>
        <v>900</v>
      </c>
      <c r="F19" s="14"/>
      <c r="G19" s="8">
        <f>$C$15*2</f>
        <v>900</v>
      </c>
      <c r="H19" s="14"/>
      <c r="I19" s="50"/>
      <c r="J19" s="51"/>
      <c r="K19" s="43">
        <f t="shared" si="0"/>
        <v>0</v>
      </c>
      <c r="N19" s="42"/>
    </row>
    <row r="20" spans="1:14" x14ac:dyDescent="0.3">
      <c r="A20" s="3"/>
      <c r="B20" s="7" t="s">
        <v>8</v>
      </c>
      <c r="C20" s="8">
        <f t="shared" si="1"/>
        <v>900</v>
      </c>
      <c r="D20" s="14"/>
      <c r="E20" s="8">
        <f>$C$15*7</f>
        <v>3150</v>
      </c>
      <c r="F20" s="14"/>
      <c r="G20" s="8">
        <f>$C$15*5</f>
        <v>2250</v>
      </c>
      <c r="H20" s="14"/>
      <c r="I20" s="50"/>
      <c r="J20" s="51"/>
      <c r="K20" s="43">
        <f t="shared" si="0"/>
        <v>0</v>
      </c>
      <c r="N20" s="42"/>
    </row>
    <row r="21" spans="1:14" x14ac:dyDescent="0.3">
      <c r="A21" s="3"/>
      <c r="B21" s="7" t="s">
        <v>9</v>
      </c>
      <c r="C21" s="8">
        <f t="shared" si="1"/>
        <v>900</v>
      </c>
      <c r="D21" s="14"/>
      <c r="E21" s="8">
        <f>$C$15*4</f>
        <v>1800</v>
      </c>
      <c r="F21" s="14"/>
      <c r="G21" s="8">
        <f>$C$15*2</f>
        <v>900</v>
      </c>
      <c r="H21" s="14"/>
      <c r="I21" s="50"/>
      <c r="J21" s="51"/>
      <c r="K21" s="43">
        <f t="shared" si="0"/>
        <v>0</v>
      </c>
      <c r="N21" s="42"/>
    </row>
    <row r="22" spans="1:14" x14ac:dyDescent="0.3">
      <c r="A22" s="3"/>
      <c r="B22" s="7" t="s">
        <v>10</v>
      </c>
      <c r="C22" s="8">
        <f t="shared" si="1"/>
        <v>900</v>
      </c>
      <c r="D22" s="14"/>
      <c r="E22" s="8">
        <f>$C$15*4</f>
        <v>1800</v>
      </c>
      <c r="F22" s="14"/>
      <c r="G22" s="8">
        <f>$C$15*1.5</f>
        <v>675</v>
      </c>
      <c r="H22" s="14"/>
      <c r="I22" s="50"/>
      <c r="J22" s="51"/>
      <c r="K22" s="43">
        <f t="shared" si="0"/>
        <v>0</v>
      </c>
      <c r="N22" s="42"/>
    </row>
    <row r="23" spans="1:14" x14ac:dyDescent="0.3">
      <c r="A23" s="3"/>
      <c r="B23" s="7" t="s">
        <v>11</v>
      </c>
      <c r="C23" s="8">
        <f t="shared" si="1"/>
        <v>900</v>
      </c>
      <c r="D23" s="14"/>
      <c r="E23" s="8">
        <f>$C$15*3</f>
        <v>1350</v>
      </c>
      <c r="F23" s="14"/>
      <c r="G23" s="8">
        <f>$C$15*1.5</f>
        <v>675</v>
      </c>
      <c r="H23" s="14"/>
      <c r="I23" s="52"/>
      <c r="J23" s="53"/>
      <c r="K23" s="43">
        <f t="shared" si="0"/>
        <v>0</v>
      </c>
      <c r="N23" s="42"/>
    </row>
    <row r="24" spans="1:14" x14ac:dyDescent="0.3">
      <c r="A24" s="3"/>
      <c r="B24" s="7" t="s">
        <v>12</v>
      </c>
      <c r="C24" s="8">
        <f t="shared" si="1"/>
        <v>900</v>
      </c>
      <c r="D24" s="14"/>
      <c r="E24" s="8">
        <f>$C$15*5</f>
        <v>2250</v>
      </c>
      <c r="F24" s="14"/>
      <c r="G24" s="8">
        <f>$C$15*2</f>
        <v>900</v>
      </c>
      <c r="H24" s="14"/>
      <c r="I24" s="8">
        <f>$C$15*0.5</f>
        <v>225</v>
      </c>
      <c r="J24" s="14"/>
      <c r="K24" s="43">
        <f>(C24*D24)+(E24*F24)+(G24*H24)+(I24*J24)</f>
        <v>0</v>
      </c>
      <c r="N24" s="42"/>
    </row>
    <row r="25" spans="1:14" x14ac:dyDescent="0.3">
      <c r="A25" s="3"/>
      <c r="B25" s="7" t="s">
        <v>13</v>
      </c>
      <c r="C25" s="8">
        <f>$C$15*3</f>
        <v>1350</v>
      </c>
      <c r="D25" s="14"/>
      <c r="E25" s="8">
        <f>$C$15*5</f>
        <v>2250</v>
      </c>
      <c r="F25" s="14"/>
      <c r="G25" s="8">
        <f>$C$15*2</f>
        <v>900</v>
      </c>
      <c r="H25" s="14"/>
      <c r="I25" s="46"/>
      <c r="J25" s="47"/>
      <c r="K25" s="43">
        <f>(C25*D25)+(E25*F25)+(G25*H25)+(I25*J25)</f>
        <v>0</v>
      </c>
      <c r="N25" s="42"/>
    </row>
    <row r="26" spans="1:14" x14ac:dyDescent="0.3">
      <c r="A26" s="3"/>
      <c r="B26" s="7" t="s">
        <v>14</v>
      </c>
      <c r="C26" s="8">
        <f>$C$15*3</f>
        <v>1350</v>
      </c>
      <c r="D26" s="14"/>
      <c r="E26" s="8">
        <f>$C$15*5</f>
        <v>2250</v>
      </c>
      <c r="F26" s="14"/>
      <c r="G26" s="8">
        <f>$C$15*3</f>
        <v>1350</v>
      </c>
      <c r="H26" s="14"/>
      <c r="I26" s="8">
        <f>$C$15*0.5</f>
        <v>225</v>
      </c>
      <c r="J26" s="14"/>
      <c r="K26" s="43">
        <f t="shared" ref="K26:K55" si="2">(C26*D26)+(E26*F26)+(G26*H26)+(I26*J26)</f>
        <v>0</v>
      </c>
      <c r="N26" s="42"/>
    </row>
    <row r="27" spans="1:14" x14ac:dyDescent="0.3">
      <c r="A27" s="3"/>
      <c r="B27" s="7" t="s">
        <v>15</v>
      </c>
      <c r="C27" s="8">
        <f>$C$15*3</f>
        <v>1350</v>
      </c>
      <c r="D27" s="14"/>
      <c r="E27" s="8">
        <f>$C$15*2</f>
        <v>900</v>
      </c>
      <c r="F27" s="14"/>
      <c r="G27" s="8">
        <f>$C$15*2</f>
        <v>900</v>
      </c>
      <c r="H27" s="14"/>
      <c r="I27" s="48"/>
      <c r="J27" s="49"/>
      <c r="K27" s="43">
        <f t="shared" si="2"/>
        <v>0</v>
      </c>
      <c r="N27" s="42"/>
    </row>
    <row r="28" spans="1:14" x14ac:dyDescent="0.3">
      <c r="A28" s="3"/>
      <c r="B28" s="7" t="s">
        <v>16</v>
      </c>
      <c r="C28" s="8">
        <f>$C$15*2</f>
        <v>900</v>
      </c>
      <c r="D28" s="14"/>
      <c r="E28" s="8">
        <f>$C$15*5</f>
        <v>2250</v>
      </c>
      <c r="F28" s="14"/>
      <c r="G28" s="8">
        <f>$C$15</f>
        <v>450</v>
      </c>
      <c r="H28" s="14"/>
      <c r="I28" s="50"/>
      <c r="J28" s="51"/>
      <c r="K28" s="43">
        <f t="shared" si="2"/>
        <v>0</v>
      </c>
      <c r="N28" s="42"/>
    </row>
    <row r="29" spans="1:14" x14ac:dyDescent="0.3">
      <c r="A29" s="3"/>
      <c r="B29" s="7" t="s">
        <v>17</v>
      </c>
      <c r="C29" s="8">
        <f>$C$15*2</f>
        <v>900</v>
      </c>
      <c r="D29" s="14"/>
      <c r="E29" s="8">
        <f>$C$15*5</f>
        <v>2250</v>
      </c>
      <c r="F29" s="14"/>
      <c r="G29" s="8">
        <f>$C$15</f>
        <v>450</v>
      </c>
      <c r="H29" s="14"/>
      <c r="I29" s="50"/>
      <c r="J29" s="51"/>
      <c r="K29" s="43">
        <f t="shared" si="2"/>
        <v>0</v>
      </c>
      <c r="N29" s="42"/>
    </row>
    <row r="30" spans="1:14" x14ac:dyDescent="0.3">
      <c r="A30" s="3"/>
      <c r="B30" s="7" t="s">
        <v>18</v>
      </c>
      <c r="C30" s="8">
        <f>$C$15</f>
        <v>450</v>
      </c>
      <c r="D30" s="14"/>
      <c r="E30" s="8">
        <f>$C$15*2</f>
        <v>900</v>
      </c>
      <c r="F30" s="14"/>
      <c r="G30" s="8">
        <f>$C$15</f>
        <v>450</v>
      </c>
      <c r="H30" s="14"/>
      <c r="I30" s="50"/>
      <c r="J30" s="51"/>
      <c r="K30" s="43">
        <f t="shared" si="2"/>
        <v>0</v>
      </c>
      <c r="N30" s="42"/>
    </row>
    <row r="31" spans="1:14" x14ac:dyDescent="0.3">
      <c r="A31" s="3"/>
      <c r="B31" s="7" t="s">
        <v>19</v>
      </c>
      <c r="C31" s="8">
        <f>$C$15*2</f>
        <v>900</v>
      </c>
      <c r="D31" s="14"/>
      <c r="E31" s="8">
        <f>$C$15*2</f>
        <v>900</v>
      </c>
      <c r="F31" s="14"/>
      <c r="G31" s="8">
        <f>$C$15*2</f>
        <v>900</v>
      </c>
      <c r="H31" s="14"/>
      <c r="I31" s="52"/>
      <c r="J31" s="53"/>
      <c r="K31" s="43">
        <f t="shared" si="2"/>
        <v>0</v>
      </c>
      <c r="N31" s="42"/>
    </row>
    <row r="32" spans="1:14" x14ac:dyDescent="0.3">
      <c r="A32" s="3"/>
      <c r="B32" s="7" t="s">
        <v>20</v>
      </c>
      <c r="C32" s="8">
        <f>$C$15</f>
        <v>450</v>
      </c>
      <c r="D32" s="14"/>
      <c r="E32" s="8">
        <f>$C$15*2</f>
        <v>900</v>
      </c>
      <c r="F32" s="14"/>
      <c r="G32" s="8">
        <f>$C$15</f>
        <v>450</v>
      </c>
      <c r="H32" s="14"/>
      <c r="I32" s="8">
        <f>$C$15*0.5</f>
        <v>225</v>
      </c>
      <c r="J32" s="14"/>
      <c r="K32" s="43">
        <f t="shared" si="2"/>
        <v>0</v>
      </c>
      <c r="N32" s="42"/>
    </row>
    <row r="33" spans="1:14" x14ac:dyDescent="0.3">
      <c r="A33" s="3"/>
      <c r="B33" s="7" t="s">
        <v>21</v>
      </c>
      <c r="C33" s="8">
        <f>$C$15*2</f>
        <v>900</v>
      </c>
      <c r="D33" s="14"/>
      <c r="E33" s="8">
        <f>$C$15*5</f>
        <v>2250</v>
      </c>
      <c r="F33" s="14"/>
      <c r="G33" s="8">
        <f>$C$15*2</f>
        <v>900</v>
      </c>
      <c r="H33" s="14"/>
      <c r="I33" s="8">
        <f>$C$15*0.5</f>
        <v>225</v>
      </c>
      <c r="J33" s="14"/>
      <c r="K33" s="43">
        <f t="shared" si="2"/>
        <v>0</v>
      </c>
      <c r="N33" s="42"/>
    </row>
    <row r="34" spans="1:14" x14ac:dyDescent="0.3">
      <c r="A34" s="3"/>
      <c r="B34" s="7" t="s">
        <v>22</v>
      </c>
      <c r="C34" s="8">
        <f>$C$15*0.5</f>
        <v>225</v>
      </c>
      <c r="D34" s="14"/>
      <c r="E34" s="8">
        <f>$C$15</f>
        <v>450</v>
      </c>
      <c r="F34" s="14"/>
      <c r="G34" s="8">
        <f>$C$15*0.3</f>
        <v>135</v>
      </c>
      <c r="H34" s="14"/>
      <c r="I34" s="48"/>
      <c r="J34" s="49"/>
      <c r="K34" s="43">
        <f t="shared" si="2"/>
        <v>0</v>
      </c>
      <c r="N34" s="42"/>
    </row>
    <row r="35" spans="1:14" x14ac:dyDescent="0.3">
      <c r="A35" s="3"/>
      <c r="B35" s="7" t="s">
        <v>23</v>
      </c>
      <c r="C35" s="8">
        <f>$C$15*3</f>
        <v>1350</v>
      </c>
      <c r="D35" s="14"/>
      <c r="E35" s="8">
        <f>$C$15*4</f>
        <v>1800</v>
      </c>
      <c r="F35" s="14"/>
      <c r="G35" s="8">
        <f>$C$15*1.5</f>
        <v>675</v>
      </c>
      <c r="H35" s="14"/>
      <c r="I35" s="50"/>
      <c r="J35" s="51"/>
      <c r="K35" s="43">
        <f t="shared" si="2"/>
        <v>0</v>
      </c>
      <c r="N35" s="42"/>
    </row>
    <row r="36" spans="1:14" x14ac:dyDescent="0.3">
      <c r="A36" s="3"/>
      <c r="B36" s="7" t="s">
        <v>24</v>
      </c>
      <c r="C36" s="8">
        <f>$C$15*4</f>
        <v>1800</v>
      </c>
      <c r="D36" s="14"/>
      <c r="E36" s="8">
        <f>$C$15*2</f>
        <v>900</v>
      </c>
      <c r="F36" s="14"/>
      <c r="G36" s="8">
        <f>$C$15*1.5</f>
        <v>675</v>
      </c>
      <c r="H36" s="14"/>
      <c r="I36" s="50"/>
      <c r="J36" s="51"/>
      <c r="K36" s="43">
        <f t="shared" si="2"/>
        <v>0</v>
      </c>
      <c r="N36" s="42"/>
    </row>
    <row r="37" spans="1:14" x14ac:dyDescent="0.3">
      <c r="A37" s="3"/>
      <c r="B37" s="7" t="s">
        <v>25</v>
      </c>
      <c r="C37" s="8">
        <f>$C$15*4</f>
        <v>1800</v>
      </c>
      <c r="D37" s="14"/>
      <c r="E37" s="8">
        <f>$C$15*2</f>
        <v>900</v>
      </c>
      <c r="F37" s="14"/>
      <c r="G37" s="8">
        <f>$C$15*1.5</f>
        <v>675</v>
      </c>
      <c r="H37" s="14"/>
      <c r="I37" s="50"/>
      <c r="J37" s="51"/>
      <c r="K37" s="43">
        <f t="shared" si="2"/>
        <v>0</v>
      </c>
      <c r="N37" s="42"/>
    </row>
    <row r="38" spans="1:14" x14ac:dyDescent="0.3">
      <c r="A38" s="3"/>
      <c r="B38" s="7" t="s">
        <v>26</v>
      </c>
      <c r="C38" s="8">
        <f>$C$15*0.5</f>
        <v>225</v>
      </c>
      <c r="D38" s="14"/>
      <c r="E38" s="8">
        <f>$C$15</f>
        <v>450</v>
      </c>
      <c r="F38" s="14"/>
      <c r="G38" s="8">
        <f>$C$15*0.3</f>
        <v>135</v>
      </c>
      <c r="H38" s="14"/>
      <c r="I38" s="52"/>
      <c r="J38" s="53"/>
      <c r="K38" s="43">
        <f t="shared" si="2"/>
        <v>0</v>
      </c>
      <c r="N38" s="42"/>
    </row>
    <row r="39" spans="1:14" x14ac:dyDescent="0.3">
      <c r="A39" s="3"/>
      <c r="B39" s="7" t="s">
        <v>69</v>
      </c>
      <c r="C39" s="8">
        <f>$C$15</f>
        <v>450</v>
      </c>
      <c r="D39" s="14"/>
      <c r="E39" s="8">
        <f>$C$15*2</f>
        <v>900</v>
      </c>
      <c r="F39" s="14"/>
      <c r="G39" s="8">
        <f>$C$15</f>
        <v>450</v>
      </c>
      <c r="H39" s="14"/>
      <c r="I39" s="8">
        <f>$C$15*0.5</f>
        <v>225</v>
      </c>
      <c r="J39" s="14"/>
      <c r="K39" s="43">
        <f t="shared" si="2"/>
        <v>0</v>
      </c>
      <c r="N39" s="42"/>
    </row>
    <row r="40" spans="1:14" x14ac:dyDescent="0.3">
      <c r="A40" s="3"/>
      <c r="B40" s="7" t="s">
        <v>27</v>
      </c>
      <c r="C40" s="8">
        <f>$C$15*0.5</f>
        <v>225</v>
      </c>
      <c r="D40" s="14"/>
      <c r="E40" s="8">
        <f>$C$15</f>
        <v>450</v>
      </c>
      <c r="F40" s="14"/>
      <c r="G40" s="8">
        <f>$C$15*0.5</f>
        <v>225</v>
      </c>
      <c r="H40" s="14"/>
      <c r="I40" s="46"/>
      <c r="J40" s="47"/>
      <c r="K40" s="43">
        <f t="shared" si="2"/>
        <v>0</v>
      </c>
      <c r="N40" s="42"/>
    </row>
    <row r="41" spans="1:14" x14ac:dyDescent="0.3">
      <c r="A41" s="3"/>
      <c r="B41" s="7" t="s">
        <v>28</v>
      </c>
      <c r="C41" s="8">
        <f>$C$15*0.5</f>
        <v>225</v>
      </c>
      <c r="D41" s="14"/>
      <c r="E41" s="8">
        <f>$C$15</f>
        <v>450</v>
      </c>
      <c r="F41" s="14"/>
      <c r="G41" s="8">
        <f>$C$15</f>
        <v>450</v>
      </c>
      <c r="H41" s="14"/>
      <c r="I41" s="8">
        <f>$C$15</f>
        <v>450</v>
      </c>
      <c r="J41" s="14"/>
      <c r="K41" s="43">
        <f t="shared" si="2"/>
        <v>0</v>
      </c>
      <c r="N41" s="42"/>
    </row>
    <row r="42" spans="1:14" x14ac:dyDescent="0.3">
      <c r="A42" s="3"/>
      <c r="B42" s="7" t="s">
        <v>29</v>
      </c>
      <c r="C42" s="8">
        <f>$C$15*0.5</f>
        <v>225</v>
      </c>
      <c r="D42" s="14"/>
      <c r="E42" s="8">
        <f>$C$15</f>
        <v>450</v>
      </c>
      <c r="F42" s="14"/>
      <c r="G42" s="8">
        <f>$C$15</f>
        <v>450</v>
      </c>
      <c r="H42" s="14"/>
      <c r="I42" s="8">
        <f>$C$15</f>
        <v>450</v>
      </c>
      <c r="J42" s="14"/>
      <c r="K42" s="43">
        <f t="shared" si="2"/>
        <v>0</v>
      </c>
      <c r="N42" s="42"/>
    </row>
    <row r="43" spans="1:14" x14ac:dyDescent="0.3">
      <c r="A43" s="3"/>
      <c r="B43" s="7" t="s">
        <v>70</v>
      </c>
      <c r="C43" s="8">
        <f>$C$15*0.5</f>
        <v>225</v>
      </c>
      <c r="D43" s="14"/>
      <c r="E43" s="8">
        <f>$C$15</f>
        <v>450</v>
      </c>
      <c r="F43" s="14"/>
      <c r="G43" s="8">
        <f>$C$15</f>
        <v>450</v>
      </c>
      <c r="H43" s="14"/>
      <c r="I43" s="46"/>
      <c r="J43" s="47"/>
      <c r="K43" s="43">
        <f t="shared" si="2"/>
        <v>0</v>
      </c>
      <c r="N43" s="42"/>
    </row>
    <row r="44" spans="1:14" x14ac:dyDescent="0.3">
      <c r="A44" s="3"/>
      <c r="B44" s="7" t="s">
        <v>30</v>
      </c>
      <c r="C44" s="8">
        <f>$C$15*0.5</f>
        <v>225</v>
      </c>
      <c r="D44" s="14"/>
      <c r="E44" s="8">
        <f>$C$15*2</f>
        <v>900</v>
      </c>
      <c r="F44" s="14"/>
      <c r="G44" s="8">
        <f>$C$15</f>
        <v>450</v>
      </c>
      <c r="H44" s="14"/>
      <c r="I44" s="8">
        <f>$C$15</f>
        <v>450</v>
      </c>
      <c r="J44" s="14"/>
      <c r="K44" s="43">
        <f t="shared" si="2"/>
        <v>0</v>
      </c>
      <c r="N44" s="42"/>
    </row>
    <row r="45" spans="1:14" x14ac:dyDescent="0.3">
      <c r="A45" s="3"/>
      <c r="B45" s="7" t="s">
        <v>31</v>
      </c>
      <c r="C45" s="8">
        <f>$C$15*3</f>
        <v>1350</v>
      </c>
      <c r="D45" s="14"/>
      <c r="E45" s="8">
        <f>$C$15*4</f>
        <v>1800</v>
      </c>
      <c r="F45" s="14"/>
      <c r="G45" s="8">
        <f>$C$15*3</f>
        <v>1350</v>
      </c>
      <c r="H45" s="14"/>
      <c r="I45" s="8">
        <f>$C$15*0.5</f>
        <v>225</v>
      </c>
      <c r="J45" s="14"/>
      <c r="K45" s="43">
        <f t="shared" si="2"/>
        <v>0</v>
      </c>
      <c r="N45" s="42"/>
    </row>
    <row r="46" spans="1:14" x14ac:dyDescent="0.3">
      <c r="A46" s="3"/>
      <c r="B46" s="7" t="s">
        <v>32</v>
      </c>
      <c r="C46" s="8">
        <f>$C$15*1.5</f>
        <v>675</v>
      </c>
      <c r="D46" s="14"/>
      <c r="E46" s="8">
        <f>$C$15*3</f>
        <v>1350</v>
      </c>
      <c r="F46" s="14"/>
      <c r="G46" s="8">
        <f>$C$15*1.5</f>
        <v>675</v>
      </c>
      <c r="H46" s="14"/>
      <c r="I46" s="48"/>
      <c r="J46" s="49"/>
      <c r="K46" s="43">
        <f t="shared" si="2"/>
        <v>0</v>
      </c>
      <c r="N46" s="42"/>
    </row>
    <row r="47" spans="1:14" x14ac:dyDescent="0.3">
      <c r="A47" s="3"/>
      <c r="B47" s="7" t="s">
        <v>33</v>
      </c>
      <c r="C47" s="8">
        <f>$C$15*1.5</f>
        <v>675</v>
      </c>
      <c r="D47" s="14"/>
      <c r="E47" s="8">
        <f>$C$15*3</f>
        <v>1350</v>
      </c>
      <c r="F47" s="14"/>
      <c r="G47" s="8">
        <f>$C$15*1.5</f>
        <v>675</v>
      </c>
      <c r="H47" s="14"/>
      <c r="I47" s="50"/>
      <c r="J47" s="51"/>
      <c r="K47" s="43">
        <f t="shared" si="2"/>
        <v>0</v>
      </c>
      <c r="N47" s="42"/>
    </row>
    <row r="48" spans="1:14" x14ac:dyDescent="0.3">
      <c r="A48" s="3"/>
      <c r="B48" s="7" t="s">
        <v>34</v>
      </c>
      <c r="C48" s="8">
        <f>$C$15*0.5</f>
        <v>225</v>
      </c>
      <c r="D48" s="14"/>
      <c r="E48" s="8">
        <f>$C$15*1.5</f>
        <v>675</v>
      </c>
      <c r="F48" s="14"/>
      <c r="G48" s="8">
        <f>$C$15*1.5</f>
        <v>675</v>
      </c>
      <c r="H48" s="14"/>
      <c r="I48" s="50"/>
      <c r="J48" s="51"/>
      <c r="K48" s="43">
        <f t="shared" si="2"/>
        <v>0</v>
      </c>
      <c r="M48" s="42"/>
      <c r="N48" s="42"/>
    </row>
    <row r="49" spans="1:23" x14ac:dyDescent="0.3">
      <c r="A49" s="3"/>
      <c r="B49" s="7" t="s">
        <v>35</v>
      </c>
      <c r="C49" s="8">
        <f>$C$15*0.5</f>
        <v>225</v>
      </c>
      <c r="D49" s="14"/>
      <c r="E49" s="8">
        <f>$C$15*1.5</f>
        <v>675</v>
      </c>
      <c r="F49" s="14"/>
      <c r="G49" s="8">
        <f>$C$15*1.5</f>
        <v>675</v>
      </c>
      <c r="H49" s="14"/>
      <c r="I49" s="50"/>
      <c r="J49" s="51"/>
      <c r="K49" s="43">
        <f t="shared" si="2"/>
        <v>0</v>
      </c>
      <c r="N49" s="42"/>
    </row>
    <row r="50" spans="1:23" x14ac:dyDescent="0.3">
      <c r="A50" s="3"/>
      <c r="B50" s="7" t="s">
        <v>36</v>
      </c>
      <c r="C50" s="8">
        <f>$C$15*0.5</f>
        <v>225</v>
      </c>
      <c r="D50" s="14"/>
      <c r="E50" s="8">
        <f>$C$15*1.5</f>
        <v>675</v>
      </c>
      <c r="F50" s="14"/>
      <c r="G50" s="8">
        <f>$C$15*3</f>
        <v>1350</v>
      </c>
      <c r="H50" s="14"/>
      <c r="I50" s="50"/>
      <c r="J50" s="51"/>
      <c r="K50" s="43">
        <f t="shared" si="2"/>
        <v>0</v>
      </c>
      <c r="N50" s="42"/>
    </row>
    <row r="51" spans="1:23" x14ac:dyDescent="0.3">
      <c r="A51" s="3"/>
      <c r="B51" s="7" t="s">
        <v>65</v>
      </c>
      <c r="C51" s="8">
        <f>$C$15*2</f>
        <v>900</v>
      </c>
      <c r="D51" s="14"/>
      <c r="E51" s="8">
        <f>$C$15*7</f>
        <v>3150</v>
      </c>
      <c r="F51" s="14"/>
      <c r="G51" s="8">
        <f>$C$15*4</f>
        <v>1800</v>
      </c>
      <c r="H51" s="14"/>
      <c r="I51" s="50"/>
      <c r="J51" s="51"/>
      <c r="K51" s="43">
        <f t="shared" si="2"/>
        <v>0</v>
      </c>
      <c r="N51" s="42"/>
    </row>
    <row r="52" spans="1:23" x14ac:dyDescent="0.3">
      <c r="A52" s="3"/>
      <c r="B52" s="7" t="s">
        <v>37</v>
      </c>
      <c r="C52" s="8">
        <f>$C$15</f>
        <v>450</v>
      </c>
      <c r="D52" s="14"/>
      <c r="E52" s="8">
        <f>$C$15*1.5</f>
        <v>675</v>
      </c>
      <c r="F52" s="14"/>
      <c r="G52" s="8">
        <f>$C$15*4</f>
        <v>1800</v>
      </c>
      <c r="H52" s="14"/>
      <c r="I52" s="50"/>
      <c r="J52" s="51"/>
      <c r="K52" s="43">
        <f t="shared" si="2"/>
        <v>0</v>
      </c>
      <c r="N52" s="42"/>
    </row>
    <row r="53" spans="1:23" x14ac:dyDescent="0.3">
      <c r="A53" s="3"/>
      <c r="B53" s="7" t="s">
        <v>38</v>
      </c>
      <c r="C53" s="8">
        <f>$C$15</f>
        <v>450</v>
      </c>
      <c r="D53" s="14"/>
      <c r="E53" s="8">
        <f>$C$15*1.5</f>
        <v>675</v>
      </c>
      <c r="F53" s="14"/>
      <c r="G53" s="8">
        <f>$C$15*2</f>
        <v>900</v>
      </c>
      <c r="H53" s="14"/>
      <c r="I53" s="50"/>
      <c r="J53" s="51"/>
      <c r="K53" s="43">
        <f t="shared" si="2"/>
        <v>0</v>
      </c>
      <c r="N53" s="42"/>
    </row>
    <row r="54" spans="1:23" x14ac:dyDescent="0.3">
      <c r="A54" s="3"/>
      <c r="B54" s="7" t="s">
        <v>39</v>
      </c>
      <c r="C54" s="8">
        <f>$C$15*0.5</f>
        <v>225</v>
      </c>
      <c r="D54" s="14"/>
      <c r="E54" s="8">
        <f>$C$15*2</f>
        <v>900</v>
      </c>
      <c r="F54" s="14"/>
      <c r="G54" s="8">
        <f>$C$15</f>
        <v>450</v>
      </c>
      <c r="H54" s="14"/>
      <c r="I54" s="50"/>
      <c r="J54" s="51"/>
      <c r="K54" s="43">
        <f t="shared" si="2"/>
        <v>0</v>
      </c>
      <c r="N54" s="42"/>
    </row>
    <row r="55" spans="1:23" ht="15" thickBot="1" x14ac:dyDescent="0.35">
      <c r="A55" s="3"/>
      <c r="B55" s="45" t="s">
        <v>40</v>
      </c>
      <c r="C55" s="9">
        <f>$C$15*0.5</f>
        <v>225</v>
      </c>
      <c r="D55" s="15"/>
      <c r="E55" s="9">
        <f>$C$15*2</f>
        <v>900</v>
      </c>
      <c r="F55" s="15"/>
      <c r="G55" s="9">
        <f>$C$15*0.5</f>
        <v>225</v>
      </c>
      <c r="H55" s="15"/>
      <c r="I55" s="73"/>
      <c r="J55" s="74"/>
      <c r="K55" s="44">
        <f t="shared" si="2"/>
        <v>0</v>
      </c>
      <c r="N55" s="42"/>
    </row>
    <row r="56" spans="1:23" x14ac:dyDescent="0.3">
      <c r="A56" s="3"/>
      <c r="B56" s="3"/>
      <c r="C56" s="3"/>
      <c r="D56" s="3"/>
      <c r="E56" s="3"/>
      <c r="F56" s="3"/>
      <c r="G56" s="3"/>
      <c r="H56" s="3"/>
      <c r="I56" s="3"/>
      <c r="J56" s="3"/>
      <c r="K56" s="3"/>
    </row>
    <row r="57" spans="1:23" s="10" customFormat="1" ht="14.25" customHeight="1" x14ac:dyDescent="0.3">
      <c r="B57" s="10" t="s">
        <v>56</v>
      </c>
      <c r="J57" s="16"/>
      <c r="K57" s="16">
        <f>SUM(K15:K55)</f>
        <v>0</v>
      </c>
      <c r="L57"/>
      <c r="M57"/>
      <c r="N57"/>
      <c r="O57"/>
      <c r="P57"/>
      <c r="Q57"/>
      <c r="R57"/>
      <c r="S57"/>
      <c r="T57"/>
      <c r="U57"/>
      <c r="V57"/>
      <c r="W57"/>
    </row>
    <row r="58" spans="1:23" s="10" customFormat="1" x14ac:dyDescent="0.3">
      <c r="B58" s="17" t="s">
        <v>57</v>
      </c>
      <c r="L58"/>
      <c r="M58"/>
      <c r="N58"/>
      <c r="O58"/>
      <c r="P58"/>
      <c r="Q58"/>
      <c r="R58"/>
      <c r="S58"/>
      <c r="T58"/>
      <c r="U58"/>
      <c r="V58"/>
      <c r="W58"/>
    </row>
    <row r="59" spans="1:23" s="24" customFormat="1" x14ac:dyDescent="0.3">
      <c r="A59" s="18"/>
      <c r="B59" s="19"/>
      <c r="C59" s="20"/>
      <c r="D59" s="20"/>
      <c r="E59" s="20"/>
      <c r="F59" s="21"/>
      <c r="G59" s="21"/>
      <c r="H59" s="22"/>
      <c r="I59" s="22"/>
      <c r="J59" s="23"/>
      <c r="K59" s="18"/>
      <c r="L59"/>
      <c r="M59"/>
      <c r="N59"/>
      <c r="O59"/>
      <c r="P59"/>
      <c r="Q59"/>
      <c r="R59"/>
      <c r="S59"/>
      <c r="T59"/>
      <c r="U59"/>
      <c r="V59"/>
      <c r="W59"/>
    </row>
    <row r="60" spans="1:23" s="24" customFormat="1" ht="70.5" customHeight="1" x14ac:dyDescent="0.3">
      <c r="A60" s="18"/>
      <c r="B60" s="72" t="s">
        <v>58</v>
      </c>
      <c r="C60" s="72"/>
      <c r="D60" s="72"/>
      <c r="E60" s="72"/>
      <c r="F60" s="72"/>
      <c r="G60" s="72"/>
      <c r="H60" s="72"/>
      <c r="I60" s="72"/>
      <c r="J60" s="72"/>
      <c r="K60" s="72"/>
      <c r="L60"/>
      <c r="M60"/>
      <c r="N60"/>
      <c r="O60"/>
      <c r="P60"/>
      <c r="Q60"/>
      <c r="R60"/>
      <c r="S60"/>
      <c r="T60"/>
      <c r="U60"/>
      <c r="V60"/>
      <c r="W60"/>
    </row>
    <row r="61" spans="1:23" s="24" customFormat="1" x14ac:dyDescent="0.3">
      <c r="A61" s="18"/>
      <c r="B61" s="19"/>
      <c r="C61" s="21"/>
      <c r="D61" s="21"/>
      <c r="E61" s="21"/>
      <c r="F61" s="21"/>
      <c r="G61" s="21"/>
      <c r="H61" s="22"/>
      <c r="I61" s="22"/>
      <c r="J61" s="23"/>
      <c r="K61" s="18"/>
      <c r="L61"/>
      <c r="M61"/>
      <c r="N61"/>
      <c r="O61"/>
      <c r="P61"/>
      <c r="Q61"/>
      <c r="R61"/>
      <c r="S61"/>
      <c r="T61"/>
      <c r="U61"/>
      <c r="V61"/>
      <c r="W61"/>
    </row>
    <row r="62" spans="1:23" s="24" customFormat="1" ht="12.75" customHeight="1" x14ac:dyDescent="0.3">
      <c r="A62" s="18"/>
      <c r="B62" s="25" t="s">
        <v>59</v>
      </c>
      <c r="C62" s="65"/>
      <c r="D62" s="65"/>
      <c r="E62" s="65"/>
      <c r="F62" s="26" t="s">
        <v>60</v>
      </c>
      <c r="G62" s="26"/>
      <c r="H62" s="66"/>
      <c r="I62" s="67"/>
      <c r="J62" s="68"/>
      <c r="K62" s="18"/>
      <c r="L62"/>
      <c r="M62"/>
      <c r="N62"/>
      <c r="O62"/>
      <c r="P62"/>
      <c r="Q62"/>
      <c r="R62"/>
      <c r="S62"/>
      <c r="T62"/>
      <c r="U62"/>
      <c r="V62"/>
      <c r="W62"/>
    </row>
    <row r="63" spans="1:23" s="28" customFormat="1" x14ac:dyDescent="0.3">
      <c r="A63" s="27"/>
      <c r="C63" s="29" t="s">
        <v>61</v>
      </c>
      <c r="D63" s="30"/>
      <c r="E63" s="30"/>
      <c r="F63" s="31"/>
      <c r="G63" s="31"/>
      <c r="H63" s="29" t="s">
        <v>62</v>
      </c>
      <c r="I63" s="31"/>
      <c r="J63" s="31"/>
      <c r="K63" s="27"/>
      <c r="L63"/>
      <c r="M63"/>
      <c r="N63"/>
      <c r="O63"/>
      <c r="P63"/>
      <c r="Q63"/>
      <c r="R63"/>
      <c r="S63"/>
      <c r="T63"/>
      <c r="U63"/>
      <c r="V63"/>
      <c r="W63"/>
    </row>
    <row r="64" spans="1:23" s="24" customFormat="1" x14ac:dyDescent="0.3">
      <c r="A64" s="18"/>
      <c r="B64" s="19"/>
      <c r="C64" s="32"/>
      <c r="D64" s="32"/>
      <c r="E64" s="32"/>
      <c r="F64" s="21"/>
      <c r="G64" s="21"/>
      <c r="H64" s="22"/>
      <c r="I64" s="22"/>
      <c r="J64" s="23"/>
      <c r="K64" s="18"/>
      <c r="L64"/>
      <c r="M64"/>
      <c r="N64"/>
      <c r="O64"/>
      <c r="P64"/>
      <c r="Q64"/>
      <c r="R64"/>
      <c r="S64"/>
      <c r="T64"/>
      <c r="U64"/>
      <c r="V64"/>
      <c r="W64"/>
    </row>
    <row r="65" spans="1:23" s="24" customFormat="1" ht="100.2" customHeight="1" x14ac:dyDescent="0.3">
      <c r="A65" s="33"/>
      <c r="B65" s="69" t="s">
        <v>46</v>
      </c>
      <c r="C65" s="70"/>
      <c r="D65" s="71" t="s">
        <v>47</v>
      </c>
      <c r="E65" s="71"/>
      <c r="F65" s="71"/>
      <c r="G65" s="69"/>
      <c r="H65" s="71" t="s">
        <v>48</v>
      </c>
      <c r="I65" s="71"/>
      <c r="J65" s="71"/>
      <c r="K65" s="71"/>
      <c r="L65"/>
      <c r="M65"/>
      <c r="N65"/>
      <c r="O65"/>
      <c r="P65"/>
      <c r="Q65"/>
      <c r="R65"/>
      <c r="S65"/>
      <c r="T65"/>
      <c r="U65"/>
      <c r="V65"/>
      <c r="W65"/>
    </row>
    <row r="66" spans="1:23" s="12" customFormat="1" ht="10.199999999999999" x14ac:dyDescent="0.3">
      <c r="B66" s="60" t="s">
        <v>71</v>
      </c>
      <c r="C66" s="60"/>
      <c r="D66" s="60"/>
      <c r="E66" s="60"/>
      <c r="F66" s="60"/>
      <c r="G66" s="60"/>
      <c r="H66" s="60"/>
      <c r="I66" s="60"/>
      <c r="J66" s="60"/>
      <c r="K66" s="60"/>
      <c r="L66" s="60"/>
      <c r="M66" s="13"/>
      <c r="N66" s="11"/>
      <c r="O66" s="11"/>
      <c r="P66" s="11"/>
      <c r="Q66" s="11"/>
      <c r="R66" s="11"/>
      <c r="S66" s="11"/>
      <c r="T66" s="11"/>
      <c r="U66" s="11"/>
      <c r="V66" s="11"/>
      <c r="W66" s="11"/>
    </row>
  </sheetData>
  <sheetProtection algorithmName="SHA-512" hashValue="vM9j0Sl4Qv6NStIyLutuORB+nOnzUAEiXifHu2s0lYTgdFFJF+8uizu5/AFFyMfpfuDwLgVpy9ANC1icZtM/SQ==" saltValue="jIylbHgR9epWCWLrSGWnYw==" spinCount="100000" sheet="1" selectLockedCells="1"/>
  <mergeCells count="26">
    <mergeCell ref="B66:L66"/>
    <mergeCell ref="C11:K11"/>
    <mergeCell ref="C12:K12"/>
    <mergeCell ref="G4:I4"/>
    <mergeCell ref="G5:I5"/>
    <mergeCell ref="G6:I6"/>
    <mergeCell ref="B5:E5"/>
    <mergeCell ref="B6:E6"/>
    <mergeCell ref="C10:K10"/>
    <mergeCell ref="C62:E62"/>
    <mergeCell ref="H62:J62"/>
    <mergeCell ref="B65:C65"/>
    <mergeCell ref="D65:G65"/>
    <mergeCell ref="H65:K65"/>
    <mergeCell ref="B60:K60"/>
    <mergeCell ref="I46:J55"/>
    <mergeCell ref="A1:K1"/>
    <mergeCell ref="B2:K2"/>
    <mergeCell ref="B3:C3"/>
    <mergeCell ref="B4:E4"/>
    <mergeCell ref="I15:J23"/>
    <mergeCell ref="I25:J25"/>
    <mergeCell ref="I27:J31"/>
    <mergeCell ref="I34:J38"/>
    <mergeCell ref="I40:J40"/>
    <mergeCell ref="I43:J43"/>
  </mergeCells>
  <conditionalFormatting sqref="B4:E6 G4:G6 K4:K6 C12 J24 J26 J41:J42 J44:J45">
    <cfRule type="containsBlanks" dxfId="4" priority="7">
      <formula>LEN(TRIM(B4))=0</formula>
    </cfRule>
  </conditionalFormatting>
  <conditionalFormatting sqref="C62 H62">
    <cfRule type="containsBlanks" dxfId="3" priority="5">
      <formula>LEN(TRIM(C62))=0</formula>
    </cfRule>
  </conditionalFormatting>
  <conditionalFormatting sqref="D15:D55 F15:F55 H15:H55">
    <cfRule type="containsBlanks" dxfId="2" priority="1">
      <formula>LEN(TRIM(D15))=0</formula>
    </cfRule>
  </conditionalFormatting>
  <conditionalFormatting sqref="J32:J33">
    <cfRule type="containsBlanks" dxfId="1" priority="3">
      <formula>LEN(TRIM(J32))=0</formula>
    </cfRule>
  </conditionalFormatting>
  <conditionalFormatting sqref="J39">
    <cfRule type="containsBlanks" dxfId="0" priority="2">
      <formula>LEN(TRIM(J39))=0</formula>
    </cfRule>
  </conditionalFormatting>
  <pageMargins left="0.70866141732283472" right="0.70866141732283472" top="0.35433070866141736" bottom="0.35433070866141736" header="0.31496062992125984" footer="0.31496062992125984"/>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D8F0C7C0663FE49BD8AAD8B65E239B0" ma:contentTypeVersion="3" ma:contentTypeDescription="Een nieuw document maken." ma:contentTypeScope="" ma:versionID="f2c2bedb88047a4ce078f8ce64b16017">
  <xsd:schema xmlns:xsd="http://www.w3.org/2001/XMLSchema" xmlns:xs="http://www.w3.org/2001/XMLSchema" xmlns:p="http://schemas.microsoft.com/office/2006/metadata/properties" xmlns:ns2="458c36b4-b1ab-4d9b-8dc7-6d2fa8f4c47c" targetNamespace="http://schemas.microsoft.com/office/2006/metadata/properties" ma:root="true" ma:fieldsID="7fa048a8f5034b456da06ad15624161c" ns2:_="">
    <xsd:import namespace="458c36b4-b1ab-4d9b-8dc7-6d2fa8f4c47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8c36b4-b1ab-4d9b-8dc7-6d2fa8f4c4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E08DE6-4343-49CB-9EA3-51769F444EA9}">
  <ds:schemaRefs>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458c36b4-b1ab-4d9b-8dc7-6d2fa8f4c47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31D83C8-6C14-49F5-AA48-76D9C7EC6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8c36b4-b1ab-4d9b-8dc7-6d2fa8f4c4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19319E-8B85-4E38-9CA3-217A1757C04C}">
  <ds:schemaRefs>
    <ds:schemaRef ds:uri="http://schemas.microsoft.com/sharepoint/v3/contenttype/forms"/>
  </ds:schemaRefs>
</ds:datastoreItem>
</file>

<file path=docMetadata/LabelInfo.xml><?xml version="1.0" encoding="utf-8"?>
<clbl:labelList xmlns:clbl="http://schemas.microsoft.com/office/2020/mipLabelMetadata">
  <clbl:label id="{f3ec39e8-aec4-4585-9457-4b7f7d82af96}" enabled="0" method="" siteId="{f3ec39e8-aec4-4585-9457-4b7f7d82af96}"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Tarievenoverzicht</vt:lpstr>
      <vt:lpstr>Tarievenoverzicht!Afdrukbereik</vt:lpstr>
      <vt:lpstr>Tarievenoverzicht!Afdruktitels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Bas Drijvers</dc:creator>
  <cp:keywords/>
  <dc:description/>
  <cp:lastModifiedBy>Thomas Philippo</cp:lastModifiedBy>
  <cp:revision/>
  <cp:lastPrinted>2026-04-24T07:00:03Z</cp:lastPrinted>
  <dcterms:created xsi:type="dcterms:W3CDTF">2024-03-25T06:34:24Z</dcterms:created>
  <dcterms:modified xsi:type="dcterms:W3CDTF">2026-04-24T07:01:43Z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0x0101007D8F0C7C0663FE49BD8AAD8B65E239B0</vt:lpwstr>
  </property>
  <property fmtid="{D5CDD505-2E9C-101B-9397-08002B2CF9AE}" pid="3" name="MediaServiceImageTags">
    <vt:lpwstr/>
  </property>
</Properties>
</file>