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helderai-my.sharepoint.com/personal/dijksma_helderai_onmicrosoft_com/Documents/Helder a.i/3. Projecten/26-003 - SKD Onderhoud Schepen/2. Aanbestedingsdocumenten/"/>
    </mc:Choice>
  </mc:AlternateContent>
  <xr:revisionPtr revIDLastSave="140" documentId="14_{F94EAE7D-2041-4CAB-A0D1-124BDCF9A679}" xr6:coauthVersionLast="47" xr6:coauthVersionMax="47" xr10:uidLastSave="{0E63BFE5-3F2F-4B7B-97AA-4817541C6722}"/>
  <bookViews>
    <workbookView xWindow="9600" yWindow="3270" windowWidth="28800" windowHeight="15370" xr2:uid="{00000000-000D-0000-FFFF-FFFF00000000}"/>
  </bookViews>
  <sheets>
    <sheet name="Tarieventabel" sheetId="1" r:id="rId1"/>
    <sheet name="Verhouding dossiers"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5" i="1" l="1"/>
  <c r="D124" i="1"/>
  <c r="D119" i="1"/>
  <c r="D118" i="1"/>
  <c r="D113" i="1"/>
  <c r="D112" i="1"/>
  <c r="D107" i="1"/>
  <c r="D106" i="1"/>
  <c r="D101" i="1"/>
  <c r="D100" i="1"/>
  <c r="D95" i="1"/>
  <c r="D94" i="1"/>
  <c r="D89" i="1"/>
  <c r="D88" i="1"/>
  <c r="D83" i="1"/>
  <c r="D82" i="1"/>
  <c r="D77" i="1"/>
  <c r="D76" i="1"/>
  <c r="D71" i="1"/>
  <c r="D70" i="1"/>
  <c r="D65" i="1"/>
  <c r="D64" i="1"/>
  <c r="D59" i="1"/>
  <c r="D58" i="1"/>
  <c r="D57" i="1"/>
  <c r="D56" i="1"/>
  <c r="D55" i="1"/>
  <c r="D54" i="1"/>
  <c r="D53" i="1"/>
  <c r="D52" i="1"/>
  <c r="D51" i="1"/>
  <c r="D50" i="1"/>
  <c r="D45" i="1"/>
  <c r="D44" i="1"/>
  <c r="D43" i="1"/>
  <c r="D42" i="1"/>
  <c r="D41" i="1"/>
  <c r="D40" i="1"/>
  <c r="D39" i="1"/>
  <c r="D38" i="1"/>
  <c r="D37" i="1"/>
  <c r="D36" i="1"/>
  <c r="D31" i="1"/>
  <c r="D30" i="1"/>
  <c r="D29" i="1"/>
  <c r="D28" i="1"/>
  <c r="D27" i="1"/>
  <c r="D26" i="1"/>
  <c r="D25" i="1"/>
  <c r="D24" i="1"/>
  <c r="D23" i="1"/>
  <c r="D22" i="1"/>
  <c r="D17" i="1"/>
  <c r="D16" i="1"/>
  <c r="D15" i="1"/>
  <c r="D14" i="1"/>
  <c r="D13" i="1"/>
  <c r="D12" i="1"/>
  <c r="D11" i="1"/>
  <c r="D10" i="1"/>
  <c r="D9" i="1"/>
  <c r="D8" i="1"/>
  <c r="D126" i="1"/>
  <c r="D120" i="1"/>
  <c r="D114" i="1"/>
  <c r="D108" i="1"/>
  <c r="D102" i="1"/>
  <c r="D96" i="1"/>
  <c r="D90" i="1"/>
  <c r="D84" i="1"/>
  <c r="D78" i="1"/>
  <c r="D72" i="1"/>
  <c r="D66" i="1"/>
  <c r="D46" i="1"/>
  <c r="D133" i="1" l="1"/>
  <c r="D131" i="1"/>
  <c r="D32" i="1"/>
  <c r="D130" i="1" s="1"/>
  <c r="D60" i="1" l="1"/>
  <c r="D132" i="1" s="1"/>
  <c r="C11" i="2"/>
  <c r="D5" i="2" s="1"/>
  <c r="E11" i="2"/>
  <c r="F8" i="2" s="1"/>
  <c r="I11" i="2"/>
  <c r="K11" i="2" s="1"/>
  <c r="F7" i="2" l="1"/>
  <c r="K7" i="2" s="1"/>
  <c r="L7" i="2" s="1"/>
  <c r="F10" i="2"/>
  <c r="K10" i="2" s="1"/>
  <c r="L10" i="2" s="1"/>
  <c r="F9" i="2"/>
  <c r="K9" i="2" s="1"/>
  <c r="L9" i="2" s="1"/>
  <c r="F5" i="2"/>
  <c r="F6" i="2"/>
  <c r="K6" i="2" s="1"/>
  <c r="L6" i="2" s="1"/>
  <c r="I5" i="2"/>
  <c r="J5" i="2" s="1"/>
  <c r="D10" i="2"/>
  <c r="I10" i="2" s="1"/>
  <c r="J10" i="2" s="1"/>
  <c r="D8" i="2"/>
  <c r="I8" i="2" s="1"/>
  <c r="J8" i="2" s="1"/>
  <c r="D6" i="2"/>
  <c r="I6" i="2" s="1"/>
  <c r="J6" i="2" s="1"/>
  <c r="K8" i="2"/>
  <c r="L8" i="2" s="1"/>
  <c r="D13" i="2"/>
  <c r="D9" i="2"/>
  <c r="I9" i="2" s="1"/>
  <c r="J9" i="2" s="1"/>
  <c r="D7" i="2"/>
  <c r="I7" i="2" s="1"/>
  <c r="J7" i="2" s="1"/>
  <c r="F11" i="2" l="1"/>
  <c r="K5" i="2"/>
  <c r="L5" i="2" s="1"/>
  <c r="L11" i="2" s="1"/>
  <c r="D11" i="2"/>
  <c r="J11" i="2"/>
  <c r="D18" i="1" l="1"/>
  <c r="D129" i="1" s="1"/>
  <c r="D134" i="1" s="1"/>
</calcChain>
</file>

<file path=xl/sharedStrings.xml><?xml version="1.0" encoding="utf-8"?>
<sst xmlns="http://schemas.openxmlformats.org/spreadsheetml/2006/main" count="145" uniqueCount="66">
  <si>
    <t>Aantal uur</t>
  </si>
  <si>
    <t>Prijs per uur</t>
  </si>
  <si>
    <t>Totale kosten</t>
  </si>
  <si>
    <t>PPC 2019/2020</t>
  </si>
  <si>
    <t>Aanbesteding</t>
  </si>
  <si>
    <t>Dossiers</t>
  </si>
  <si>
    <t>Staffelbedrag</t>
  </si>
  <si>
    <t>EU</t>
  </si>
  <si>
    <t>%</t>
  </si>
  <si>
    <t>Overig</t>
  </si>
  <si>
    <t>Aandeel EU:</t>
  </si>
  <si>
    <t>Is lager geweest doordat H2020 pas aan het eind komt. Daarom verhouding van 30/70 aangehouden.</t>
  </si>
  <si>
    <t>Aantal medewerkers EKP</t>
  </si>
  <si>
    <t>ATV</t>
  </si>
  <si>
    <t>DDW</t>
  </si>
  <si>
    <t>DOW</t>
  </si>
  <si>
    <t>ISRIC</t>
  </si>
  <si>
    <t>DPW</t>
  </si>
  <si>
    <t>WEnR</t>
  </si>
  <si>
    <t>WBVR</t>
  </si>
  <si>
    <t>WFBR</t>
  </si>
  <si>
    <t>WMR</t>
  </si>
  <si>
    <t>WEcR</t>
  </si>
  <si>
    <t>WLR</t>
  </si>
  <si>
    <t>WPR</t>
  </si>
  <si>
    <t>WFSR</t>
  </si>
  <si>
    <t>CDI</t>
  </si>
  <si>
    <t>G1 PRIJS</t>
  </si>
  <si>
    <t>Naam rechtsgeldig ondertekenaar:</t>
  </si>
  <si>
    <t>Functie:</t>
  </si>
  <si>
    <t>Datum:</t>
  </si>
  <si>
    <t>Handtekening:</t>
  </si>
  <si>
    <t>Inschrijver dient (alleen) de groene velden in te vullen.</t>
  </si>
  <si>
    <t>Driecilinder onderzeeboot Tonijn (wal)</t>
  </si>
  <si>
    <t xml:space="preserve">TOTALE KOSTEN  </t>
  </si>
  <si>
    <t>Ramschip Schorpioen (afgemeerd)</t>
  </si>
  <si>
    <t>Mijnlegger/veger Abraham Crijnssen (afgemeerd)</t>
  </si>
  <si>
    <t xml:space="preserve">TOTALE KOSTEN </t>
  </si>
  <si>
    <t>Brugcomplex (wal)</t>
  </si>
  <si>
    <t>Tonijn</t>
  </si>
  <si>
    <t>Schorpioen</t>
  </si>
  <si>
    <t>Kostenverdeling</t>
  </si>
  <si>
    <t>Materiaalkosten</t>
  </si>
  <si>
    <t>Arbeidskosten</t>
  </si>
  <si>
    <t>Materiaalkosten bovenwaterschip</t>
  </si>
  <si>
    <t>Arbeidskosten bovenwaterschip</t>
  </si>
  <si>
    <t>Materiaalkosten onderwaterschip</t>
  </si>
  <si>
    <t>Arbeidskosten onderwaterschip</t>
  </si>
  <si>
    <t>Subtotaal</t>
  </si>
  <si>
    <t>Inschrijvingenstaat SKD Conservering museumobjecten 
Marinemuseum Den Helder 2026-2029</t>
  </si>
  <si>
    <t>Eis 7 - 1</t>
  </si>
  <si>
    <t>Eis 7 - 10</t>
  </si>
  <si>
    <t>Abraham Crijnssen</t>
  </si>
  <si>
    <t>Brugcomplex De Ruijter</t>
  </si>
  <si>
    <t>Eis 7 - 11 objecten</t>
  </si>
  <si>
    <t>Eis 7 - 2 (Kanon v/10,2 cm)</t>
  </si>
  <si>
    <t>Eis 7 - 3 (Kanon v/15cm)</t>
  </si>
  <si>
    <t>Eis 7 - 4 (Kanon v/12 cm)</t>
  </si>
  <si>
    <t>Eis 7 - 5 (Kanon v/12 cm dubbel)</t>
  </si>
  <si>
    <t>Eis 7 - 6 (Dieptebommortier Mk10)</t>
  </si>
  <si>
    <t>Eis 7 - 7 (Raketdieptebomwerper v/375 mm)</t>
  </si>
  <si>
    <t>Eis 7 - 8 (Onderzeebootkanon)</t>
  </si>
  <si>
    <t>Eis 7 - 9 (Kanon 10.5 cm Krupp)</t>
  </si>
  <si>
    <t>Eis 7 - 11 (Snuivermast )</t>
  </si>
  <si>
    <t>De Inschrijver is als Opdrachtnemer zelfstandig verantwoordelijk voor alle zaken in het kader van zijn Inschrijving en de uitvoering van de opdracht. De Inschrijver verklaart deze Inschrijving te doen met inachtneming van de bepalingen en de gegevens zoals deze zijn omschreven in de Aanbestedingsstukken en de Nota van Inlichtingen, waarbij de aangeboden prijzen inclusief de kwalitatieve onderdelen en verplichtingen zijn zoals aangeboden onder de gunningscriteria.</t>
  </si>
  <si>
    <t>Naam inschrijver: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</si>
</sst>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 #,##0.00_ ;_ &quot;€&quot;\ * \-#,##0.00_ ;_ &quot;€&quot;\ * &quot;-&quot;??_ ;_ @_ "/>
    <numFmt numFmtId="43" formatCode="_ * #,##0.00_ ;_ * \-#,##0.00_ ;_ * &quot;-&quot;??_ ;_ @_ "/>
    <numFmt numFmtId="164" formatCode="_(* #,##0.00_);_(* \(#,##0.00\);_(* &quot;-&quot;??_);_(@_)"/>
    <numFmt numFmtId="165" formatCode="_ &quot;€&quot;\ * #,##0_ ;_ &quot;€&quot;\ * \-#,##0_ ;_ &quot;€&quot;\ * &quot;-&quot;??_ ;_ @_ "/>
    <numFmt numFmtId="166" formatCode="_-&quot;€&quot;\ * #,##0.00_-;_-&quot;€&quot;\ * #,##0.00\-;_-&quot;€&quot;\ * &quot;-&quot;??_-;_-@_-"/>
    <numFmt numFmtId="167" formatCode="_-* #,##0.00_-;_-* #,##0.00\-;_-* &quot;-&quot;??_-;_-@_-"/>
    <numFmt numFmtId="168" formatCode="_(* #,##0_);_(* \(#,##0\);_(* &quot;-&quot;??_);_(@_)"/>
    <numFmt numFmtId="169" formatCode="_ * #,##0_ ;_ * \-#,##0_ ;_ * &quot;-&quot;??_ ;_ @_ "/>
    <numFmt numFmtId="170" formatCode="&quot;€&quot;\ #,##0.00"/>
  </numFmts>
  <fonts count="12" x14ac:knownFonts="1">
    <font>
      <sz val="11"/>
      <color theme="1"/>
      <name val="Calibri"/>
      <family val="2"/>
      <scheme val="minor"/>
    </font>
    <font>
      <sz val="11"/>
      <color theme="1"/>
      <name val="Calibri"/>
      <family val="2"/>
      <scheme val="minor"/>
    </font>
    <font>
      <sz val="10"/>
      <name val="Arial"/>
      <family val="2"/>
    </font>
    <font>
      <b/>
      <sz val="10"/>
      <name val="Arial"/>
      <family val="2"/>
    </font>
    <font>
      <b/>
      <u/>
      <sz val="10"/>
      <name val="Arial"/>
      <family val="2"/>
    </font>
    <font>
      <sz val="8"/>
      <color theme="1"/>
      <name val="Verdana"/>
      <family val="2"/>
    </font>
    <font>
      <b/>
      <u/>
      <sz val="18"/>
      <color theme="1"/>
      <name val="Arial"/>
      <family val="2"/>
    </font>
    <font>
      <sz val="11"/>
      <color theme="1"/>
      <name val="Arial"/>
      <family val="2"/>
    </font>
    <font>
      <sz val="12"/>
      <color theme="1"/>
      <name val="Arial"/>
      <family val="2"/>
    </font>
    <font>
      <b/>
      <sz val="11"/>
      <color theme="1"/>
      <name val="Arial"/>
      <family val="2"/>
    </font>
    <font>
      <sz val="11"/>
      <color rgb="FF006100"/>
      <name val="Arial"/>
      <family val="2"/>
    </font>
    <font>
      <i/>
      <sz val="11"/>
      <color rgb="FF006100"/>
      <name val="Arial"/>
      <family val="2"/>
    </font>
  </fonts>
  <fills count="6">
    <fill>
      <patternFill patternType="none"/>
    </fill>
    <fill>
      <patternFill patternType="gray125"/>
    </fill>
    <fill>
      <patternFill patternType="solid">
        <fgColor rgb="FFC6EFCE"/>
      </patternFill>
    </fill>
    <fill>
      <patternFill patternType="solid">
        <fgColor rgb="FF92D050"/>
        <bgColor indexed="64"/>
      </patternFill>
    </fill>
    <fill>
      <patternFill patternType="solid">
        <fgColor rgb="FFFFC000"/>
        <bgColor indexed="64"/>
      </patternFill>
    </fill>
    <fill>
      <patternFill patternType="solid">
        <fgColor theme="9"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s>
  <cellStyleXfs count="10">
    <xf numFmtId="0" fontId="0" fillId="0" borderId="0"/>
    <xf numFmtId="44" fontId="1" fillId="0" borderId="0" applyFont="0" applyFill="0" applyBorder="0" applyAlignment="0" applyProtection="0"/>
    <xf numFmtId="0" fontId="2" fillId="0" borderId="0"/>
    <xf numFmtId="167" fontId="2" fillId="0" borderId="0" applyFont="0" applyFill="0" applyBorder="0" applyAlignment="0" applyProtection="0"/>
    <xf numFmtId="166" fontId="2" fillId="0" borderId="0" applyFont="0" applyFill="0" applyBorder="0" applyAlignment="0" applyProtection="0"/>
    <xf numFmtId="43" fontId="1" fillId="0" borderId="0" applyFont="0" applyFill="0" applyBorder="0" applyAlignment="0" applyProtection="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cellStyleXfs>
  <cellXfs count="57">
    <xf numFmtId="0" fontId="0" fillId="0" borderId="0" xfId="0"/>
    <xf numFmtId="0" fontId="2" fillId="0" borderId="0" xfId="6"/>
    <xf numFmtId="9" fontId="2" fillId="0" borderId="0" xfId="6" applyNumberFormat="1"/>
    <xf numFmtId="9" fontId="0" fillId="0" borderId="0" xfId="7" applyFont="1"/>
    <xf numFmtId="0" fontId="3" fillId="0" borderId="0" xfId="6" applyFont="1" applyAlignment="1">
      <alignment horizontal="right"/>
    </xf>
    <xf numFmtId="9" fontId="2" fillId="0" borderId="1" xfId="6" applyNumberFormat="1" applyBorder="1"/>
    <xf numFmtId="0" fontId="2" fillId="0" borderId="1" xfId="6" applyBorder="1"/>
    <xf numFmtId="9" fontId="0" fillId="0" borderId="1" xfId="7" applyFont="1" applyBorder="1"/>
    <xf numFmtId="168" fontId="0" fillId="0" borderId="1" xfId="8" applyNumberFormat="1" applyFont="1" applyBorder="1"/>
    <xf numFmtId="0" fontId="3" fillId="0" borderId="1" xfId="6" applyFont="1" applyBorder="1"/>
    <xf numFmtId="0" fontId="4" fillId="0" borderId="0" xfId="6" applyFont="1"/>
    <xf numFmtId="0" fontId="3" fillId="0" borderId="0" xfId="9" applyFont="1"/>
    <xf numFmtId="169" fontId="2" fillId="0" borderId="0" xfId="5" applyNumberFormat="1" applyFont="1"/>
    <xf numFmtId="169" fontId="2" fillId="3" borderId="0" xfId="5" applyNumberFormat="1" applyFont="1" applyFill="1"/>
    <xf numFmtId="169" fontId="2" fillId="4" borderId="0" xfId="5" applyNumberFormat="1" applyFont="1" applyFill="1"/>
    <xf numFmtId="0" fontId="7" fillId="0" borderId="0" xfId="0" applyFont="1"/>
    <xf numFmtId="0" fontId="8" fillId="0" borderId="0" xfId="0" applyFont="1"/>
    <xf numFmtId="0" fontId="9" fillId="0" borderId="13" xfId="0" applyFont="1" applyBorder="1"/>
    <xf numFmtId="0" fontId="9" fillId="0" borderId="6" xfId="0" applyFont="1" applyBorder="1"/>
    <xf numFmtId="0" fontId="9" fillId="0" borderId="4" xfId="0" applyFont="1" applyBorder="1"/>
    <xf numFmtId="0" fontId="10" fillId="2" borderId="2" xfId="1" applyNumberFormat="1" applyFont="1" applyFill="1" applyBorder="1"/>
    <xf numFmtId="2" fontId="10" fillId="2" borderId="2" xfId="1" applyNumberFormat="1" applyFont="1" applyFill="1" applyBorder="1"/>
    <xf numFmtId="165" fontId="10" fillId="2" borderId="2" xfId="1" applyNumberFormat="1" applyFont="1" applyFill="1" applyBorder="1"/>
    <xf numFmtId="0" fontId="7" fillId="0" borderId="6" xfId="0" applyFont="1" applyBorder="1"/>
    <xf numFmtId="0" fontId="7" fillId="0" borderId="7" xfId="0" applyFont="1" applyBorder="1"/>
    <xf numFmtId="0" fontId="9" fillId="0" borderId="0" xfId="0" quotePrefix="1" applyFont="1"/>
    <xf numFmtId="0" fontId="9" fillId="5" borderId="3" xfId="0" applyFont="1" applyFill="1" applyBorder="1" applyAlignment="1">
      <alignment horizontal="right"/>
    </xf>
    <xf numFmtId="0" fontId="5" fillId="0" borderId="0" xfId="0" applyFont="1"/>
    <xf numFmtId="0" fontId="9" fillId="0" borderId="7" xfId="0" applyFont="1" applyBorder="1" applyAlignment="1">
      <alignment wrapText="1"/>
    </xf>
    <xf numFmtId="0" fontId="7" fillId="0" borderId="16" xfId="0" applyFont="1" applyBorder="1"/>
    <xf numFmtId="0" fontId="7" fillId="0" borderId="10" xfId="0" applyFont="1" applyBorder="1"/>
    <xf numFmtId="0" fontId="7" fillId="0" borderId="17" xfId="0" applyFont="1" applyBorder="1"/>
    <xf numFmtId="0" fontId="11" fillId="2" borderId="2" xfId="1" applyNumberFormat="1" applyFont="1" applyFill="1" applyBorder="1"/>
    <xf numFmtId="0" fontId="9" fillId="0" borderId="14" xfId="0" applyFont="1" applyBorder="1"/>
    <xf numFmtId="0" fontId="9" fillId="0" borderId="3" xfId="0" applyFont="1" applyBorder="1"/>
    <xf numFmtId="0" fontId="10" fillId="2" borderId="21" xfId="1" applyNumberFormat="1" applyFont="1" applyFill="1" applyBorder="1"/>
    <xf numFmtId="0" fontId="10" fillId="2" borderId="6" xfId="1" applyNumberFormat="1" applyFont="1" applyFill="1" applyBorder="1"/>
    <xf numFmtId="2" fontId="10" fillId="2" borderId="7" xfId="1" applyNumberFormat="1" applyFont="1" applyFill="1" applyBorder="1"/>
    <xf numFmtId="165" fontId="10" fillId="2" borderId="7" xfId="1" applyNumberFormat="1" applyFont="1" applyFill="1" applyBorder="1"/>
    <xf numFmtId="0" fontId="7" fillId="0" borderId="16" xfId="0" applyFont="1" applyBorder="1" applyAlignment="1">
      <alignment horizontal="left"/>
    </xf>
    <xf numFmtId="0" fontId="7" fillId="0" borderId="10" xfId="0" applyFont="1" applyBorder="1" applyAlignment="1">
      <alignment horizontal="left"/>
    </xf>
    <xf numFmtId="170" fontId="7" fillId="0" borderId="0" xfId="0" applyNumberFormat="1" applyFont="1"/>
    <xf numFmtId="170" fontId="9" fillId="0" borderId="5" xfId="0" applyNumberFormat="1" applyFont="1" applyBorder="1"/>
    <xf numFmtId="170" fontId="7" fillId="0" borderId="9" xfId="1" applyNumberFormat="1" applyFont="1" applyBorder="1"/>
    <xf numFmtId="170" fontId="9" fillId="0" borderId="8" xfId="1" applyNumberFormat="1" applyFont="1" applyBorder="1"/>
    <xf numFmtId="170" fontId="7" fillId="0" borderId="12" xfId="0" applyNumberFormat="1" applyFont="1" applyBorder="1"/>
    <xf numFmtId="170" fontId="7" fillId="0" borderId="11" xfId="0" applyNumberFormat="1" applyFont="1" applyBorder="1"/>
    <xf numFmtId="170" fontId="9" fillId="5" borderId="5" xfId="0" applyNumberFormat="1" applyFont="1" applyFill="1" applyBorder="1"/>
    <xf numFmtId="0" fontId="6" fillId="0" borderId="0" xfId="0" applyFont="1" applyAlignment="1">
      <alignment horizontal="left" vertical="center" wrapText="1"/>
    </xf>
    <xf numFmtId="0" fontId="10" fillId="2" borderId="19" xfId="1" applyNumberFormat="1" applyFont="1" applyFill="1" applyBorder="1" applyAlignment="1">
      <alignment horizontal="left"/>
    </xf>
    <xf numFmtId="0" fontId="10" fillId="2" borderId="12" xfId="1" applyNumberFormat="1" applyFont="1" applyFill="1" applyBorder="1" applyAlignment="1">
      <alignment horizontal="left"/>
    </xf>
    <xf numFmtId="0" fontId="10" fillId="2" borderId="1" xfId="1" applyNumberFormat="1" applyFont="1" applyFill="1" applyBorder="1" applyAlignment="1">
      <alignment horizontal="left"/>
    </xf>
    <xf numFmtId="0" fontId="10" fillId="2" borderId="11" xfId="1" applyNumberFormat="1" applyFont="1" applyFill="1" applyBorder="1" applyAlignment="1">
      <alignment horizontal="left"/>
    </xf>
    <xf numFmtId="0" fontId="10" fillId="2" borderId="20" xfId="1" applyNumberFormat="1" applyFont="1" applyFill="1" applyBorder="1" applyAlignment="1">
      <alignment horizontal="left"/>
    </xf>
    <xf numFmtId="0" fontId="10" fillId="2" borderId="18" xfId="1" applyNumberFormat="1" applyFont="1" applyFill="1" applyBorder="1" applyAlignment="1">
      <alignment horizontal="left"/>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cellXfs>
  <cellStyles count="10">
    <cellStyle name="Comma 2" xfId="8" xr:uid="{1B2B8770-D397-4055-BA98-3DA45D4D2BCF}"/>
    <cellStyle name="Komma" xfId="5" builtinId="3"/>
    <cellStyle name="Komma 2" xfId="3" xr:uid="{00000000-0005-0000-0000-000001000000}"/>
    <cellStyle name="Normal 2" xfId="6" xr:uid="{A1C65E44-D2F5-4A03-9639-9F0223D9C513}"/>
    <cellStyle name="Normal 3" xfId="9" xr:uid="{3BD007C0-486E-4ADD-8D35-4CA5CC40E5C5}"/>
    <cellStyle name="Percent 2" xfId="7" xr:uid="{FD458CD2-35ED-4938-B143-FF2169CB32C5}"/>
    <cellStyle name="Standaard" xfId="0" builtinId="0"/>
    <cellStyle name="Standaard 2" xfId="2" xr:uid="{00000000-0005-0000-0000-000004000000}"/>
    <cellStyle name="Valuta" xfId="1" builtinId="4"/>
    <cellStyle name="Valuta 2"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830580</xdr:colOff>
      <xdr:row>1</xdr:row>
      <xdr:rowOff>15240</xdr:rowOff>
    </xdr:from>
    <xdr:to>
      <xdr:col>3</xdr:col>
      <xdr:colOff>1722120</xdr:colOff>
      <xdr:row>5</xdr:row>
      <xdr:rowOff>175260</xdr:rowOff>
    </xdr:to>
    <xdr:pic>
      <xdr:nvPicPr>
        <xdr:cNvPr id="2" name="image1.jpeg">
          <a:extLst>
            <a:ext uri="{FF2B5EF4-FFF2-40B4-BE49-F238E27FC236}">
              <a16:creationId xmlns:a16="http://schemas.microsoft.com/office/drawing/2014/main" id="{D295A1B3-E9C0-4B95-B53E-9CAEE3E1E0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27320" y="304800"/>
          <a:ext cx="2567940" cy="9296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43"/>
  <sheetViews>
    <sheetView tabSelected="1" topLeftCell="A123" workbookViewId="0">
      <selection activeCell="H126" sqref="H126"/>
    </sheetView>
  </sheetViews>
  <sheetFormatPr defaultColWidth="8.90625" defaultRowHeight="14" x14ac:dyDescent="0.3"/>
  <cols>
    <col min="1" max="1" width="48.54296875" style="15" customWidth="1"/>
    <col min="2" max="2" width="15.54296875" style="15" customWidth="1"/>
    <col min="3" max="3" width="24.453125" style="15" customWidth="1"/>
    <col min="4" max="4" width="26" style="41" customWidth="1"/>
    <col min="5" max="5" width="15.54296875" style="15" customWidth="1"/>
    <col min="6" max="16384" width="8.90625" style="15"/>
  </cols>
  <sheetData>
    <row r="1" spans="1:4" ht="69" customHeight="1" x14ac:dyDescent="0.3">
      <c r="A1" s="48" t="s">
        <v>49</v>
      </c>
      <c r="B1" s="48"/>
      <c r="C1" s="48"/>
      <c r="D1" s="48"/>
    </row>
    <row r="2" spans="1:4" ht="15.5" x14ac:dyDescent="0.35">
      <c r="A2" s="16"/>
    </row>
    <row r="3" spans="1:4" ht="15.5" x14ac:dyDescent="0.35">
      <c r="A3" s="16"/>
    </row>
    <row r="4" spans="1:4" ht="15.5" x14ac:dyDescent="0.35">
      <c r="A4" s="16" t="s">
        <v>32</v>
      </c>
    </row>
    <row r="5" spans="1:4" ht="16" thickBot="1" x14ac:dyDescent="0.4">
      <c r="A5" s="16"/>
    </row>
    <row r="6" spans="1:4" ht="14.5" thickBot="1" x14ac:dyDescent="0.35">
      <c r="A6" s="17" t="s">
        <v>33</v>
      </c>
    </row>
    <row r="7" spans="1:4" ht="14.5" thickBot="1" x14ac:dyDescent="0.35">
      <c r="A7" s="18" t="s">
        <v>41</v>
      </c>
      <c r="B7" s="19"/>
      <c r="C7" s="19"/>
      <c r="D7" s="42" t="s">
        <v>2</v>
      </c>
    </row>
    <row r="8" spans="1:4" x14ac:dyDescent="0.3">
      <c r="A8" s="20" t="s">
        <v>42</v>
      </c>
      <c r="B8" s="21"/>
      <c r="C8" s="22"/>
      <c r="D8" s="43">
        <f>C8</f>
        <v>0</v>
      </c>
    </row>
    <row r="9" spans="1:4" x14ac:dyDescent="0.3">
      <c r="A9" s="20" t="s">
        <v>43</v>
      </c>
      <c r="B9" s="21"/>
      <c r="C9" s="22"/>
      <c r="D9" s="43">
        <f t="shared" ref="D9:D17" si="0">C9</f>
        <v>0</v>
      </c>
    </row>
    <row r="10" spans="1:4" x14ac:dyDescent="0.3">
      <c r="A10" s="20"/>
      <c r="B10" s="21"/>
      <c r="C10" s="22"/>
      <c r="D10" s="43">
        <f t="shared" si="0"/>
        <v>0</v>
      </c>
    </row>
    <row r="11" spans="1:4" x14ac:dyDescent="0.3">
      <c r="A11" s="20"/>
      <c r="B11" s="21"/>
      <c r="C11" s="22"/>
      <c r="D11" s="43">
        <f t="shared" si="0"/>
        <v>0</v>
      </c>
    </row>
    <row r="12" spans="1:4" x14ac:dyDescent="0.3">
      <c r="A12" s="20"/>
      <c r="B12" s="21"/>
      <c r="C12" s="22"/>
      <c r="D12" s="43">
        <f t="shared" si="0"/>
        <v>0</v>
      </c>
    </row>
    <row r="13" spans="1:4" x14ac:dyDescent="0.3">
      <c r="A13" s="20"/>
      <c r="B13" s="21"/>
      <c r="C13" s="22"/>
      <c r="D13" s="43">
        <f t="shared" si="0"/>
        <v>0</v>
      </c>
    </row>
    <row r="14" spans="1:4" x14ac:dyDescent="0.3">
      <c r="A14" s="20"/>
      <c r="B14" s="21"/>
      <c r="C14" s="22"/>
      <c r="D14" s="43">
        <f t="shared" si="0"/>
        <v>0</v>
      </c>
    </row>
    <row r="15" spans="1:4" x14ac:dyDescent="0.3">
      <c r="A15" s="20"/>
      <c r="B15" s="21"/>
      <c r="C15" s="22"/>
      <c r="D15" s="43">
        <f t="shared" si="0"/>
        <v>0</v>
      </c>
    </row>
    <row r="16" spans="1:4" x14ac:dyDescent="0.3">
      <c r="A16" s="20"/>
      <c r="B16" s="21"/>
      <c r="C16" s="22"/>
      <c r="D16" s="43">
        <f t="shared" si="0"/>
        <v>0</v>
      </c>
    </row>
    <row r="17" spans="1:4" x14ac:dyDescent="0.3">
      <c r="A17" s="20"/>
      <c r="B17" s="21"/>
      <c r="C17" s="22"/>
      <c r="D17" s="43">
        <f t="shared" si="0"/>
        <v>0</v>
      </c>
    </row>
    <row r="18" spans="1:4" ht="14.5" thickBot="1" x14ac:dyDescent="0.35">
      <c r="A18" s="23"/>
      <c r="B18" s="24"/>
      <c r="C18" s="28" t="s">
        <v>34</v>
      </c>
      <c r="D18" s="44">
        <f>SUM(D8:D17)</f>
        <v>0</v>
      </c>
    </row>
    <row r="19" spans="1:4" ht="14.5" thickBot="1" x14ac:dyDescent="0.35">
      <c r="A19" s="25"/>
    </row>
    <row r="20" spans="1:4" ht="14.5" thickBot="1" x14ac:dyDescent="0.35">
      <c r="A20" s="17" t="s">
        <v>35</v>
      </c>
    </row>
    <row r="21" spans="1:4" ht="14.5" thickBot="1" x14ac:dyDescent="0.35">
      <c r="A21" s="18" t="s">
        <v>41</v>
      </c>
      <c r="B21" s="19" t="s">
        <v>0</v>
      </c>
      <c r="C21" s="19" t="s">
        <v>1</v>
      </c>
      <c r="D21" s="42" t="s">
        <v>2</v>
      </c>
    </row>
    <row r="22" spans="1:4" x14ac:dyDescent="0.3">
      <c r="A22" s="20" t="s">
        <v>44</v>
      </c>
      <c r="B22" s="21"/>
      <c r="C22" s="22"/>
      <c r="D22" s="43">
        <f t="shared" ref="D22:D31" si="1">C22</f>
        <v>0</v>
      </c>
    </row>
    <row r="23" spans="1:4" x14ac:dyDescent="0.3">
      <c r="A23" s="20" t="s">
        <v>45</v>
      </c>
      <c r="B23" s="21"/>
      <c r="C23" s="22"/>
      <c r="D23" s="43">
        <f t="shared" si="1"/>
        <v>0</v>
      </c>
    </row>
    <row r="24" spans="1:4" ht="14.5" x14ac:dyDescent="0.35">
      <c r="A24" s="32" t="s">
        <v>48</v>
      </c>
      <c r="B24" s="21"/>
      <c r="C24" s="22"/>
      <c r="D24" s="43">
        <f t="shared" si="1"/>
        <v>0</v>
      </c>
    </row>
    <row r="25" spans="1:4" x14ac:dyDescent="0.3">
      <c r="A25" s="20" t="s">
        <v>46</v>
      </c>
      <c r="B25" s="21"/>
      <c r="C25" s="22"/>
      <c r="D25" s="43">
        <f t="shared" si="1"/>
        <v>0</v>
      </c>
    </row>
    <row r="26" spans="1:4" x14ac:dyDescent="0.3">
      <c r="A26" s="20" t="s">
        <v>47</v>
      </c>
      <c r="B26" s="21"/>
      <c r="C26" s="22"/>
      <c r="D26" s="43">
        <f t="shared" si="1"/>
        <v>0</v>
      </c>
    </row>
    <row r="27" spans="1:4" ht="14.5" x14ac:dyDescent="0.35">
      <c r="A27" s="32" t="s">
        <v>48</v>
      </c>
      <c r="B27" s="21"/>
      <c r="C27" s="22"/>
      <c r="D27" s="43">
        <f t="shared" si="1"/>
        <v>0</v>
      </c>
    </row>
    <row r="28" spans="1:4" x14ac:dyDescent="0.3">
      <c r="A28" s="20"/>
      <c r="B28" s="21"/>
      <c r="C28" s="22"/>
      <c r="D28" s="43">
        <f t="shared" si="1"/>
        <v>0</v>
      </c>
    </row>
    <row r="29" spans="1:4" x14ac:dyDescent="0.3">
      <c r="A29" s="20"/>
      <c r="B29" s="21"/>
      <c r="C29" s="22"/>
      <c r="D29" s="43">
        <f t="shared" si="1"/>
        <v>0</v>
      </c>
    </row>
    <row r="30" spans="1:4" x14ac:dyDescent="0.3">
      <c r="A30" s="20"/>
      <c r="B30" s="21"/>
      <c r="C30" s="22"/>
      <c r="D30" s="43">
        <f t="shared" si="1"/>
        <v>0</v>
      </c>
    </row>
    <row r="31" spans="1:4" x14ac:dyDescent="0.3">
      <c r="A31" s="20"/>
      <c r="B31" s="21"/>
      <c r="C31" s="22"/>
      <c r="D31" s="43">
        <f t="shared" si="1"/>
        <v>0</v>
      </c>
    </row>
    <row r="32" spans="1:4" ht="14.5" thickBot="1" x14ac:dyDescent="0.35">
      <c r="A32" s="23"/>
      <c r="B32" s="24"/>
      <c r="C32" s="28" t="s">
        <v>37</v>
      </c>
      <c r="D32" s="44">
        <f>SUM(D24,D27)</f>
        <v>0</v>
      </c>
    </row>
    <row r="33" spans="1:4" ht="14.5" thickBot="1" x14ac:dyDescent="0.35"/>
    <row r="34" spans="1:4" ht="14.5" thickBot="1" x14ac:dyDescent="0.35">
      <c r="A34" s="17" t="s">
        <v>36</v>
      </c>
    </row>
    <row r="35" spans="1:4" ht="14.5" thickBot="1" x14ac:dyDescent="0.35">
      <c r="A35" s="18" t="s">
        <v>41</v>
      </c>
      <c r="B35" s="19"/>
      <c r="C35" s="19"/>
      <c r="D35" s="42" t="s">
        <v>2</v>
      </c>
    </row>
    <row r="36" spans="1:4" x14ac:dyDescent="0.3">
      <c r="A36" s="20" t="s">
        <v>44</v>
      </c>
      <c r="B36" s="21"/>
      <c r="C36" s="22"/>
      <c r="D36" s="43">
        <f t="shared" ref="D36:D45" si="2">C36</f>
        <v>0</v>
      </c>
    </row>
    <row r="37" spans="1:4" x14ac:dyDescent="0.3">
      <c r="A37" s="20" t="s">
        <v>45</v>
      </c>
      <c r="B37" s="21"/>
      <c r="C37" s="22"/>
      <c r="D37" s="43">
        <f t="shared" si="2"/>
        <v>0</v>
      </c>
    </row>
    <row r="38" spans="1:4" ht="14.5" x14ac:dyDescent="0.35">
      <c r="A38" s="32" t="s">
        <v>48</v>
      </c>
      <c r="B38" s="21"/>
      <c r="C38" s="22"/>
      <c r="D38" s="43">
        <f t="shared" si="2"/>
        <v>0</v>
      </c>
    </row>
    <row r="39" spans="1:4" x14ac:dyDescent="0.3">
      <c r="A39" s="20" t="s">
        <v>46</v>
      </c>
      <c r="B39" s="21"/>
      <c r="C39" s="22"/>
      <c r="D39" s="43">
        <f t="shared" si="2"/>
        <v>0</v>
      </c>
    </row>
    <row r="40" spans="1:4" x14ac:dyDescent="0.3">
      <c r="A40" s="20" t="s">
        <v>47</v>
      </c>
      <c r="B40" s="21"/>
      <c r="C40" s="22"/>
      <c r="D40" s="43">
        <f t="shared" si="2"/>
        <v>0</v>
      </c>
    </row>
    <row r="41" spans="1:4" ht="14.5" x14ac:dyDescent="0.35">
      <c r="A41" s="32" t="s">
        <v>48</v>
      </c>
      <c r="B41" s="21"/>
      <c r="C41" s="22"/>
      <c r="D41" s="43">
        <f t="shared" si="2"/>
        <v>0</v>
      </c>
    </row>
    <row r="42" spans="1:4" x14ac:dyDescent="0.3">
      <c r="A42" s="20"/>
      <c r="B42" s="21"/>
      <c r="C42" s="22"/>
      <c r="D42" s="43">
        <f t="shared" si="2"/>
        <v>0</v>
      </c>
    </row>
    <row r="43" spans="1:4" x14ac:dyDescent="0.3">
      <c r="A43" s="20"/>
      <c r="B43" s="21"/>
      <c r="C43" s="22"/>
      <c r="D43" s="43">
        <f t="shared" si="2"/>
        <v>0</v>
      </c>
    </row>
    <row r="44" spans="1:4" x14ac:dyDescent="0.3">
      <c r="A44" s="20"/>
      <c r="B44" s="21"/>
      <c r="C44" s="22"/>
      <c r="D44" s="43">
        <f t="shared" si="2"/>
        <v>0</v>
      </c>
    </row>
    <row r="45" spans="1:4" x14ac:dyDescent="0.3">
      <c r="A45" s="20"/>
      <c r="B45" s="21"/>
      <c r="C45" s="22"/>
      <c r="D45" s="43">
        <f t="shared" si="2"/>
        <v>0</v>
      </c>
    </row>
    <row r="46" spans="1:4" ht="14.5" thickBot="1" x14ac:dyDescent="0.35">
      <c r="A46" s="23"/>
      <c r="B46" s="24"/>
      <c r="C46" s="28" t="s">
        <v>34</v>
      </c>
      <c r="D46" s="44">
        <f>SUM(D38,D41)</f>
        <v>0</v>
      </c>
    </row>
    <row r="47" spans="1:4" ht="14.5" thickBot="1" x14ac:dyDescent="0.35"/>
    <row r="48" spans="1:4" ht="14.5" thickBot="1" x14ac:dyDescent="0.35">
      <c r="A48" s="17" t="s">
        <v>38</v>
      </c>
    </row>
    <row r="49" spans="1:4" ht="14.5" thickBot="1" x14ac:dyDescent="0.35">
      <c r="A49" s="18" t="s">
        <v>41</v>
      </c>
      <c r="B49" s="19"/>
      <c r="C49" s="19"/>
      <c r="D49" s="42" t="s">
        <v>2</v>
      </c>
    </row>
    <row r="50" spans="1:4" x14ac:dyDescent="0.3">
      <c r="A50" s="20" t="s">
        <v>42</v>
      </c>
      <c r="B50" s="21"/>
      <c r="C50" s="22"/>
      <c r="D50" s="43">
        <f t="shared" ref="D50:D59" si="3">C50</f>
        <v>0</v>
      </c>
    </row>
    <row r="51" spans="1:4" x14ac:dyDescent="0.3">
      <c r="A51" s="20" t="s">
        <v>43</v>
      </c>
      <c r="B51" s="21"/>
      <c r="C51" s="22"/>
      <c r="D51" s="43">
        <f t="shared" si="3"/>
        <v>0</v>
      </c>
    </row>
    <row r="52" spans="1:4" x14ac:dyDescent="0.3">
      <c r="A52" s="20"/>
      <c r="B52" s="21"/>
      <c r="C52" s="22"/>
      <c r="D52" s="43">
        <f t="shared" si="3"/>
        <v>0</v>
      </c>
    </row>
    <row r="53" spans="1:4" x14ac:dyDescent="0.3">
      <c r="A53" s="20"/>
      <c r="B53" s="21"/>
      <c r="C53" s="22"/>
      <c r="D53" s="43">
        <f t="shared" si="3"/>
        <v>0</v>
      </c>
    </row>
    <row r="54" spans="1:4" x14ac:dyDescent="0.3">
      <c r="A54" s="20"/>
      <c r="B54" s="21"/>
      <c r="C54" s="22"/>
      <c r="D54" s="43">
        <f t="shared" si="3"/>
        <v>0</v>
      </c>
    </row>
    <row r="55" spans="1:4" x14ac:dyDescent="0.3">
      <c r="A55" s="20"/>
      <c r="B55" s="21"/>
      <c r="C55" s="22"/>
      <c r="D55" s="43">
        <f t="shared" si="3"/>
        <v>0</v>
      </c>
    </row>
    <row r="56" spans="1:4" x14ac:dyDescent="0.3">
      <c r="A56" s="20"/>
      <c r="B56" s="21"/>
      <c r="C56" s="22"/>
      <c r="D56" s="43">
        <f t="shared" si="3"/>
        <v>0</v>
      </c>
    </row>
    <row r="57" spans="1:4" x14ac:dyDescent="0.3">
      <c r="A57" s="20"/>
      <c r="B57" s="21"/>
      <c r="C57" s="22"/>
      <c r="D57" s="43">
        <f t="shared" si="3"/>
        <v>0</v>
      </c>
    </row>
    <row r="58" spans="1:4" x14ac:dyDescent="0.3">
      <c r="A58" s="20"/>
      <c r="B58" s="21"/>
      <c r="C58" s="22"/>
      <c r="D58" s="43">
        <f t="shared" si="3"/>
        <v>0</v>
      </c>
    </row>
    <row r="59" spans="1:4" x14ac:dyDescent="0.3">
      <c r="A59" s="20"/>
      <c r="B59" s="21"/>
      <c r="C59" s="22"/>
      <c r="D59" s="43">
        <f t="shared" si="3"/>
        <v>0</v>
      </c>
    </row>
    <row r="60" spans="1:4" ht="14.5" thickBot="1" x14ac:dyDescent="0.35">
      <c r="A60" s="23"/>
      <c r="B60" s="24"/>
      <c r="C60" s="28" t="s">
        <v>37</v>
      </c>
      <c r="D60" s="44">
        <f>SUM(D50:D59)</f>
        <v>0</v>
      </c>
    </row>
    <row r="61" spans="1:4" ht="14.5" thickBot="1" x14ac:dyDescent="0.35"/>
    <row r="62" spans="1:4" ht="14.5" thickBot="1" x14ac:dyDescent="0.35">
      <c r="A62" s="33" t="s">
        <v>50</v>
      </c>
    </row>
    <row r="63" spans="1:4" ht="14.5" thickBot="1" x14ac:dyDescent="0.35">
      <c r="A63" s="34" t="s">
        <v>41</v>
      </c>
      <c r="B63" s="19"/>
      <c r="C63" s="19"/>
      <c r="D63" s="42" t="s">
        <v>2</v>
      </c>
    </row>
    <row r="64" spans="1:4" x14ac:dyDescent="0.3">
      <c r="A64" s="35" t="s">
        <v>42</v>
      </c>
      <c r="B64" s="21"/>
      <c r="C64" s="22"/>
      <c r="D64" s="43">
        <f t="shared" ref="D64:D65" si="4">C64</f>
        <v>0</v>
      </c>
    </row>
    <row r="65" spans="1:4" ht="14.5" thickBot="1" x14ac:dyDescent="0.35">
      <c r="A65" s="36" t="s">
        <v>43</v>
      </c>
      <c r="B65" s="37"/>
      <c r="C65" s="38"/>
      <c r="D65" s="43">
        <f t="shared" si="4"/>
        <v>0</v>
      </c>
    </row>
    <row r="66" spans="1:4" ht="14.5" thickBot="1" x14ac:dyDescent="0.35">
      <c r="A66" s="23"/>
      <c r="B66" s="24"/>
      <c r="C66" s="28" t="s">
        <v>37</v>
      </c>
      <c r="D66" s="44">
        <f>D64+D65</f>
        <v>0</v>
      </c>
    </row>
    <row r="67" spans="1:4" ht="14.5" thickBot="1" x14ac:dyDescent="0.35"/>
    <row r="68" spans="1:4" ht="14.5" thickBot="1" x14ac:dyDescent="0.35">
      <c r="A68" s="17" t="s">
        <v>55</v>
      </c>
    </row>
    <row r="69" spans="1:4" ht="14.5" thickBot="1" x14ac:dyDescent="0.35">
      <c r="A69" s="34" t="s">
        <v>41</v>
      </c>
      <c r="B69" s="19"/>
      <c r="C69" s="19"/>
      <c r="D69" s="42" t="s">
        <v>2</v>
      </c>
    </row>
    <row r="70" spans="1:4" x14ac:dyDescent="0.3">
      <c r="A70" s="35" t="s">
        <v>42</v>
      </c>
      <c r="B70" s="21"/>
      <c r="C70" s="22"/>
      <c r="D70" s="43">
        <f t="shared" ref="D70:D71" si="5">C70</f>
        <v>0</v>
      </c>
    </row>
    <row r="71" spans="1:4" ht="14.5" thickBot="1" x14ac:dyDescent="0.35">
      <c r="A71" s="36" t="s">
        <v>43</v>
      </c>
      <c r="B71" s="37"/>
      <c r="C71" s="38"/>
      <c r="D71" s="43">
        <f t="shared" si="5"/>
        <v>0</v>
      </c>
    </row>
    <row r="72" spans="1:4" ht="14.5" thickBot="1" x14ac:dyDescent="0.35">
      <c r="A72" s="23"/>
      <c r="B72" s="24"/>
      <c r="C72" s="28" t="s">
        <v>37</v>
      </c>
      <c r="D72" s="44">
        <f>D70+D71</f>
        <v>0</v>
      </c>
    </row>
    <row r="73" spans="1:4" ht="14.5" thickBot="1" x14ac:dyDescent="0.35"/>
    <row r="74" spans="1:4" ht="14.5" thickBot="1" x14ac:dyDescent="0.35">
      <c r="A74" s="17" t="s">
        <v>56</v>
      </c>
    </row>
    <row r="75" spans="1:4" ht="14.5" thickBot="1" x14ac:dyDescent="0.35">
      <c r="A75" s="34" t="s">
        <v>41</v>
      </c>
      <c r="B75" s="19"/>
      <c r="C75" s="19"/>
      <c r="D75" s="42" t="s">
        <v>2</v>
      </c>
    </row>
    <row r="76" spans="1:4" x14ac:dyDescent="0.3">
      <c r="A76" s="35" t="s">
        <v>42</v>
      </c>
      <c r="B76" s="21"/>
      <c r="C76" s="22"/>
      <c r="D76" s="43">
        <f t="shared" ref="D76:D77" si="6">C76</f>
        <v>0</v>
      </c>
    </row>
    <row r="77" spans="1:4" ht="14.5" thickBot="1" x14ac:dyDescent="0.35">
      <c r="A77" s="36" t="s">
        <v>43</v>
      </c>
      <c r="B77" s="37"/>
      <c r="C77" s="38"/>
      <c r="D77" s="43">
        <f t="shared" si="6"/>
        <v>0</v>
      </c>
    </row>
    <row r="78" spans="1:4" ht="14.5" thickBot="1" x14ac:dyDescent="0.35">
      <c r="A78" s="23"/>
      <c r="B78" s="24"/>
      <c r="C78" s="28" t="s">
        <v>37</v>
      </c>
      <c r="D78" s="44">
        <f>D76+D77</f>
        <v>0</v>
      </c>
    </row>
    <row r="79" spans="1:4" ht="14.5" thickBot="1" x14ac:dyDescent="0.35"/>
    <row r="80" spans="1:4" ht="14.5" thickBot="1" x14ac:dyDescent="0.35">
      <c r="A80" s="17" t="s">
        <v>57</v>
      </c>
    </row>
    <row r="81" spans="1:4" ht="14.5" thickBot="1" x14ac:dyDescent="0.35">
      <c r="A81" s="34" t="s">
        <v>41</v>
      </c>
      <c r="B81" s="19"/>
      <c r="C81" s="19"/>
      <c r="D81" s="42" t="s">
        <v>2</v>
      </c>
    </row>
    <row r="82" spans="1:4" x14ac:dyDescent="0.3">
      <c r="A82" s="35" t="s">
        <v>42</v>
      </c>
      <c r="B82" s="21"/>
      <c r="C82" s="22"/>
      <c r="D82" s="43">
        <f t="shared" ref="D82:D83" si="7">C82</f>
        <v>0</v>
      </c>
    </row>
    <row r="83" spans="1:4" ht="14.5" thickBot="1" x14ac:dyDescent="0.35">
      <c r="A83" s="36" t="s">
        <v>43</v>
      </c>
      <c r="B83" s="37"/>
      <c r="C83" s="38"/>
      <c r="D83" s="43">
        <f t="shared" si="7"/>
        <v>0</v>
      </c>
    </row>
    <row r="84" spans="1:4" ht="14.5" thickBot="1" x14ac:dyDescent="0.35">
      <c r="A84" s="23"/>
      <c r="B84" s="24"/>
      <c r="C84" s="28" t="s">
        <v>37</v>
      </c>
      <c r="D84" s="44">
        <f>D82+D83</f>
        <v>0</v>
      </c>
    </row>
    <row r="85" spans="1:4" ht="14.5" thickBot="1" x14ac:dyDescent="0.35"/>
    <row r="86" spans="1:4" ht="14.5" thickBot="1" x14ac:dyDescent="0.35">
      <c r="A86" s="17" t="s">
        <v>58</v>
      </c>
    </row>
    <row r="87" spans="1:4" ht="14.5" thickBot="1" x14ac:dyDescent="0.35">
      <c r="A87" s="34" t="s">
        <v>41</v>
      </c>
      <c r="B87" s="19"/>
      <c r="C87" s="19"/>
      <c r="D87" s="42" t="s">
        <v>2</v>
      </c>
    </row>
    <row r="88" spans="1:4" x14ac:dyDescent="0.3">
      <c r="A88" s="35" t="s">
        <v>42</v>
      </c>
      <c r="B88" s="21"/>
      <c r="C88" s="22"/>
      <c r="D88" s="43">
        <f t="shared" ref="D88:D89" si="8">C88</f>
        <v>0</v>
      </c>
    </row>
    <row r="89" spans="1:4" ht="14.5" thickBot="1" x14ac:dyDescent="0.35">
      <c r="A89" s="36" t="s">
        <v>43</v>
      </c>
      <c r="B89" s="37"/>
      <c r="C89" s="38"/>
      <c r="D89" s="43">
        <f t="shared" si="8"/>
        <v>0</v>
      </c>
    </row>
    <row r="90" spans="1:4" ht="14.5" thickBot="1" x14ac:dyDescent="0.35">
      <c r="A90" s="23"/>
      <c r="B90" s="24"/>
      <c r="C90" s="28" t="s">
        <v>37</v>
      </c>
      <c r="D90" s="44">
        <f>D88+D89</f>
        <v>0</v>
      </c>
    </row>
    <row r="91" spans="1:4" ht="14.5" thickBot="1" x14ac:dyDescent="0.35"/>
    <row r="92" spans="1:4" ht="14.5" thickBot="1" x14ac:dyDescent="0.35">
      <c r="A92" s="17" t="s">
        <v>59</v>
      </c>
    </row>
    <row r="93" spans="1:4" ht="14.5" thickBot="1" x14ac:dyDescent="0.35">
      <c r="A93" s="34" t="s">
        <v>41</v>
      </c>
      <c r="B93" s="19"/>
      <c r="C93" s="19"/>
      <c r="D93" s="42" t="s">
        <v>2</v>
      </c>
    </row>
    <row r="94" spans="1:4" x14ac:dyDescent="0.3">
      <c r="A94" s="35" t="s">
        <v>42</v>
      </c>
      <c r="B94" s="21"/>
      <c r="C94" s="22"/>
      <c r="D94" s="43">
        <f t="shared" ref="D94:D95" si="9">C94</f>
        <v>0</v>
      </c>
    </row>
    <row r="95" spans="1:4" ht="14.5" thickBot="1" x14ac:dyDescent="0.35">
      <c r="A95" s="36" t="s">
        <v>43</v>
      </c>
      <c r="B95" s="37"/>
      <c r="C95" s="38"/>
      <c r="D95" s="43">
        <f t="shared" si="9"/>
        <v>0</v>
      </c>
    </row>
    <row r="96" spans="1:4" ht="14.5" thickBot="1" x14ac:dyDescent="0.35">
      <c r="A96" s="23"/>
      <c r="B96" s="24"/>
      <c r="C96" s="28" t="s">
        <v>37</v>
      </c>
      <c r="D96" s="44">
        <f>D94+D95</f>
        <v>0</v>
      </c>
    </row>
    <row r="97" spans="1:4" ht="14.5" thickBot="1" x14ac:dyDescent="0.35"/>
    <row r="98" spans="1:4" ht="14.5" thickBot="1" x14ac:dyDescent="0.35">
      <c r="A98" s="17" t="s">
        <v>60</v>
      </c>
    </row>
    <row r="99" spans="1:4" ht="14.5" thickBot="1" x14ac:dyDescent="0.35">
      <c r="A99" s="34" t="s">
        <v>41</v>
      </c>
      <c r="B99" s="19"/>
      <c r="C99" s="19"/>
      <c r="D99" s="42" t="s">
        <v>2</v>
      </c>
    </row>
    <row r="100" spans="1:4" x14ac:dyDescent="0.3">
      <c r="A100" s="35" t="s">
        <v>42</v>
      </c>
      <c r="B100" s="21"/>
      <c r="C100" s="22"/>
      <c r="D100" s="43">
        <f t="shared" ref="D100:D101" si="10">C100</f>
        <v>0</v>
      </c>
    </row>
    <row r="101" spans="1:4" ht="14.5" thickBot="1" x14ac:dyDescent="0.35">
      <c r="A101" s="36" t="s">
        <v>43</v>
      </c>
      <c r="B101" s="37"/>
      <c r="C101" s="38"/>
      <c r="D101" s="43">
        <f t="shared" si="10"/>
        <v>0</v>
      </c>
    </row>
    <row r="102" spans="1:4" ht="14.5" thickBot="1" x14ac:dyDescent="0.35">
      <c r="A102" s="23"/>
      <c r="B102" s="24"/>
      <c r="C102" s="28" t="s">
        <v>37</v>
      </c>
      <c r="D102" s="44">
        <f>D100+D101</f>
        <v>0</v>
      </c>
    </row>
    <row r="103" spans="1:4" ht="14.5" thickBot="1" x14ac:dyDescent="0.35"/>
    <row r="104" spans="1:4" ht="14.5" thickBot="1" x14ac:dyDescent="0.35">
      <c r="A104" s="17" t="s">
        <v>61</v>
      </c>
    </row>
    <row r="105" spans="1:4" ht="14.5" thickBot="1" x14ac:dyDescent="0.35">
      <c r="A105" s="34" t="s">
        <v>41</v>
      </c>
      <c r="B105" s="19"/>
      <c r="C105" s="19"/>
      <c r="D105" s="42" t="s">
        <v>2</v>
      </c>
    </row>
    <row r="106" spans="1:4" x14ac:dyDescent="0.3">
      <c r="A106" s="35" t="s">
        <v>42</v>
      </c>
      <c r="B106" s="21"/>
      <c r="C106" s="22"/>
      <c r="D106" s="43">
        <f t="shared" ref="D106:D107" si="11">C106</f>
        <v>0</v>
      </c>
    </row>
    <row r="107" spans="1:4" ht="14.5" thickBot="1" x14ac:dyDescent="0.35">
      <c r="A107" s="36" t="s">
        <v>43</v>
      </c>
      <c r="B107" s="37"/>
      <c r="C107" s="38"/>
      <c r="D107" s="43">
        <f t="shared" si="11"/>
        <v>0</v>
      </c>
    </row>
    <row r="108" spans="1:4" ht="14.5" thickBot="1" x14ac:dyDescent="0.35">
      <c r="A108" s="23"/>
      <c r="B108" s="24"/>
      <c r="C108" s="28" t="s">
        <v>37</v>
      </c>
      <c r="D108" s="44">
        <f>D106+D107</f>
        <v>0</v>
      </c>
    </row>
    <row r="109" spans="1:4" ht="14.5" thickBot="1" x14ac:dyDescent="0.35"/>
    <row r="110" spans="1:4" ht="14.5" thickBot="1" x14ac:dyDescent="0.35">
      <c r="A110" s="17" t="s">
        <v>62</v>
      </c>
    </row>
    <row r="111" spans="1:4" ht="14.5" thickBot="1" x14ac:dyDescent="0.35">
      <c r="A111" s="34" t="s">
        <v>41</v>
      </c>
      <c r="B111" s="19"/>
      <c r="C111" s="19"/>
      <c r="D111" s="42" t="s">
        <v>2</v>
      </c>
    </row>
    <row r="112" spans="1:4" x14ac:dyDescent="0.3">
      <c r="A112" s="35" t="s">
        <v>42</v>
      </c>
      <c r="B112" s="21"/>
      <c r="C112" s="22"/>
      <c r="D112" s="43">
        <f t="shared" ref="D112:D113" si="12">C112</f>
        <v>0</v>
      </c>
    </row>
    <row r="113" spans="1:4" ht="14.5" thickBot="1" x14ac:dyDescent="0.35">
      <c r="A113" s="36" t="s">
        <v>43</v>
      </c>
      <c r="B113" s="37"/>
      <c r="C113" s="38"/>
      <c r="D113" s="43">
        <f t="shared" si="12"/>
        <v>0</v>
      </c>
    </row>
    <row r="114" spans="1:4" ht="14.5" thickBot="1" x14ac:dyDescent="0.35">
      <c r="A114" s="23"/>
      <c r="B114" s="24"/>
      <c r="C114" s="28" t="s">
        <v>37</v>
      </c>
      <c r="D114" s="44">
        <f>D112+D113</f>
        <v>0</v>
      </c>
    </row>
    <row r="115" spans="1:4" ht="14.5" thickBot="1" x14ac:dyDescent="0.35">
      <c r="A115" s="27"/>
    </row>
    <row r="116" spans="1:4" ht="14.5" thickBot="1" x14ac:dyDescent="0.35">
      <c r="A116" s="17" t="s">
        <v>51</v>
      </c>
    </row>
    <row r="117" spans="1:4" ht="14.5" thickBot="1" x14ac:dyDescent="0.35">
      <c r="A117" s="34" t="s">
        <v>41</v>
      </c>
      <c r="B117" s="19"/>
      <c r="C117" s="19"/>
      <c r="D117" s="42" t="s">
        <v>2</v>
      </c>
    </row>
    <row r="118" spans="1:4" x14ac:dyDescent="0.3">
      <c r="A118" s="35" t="s">
        <v>42</v>
      </c>
      <c r="B118" s="21"/>
      <c r="C118" s="22"/>
      <c r="D118" s="43">
        <f t="shared" ref="D118:D119" si="13">C118</f>
        <v>0</v>
      </c>
    </row>
    <row r="119" spans="1:4" ht="14.5" thickBot="1" x14ac:dyDescent="0.35">
      <c r="A119" s="36" t="s">
        <v>43</v>
      </c>
      <c r="B119" s="37"/>
      <c r="C119" s="38"/>
      <c r="D119" s="43">
        <f t="shared" si="13"/>
        <v>0</v>
      </c>
    </row>
    <row r="120" spans="1:4" ht="14.5" thickBot="1" x14ac:dyDescent="0.35">
      <c r="A120" s="23"/>
      <c r="B120" s="24"/>
      <c r="C120" s="28" t="s">
        <v>37</v>
      </c>
      <c r="D120" s="44">
        <f>D118+D119</f>
        <v>0</v>
      </c>
    </row>
    <row r="121" spans="1:4" ht="14.5" thickBot="1" x14ac:dyDescent="0.35"/>
    <row r="122" spans="1:4" ht="14.5" thickBot="1" x14ac:dyDescent="0.35">
      <c r="A122" s="17" t="s">
        <v>63</v>
      </c>
    </row>
    <row r="123" spans="1:4" ht="14.5" thickBot="1" x14ac:dyDescent="0.35">
      <c r="A123" s="34" t="s">
        <v>41</v>
      </c>
      <c r="B123" s="19"/>
      <c r="C123" s="19"/>
      <c r="D123" s="42" t="s">
        <v>2</v>
      </c>
    </row>
    <row r="124" spans="1:4" x14ac:dyDescent="0.3">
      <c r="A124" s="35" t="s">
        <v>42</v>
      </c>
      <c r="B124" s="21"/>
      <c r="C124" s="22"/>
      <c r="D124" s="43">
        <f t="shared" ref="D124:D125" si="14">C124</f>
        <v>0</v>
      </c>
    </row>
    <row r="125" spans="1:4" ht="14.5" thickBot="1" x14ac:dyDescent="0.35">
      <c r="A125" s="36" t="s">
        <v>43</v>
      </c>
      <c r="B125" s="37"/>
      <c r="C125" s="38"/>
      <c r="D125" s="43">
        <f t="shared" si="14"/>
        <v>0</v>
      </c>
    </row>
    <row r="126" spans="1:4" ht="14.5" thickBot="1" x14ac:dyDescent="0.35">
      <c r="A126" s="23"/>
      <c r="B126" s="24"/>
      <c r="C126" s="28" t="s">
        <v>37</v>
      </c>
      <c r="D126" s="44">
        <f>D124+D125</f>
        <v>0</v>
      </c>
    </row>
    <row r="127" spans="1:4" ht="14.5" thickBot="1" x14ac:dyDescent="0.35"/>
    <row r="128" spans="1:4" ht="14.5" thickBot="1" x14ac:dyDescent="0.35">
      <c r="A128" s="55" t="s">
        <v>64</v>
      </c>
    </row>
    <row r="129" spans="1:4" x14ac:dyDescent="0.3">
      <c r="A129" s="56"/>
      <c r="C129" s="39" t="s">
        <v>39</v>
      </c>
      <c r="D129" s="45">
        <f>D18</f>
        <v>0</v>
      </c>
    </row>
    <row r="130" spans="1:4" x14ac:dyDescent="0.3">
      <c r="A130" s="56"/>
      <c r="C130" s="40" t="s">
        <v>40</v>
      </c>
      <c r="D130" s="46">
        <f>D32</f>
        <v>0</v>
      </c>
    </row>
    <row r="131" spans="1:4" x14ac:dyDescent="0.3">
      <c r="A131" s="56"/>
      <c r="C131" s="40" t="s">
        <v>52</v>
      </c>
      <c r="D131" s="43">
        <f>D46</f>
        <v>0</v>
      </c>
    </row>
    <row r="132" spans="1:4" x14ac:dyDescent="0.3">
      <c r="A132" s="56"/>
      <c r="C132" s="40" t="s">
        <v>53</v>
      </c>
      <c r="D132" s="46">
        <f>D60</f>
        <v>0</v>
      </c>
    </row>
    <row r="133" spans="1:4" ht="14.5" thickBot="1" x14ac:dyDescent="0.35">
      <c r="A133" s="56"/>
      <c r="C133" s="40" t="s">
        <v>54</v>
      </c>
      <c r="D133" s="46">
        <f>D66+D72+D78+D84+D90+D96+D102+D108+D114+D120+D126</f>
        <v>0</v>
      </c>
    </row>
    <row r="134" spans="1:4" ht="14.5" thickBot="1" x14ac:dyDescent="0.35">
      <c r="A134" s="56"/>
      <c r="C134" s="26" t="s">
        <v>27</v>
      </c>
      <c r="D134" s="47">
        <f>SUM(D129:D133)</f>
        <v>0</v>
      </c>
    </row>
    <row r="135" spans="1:4" x14ac:dyDescent="0.3">
      <c r="A135" s="56"/>
      <c r="D135" s="15"/>
    </row>
    <row r="136" spans="1:4" x14ac:dyDescent="0.3">
      <c r="A136" s="56"/>
      <c r="D136" s="15"/>
    </row>
    <row r="137" spans="1:4" x14ac:dyDescent="0.3">
      <c r="A137" s="56"/>
      <c r="D137" s="15"/>
    </row>
    <row r="138" spans="1:4" ht="14.5" thickBot="1" x14ac:dyDescent="0.35">
      <c r="A138" s="56"/>
      <c r="D138" s="15"/>
    </row>
    <row r="139" spans="1:4" ht="14.5" thickBot="1" x14ac:dyDescent="0.35">
      <c r="A139" s="29" t="s">
        <v>65</v>
      </c>
      <c r="B139" s="49"/>
      <c r="C139" s="50"/>
    </row>
    <row r="140" spans="1:4" x14ac:dyDescent="0.3">
      <c r="A140" s="29" t="s">
        <v>28</v>
      </c>
      <c r="B140" s="49"/>
      <c r="C140" s="50"/>
    </row>
    <row r="141" spans="1:4" x14ac:dyDescent="0.3">
      <c r="A141" s="30" t="s">
        <v>29</v>
      </c>
      <c r="B141" s="51"/>
      <c r="C141" s="52"/>
    </row>
    <row r="142" spans="1:4" x14ac:dyDescent="0.3">
      <c r="A142" s="30" t="s">
        <v>30</v>
      </c>
      <c r="B142" s="51"/>
      <c r="C142" s="52"/>
    </row>
    <row r="143" spans="1:4" ht="14.5" thickBot="1" x14ac:dyDescent="0.35">
      <c r="A143" s="31" t="s">
        <v>31</v>
      </c>
      <c r="B143" s="53"/>
      <c r="C143" s="54"/>
    </row>
  </sheetData>
  <mergeCells count="7">
    <mergeCell ref="A1:D1"/>
    <mergeCell ref="B139:C139"/>
    <mergeCell ref="B141:C141"/>
    <mergeCell ref="B142:C142"/>
    <mergeCell ref="B143:C143"/>
    <mergeCell ref="A128:A138"/>
    <mergeCell ref="B140:C140"/>
  </mergeCells>
  <pageMargins left="0.7" right="0.7" top="0.75" bottom="0.75" header="0.3" footer="0.3"/>
  <pageSetup paperSize="9" scale="6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EAEB3-A1BD-4348-8E3E-19D2C1515BC0}">
  <dimension ref="B3:M34"/>
  <sheetViews>
    <sheetView workbookViewId="0">
      <selection activeCell="F33" sqref="F33"/>
    </sheetView>
  </sheetViews>
  <sheetFormatPr defaultColWidth="8.90625" defaultRowHeight="12.5" x14ac:dyDescent="0.25"/>
  <cols>
    <col min="1" max="1" width="8.90625" style="1"/>
    <col min="2" max="2" width="13.08984375" style="1" bestFit="1" customWidth="1"/>
    <col min="3" max="7" width="8.90625" style="1"/>
    <col min="8" max="8" width="12.54296875" style="1" bestFit="1" customWidth="1"/>
    <col min="9" max="16384" width="8.90625" style="1"/>
  </cols>
  <sheetData>
    <row r="3" spans="2:12" ht="13" x14ac:dyDescent="0.3">
      <c r="B3" s="10" t="s">
        <v>3</v>
      </c>
      <c r="H3" s="10" t="s">
        <v>4</v>
      </c>
      <c r="K3" s="1">
        <v>150</v>
      </c>
      <c r="L3" s="1" t="s">
        <v>5</v>
      </c>
    </row>
    <row r="4" spans="2:12" ht="13" x14ac:dyDescent="0.3">
      <c r="B4" s="9" t="s">
        <v>6</v>
      </c>
      <c r="C4" s="9" t="s">
        <v>7</v>
      </c>
      <c r="D4" s="9" t="s">
        <v>8</v>
      </c>
      <c r="E4" s="9" t="s">
        <v>9</v>
      </c>
      <c r="F4" s="9" t="s">
        <v>8</v>
      </c>
      <c r="H4" s="9" t="s">
        <v>6</v>
      </c>
      <c r="I4" s="9" t="s">
        <v>7</v>
      </c>
      <c r="J4" s="9" t="s">
        <v>8</v>
      </c>
      <c r="K4" s="9" t="s">
        <v>9</v>
      </c>
      <c r="L4" s="9" t="s">
        <v>8</v>
      </c>
    </row>
    <row r="5" spans="2:12" ht="14.5" x14ac:dyDescent="0.35">
      <c r="B5" s="8">
        <v>150000</v>
      </c>
      <c r="C5" s="6">
        <v>2</v>
      </c>
      <c r="D5" s="7">
        <f t="shared" ref="D5:D10" si="0">C5/$C$11</f>
        <v>4.6511627906976744E-2</v>
      </c>
      <c r="E5" s="6">
        <v>36</v>
      </c>
      <c r="F5" s="7">
        <f t="shared" ref="F5:F10" si="1">E5/$E$11</f>
        <v>0.23225806451612904</v>
      </c>
      <c r="G5" s="3"/>
      <c r="H5" s="8">
        <v>150000</v>
      </c>
      <c r="I5" s="6">
        <f t="shared" ref="I5:I10" si="2">ROUND(D5*$I$11,0)</f>
        <v>2</v>
      </c>
      <c r="J5" s="7">
        <f t="shared" ref="J5:J10" si="3">I5/$C$11</f>
        <v>4.6511627906976744E-2</v>
      </c>
      <c r="K5" s="6">
        <f t="shared" ref="K5:K10" si="4">ROUND(F5*$K$11,0)</f>
        <v>24</v>
      </c>
      <c r="L5" s="7">
        <f t="shared" ref="L5:L10" si="5">K5/$E$11</f>
        <v>0.15483870967741936</v>
      </c>
    </row>
    <row r="6" spans="2:12" ht="14.5" x14ac:dyDescent="0.35">
      <c r="B6" s="8">
        <v>300000</v>
      </c>
      <c r="C6" s="6">
        <v>3</v>
      </c>
      <c r="D6" s="7">
        <f t="shared" si="0"/>
        <v>6.9767441860465115E-2</v>
      </c>
      <c r="E6" s="6">
        <v>36</v>
      </c>
      <c r="F6" s="7">
        <f t="shared" si="1"/>
        <v>0.23225806451612904</v>
      </c>
      <c r="G6" s="3"/>
      <c r="H6" s="8">
        <v>300000</v>
      </c>
      <c r="I6" s="6">
        <f t="shared" si="2"/>
        <v>3</v>
      </c>
      <c r="J6" s="7">
        <f t="shared" si="3"/>
        <v>6.9767441860465115E-2</v>
      </c>
      <c r="K6" s="6">
        <f t="shared" si="4"/>
        <v>24</v>
      </c>
      <c r="L6" s="7">
        <f t="shared" si="5"/>
        <v>0.15483870967741936</v>
      </c>
    </row>
    <row r="7" spans="2:12" ht="14.5" x14ac:dyDescent="0.35">
      <c r="B7" s="8">
        <v>600000</v>
      </c>
      <c r="C7" s="6">
        <v>13</v>
      </c>
      <c r="D7" s="7">
        <f t="shared" si="0"/>
        <v>0.30232558139534882</v>
      </c>
      <c r="E7" s="6">
        <v>34</v>
      </c>
      <c r="F7" s="7">
        <f t="shared" si="1"/>
        <v>0.21935483870967742</v>
      </c>
      <c r="G7" s="3"/>
      <c r="H7" s="8">
        <v>600000</v>
      </c>
      <c r="I7" s="6">
        <f t="shared" si="2"/>
        <v>14</v>
      </c>
      <c r="J7" s="7">
        <f t="shared" si="3"/>
        <v>0.32558139534883723</v>
      </c>
      <c r="K7" s="6">
        <f t="shared" si="4"/>
        <v>23</v>
      </c>
      <c r="L7" s="7">
        <f t="shared" si="5"/>
        <v>0.14838709677419354</v>
      </c>
    </row>
    <row r="8" spans="2:12" ht="14.5" x14ac:dyDescent="0.35">
      <c r="B8" s="8">
        <v>1000000</v>
      </c>
      <c r="C8" s="6">
        <v>16</v>
      </c>
      <c r="D8" s="7">
        <f t="shared" si="0"/>
        <v>0.37209302325581395</v>
      </c>
      <c r="E8" s="6">
        <v>19</v>
      </c>
      <c r="F8" s="7">
        <f t="shared" si="1"/>
        <v>0.12258064516129032</v>
      </c>
      <c r="G8" s="3"/>
      <c r="H8" s="8">
        <v>1000000</v>
      </c>
      <c r="I8" s="6">
        <f t="shared" si="2"/>
        <v>17</v>
      </c>
      <c r="J8" s="7">
        <f t="shared" si="3"/>
        <v>0.39534883720930231</v>
      </c>
      <c r="K8" s="6">
        <f t="shared" si="4"/>
        <v>13</v>
      </c>
      <c r="L8" s="7">
        <f t="shared" si="5"/>
        <v>8.387096774193549E-2</v>
      </c>
    </row>
    <row r="9" spans="2:12" ht="14.5" x14ac:dyDescent="0.35">
      <c r="B9" s="8">
        <v>2000000</v>
      </c>
      <c r="C9" s="6">
        <v>7</v>
      </c>
      <c r="D9" s="7">
        <f t="shared" si="0"/>
        <v>0.16279069767441862</v>
      </c>
      <c r="E9" s="6">
        <v>19</v>
      </c>
      <c r="F9" s="7">
        <f t="shared" si="1"/>
        <v>0.12258064516129032</v>
      </c>
      <c r="G9" s="3"/>
      <c r="H9" s="8">
        <v>2000000</v>
      </c>
      <c r="I9" s="6">
        <f t="shared" si="2"/>
        <v>7</v>
      </c>
      <c r="J9" s="7">
        <f t="shared" si="3"/>
        <v>0.16279069767441862</v>
      </c>
      <c r="K9" s="6">
        <f t="shared" si="4"/>
        <v>13</v>
      </c>
      <c r="L9" s="7">
        <f t="shared" si="5"/>
        <v>8.387096774193549E-2</v>
      </c>
    </row>
    <row r="10" spans="2:12" ht="14.5" x14ac:dyDescent="0.35">
      <c r="B10" s="8">
        <v>3000000</v>
      </c>
      <c r="C10" s="6">
        <v>2</v>
      </c>
      <c r="D10" s="7">
        <f t="shared" si="0"/>
        <v>4.6511627906976744E-2</v>
      </c>
      <c r="E10" s="6">
        <v>11</v>
      </c>
      <c r="F10" s="7">
        <f t="shared" si="1"/>
        <v>7.0967741935483872E-2</v>
      </c>
      <c r="G10" s="3"/>
      <c r="H10" s="8">
        <v>3000000</v>
      </c>
      <c r="I10" s="6">
        <f t="shared" si="2"/>
        <v>2</v>
      </c>
      <c r="J10" s="7">
        <f t="shared" si="3"/>
        <v>4.6511627906976744E-2</v>
      </c>
      <c r="K10" s="6">
        <f t="shared" si="4"/>
        <v>7</v>
      </c>
      <c r="L10" s="7">
        <f t="shared" si="5"/>
        <v>4.5161290322580643E-2</v>
      </c>
    </row>
    <row r="11" spans="2:12" x14ac:dyDescent="0.25">
      <c r="B11" s="6"/>
      <c r="C11" s="6">
        <f>SUM(C5:C10)</f>
        <v>43</v>
      </c>
      <c r="D11" s="5">
        <f>SUM(D5:D10)</f>
        <v>0.99999999999999989</v>
      </c>
      <c r="E11" s="6">
        <f>SUM(E5:E10)</f>
        <v>155</v>
      </c>
      <c r="F11" s="5">
        <f>SUM(F5:F10)</f>
        <v>0.99999999999999989</v>
      </c>
      <c r="G11" s="2"/>
      <c r="H11" s="6"/>
      <c r="I11" s="6">
        <f>K3*D14</f>
        <v>45</v>
      </c>
      <c r="J11" s="5">
        <f>SUM(J5:J10)</f>
        <v>1.0465116279069768</v>
      </c>
      <c r="K11" s="6">
        <f>K3-I11</f>
        <v>105</v>
      </c>
      <c r="L11" s="5">
        <f>SUM(L5:L10)</f>
        <v>0.67096774193548392</v>
      </c>
    </row>
    <row r="13" spans="2:12" ht="14.5" x14ac:dyDescent="0.35">
      <c r="C13" s="4" t="s">
        <v>10</v>
      </c>
      <c r="D13" s="3">
        <f>C11/(C11+E11)</f>
        <v>0.21717171717171718</v>
      </c>
      <c r="E13" s="1" t="s">
        <v>11</v>
      </c>
    </row>
    <row r="14" spans="2:12" x14ac:dyDescent="0.25">
      <c r="D14" s="2">
        <v>0.3</v>
      </c>
    </row>
    <row r="19" spans="2:13" x14ac:dyDescent="0.25">
      <c r="B19" s="1" t="s">
        <v>12</v>
      </c>
    </row>
    <row r="20" spans="2:13" x14ac:dyDescent="0.25">
      <c r="B20" s="1" t="s">
        <v>13</v>
      </c>
      <c r="C20" s="12">
        <v>632.65240580986313</v>
      </c>
    </row>
    <row r="21" spans="2:13" x14ac:dyDescent="0.25">
      <c r="B21" s="1" t="s">
        <v>14</v>
      </c>
      <c r="C21" s="14">
        <v>234.7647</v>
      </c>
    </row>
    <row r="22" spans="2:13" x14ac:dyDescent="0.25">
      <c r="B22" s="1" t="s">
        <v>15</v>
      </c>
      <c r="C22" s="12">
        <v>355.3692788314176</v>
      </c>
    </row>
    <row r="23" spans="2:13" ht="13" x14ac:dyDescent="0.3">
      <c r="B23" s="1" t="s">
        <v>16</v>
      </c>
      <c r="C23" s="13">
        <v>16.544466666666668</v>
      </c>
      <c r="G23" s="11"/>
      <c r="H23" s="11"/>
      <c r="I23" s="11"/>
      <c r="J23" s="11"/>
      <c r="K23" s="11"/>
      <c r="L23" s="11"/>
      <c r="M23" s="11"/>
    </row>
    <row r="24" spans="2:13" x14ac:dyDescent="0.25">
      <c r="B24" s="1" t="s">
        <v>17</v>
      </c>
      <c r="C24" s="12">
        <v>474.60793607878793</v>
      </c>
    </row>
    <row r="25" spans="2:13" x14ac:dyDescent="0.25">
      <c r="B25" s="1" t="s">
        <v>14</v>
      </c>
      <c r="C25" s="12">
        <v>367.77469501915698</v>
      </c>
    </row>
    <row r="26" spans="2:13" x14ac:dyDescent="0.25">
      <c r="B26" s="1" t="s">
        <v>18</v>
      </c>
      <c r="C26" s="12">
        <v>264.67935710851299</v>
      </c>
    </row>
    <row r="27" spans="2:13" ht="13" x14ac:dyDescent="0.3">
      <c r="B27" s="1" t="s">
        <v>19</v>
      </c>
      <c r="C27" s="13">
        <v>172.33388873988929</v>
      </c>
      <c r="D27" s="11"/>
      <c r="E27" s="11"/>
      <c r="F27" s="11"/>
      <c r="G27" s="11"/>
      <c r="H27" s="11"/>
      <c r="I27" s="11"/>
      <c r="J27" s="11"/>
    </row>
    <row r="28" spans="2:13" ht="13" x14ac:dyDescent="0.3">
      <c r="B28" s="1" t="s">
        <v>20</v>
      </c>
      <c r="C28" s="14">
        <v>236.33682597914003</v>
      </c>
      <c r="D28" s="11"/>
      <c r="E28" s="11"/>
      <c r="F28" s="11"/>
      <c r="G28" s="11"/>
      <c r="H28" s="11"/>
      <c r="I28" s="11"/>
      <c r="J28" s="11"/>
    </row>
    <row r="29" spans="2:13" ht="13" x14ac:dyDescent="0.3">
      <c r="B29" s="1" t="s">
        <v>21</v>
      </c>
      <c r="C29" s="13">
        <v>151.05224255802312</v>
      </c>
      <c r="D29" s="11"/>
      <c r="E29" s="11"/>
      <c r="F29" s="11"/>
      <c r="G29" s="11"/>
      <c r="H29" s="11"/>
      <c r="I29" s="11"/>
      <c r="J29" s="11"/>
    </row>
    <row r="30" spans="2:13" ht="13" x14ac:dyDescent="0.3">
      <c r="B30" s="1" t="s">
        <v>22</v>
      </c>
      <c r="C30" s="14">
        <v>223.72487777777775</v>
      </c>
      <c r="D30" s="11"/>
      <c r="E30" s="11"/>
      <c r="F30" s="11"/>
      <c r="G30" s="11"/>
      <c r="H30" s="11"/>
      <c r="I30" s="11"/>
      <c r="J30" s="11"/>
    </row>
    <row r="31" spans="2:13" ht="13" x14ac:dyDescent="0.3">
      <c r="B31" s="1" t="s">
        <v>23</v>
      </c>
      <c r="C31" s="13">
        <v>164.70818043728931</v>
      </c>
      <c r="D31" s="11"/>
      <c r="E31" s="11"/>
      <c r="F31" s="11"/>
      <c r="G31" s="11"/>
      <c r="H31" s="11"/>
      <c r="I31" s="11"/>
      <c r="J31" s="11"/>
    </row>
    <row r="32" spans="2:13" ht="13" x14ac:dyDescent="0.3">
      <c r="B32" s="1" t="s">
        <v>24</v>
      </c>
      <c r="C32" s="12">
        <v>406.62606933218575</v>
      </c>
      <c r="D32" s="11"/>
      <c r="E32" s="11"/>
      <c r="F32" s="11"/>
      <c r="G32" s="11"/>
      <c r="H32" s="11"/>
      <c r="I32" s="11"/>
      <c r="J32" s="11"/>
    </row>
    <row r="33" spans="2:10" ht="13" x14ac:dyDescent="0.3">
      <c r="B33" s="1" t="s">
        <v>25</v>
      </c>
      <c r="C33" s="14">
        <v>243.4654433163048</v>
      </c>
      <c r="D33" s="11"/>
      <c r="E33" s="11"/>
      <c r="F33" s="11"/>
      <c r="G33" s="11"/>
      <c r="H33" s="11"/>
      <c r="I33" s="11"/>
      <c r="J33" s="11"/>
    </row>
    <row r="34" spans="2:10" x14ac:dyDescent="0.25">
      <c r="B34" s="1" t="s">
        <v>26</v>
      </c>
      <c r="C34" s="13">
        <v>59.363716666666669</v>
      </c>
    </row>
  </sheetData>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t X b H V C v N b e G k A A A A 9 g A A A B I A H A B D b 2 5 m a W c v U G F j a 2 F n Z S 5 4 b W w g o h g A K K A U A A A A A A A A A A A A A A A A A A A A A A A A A A A A h Y 8 x D o I w G I W v Q r r T l q K J I a U M r m B M T I x r U y o 0 w o + h x X I 3 B 4 / k F c Q o 6 u b 4 v v c N 7 9 2 v N 5 6 N b R N c d G 9 N B y m K M E W B B t W V B q o U D e 4 Y r l A m + F a q k 6 x 0 M M l g k 9 G W K a q d O y e E e O + x j 3 H X V 4 R R G p F D k e 9 U r V u J P r L 5 L 4 c G r J O g N B J 8 / x o j G I 7 o E s c L h i k n M + S F g a / A p r 3 P 9 g f y 9 d C 4 o d c C m n C T c z J H T t 4 f x A N Q S w M E F A A C A A g A t X b H 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V 2 x 1 Q o i k e 4 D g A A A B E A A A A T A B w A R m 9 y b X V s Y X M v U 2 V j d G l v b j E u b S C i G A A o o B Q A A A A A A A A A A A A A A A A A A A A A A A A A A A A r T k 0 u y c z P U w i G 0 I b W A F B L A Q I t A B Q A A g A I A L V 2 x 1 Q r z W 3 h p A A A A P Y A A A A S A A A A A A A A A A A A A A A A A A A A A A B D b 2 5 m a W c v U G F j a 2 F n Z S 5 4 b W x Q S w E C L Q A U A A I A C A C 1 d s d U D 8 r p q 6 Q A A A D p A A A A E w A A A A A A A A A A A A A A A A D w A A A A W 0 N v b n R l b n R f V H l w Z X N d L n h t b F B L A Q I t A B Q A A g A I A L V 2 x 1 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C C y b 9 8 L a V T p 8 j X b v s T x Q 1 A A A A A A I A A A A A A A N m A A D A A A A A E A A A A G 7 U f H N 1 5 Z p K K F m d Q x 0 I d D Q A A A A A B I A A A K A A A A A Q A A A A D i h K a y W P 6 H w u S U F + d J E I I 1 A A A A A p L 1 Q 9 q E U l z + u f q H l Q i t S S m M d I I T p d B s 3 V j 8 y r m w d p h p t w A P U Q E j 5 g B q 9 F + G 9 y l d N b o 1 v U L i 3 k F r 4 Z j P h R M R f k Y C d W l y P Y v t w F o g C N x x o M n R Q A A A C P J T E I F G 4 b x 2 M Q k q w o 4 / 7 k P t 0 H H g = = < / 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B7751BB0A17224FA252892635550D31" ma:contentTypeVersion="2" ma:contentTypeDescription="Een nieuw document maken." ma:contentTypeScope="" ma:versionID="c10215832349b22a07661546b13f35cb">
  <xsd:schema xmlns:xsd="http://www.w3.org/2001/XMLSchema" xmlns:xs="http://www.w3.org/2001/XMLSchema" xmlns:p="http://schemas.microsoft.com/office/2006/metadata/properties" xmlns:ns2="7213f078-2647-49a5-9dff-f3671a9c4ffd" targetNamespace="http://schemas.microsoft.com/office/2006/metadata/properties" ma:root="true" ma:fieldsID="5da466a31566f3b14f0527ad2c1d02f4" ns2:_="">
    <xsd:import namespace="7213f078-2647-49a5-9dff-f3671a9c4ff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13f078-2647-49a5-9dff-f3671a9c4f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206D70-E36E-4701-881D-5C7AE0617BD3}">
  <ds:schemaRefs>
    <ds:schemaRef ds:uri="http://schemas.microsoft.com/DataMashup"/>
  </ds:schemaRefs>
</ds:datastoreItem>
</file>

<file path=customXml/itemProps2.xml><?xml version="1.0" encoding="utf-8"?>
<ds:datastoreItem xmlns:ds="http://schemas.openxmlformats.org/officeDocument/2006/customXml" ds:itemID="{120E5729-42C6-493F-B391-9E20B6374196}">
  <ds:schemaRefs>
    <ds:schemaRef ds:uri="http://schemas.microsoft.com/office/2006/metadata/properties"/>
    <ds:schemaRef ds:uri="7213f078-2647-49a5-9dff-f3671a9c4ffd"/>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AF3AB108-E307-405C-B600-78A203F152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13f078-2647-49a5-9dff-f3671a9c4f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2320354-CAF9-4E71-8AA9-3E36192799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Tarieventabel</vt:lpstr>
      <vt:lpstr>Verhouding dossiers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Hoekstra, M.</dc:creator>
  <cp:keywords/>
  <dc:description/>
  <cp:lastModifiedBy>Steven Dijksma</cp:lastModifiedBy>
  <cp:revision/>
  <dcterms:created xsi:type="dcterms:W3CDTF">2013-10-09T12:10:36Z</dcterms:created>
  <dcterms:modified xsi:type="dcterms:W3CDTF">2026-04-28T12:52:22Z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0x010100DB7751BB0A17224FA252892635550D31</vt:lpwstr>
  </property>
</Properties>
</file>