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OneDrive - Vereniging van Nederlandse Gemeenten\Documenten\_Mr. ing. Michiel Hoeksel\GGH\_uitvraag\"/>
    </mc:Choice>
  </mc:AlternateContent>
  <xr:revisionPtr revIDLastSave="0" documentId="13_ncr:1_{80E69E0F-1A94-4314-BC69-441E98B75527}" xr6:coauthVersionLast="47" xr6:coauthVersionMax="47" xr10:uidLastSave="{00000000-0000-0000-0000-000000000000}"/>
  <bookViews>
    <workbookView xWindow="-108" yWindow="-108" windowWidth="23256" windowHeight="12456" firstSheet="4" activeTab="4" xr2:uid="{3FB537BA-08D4-4797-88EC-788689AD9D0A}"/>
  </bookViews>
  <sheets>
    <sheet name="Draaitabel" sheetId="2" state="hidden" r:id="rId1"/>
    <sheet name="Rekenblad (tabel)" sheetId="1" state="hidden" r:id="rId2"/>
    <sheet name="Rekenblad" sheetId="4" state="hidden" r:id="rId3"/>
    <sheet name="Inschrijfstaat glas" sheetId="20" r:id="rId4"/>
    <sheet name="Inschrijfstaat schoonmaak" sheetId="3" r:id="rId5"/>
    <sheet name="Inschrijfbiljet schnmk" sheetId="22" r:id="rId6"/>
    <sheet name="Inschrijfbiljet glas" sheetId="23" r:id="rId7"/>
    <sheet name="Inschrijfbiljet schnmk en glas" sheetId="21" r:id="rId8"/>
    <sheet name="Tafels" sheetId="19" r:id="rId9"/>
    <sheet name="Dagelijks" sheetId="10" r:id="rId10"/>
    <sheet name="2 m p schlwk" sheetId="15" r:id="rId11"/>
    <sheet name="1 m p schlwk" sheetId="17" r:id="rId12"/>
    <sheet name="jaarlijks" sheetId="18" r:id="rId13"/>
  </sheets>
  <definedNames>
    <definedName name="_xlnm._FilterDatabase" localSheetId="11" hidden="1">'1 m p schlwk'!$A$1:$R$185</definedName>
    <definedName name="_xlnm._FilterDatabase" localSheetId="10" hidden="1">'2 m p schlwk'!$A$1:$R$185</definedName>
    <definedName name="_xlnm._FilterDatabase" localSheetId="9" hidden="1">Dagelijks!$A$1:$R$185</definedName>
    <definedName name="_xlnm._FilterDatabase" localSheetId="12" hidden="1">jaarlijks!$A$1:$R$185</definedName>
    <definedName name="_xlnm._FilterDatabase" localSheetId="2" hidden="1">Rekenblad!$A$1:$R$229</definedName>
    <definedName name="_xlnm._FilterDatabase" localSheetId="1" hidden="1">'Rekenblad (tabel)'!$A$1:$Q$185</definedName>
    <definedName name="_xlnm.Print_Area" localSheetId="11">'1 m p schlwk'!$A$1:$N$184</definedName>
    <definedName name="_xlnm.Print_Area" localSheetId="10">'2 m p schlwk'!$A$1:$N$184</definedName>
    <definedName name="_xlnm.Print_Area" localSheetId="9">Dagelijks!$A$1:$N$184</definedName>
    <definedName name="_xlnm.Print_Area" localSheetId="4">'Inschrijfstaat schoonmaak'!$A$1:$E$27</definedName>
    <definedName name="_xlnm.Print_Area" localSheetId="12">jaarlijks!$A$1:$N$184</definedName>
    <definedName name="_xlnm.Print_Area" localSheetId="2">Rekenblad!$A$1:$N$228</definedName>
    <definedName name="_xlnm.Print_Titles" localSheetId="11">'1 m p schlwk'!$1:$1</definedName>
    <definedName name="_xlnm.Print_Titles" localSheetId="10">'2 m p schlwk'!$1:$1</definedName>
    <definedName name="_xlnm.Print_Titles" localSheetId="9">Dagelijks!$1:$1</definedName>
    <definedName name="_xlnm.Print_Titles" localSheetId="12">jaarlijks!$1:$1</definedName>
    <definedName name="_xlnm.Print_Titles" localSheetId="2">Rekenblad!$1:$1</definedName>
    <definedName name="_xlnm.Print_Titles" localSheetId="1">'Rekenblad (tabel)'!$1:$1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4" i="15" l="1"/>
  <c r="F184" i="15"/>
  <c r="E185" i="15"/>
  <c r="F185" i="15"/>
  <c r="F184" i="10"/>
  <c r="F185" i="10"/>
  <c r="E184" i="10"/>
  <c r="E185" i="10"/>
  <c r="E184" i="17"/>
  <c r="F184" i="17"/>
  <c r="E185" i="17"/>
  <c r="F185" i="17"/>
  <c r="H111" i="4"/>
  <c r="K111" i="4" s="1"/>
  <c r="K111" i="10" s="1"/>
  <c r="H52" i="4"/>
  <c r="K52" i="4" s="1"/>
  <c r="K52" i="10" s="1"/>
  <c r="E14" i="3"/>
  <c r="E13" i="3"/>
  <c r="E4" i="3"/>
  <c r="E3" i="3"/>
  <c r="D6" i="20"/>
  <c r="C6" i="20"/>
  <c r="B5" i="20"/>
  <c r="B6" i="20"/>
  <c r="C3" i="20"/>
  <c r="D3" i="20" s="1"/>
  <c r="B3" i="20"/>
  <c r="B2" i="20"/>
  <c r="E20" i="3"/>
  <c r="A4" i="3"/>
  <c r="A14" i="3"/>
  <c r="A8" i="3"/>
  <c r="A9" i="3"/>
  <c r="A10" i="3"/>
  <c r="C11" i="20"/>
  <c r="D11" i="20" s="1"/>
  <c r="C10" i="20"/>
  <c r="D10" i="20" s="1"/>
  <c r="C9" i="20"/>
  <c r="D9" i="20" s="1"/>
  <c r="C8" i="20"/>
  <c r="D8" i="20" s="1"/>
  <c r="C7" i="20"/>
  <c r="D7" i="20" s="1"/>
  <c r="C5" i="20"/>
  <c r="D5" i="20" s="1"/>
  <c r="C4" i="20"/>
  <c r="D4" i="20" s="1"/>
  <c r="C2" i="20"/>
  <c r="D2" i="20" s="1"/>
  <c r="F229" i="4"/>
  <c r="F185" i="18"/>
  <c r="F228" i="4"/>
  <c r="H227" i="4"/>
  <c r="I227" i="4" s="1"/>
  <c r="H226" i="4"/>
  <c r="I226" i="4" s="1"/>
  <c r="H225" i="4"/>
  <c r="I225" i="4" s="1"/>
  <c r="H224" i="4"/>
  <c r="I224" i="4" s="1"/>
  <c r="H223" i="4"/>
  <c r="I223" i="4" s="1"/>
  <c r="H222" i="4"/>
  <c r="I222" i="4" s="1"/>
  <c r="H221" i="4"/>
  <c r="I221" i="4" s="1"/>
  <c r="H220" i="4"/>
  <c r="I220" i="4" s="1"/>
  <c r="H219" i="4"/>
  <c r="I219" i="4" s="1"/>
  <c r="H218" i="4"/>
  <c r="I218" i="4" s="1"/>
  <c r="H217" i="4"/>
  <c r="I217" i="4" s="1"/>
  <c r="H216" i="4"/>
  <c r="I216" i="4" s="1"/>
  <c r="H215" i="4"/>
  <c r="I215" i="4" s="1"/>
  <c r="H214" i="4"/>
  <c r="I214" i="4" s="1"/>
  <c r="H213" i="4"/>
  <c r="I213" i="4" s="1"/>
  <c r="H212" i="4"/>
  <c r="I212" i="4" s="1"/>
  <c r="H211" i="4"/>
  <c r="I211" i="4" s="1"/>
  <c r="H210" i="4"/>
  <c r="I210" i="4" s="1"/>
  <c r="H209" i="4"/>
  <c r="I209" i="4" s="1"/>
  <c r="H208" i="4"/>
  <c r="I208" i="4" s="1"/>
  <c r="H207" i="4"/>
  <c r="I207" i="4" s="1"/>
  <c r="H206" i="4"/>
  <c r="I206" i="4" s="1"/>
  <c r="H205" i="4"/>
  <c r="I205" i="4" s="1"/>
  <c r="H204" i="4"/>
  <c r="I204" i="4" s="1"/>
  <c r="H203" i="4"/>
  <c r="I203" i="4" s="1"/>
  <c r="H202" i="4"/>
  <c r="I202" i="4" s="1"/>
  <c r="H201" i="4"/>
  <c r="I201" i="4" s="1"/>
  <c r="H200" i="4"/>
  <c r="I200" i="4" s="1"/>
  <c r="H199" i="4"/>
  <c r="I199" i="4" s="1"/>
  <c r="H198" i="4"/>
  <c r="I198" i="4" s="1"/>
  <c r="H197" i="4"/>
  <c r="I197" i="4" s="1"/>
  <c r="H196" i="4"/>
  <c r="I196" i="4" s="1"/>
  <c r="H195" i="4"/>
  <c r="I195" i="4" s="1"/>
  <c r="H194" i="4"/>
  <c r="I194" i="4" s="1"/>
  <c r="H193" i="4"/>
  <c r="I193" i="4" s="1"/>
  <c r="H192" i="4"/>
  <c r="I192" i="4" s="1"/>
  <c r="H191" i="4"/>
  <c r="I191" i="4" s="1"/>
  <c r="H190" i="4"/>
  <c r="I190" i="4" s="1"/>
  <c r="H189" i="4"/>
  <c r="I189" i="4" s="1"/>
  <c r="H188" i="4"/>
  <c r="I188" i="4" s="1"/>
  <c r="H187" i="4"/>
  <c r="I187" i="4" s="1"/>
  <c r="H186" i="4"/>
  <c r="I186" i="4" s="1"/>
  <c r="H185" i="4"/>
  <c r="I185" i="4" s="1"/>
  <c r="H184" i="4"/>
  <c r="I184" i="4" s="1"/>
  <c r="E19" i="3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E5" i="19"/>
  <c r="E3" i="19"/>
  <c r="E2" i="19"/>
  <c r="D3" i="19"/>
  <c r="D2" i="19"/>
  <c r="N185" i="18"/>
  <c r="M185" i="18"/>
  <c r="L185" i="18"/>
  <c r="K185" i="18"/>
  <c r="J185" i="18"/>
  <c r="H185" i="18"/>
  <c r="G185" i="18"/>
  <c r="E185" i="18"/>
  <c r="D185" i="18"/>
  <c r="C185" i="18"/>
  <c r="B185" i="18"/>
  <c r="A185" i="18"/>
  <c r="N184" i="18"/>
  <c r="M184" i="18"/>
  <c r="J184" i="18"/>
  <c r="H184" i="18"/>
  <c r="G184" i="18"/>
  <c r="E184" i="18"/>
  <c r="D184" i="18"/>
  <c r="C184" i="18"/>
  <c r="B184" i="18"/>
  <c r="A184" i="18"/>
  <c r="N183" i="18"/>
  <c r="M183" i="18"/>
  <c r="J183" i="18"/>
  <c r="G183" i="18"/>
  <c r="F183" i="18"/>
  <c r="E183" i="18"/>
  <c r="D183" i="18"/>
  <c r="C183" i="18"/>
  <c r="B183" i="18"/>
  <c r="A183" i="18"/>
  <c r="N182" i="18"/>
  <c r="M182" i="18"/>
  <c r="J182" i="18"/>
  <c r="G182" i="18"/>
  <c r="F182" i="18"/>
  <c r="E182" i="18"/>
  <c r="D182" i="18"/>
  <c r="C182" i="18"/>
  <c r="B182" i="18"/>
  <c r="A182" i="18"/>
  <c r="N181" i="18"/>
  <c r="M181" i="18"/>
  <c r="J181" i="18"/>
  <c r="G181" i="18"/>
  <c r="F181" i="18"/>
  <c r="E181" i="18"/>
  <c r="D181" i="18"/>
  <c r="C181" i="18"/>
  <c r="B181" i="18"/>
  <c r="A181" i="18"/>
  <c r="N180" i="18"/>
  <c r="M180" i="18"/>
  <c r="J180" i="18"/>
  <c r="G180" i="18"/>
  <c r="F180" i="18"/>
  <c r="E180" i="18"/>
  <c r="D180" i="18"/>
  <c r="C180" i="18"/>
  <c r="B180" i="18"/>
  <c r="A180" i="18"/>
  <c r="N179" i="18"/>
  <c r="M179" i="18"/>
  <c r="J179" i="18"/>
  <c r="G179" i="18"/>
  <c r="F179" i="18"/>
  <c r="E179" i="18"/>
  <c r="D179" i="18"/>
  <c r="C179" i="18"/>
  <c r="B179" i="18"/>
  <c r="A179" i="18"/>
  <c r="N178" i="18"/>
  <c r="M178" i="18"/>
  <c r="J178" i="18"/>
  <c r="G178" i="18"/>
  <c r="F178" i="18"/>
  <c r="E178" i="18"/>
  <c r="D178" i="18"/>
  <c r="C178" i="18"/>
  <c r="B178" i="18"/>
  <c r="A178" i="18"/>
  <c r="N177" i="18"/>
  <c r="M177" i="18"/>
  <c r="J177" i="18"/>
  <c r="G177" i="18"/>
  <c r="F177" i="18"/>
  <c r="E177" i="18"/>
  <c r="D177" i="18"/>
  <c r="C177" i="18"/>
  <c r="B177" i="18"/>
  <c r="A177" i="18"/>
  <c r="N176" i="18"/>
  <c r="M176" i="18"/>
  <c r="J176" i="18"/>
  <c r="G176" i="18"/>
  <c r="F176" i="18"/>
  <c r="E176" i="18"/>
  <c r="D176" i="18"/>
  <c r="C176" i="18"/>
  <c r="B176" i="18"/>
  <c r="A176" i="18"/>
  <c r="N175" i="18"/>
  <c r="J175" i="18"/>
  <c r="G175" i="18"/>
  <c r="F175" i="18"/>
  <c r="E175" i="18"/>
  <c r="D175" i="18"/>
  <c r="C175" i="18"/>
  <c r="B175" i="18"/>
  <c r="A175" i="18"/>
  <c r="N174" i="18"/>
  <c r="M174" i="18"/>
  <c r="J174" i="18"/>
  <c r="G174" i="18"/>
  <c r="F174" i="18"/>
  <c r="E174" i="18"/>
  <c r="D174" i="18"/>
  <c r="C174" i="18"/>
  <c r="B174" i="18"/>
  <c r="A174" i="18"/>
  <c r="N173" i="18"/>
  <c r="M173" i="18"/>
  <c r="J173" i="18"/>
  <c r="G173" i="18"/>
  <c r="F173" i="18"/>
  <c r="E173" i="18"/>
  <c r="D173" i="18"/>
  <c r="C173" i="18"/>
  <c r="B173" i="18"/>
  <c r="A173" i="18"/>
  <c r="N172" i="18"/>
  <c r="M172" i="18"/>
  <c r="J172" i="18"/>
  <c r="G172" i="18"/>
  <c r="F172" i="18"/>
  <c r="E172" i="18"/>
  <c r="D172" i="18"/>
  <c r="C172" i="18"/>
  <c r="B172" i="18"/>
  <c r="A172" i="18"/>
  <c r="N171" i="18"/>
  <c r="M171" i="18"/>
  <c r="J171" i="18"/>
  <c r="G171" i="18"/>
  <c r="F171" i="18"/>
  <c r="E171" i="18"/>
  <c r="D171" i="18"/>
  <c r="C171" i="18"/>
  <c r="B171" i="18"/>
  <c r="A171" i="18"/>
  <c r="N170" i="18"/>
  <c r="M170" i="18"/>
  <c r="J170" i="18"/>
  <c r="G170" i="18"/>
  <c r="F170" i="18"/>
  <c r="E170" i="18"/>
  <c r="D170" i="18"/>
  <c r="C170" i="18"/>
  <c r="B170" i="18"/>
  <c r="A170" i="18"/>
  <c r="N169" i="18"/>
  <c r="M169" i="18"/>
  <c r="J169" i="18"/>
  <c r="G169" i="18"/>
  <c r="F169" i="18"/>
  <c r="E169" i="18"/>
  <c r="D169" i="18"/>
  <c r="C169" i="18"/>
  <c r="B169" i="18"/>
  <c r="A169" i="18"/>
  <c r="N168" i="18"/>
  <c r="M168" i="18"/>
  <c r="J168" i="18"/>
  <c r="G168" i="18"/>
  <c r="F168" i="18"/>
  <c r="E168" i="18"/>
  <c r="D168" i="18"/>
  <c r="C168" i="18"/>
  <c r="B168" i="18"/>
  <c r="A168" i="18"/>
  <c r="N167" i="18"/>
  <c r="M167" i="18"/>
  <c r="J167" i="18"/>
  <c r="G167" i="18"/>
  <c r="F167" i="18"/>
  <c r="E167" i="18"/>
  <c r="D167" i="18"/>
  <c r="C167" i="18"/>
  <c r="B167" i="18"/>
  <c r="A167" i="18"/>
  <c r="N166" i="18"/>
  <c r="M166" i="18"/>
  <c r="J166" i="18"/>
  <c r="G166" i="18"/>
  <c r="F166" i="18"/>
  <c r="E166" i="18"/>
  <c r="D166" i="18"/>
  <c r="C166" i="18"/>
  <c r="B166" i="18"/>
  <c r="A166" i="18"/>
  <c r="N165" i="18"/>
  <c r="M165" i="18"/>
  <c r="J165" i="18"/>
  <c r="G165" i="18"/>
  <c r="F165" i="18"/>
  <c r="E165" i="18"/>
  <c r="D165" i="18"/>
  <c r="C165" i="18"/>
  <c r="B165" i="18"/>
  <c r="A165" i="18"/>
  <c r="N164" i="18"/>
  <c r="M164" i="18"/>
  <c r="J164" i="18"/>
  <c r="G164" i="18"/>
  <c r="F164" i="18"/>
  <c r="E164" i="18"/>
  <c r="D164" i="18"/>
  <c r="C164" i="18"/>
  <c r="B164" i="18"/>
  <c r="A164" i="18"/>
  <c r="N163" i="18"/>
  <c r="M163" i="18"/>
  <c r="J163" i="18"/>
  <c r="G163" i="18"/>
  <c r="F163" i="18"/>
  <c r="E163" i="18"/>
  <c r="D163" i="18"/>
  <c r="C163" i="18"/>
  <c r="B163" i="18"/>
  <c r="A163" i="18"/>
  <c r="N162" i="18"/>
  <c r="M162" i="18"/>
  <c r="J162" i="18"/>
  <c r="G162" i="18"/>
  <c r="F162" i="18"/>
  <c r="E162" i="18"/>
  <c r="D162" i="18"/>
  <c r="C162" i="18"/>
  <c r="B162" i="18"/>
  <c r="A162" i="18"/>
  <c r="N161" i="18"/>
  <c r="M161" i="18"/>
  <c r="J161" i="18"/>
  <c r="G161" i="18"/>
  <c r="F161" i="18"/>
  <c r="E161" i="18"/>
  <c r="D161" i="18"/>
  <c r="C161" i="18"/>
  <c r="B161" i="18"/>
  <c r="A161" i="18"/>
  <c r="N160" i="18"/>
  <c r="M160" i="18"/>
  <c r="J160" i="18"/>
  <c r="G160" i="18"/>
  <c r="F160" i="18"/>
  <c r="E160" i="18"/>
  <c r="D160" i="18"/>
  <c r="C160" i="18"/>
  <c r="B160" i="18"/>
  <c r="A160" i="18"/>
  <c r="N159" i="18"/>
  <c r="M159" i="18"/>
  <c r="J159" i="18"/>
  <c r="G159" i="18"/>
  <c r="F159" i="18"/>
  <c r="E159" i="18"/>
  <c r="D159" i="18"/>
  <c r="C159" i="18"/>
  <c r="B159" i="18"/>
  <c r="A159" i="18"/>
  <c r="N158" i="18"/>
  <c r="M158" i="18"/>
  <c r="J158" i="18"/>
  <c r="G158" i="18"/>
  <c r="F158" i="18"/>
  <c r="E158" i="18"/>
  <c r="D158" i="18"/>
  <c r="C158" i="18"/>
  <c r="B158" i="18"/>
  <c r="A158" i="18"/>
  <c r="N157" i="18"/>
  <c r="M157" i="18"/>
  <c r="J157" i="18"/>
  <c r="G157" i="18"/>
  <c r="F157" i="18"/>
  <c r="E157" i="18"/>
  <c r="D157" i="18"/>
  <c r="C157" i="18"/>
  <c r="B157" i="18"/>
  <c r="A157" i="18"/>
  <c r="N156" i="18"/>
  <c r="M156" i="18"/>
  <c r="J156" i="18"/>
  <c r="G156" i="18"/>
  <c r="F156" i="18"/>
  <c r="E156" i="18"/>
  <c r="D156" i="18"/>
  <c r="C156" i="18"/>
  <c r="B156" i="18"/>
  <c r="A156" i="18"/>
  <c r="N155" i="18"/>
  <c r="M155" i="18"/>
  <c r="J155" i="18"/>
  <c r="G155" i="18"/>
  <c r="F155" i="18"/>
  <c r="E155" i="18"/>
  <c r="D155" i="18"/>
  <c r="C155" i="18"/>
  <c r="B155" i="18"/>
  <c r="A155" i="18"/>
  <c r="N154" i="18"/>
  <c r="J154" i="18"/>
  <c r="G154" i="18"/>
  <c r="F154" i="18"/>
  <c r="E154" i="18"/>
  <c r="D154" i="18"/>
  <c r="C154" i="18"/>
  <c r="B154" i="18"/>
  <c r="A154" i="18"/>
  <c r="N153" i="18"/>
  <c r="M153" i="18"/>
  <c r="J153" i="18"/>
  <c r="G153" i="18"/>
  <c r="F153" i="18"/>
  <c r="E153" i="18"/>
  <c r="D153" i="18"/>
  <c r="C153" i="18"/>
  <c r="B153" i="18"/>
  <c r="A153" i="18"/>
  <c r="N152" i="18"/>
  <c r="M152" i="18"/>
  <c r="J152" i="18"/>
  <c r="G152" i="18"/>
  <c r="F152" i="18"/>
  <c r="E152" i="18"/>
  <c r="D152" i="18"/>
  <c r="C152" i="18"/>
  <c r="B152" i="18"/>
  <c r="A152" i="18"/>
  <c r="N151" i="18"/>
  <c r="M151" i="18"/>
  <c r="J151" i="18"/>
  <c r="G151" i="18"/>
  <c r="F151" i="18"/>
  <c r="E151" i="18"/>
  <c r="D151" i="18"/>
  <c r="C151" i="18"/>
  <c r="B151" i="18"/>
  <c r="A151" i="18"/>
  <c r="N150" i="18"/>
  <c r="M150" i="18"/>
  <c r="J150" i="18"/>
  <c r="G150" i="18"/>
  <c r="F150" i="18"/>
  <c r="E150" i="18"/>
  <c r="D150" i="18"/>
  <c r="C150" i="18"/>
  <c r="B150" i="18"/>
  <c r="A150" i="18"/>
  <c r="N149" i="18"/>
  <c r="J149" i="18"/>
  <c r="G149" i="18"/>
  <c r="F149" i="18"/>
  <c r="E149" i="18"/>
  <c r="D149" i="18"/>
  <c r="C149" i="18"/>
  <c r="B149" i="18"/>
  <c r="A149" i="18"/>
  <c r="N148" i="18"/>
  <c r="M148" i="18"/>
  <c r="J148" i="18"/>
  <c r="G148" i="18"/>
  <c r="F148" i="18"/>
  <c r="E148" i="18"/>
  <c r="D148" i="18"/>
  <c r="C148" i="18"/>
  <c r="B148" i="18"/>
  <c r="A148" i="18"/>
  <c r="N147" i="18"/>
  <c r="J147" i="18"/>
  <c r="G147" i="18"/>
  <c r="F147" i="18"/>
  <c r="E147" i="18"/>
  <c r="D147" i="18"/>
  <c r="C147" i="18"/>
  <c r="B147" i="18"/>
  <c r="A147" i="18"/>
  <c r="N146" i="18"/>
  <c r="M146" i="18"/>
  <c r="J146" i="18"/>
  <c r="G146" i="18"/>
  <c r="F146" i="18"/>
  <c r="E146" i="18"/>
  <c r="D146" i="18"/>
  <c r="C146" i="18"/>
  <c r="B146" i="18"/>
  <c r="A146" i="18"/>
  <c r="N145" i="18"/>
  <c r="M145" i="18"/>
  <c r="J145" i="18"/>
  <c r="G145" i="18"/>
  <c r="F145" i="18"/>
  <c r="E145" i="18"/>
  <c r="D145" i="18"/>
  <c r="C145" i="18"/>
  <c r="B145" i="18"/>
  <c r="A145" i="18"/>
  <c r="N144" i="18"/>
  <c r="M144" i="18"/>
  <c r="J144" i="18"/>
  <c r="G144" i="18"/>
  <c r="F144" i="18"/>
  <c r="E144" i="18"/>
  <c r="D144" i="18"/>
  <c r="C144" i="18"/>
  <c r="B144" i="18"/>
  <c r="A144" i="18"/>
  <c r="N143" i="18"/>
  <c r="M143" i="18"/>
  <c r="J143" i="18"/>
  <c r="G143" i="18"/>
  <c r="F143" i="18"/>
  <c r="E143" i="18"/>
  <c r="D143" i="18"/>
  <c r="C143" i="18"/>
  <c r="B143" i="18"/>
  <c r="A143" i="18"/>
  <c r="N142" i="18"/>
  <c r="M142" i="18"/>
  <c r="J142" i="18"/>
  <c r="G142" i="18"/>
  <c r="F142" i="18"/>
  <c r="E142" i="18"/>
  <c r="D142" i="18"/>
  <c r="C142" i="18"/>
  <c r="B142" i="18"/>
  <c r="A142" i="18"/>
  <c r="N141" i="18"/>
  <c r="M141" i="18"/>
  <c r="J141" i="18"/>
  <c r="G141" i="18"/>
  <c r="F141" i="18"/>
  <c r="E141" i="18"/>
  <c r="D141" i="18"/>
  <c r="C141" i="18"/>
  <c r="B141" i="18"/>
  <c r="A141" i="18"/>
  <c r="N140" i="18"/>
  <c r="M140" i="18"/>
  <c r="J140" i="18"/>
  <c r="G140" i="18"/>
  <c r="F140" i="18"/>
  <c r="E140" i="18"/>
  <c r="D140" i="18"/>
  <c r="C140" i="18"/>
  <c r="B140" i="18"/>
  <c r="A140" i="18"/>
  <c r="N139" i="18"/>
  <c r="M139" i="18"/>
  <c r="J139" i="18"/>
  <c r="G139" i="18"/>
  <c r="F139" i="18"/>
  <c r="E139" i="18"/>
  <c r="D139" i="18"/>
  <c r="C139" i="18"/>
  <c r="B139" i="18"/>
  <c r="A139" i="18"/>
  <c r="N138" i="18"/>
  <c r="M138" i="18"/>
  <c r="J138" i="18"/>
  <c r="G138" i="18"/>
  <c r="F138" i="18"/>
  <c r="E138" i="18"/>
  <c r="D138" i="18"/>
  <c r="C138" i="18"/>
  <c r="B138" i="18"/>
  <c r="A138" i="18"/>
  <c r="N137" i="18"/>
  <c r="J137" i="18"/>
  <c r="G137" i="18"/>
  <c r="F137" i="18"/>
  <c r="E137" i="18"/>
  <c r="D137" i="18"/>
  <c r="C137" i="18"/>
  <c r="B137" i="18"/>
  <c r="A137" i="18"/>
  <c r="N136" i="18"/>
  <c r="M136" i="18"/>
  <c r="J136" i="18"/>
  <c r="G136" i="18"/>
  <c r="F136" i="18"/>
  <c r="E136" i="18"/>
  <c r="D136" i="18"/>
  <c r="C136" i="18"/>
  <c r="B136" i="18"/>
  <c r="A136" i="18"/>
  <c r="N135" i="18"/>
  <c r="J135" i="18"/>
  <c r="G135" i="18"/>
  <c r="F135" i="18"/>
  <c r="E135" i="18"/>
  <c r="D135" i="18"/>
  <c r="C135" i="18"/>
  <c r="B135" i="18"/>
  <c r="A135" i="18"/>
  <c r="N134" i="18"/>
  <c r="M134" i="18"/>
  <c r="J134" i="18"/>
  <c r="G134" i="18"/>
  <c r="F134" i="18"/>
  <c r="E134" i="18"/>
  <c r="D134" i="18"/>
  <c r="C134" i="18"/>
  <c r="B134" i="18"/>
  <c r="A134" i="18"/>
  <c r="N133" i="18"/>
  <c r="M133" i="18"/>
  <c r="J133" i="18"/>
  <c r="G133" i="18"/>
  <c r="F133" i="18"/>
  <c r="E133" i="18"/>
  <c r="D133" i="18"/>
  <c r="C133" i="18"/>
  <c r="B133" i="18"/>
  <c r="A133" i="18"/>
  <c r="N132" i="18"/>
  <c r="J132" i="18"/>
  <c r="G132" i="18"/>
  <c r="F132" i="18"/>
  <c r="E132" i="18"/>
  <c r="D132" i="18"/>
  <c r="C132" i="18"/>
  <c r="B132" i="18"/>
  <c r="A132" i="18"/>
  <c r="N131" i="18"/>
  <c r="J131" i="18"/>
  <c r="G131" i="18"/>
  <c r="F131" i="18"/>
  <c r="E131" i="18"/>
  <c r="D131" i="18"/>
  <c r="C131" i="18"/>
  <c r="B131" i="18"/>
  <c r="A131" i="18"/>
  <c r="N130" i="18"/>
  <c r="M130" i="18"/>
  <c r="J130" i="18"/>
  <c r="G130" i="18"/>
  <c r="F130" i="18"/>
  <c r="E130" i="18"/>
  <c r="D130" i="18"/>
  <c r="C130" i="18"/>
  <c r="B130" i="18"/>
  <c r="A130" i="18"/>
  <c r="N129" i="18"/>
  <c r="M129" i="18"/>
  <c r="J129" i="18"/>
  <c r="G129" i="18"/>
  <c r="F129" i="18"/>
  <c r="E129" i="18"/>
  <c r="D129" i="18"/>
  <c r="C129" i="18"/>
  <c r="B129" i="18"/>
  <c r="A129" i="18"/>
  <c r="N128" i="18"/>
  <c r="M128" i="18"/>
  <c r="J128" i="18"/>
  <c r="G128" i="18"/>
  <c r="F128" i="18"/>
  <c r="E128" i="18"/>
  <c r="D128" i="18"/>
  <c r="C128" i="18"/>
  <c r="B128" i="18"/>
  <c r="A128" i="18"/>
  <c r="N127" i="18"/>
  <c r="M127" i="18"/>
  <c r="J127" i="18"/>
  <c r="G127" i="18"/>
  <c r="F127" i="18"/>
  <c r="E127" i="18"/>
  <c r="D127" i="18"/>
  <c r="C127" i="18"/>
  <c r="B127" i="18"/>
  <c r="A127" i="18"/>
  <c r="N126" i="18"/>
  <c r="M126" i="18"/>
  <c r="J126" i="18"/>
  <c r="G126" i="18"/>
  <c r="F126" i="18"/>
  <c r="E126" i="18"/>
  <c r="D126" i="18"/>
  <c r="C126" i="18"/>
  <c r="B126" i="18"/>
  <c r="A126" i="18"/>
  <c r="N125" i="18"/>
  <c r="M125" i="18"/>
  <c r="J125" i="18"/>
  <c r="G125" i="18"/>
  <c r="F125" i="18"/>
  <c r="E125" i="18"/>
  <c r="D125" i="18"/>
  <c r="C125" i="18"/>
  <c r="B125" i="18"/>
  <c r="A125" i="18"/>
  <c r="N124" i="18"/>
  <c r="J124" i="18"/>
  <c r="G124" i="18"/>
  <c r="F124" i="18"/>
  <c r="E124" i="18"/>
  <c r="D124" i="18"/>
  <c r="C124" i="18"/>
  <c r="B124" i="18"/>
  <c r="A124" i="18"/>
  <c r="N123" i="18"/>
  <c r="M123" i="18"/>
  <c r="J123" i="18"/>
  <c r="G123" i="18"/>
  <c r="F123" i="18"/>
  <c r="E123" i="18"/>
  <c r="D123" i="18"/>
  <c r="C123" i="18"/>
  <c r="B123" i="18"/>
  <c r="A123" i="18"/>
  <c r="N122" i="18"/>
  <c r="M122" i="18"/>
  <c r="J122" i="18"/>
  <c r="G122" i="18"/>
  <c r="F122" i="18"/>
  <c r="E122" i="18"/>
  <c r="D122" i="18"/>
  <c r="C122" i="18"/>
  <c r="B122" i="18"/>
  <c r="A122" i="18"/>
  <c r="N121" i="18"/>
  <c r="M121" i="18"/>
  <c r="J121" i="18"/>
  <c r="G121" i="18"/>
  <c r="F121" i="18"/>
  <c r="E121" i="18"/>
  <c r="D121" i="18"/>
  <c r="C121" i="18"/>
  <c r="B121" i="18"/>
  <c r="A121" i="18"/>
  <c r="N120" i="18"/>
  <c r="M120" i="18"/>
  <c r="J120" i="18"/>
  <c r="G120" i="18"/>
  <c r="F120" i="18"/>
  <c r="E120" i="18"/>
  <c r="D120" i="18"/>
  <c r="C120" i="18"/>
  <c r="B120" i="18"/>
  <c r="A120" i="18"/>
  <c r="N119" i="18"/>
  <c r="M119" i="18"/>
  <c r="J119" i="18"/>
  <c r="G119" i="18"/>
  <c r="F119" i="18"/>
  <c r="E119" i="18"/>
  <c r="D119" i="18"/>
  <c r="C119" i="18"/>
  <c r="B119" i="18"/>
  <c r="A119" i="18"/>
  <c r="N118" i="18"/>
  <c r="M118" i="18"/>
  <c r="J118" i="18"/>
  <c r="G118" i="18"/>
  <c r="F118" i="18"/>
  <c r="E118" i="18"/>
  <c r="D118" i="18"/>
  <c r="C118" i="18"/>
  <c r="B118" i="18"/>
  <c r="A118" i="18"/>
  <c r="N117" i="18"/>
  <c r="M117" i="18"/>
  <c r="J117" i="18"/>
  <c r="G117" i="18"/>
  <c r="F117" i="18"/>
  <c r="E117" i="18"/>
  <c r="D117" i="18"/>
  <c r="C117" i="18"/>
  <c r="B117" i="18"/>
  <c r="A117" i="18"/>
  <c r="N116" i="18"/>
  <c r="M116" i="18"/>
  <c r="J116" i="18"/>
  <c r="G116" i="18"/>
  <c r="F116" i="18"/>
  <c r="E116" i="18"/>
  <c r="D116" i="18"/>
  <c r="C116" i="18"/>
  <c r="B116" i="18"/>
  <c r="A116" i="18"/>
  <c r="N115" i="18"/>
  <c r="M115" i="18"/>
  <c r="J115" i="18"/>
  <c r="G115" i="18"/>
  <c r="F115" i="18"/>
  <c r="E115" i="18"/>
  <c r="D115" i="18"/>
  <c r="C115" i="18"/>
  <c r="B115" i="18"/>
  <c r="A115" i="18"/>
  <c r="N114" i="18"/>
  <c r="M114" i="18"/>
  <c r="J114" i="18"/>
  <c r="G114" i="18"/>
  <c r="F114" i="18"/>
  <c r="E114" i="18"/>
  <c r="D114" i="18"/>
  <c r="C114" i="18"/>
  <c r="B114" i="18"/>
  <c r="A114" i="18"/>
  <c r="N113" i="18"/>
  <c r="M113" i="18"/>
  <c r="J113" i="18"/>
  <c r="G113" i="18"/>
  <c r="F113" i="18"/>
  <c r="E113" i="18"/>
  <c r="D113" i="18"/>
  <c r="C113" i="18"/>
  <c r="B113" i="18"/>
  <c r="A113" i="18"/>
  <c r="N112" i="18"/>
  <c r="M112" i="18"/>
  <c r="J112" i="18"/>
  <c r="G112" i="18"/>
  <c r="F112" i="18"/>
  <c r="E112" i="18"/>
  <c r="D112" i="18"/>
  <c r="C112" i="18"/>
  <c r="B112" i="18"/>
  <c r="A112" i="18"/>
  <c r="N111" i="18"/>
  <c r="J111" i="18"/>
  <c r="G111" i="18"/>
  <c r="F111" i="18"/>
  <c r="E111" i="18"/>
  <c r="D111" i="18"/>
  <c r="C111" i="18"/>
  <c r="B111" i="18"/>
  <c r="A111" i="18"/>
  <c r="N110" i="18"/>
  <c r="M110" i="18"/>
  <c r="J110" i="18"/>
  <c r="G110" i="18"/>
  <c r="F110" i="18"/>
  <c r="E110" i="18"/>
  <c r="D110" i="18"/>
  <c r="C110" i="18"/>
  <c r="B110" i="18"/>
  <c r="A110" i="18"/>
  <c r="N109" i="18"/>
  <c r="M109" i="18"/>
  <c r="J109" i="18"/>
  <c r="G109" i="18"/>
  <c r="F109" i="18"/>
  <c r="E109" i="18"/>
  <c r="D109" i="18"/>
  <c r="C109" i="18"/>
  <c r="B109" i="18"/>
  <c r="A109" i="18"/>
  <c r="N108" i="18"/>
  <c r="J108" i="18"/>
  <c r="G108" i="18"/>
  <c r="F108" i="18"/>
  <c r="E108" i="18"/>
  <c r="D108" i="18"/>
  <c r="C108" i="18"/>
  <c r="B108" i="18"/>
  <c r="A108" i="18"/>
  <c r="N107" i="18"/>
  <c r="J107" i="18"/>
  <c r="G107" i="18"/>
  <c r="F107" i="18"/>
  <c r="E107" i="18"/>
  <c r="D107" i="18"/>
  <c r="C107" i="18"/>
  <c r="B107" i="18"/>
  <c r="A107" i="18"/>
  <c r="N106" i="18"/>
  <c r="M106" i="18"/>
  <c r="J106" i="18"/>
  <c r="G106" i="18"/>
  <c r="F106" i="18"/>
  <c r="E106" i="18"/>
  <c r="D106" i="18"/>
  <c r="C106" i="18"/>
  <c r="B106" i="18"/>
  <c r="A106" i="18"/>
  <c r="N105" i="18"/>
  <c r="M105" i="18"/>
  <c r="J105" i="18"/>
  <c r="G105" i="18"/>
  <c r="F105" i="18"/>
  <c r="E105" i="18"/>
  <c r="D105" i="18"/>
  <c r="C105" i="18"/>
  <c r="B105" i="18"/>
  <c r="A105" i="18"/>
  <c r="N104" i="18"/>
  <c r="M104" i="18"/>
  <c r="J104" i="18"/>
  <c r="G104" i="18"/>
  <c r="F104" i="18"/>
  <c r="E104" i="18"/>
  <c r="D104" i="18"/>
  <c r="C104" i="18"/>
  <c r="B104" i="18"/>
  <c r="A104" i="18"/>
  <c r="N103" i="18"/>
  <c r="M103" i="18"/>
  <c r="J103" i="18"/>
  <c r="G103" i="18"/>
  <c r="F103" i="18"/>
  <c r="E103" i="18"/>
  <c r="D103" i="18"/>
  <c r="C103" i="18"/>
  <c r="B103" i="18"/>
  <c r="A103" i="18"/>
  <c r="N102" i="18"/>
  <c r="M102" i="18"/>
  <c r="J102" i="18"/>
  <c r="G102" i="18"/>
  <c r="F102" i="18"/>
  <c r="E102" i="18"/>
  <c r="D102" i="18"/>
  <c r="C102" i="18"/>
  <c r="B102" i="18"/>
  <c r="A102" i="18"/>
  <c r="N101" i="18"/>
  <c r="M101" i="18"/>
  <c r="J101" i="18"/>
  <c r="G101" i="18"/>
  <c r="F101" i="18"/>
  <c r="E101" i="18"/>
  <c r="D101" i="18"/>
  <c r="C101" i="18"/>
  <c r="B101" i="18"/>
  <c r="A101" i="18"/>
  <c r="N100" i="18"/>
  <c r="M100" i="18"/>
  <c r="J100" i="18"/>
  <c r="G100" i="18"/>
  <c r="F100" i="18"/>
  <c r="E100" i="18"/>
  <c r="D100" i="18"/>
  <c r="C100" i="18"/>
  <c r="B100" i="18"/>
  <c r="A100" i="18"/>
  <c r="N99" i="18"/>
  <c r="J99" i="18"/>
  <c r="G99" i="18"/>
  <c r="F99" i="18"/>
  <c r="E99" i="18"/>
  <c r="D99" i="18"/>
  <c r="C99" i="18"/>
  <c r="B99" i="18"/>
  <c r="A99" i="18"/>
  <c r="N98" i="18"/>
  <c r="M98" i="18"/>
  <c r="J98" i="18"/>
  <c r="G98" i="18"/>
  <c r="F98" i="18"/>
  <c r="E98" i="18"/>
  <c r="D98" i="18"/>
  <c r="C98" i="18"/>
  <c r="B98" i="18"/>
  <c r="A98" i="18"/>
  <c r="N97" i="18"/>
  <c r="J97" i="18"/>
  <c r="G97" i="18"/>
  <c r="F97" i="18"/>
  <c r="E97" i="18"/>
  <c r="D97" i="18"/>
  <c r="C97" i="18"/>
  <c r="B97" i="18"/>
  <c r="A97" i="18"/>
  <c r="N96" i="18"/>
  <c r="M96" i="18"/>
  <c r="J96" i="18"/>
  <c r="G96" i="18"/>
  <c r="F96" i="18"/>
  <c r="E96" i="18"/>
  <c r="D96" i="18"/>
  <c r="C96" i="18"/>
  <c r="B96" i="18"/>
  <c r="A96" i="18"/>
  <c r="N95" i="18"/>
  <c r="M95" i="18"/>
  <c r="J95" i="18"/>
  <c r="G95" i="18"/>
  <c r="F95" i="18"/>
  <c r="E95" i="18"/>
  <c r="D95" i="18"/>
  <c r="C95" i="18"/>
  <c r="B95" i="18"/>
  <c r="A95" i="18"/>
  <c r="N94" i="18"/>
  <c r="M94" i="18"/>
  <c r="J94" i="18"/>
  <c r="G94" i="18"/>
  <c r="F94" i="18"/>
  <c r="E94" i="18"/>
  <c r="D94" i="18"/>
  <c r="C94" i="18"/>
  <c r="B94" i="18"/>
  <c r="A94" i="18"/>
  <c r="N93" i="18"/>
  <c r="M93" i="18"/>
  <c r="J93" i="18"/>
  <c r="G93" i="18"/>
  <c r="F93" i="18"/>
  <c r="E93" i="18"/>
  <c r="D93" i="18"/>
  <c r="C93" i="18"/>
  <c r="B93" i="18"/>
  <c r="A93" i="18"/>
  <c r="N92" i="18"/>
  <c r="M92" i="18"/>
  <c r="J92" i="18"/>
  <c r="G92" i="18"/>
  <c r="F92" i="18"/>
  <c r="E92" i="18"/>
  <c r="D92" i="18"/>
  <c r="C92" i="18"/>
  <c r="B92" i="18"/>
  <c r="A92" i="18"/>
  <c r="N91" i="18"/>
  <c r="M91" i="18"/>
  <c r="J91" i="18"/>
  <c r="G91" i="18"/>
  <c r="F91" i="18"/>
  <c r="E91" i="18"/>
  <c r="D91" i="18"/>
  <c r="C91" i="18"/>
  <c r="B91" i="18"/>
  <c r="A91" i="18"/>
  <c r="N90" i="18"/>
  <c r="M90" i="18"/>
  <c r="J90" i="18"/>
  <c r="G90" i="18"/>
  <c r="F90" i="18"/>
  <c r="E90" i="18"/>
  <c r="D90" i="18"/>
  <c r="C90" i="18"/>
  <c r="B90" i="18"/>
  <c r="A90" i="18"/>
  <c r="N89" i="18"/>
  <c r="J89" i="18"/>
  <c r="G89" i="18"/>
  <c r="F89" i="18"/>
  <c r="E89" i="18"/>
  <c r="D89" i="18"/>
  <c r="C89" i="18"/>
  <c r="B89" i="18"/>
  <c r="A89" i="18"/>
  <c r="N88" i="18"/>
  <c r="M88" i="18"/>
  <c r="J88" i="18"/>
  <c r="G88" i="18"/>
  <c r="F88" i="18"/>
  <c r="E88" i="18"/>
  <c r="D88" i="18"/>
  <c r="C88" i="18"/>
  <c r="B88" i="18"/>
  <c r="A88" i="18"/>
  <c r="N87" i="18"/>
  <c r="M87" i="18"/>
  <c r="J87" i="18"/>
  <c r="G87" i="18"/>
  <c r="F87" i="18"/>
  <c r="E87" i="18"/>
  <c r="D87" i="18"/>
  <c r="C87" i="18"/>
  <c r="B87" i="18"/>
  <c r="A87" i="18"/>
  <c r="N86" i="18"/>
  <c r="M86" i="18"/>
  <c r="J86" i="18"/>
  <c r="G86" i="18"/>
  <c r="F86" i="18"/>
  <c r="E86" i="18"/>
  <c r="D86" i="18"/>
  <c r="C86" i="18"/>
  <c r="B86" i="18"/>
  <c r="A86" i="18"/>
  <c r="N85" i="18"/>
  <c r="M85" i="18"/>
  <c r="J85" i="18"/>
  <c r="G85" i="18"/>
  <c r="F85" i="18"/>
  <c r="E85" i="18"/>
  <c r="D85" i="18"/>
  <c r="C85" i="18"/>
  <c r="B85" i="18"/>
  <c r="A85" i="18"/>
  <c r="N84" i="18"/>
  <c r="M84" i="18"/>
  <c r="J84" i="18"/>
  <c r="G84" i="18"/>
  <c r="F84" i="18"/>
  <c r="E84" i="18"/>
  <c r="D84" i="18"/>
  <c r="C84" i="18"/>
  <c r="B84" i="18"/>
  <c r="A84" i="18"/>
  <c r="N83" i="18"/>
  <c r="M83" i="18"/>
  <c r="J83" i="18"/>
  <c r="G83" i="18"/>
  <c r="F83" i="18"/>
  <c r="E83" i="18"/>
  <c r="D83" i="18"/>
  <c r="C83" i="18"/>
  <c r="B83" i="18"/>
  <c r="A83" i="18"/>
  <c r="N82" i="18"/>
  <c r="M82" i="18"/>
  <c r="J82" i="18"/>
  <c r="G82" i="18"/>
  <c r="F82" i="18"/>
  <c r="E82" i="18"/>
  <c r="D82" i="18"/>
  <c r="C82" i="18"/>
  <c r="B82" i="18"/>
  <c r="A82" i="18"/>
  <c r="N81" i="18"/>
  <c r="M81" i="18"/>
  <c r="J81" i="18"/>
  <c r="G81" i="18"/>
  <c r="F81" i="18"/>
  <c r="E81" i="18"/>
  <c r="D81" i="18"/>
  <c r="C81" i="18"/>
  <c r="B81" i="18"/>
  <c r="A81" i="18"/>
  <c r="N80" i="18"/>
  <c r="J80" i="18"/>
  <c r="G80" i="18"/>
  <c r="F80" i="18"/>
  <c r="E80" i="18"/>
  <c r="D80" i="18"/>
  <c r="C80" i="18"/>
  <c r="B80" i="18"/>
  <c r="A80" i="18"/>
  <c r="N79" i="18"/>
  <c r="M79" i="18"/>
  <c r="J79" i="18"/>
  <c r="G79" i="18"/>
  <c r="F79" i="18"/>
  <c r="E79" i="18"/>
  <c r="D79" i="18"/>
  <c r="C79" i="18"/>
  <c r="B79" i="18"/>
  <c r="A79" i="18"/>
  <c r="N78" i="18"/>
  <c r="M78" i="18"/>
  <c r="J78" i="18"/>
  <c r="G78" i="18"/>
  <c r="F78" i="18"/>
  <c r="E78" i="18"/>
  <c r="D78" i="18"/>
  <c r="C78" i="18"/>
  <c r="B78" i="18"/>
  <c r="A78" i="18"/>
  <c r="N77" i="18"/>
  <c r="M77" i="18"/>
  <c r="J77" i="18"/>
  <c r="G77" i="18"/>
  <c r="F77" i="18"/>
  <c r="E77" i="18"/>
  <c r="D77" i="18"/>
  <c r="C77" i="18"/>
  <c r="B77" i="18"/>
  <c r="A77" i="18"/>
  <c r="N76" i="18"/>
  <c r="M76" i="18"/>
  <c r="J76" i="18"/>
  <c r="G76" i="18"/>
  <c r="F76" i="18"/>
  <c r="E76" i="18"/>
  <c r="D76" i="18"/>
  <c r="C76" i="18"/>
  <c r="B76" i="18"/>
  <c r="A76" i="18"/>
  <c r="N75" i="18"/>
  <c r="M75" i="18"/>
  <c r="J75" i="18"/>
  <c r="G75" i="18"/>
  <c r="F75" i="18"/>
  <c r="E75" i="18"/>
  <c r="D75" i="18"/>
  <c r="C75" i="18"/>
  <c r="B75" i="18"/>
  <c r="A75" i="18"/>
  <c r="N74" i="18"/>
  <c r="M74" i="18"/>
  <c r="J74" i="18"/>
  <c r="G74" i="18"/>
  <c r="F74" i="18"/>
  <c r="E74" i="18"/>
  <c r="D74" i="18"/>
  <c r="C74" i="18"/>
  <c r="B74" i="18"/>
  <c r="A74" i="18"/>
  <c r="N73" i="18"/>
  <c r="M73" i="18"/>
  <c r="J73" i="18"/>
  <c r="G73" i="18"/>
  <c r="F73" i="18"/>
  <c r="E73" i="18"/>
  <c r="D73" i="18"/>
  <c r="C73" i="18"/>
  <c r="B73" i="18"/>
  <c r="A73" i="18"/>
  <c r="N72" i="18"/>
  <c r="M72" i="18"/>
  <c r="J72" i="18"/>
  <c r="G72" i="18"/>
  <c r="F72" i="18"/>
  <c r="E72" i="18"/>
  <c r="D72" i="18"/>
  <c r="C72" i="18"/>
  <c r="B72" i="18"/>
  <c r="A72" i="18"/>
  <c r="N71" i="18"/>
  <c r="M71" i="18"/>
  <c r="J71" i="18"/>
  <c r="G71" i="18"/>
  <c r="F71" i="18"/>
  <c r="E71" i="18"/>
  <c r="D71" i="18"/>
  <c r="C71" i="18"/>
  <c r="B71" i="18"/>
  <c r="A71" i="18"/>
  <c r="N70" i="18"/>
  <c r="M70" i="18"/>
  <c r="J70" i="18"/>
  <c r="G70" i="18"/>
  <c r="F70" i="18"/>
  <c r="E70" i="18"/>
  <c r="D70" i="18"/>
  <c r="C70" i="18"/>
  <c r="B70" i="18"/>
  <c r="A70" i="18"/>
  <c r="N69" i="18"/>
  <c r="M69" i="18"/>
  <c r="J69" i="18"/>
  <c r="G69" i="18"/>
  <c r="F69" i="18"/>
  <c r="E69" i="18"/>
  <c r="D69" i="18"/>
  <c r="C69" i="18"/>
  <c r="B69" i="18"/>
  <c r="A69" i="18"/>
  <c r="N68" i="18"/>
  <c r="M68" i="18"/>
  <c r="J68" i="18"/>
  <c r="G68" i="18"/>
  <c r="F68" i="18"/>
  <c r="E68" i="18"/>
  <c r="D68" i="18"/>
  <c r="C68" i="18"/>
  <c r="B68" i="18"/>
  <c r="A68" i="18"/>
  <c r="N67" i="18"/>
  <c r="M67" i="18"/>
  <c r="J67" i="18"/>
  <c r="G67" i="18"/>
  <c r="F67" i="18"/>
  <c r="E67" i="18"/>
  <c r="D67" i="18"/>
  <c r="C67" i="18"/>
  <c r="B67" i="18"/>
  <c r="A67" i="18"/>
  <c r="N66" i="18"/>
  <c r="M66" i="18"/>
  <c r="J66" i="18"/>
  <c r="G66" i="18"/>
  <c r="F66" i="18"/>
  <c r="E66" i="18"/>
  <c r="D66" i="18"/>
  <c r="C66" i="18"/>
  <c r="B66" i="18"/>
  <c r="A66" i="18"/>
  <c r="N65" i="18"/>
  <c r="M65" i="18"/>
  <c r="J65" i="18"/>
  <c r="G65" i="18"/>
  <c r="F65" i="18"/>
  <c r="E65" i="18"/>
  <c r="D65" i="18"/>
  <c r="C65" i="18"/>
  <c r="B65" i="18"/>
  <c r="A65" i="18"/>
  <c r="N64" i="18"/>
  <c r="M64" i="18"/>
  <c r="J64" i="18"/>
  <c r="G64" i="18"/>
  <c r="F64" i="18"/>
  <c r="E64" i="18"/>
  <c r="D64" i="18"/>
  <c r="C64" i="18"/>
  <c r="B64" i="18"/>
  <c r="A64" i="18"/>
  <c r="N63" i="18"/>
  <c r="M63" i="18"/>
  <c r="J63" i="18"/>
  <c r="G63" i="18"/>
  <c r="F63" i="18"/>
  <c r="E63" i="18"/>
  <c r="D63" i="18"/>
  <c r="C63" i="18"/>
  <c r="B63" i="18"/>
  <c r="A63" i="18"/>
  <c r="N62" i="18"/>
  <c r="M62" i="18"/>
  <c r="J62" i="18"/>
  <c r="G62" i="18"/>
  <c r="F62" i="18"/>
  <c r="E62" i="18"/>
  <c r="D62" i="18"/>
  <c r="C62" i="18"/>
  <c r="B62" i="18"/>
  <c r="A62" i="18"/>
  <c r="N61" i="18"/>
  <c r="M61" i="18"/>
  <c r="J61" i="18"/>
  <c r="G61" i="18"/>
  <c r="F61" i="18"/>
  <c r="E61" i="18"/>
  <c r="D61" i="18"/>
  <c r="C61" i="18"/>
  <c r="B61" i="18"/>
  <c r="A61" i="18"/>
  <c r="N60" i="18"/>
  <c r="M60" i="18"/>
  <c r="J60" i="18"/>
  <c r="G60" i="18"/>
  <c r="F60" i="18"/>
  <c r="E60" i="18"/>
  <c r="D60" i="18"/>
  <c r="C60" i="18"/>
  <c r="B60" i="18"/>
  <c r="A60" i="18"/>
  <c r="N59" i="18"/>
  <c r="M59" i="18"/>
  <c r="J59" i="18"/>
  <c r="G59" i="18"/>
  <c r="F59" i="18"/>
  <c r="E59" i="18"/>
  <c r="D59" i="18"/>
  <c r="C59" i="18"/>
  <c r="B59" i="18"/>
  <c r="A59" i="18"/>
  <c r="N58" i="18"/>
  <c r="M58" i="18"/>
  <c r="J58" i="18"/>
  <c r="G58" i="18"/>
  <c r="F58" i="18"/>
  <c r="E58" i="18"/>
  <c r="D58" i="18"/>
  <c r="C58" i="18"/>
  <c r="B58" i="18"/>
  <c r="A58" i="18"/>
  <c r="N57" i="18"/>
  <c r="M57" i="18"/>
  <c r="J57" i="18"/>
  <c r="G57" i="18"/>
  <c r="F57" i="18"/>
  <c r="E57" i="18"/>
  <c r="D57" i="18"/>
  <c r="C57" i="18"/>
  <c r="B57" i="18"/>
  <c r="A57" i="18"/>
  <c r="N56" i="18"/>
  <c r="M56" i="18"/>
  <c r="J56" i="18"/>
  <c r="G56" i="18"/>
  <c r="F56" i="18"/>
  <c r="E56" i="18"/>
  <c r="D56" i="18"/>
  <c r="C56" i="18"/>
  <c r="B56" i="18"/>
  <c r="A56" i="18"/>
  <c r="N55" i="18"/>
  <c r="M55" i="18"/>
  <c r="J55" i="18"/>
  <c r="G55" i="18"/>
  <c r="F55" i="18"/>
  <c r="E55" i="18"/>
  <c r="D55" i="18"/>
  <c r="C55" i="18"/>
  <c r="B55" i="18"/>
  <c r="A55" i="18"/>
  <c r="N54" i="18"/>
  <c r="M54" i="18"/>
  <c r="J54" i="18"/>
  <c r="G54" i="18"/>
  <c r="F54" i="18"/>
  <c r="E54" i="18"/>
  <c r="D54" i="18"/>
  <c r="C54" i="18"/>
  <c r="B54" i="18"/>
  <c r="A54" i="18"/>
  <c r="N53" i="18"/>
  <c r="M53" i="18"/>
  <c r="J53" i="18"/>
  <c r="G53" i="18"/>
  <c r="F53" i="18"/>
  <c r="E53" i="18"/>
  <c r="D53" i="18"/>
  <c r="C53" i="18"/>
  <c r="B53" i="18"/>
  <c r="A53" i="18"/>
  <c r="N52" i="18"/>
  <c r="M52" i="18"/>
  <c r="J52" i="18"/>
  <c r="G52" i="18"/>
  <c r="F52" i="18"/>
  <c r="E52" i="18"/>
  <c r="D52" i="18"/>
  <c r="C52" i="18"/>
  <c r="B52" i="18"/>
  <c r="A52" i="18"/>
  <c r="N51" i="18"/>
  <c r="M51" i="18"/>
  <c r="J51" i="18"/>
  <c r="G51" i="18"/>
  <c r="F51" i="18"/>
  <c r="E51" i="18"/>
  <c r="D51" i="18"/>
  <c r="C51" i="18"/>
  <c r="B51" i="18"/>
  <c r="A51" i="18"/>
  <c r="N50" i="18"/>
  <c r="M50" i="18"/>
  <c r="J50" i="18"/>
  <c r="G50" i="18"/>
  <c r="F50" i="18"/>
  <c r="E50" i="18"/>
  <c r="D50" i="18"/>
  <c r="C50" i="18"/>
  <c r="B50" i="18"/>
  <c r="A50" i="18"/>
  <c r="N49" i="18"/>
  <c r="M49" i="18"/>
  <c r="J49" i="18"/>
  <c r="G49" i="18"/>
  <c r="F49" i="18"/>
  <c r="E49" i="18"/>
  <c r="D49" i="18"/>
  <c r="C49" i="18"/>
  <c r="B49" i="18"/>
  <c r="A49" i="18"/>
  <c r="N48" i="18"/>
  <c r="M48" i="18"/>
  <c r="J48" i="18"/>
  <c r="G48" i="18"/>
  <c r="F48" i="18"/>
  <c r="E48" i="18"/>
  <c r="D48" i="18"/>
  <c r="C48" i="18"/>
  <c r="B48" i="18"/>
  <c r="A48" i="18"/>
  <c r="N47" i="18"/>
  <c r="M47" i="18"/>
  <c r="J47" i="18"/>
  <c r="G47" i="18"/>
  <c r="F47" i="18"/>
  <c r="E47" i="18"/>
  <c r="D47" i="18"/>
  <c r="C47" i="18"/>
  <c r="B47" i="18"/>
  <c r="A47" i="18"/>
  <c r="N46" i="18"/>
  <c r="M46" i="18"/>
  <c r="J46" i="18"/>
  <c r="G46" i="18"/>
  <c r="F46" i="18"/>
  <c r="E46" i="18"/>
  <c r="D46" i="18"/>
  <c r="C46" i="18"/>
  <c r="B46" i="18"/>
  <c r="A46" i="18"/>
  <c r="N45" i="18"/>
  <c r="M45" i="18"/>
  <c r="J45" i="18"/>
  <c r="G45" i="18"/>
  <c r="F45" i="18"/>
  <c r="E45" i="18"/>
  <c r="D45" i="18"/>
  <c r="C45" i="18"/>
  <c r="B45" i="18"/>
  <c r="A45" i="18"/>
  <c r="N44" i="18"/>
  <c r="M44" i="18"/>
  <c r="J44" i="18"/>
  <c r="G44" i="18"/>
  <c r="F44" i="18"/>
  <c r="E44" i="18"/>
  <c r="D44" i="18"/>
  <c r="C44" i="18"/>
  <c r="B44" i="18"/>
  <c r="A44" i="18"/>
  <c r="N43" i="18"/>
  <c r="M43" i="18"/>
  <c r="J43" i="18"/>
  <c r="G43" i="18"/>
  <c r="F43" i="18"/>
  <c r="E43" i="18"/>
  <c r="D43" i="18"/>
  <c r="C43" i="18"/>
  <c r="B43" i="18"/>
  <c r="A43" i="18"/>
  <c r="N42" i="18"/>
  <c r="M42" i="18"/>
  <c r="J42" i="18"/>
  <c r="G42" i="18"/>
  <c r="F42" i="18"/>
  <c r="E42" i="18"/>
  <c r="D42" i="18"/>
  <c r="C42" i="18"/>
  <c r="B42" i="18"/>
  <c r="A42" i="18"/>
  <c r="N41" i="18"/>
  <c r="J41" i="18"/>
  <c r="G41" i="18"/>
  <c r="F41" i="18"/>
  <c r="E41" i="18"/>
  <c r="D41" i="18"/>
  <c r="C41" i="18"/>
  <c r="B41" i="18"/>
  <c r="A41" i="18"/>
  <c r="N40" i="18"/>
  <c r="M40" i="18"/>
  <c r="J40" i="18"/>
  <c r="G40" i="18"/>
  <c r="F40" i="18"/>
  <c r="E40" i="18"/>
  <c r="D40" i="18"/>
  <c r="C40" i="18"/>
  <c r="B40" i="18"/>
  <c r="A40" i="18"/>
  <c r="N39" i="18"/>
  <c r="M39" i="18"/>
  <c r="J39" i="18"/>
  <c r="G39" i="18"/>
  <c r="F39" i="18"/>
  <c r="E39" i="18"/>
  <c r="D39" i="18"/>
  <c r="C39" i="18"/>
  <c r="B39" i="18"/>
  <c r="A39" i="18"/>
  <c r="N38" i="18"/>
  <c r="M38" i="18"/>
  <c r="J38" i="18"/>
  <c r="G38" i="18"/>
  <c r="F38" i="18"/>
  <c r="E38" i="18"/>
  <c r="D38" i="18"/>
  <c r="C38" i="18"/>
  <c r="B38" i="18"/>
  <c r="A38" i="18"/>
  <c r="N37" i="18"/>
  <c r="M37" i="18"/>
  <c r="J37" i="18"/>
  <c r="G37" i="18"/>
  <c r="F37" i="18"/>
  <c r="E37" i="18"/>
  <c r="D37" i="18"/>
  <c r="C37" i="18"/>
  <c r="B37" i="18"/>
  <c r="A37" i="18"/>
  <c r="N36" i="18"/>
  <c r="M36" i="18"/>
  <c r="J36" i="18"/>
  <c r="G36" i="18"/>
  <c r="F36" i="18"/>
  <c r="E36" i="18"/>
  <c r="D36" i="18"/>
  <c r="C36" i="18"/>
  <c r="B36" i="18"/>
  <c r="A36" i="18"/>
  <c r="N35" i="18"/>
  <c r="J35" i="18"/>
  <c r="G35" i="18"/>
  <c r="F35" i="18"/>
  <c r="E35" i="18"/>
  <c r="D35" i="18"/>
  <c r="C35" i="18"/>
  <c r="B35" i="18"/>
  <c r="A35" i="18"/>
  <c r="N34" i="18"/>
  <c r="M34" i="18"/>
  <c r="J34" i="18"/>
  <c r="G34" i="18"/>
  <c r="F34" i="18"/>
  <c r="E34" i="18"/>
  <c r="D34" i="18"/>
  <c r="C34" i="18"/>
  <c r="B34" i="18"/>
  <c r="A34" i="18"/>
  <c r="N33" i="18"/>
  <c r="J33" i="18"/>
  <c r="G33" i="18"/>
  <c r="F33" i="18"/>
  <c r="E33" i="18"/>
  <c r="D33" i="18"/>
  <c r="C33" i="18"/>
  <c r="B33" i="18"/>
  <c r="A33" i="18"/>
  <c r="N32" i="18"/>
  <c r="M32" i="18"/>
  <c r="J32" i="18"/>
  <c r="G32" i="18"/>
  <c r="F32" i="18"/>
  <c r="E32" i="18"/>
  <c r="D32" i="18"/>
  <c r="C32" i="18"/>
  <c r="B32" i="18"/>
  <c r="A32" i="18"/>
  <c r="N31" i="18"/>
  <c r="M31" i="18"/>
  <c r="J31" i="18"/>
  <c r="G31" i="18"/>
  <c r="F31" i="18"/>
  <c r="E31" i="18"/>
  <c r="D31" i="18"/>
  <c r="C31" i="18"/>
  <c r="B31" i="18"/>
  <c r="A31" i="18"/>
  <c r="N30" i="18"/>
  <c r="M30" i="18"/>
  <c r="J30" i="18"/>
  <c r="G30" i="18"/>
  <c r="F30" i="18"/>
  <c r="E30" i="18"/>
  <c r="D30" i="18"/>
  <c r="C30" i="18"/>
  <c r="B30" i="18"/>
  <c r="A30" i="18"/>
  <c r="N29" i="18"/>
  <c r="M29" i="18"/>
  <c r="J29" i="18"/>
  <c r="G29" i="18"/>
  <c r="F29" i="18"/>
  <c r="E29" i="18"/>
  <c r="D29" i="18"/>
  <c r="C29" i="18"/>
  <c r="B29" i="18"/>
  <c r="A29" i="18"/>
  <c r="N28" i="18"/>
  <c r="M28" i="18"/>
  <c r="J28" i="18"/>
  <c r="G28" i="18"/>
  <c r="F28" i="18"/>
  <c r="E28" i="18"/>
  <c r="D28" i="18"/>
  <c r="C28" i="18"/>
  <c r="B28" i="18"/>
  <c r="A28" i="18"/>
  <c r="N27" i="18"/>
  <c r="M27" i="18"/>
  <c r="J27" i="18"/>
  <c r="G27" i="18"/>
  <c r="F27" i="18"/>
  <c r="E27" i="18"/>
  <c r="D27" i="18"/>
  <c r="C27" i="18"/>
  <c r="B27" i="18"/>
  <c r="A27" i="18"/>
  <c r="N26" i="18"/>
  <c r="M26" i="18"/>
  <c r="J26" i="18"/>
  <c r="G26" i="18"/>
  <c r="F26" i="18"/>
  <c r="E26" i="18"/>
  <c r="D26" i="18"/>
  <c r="C26" i="18"/>
  <c r="B26" i="18"/>
  <c r="A26" i="18"/>
  <c r="N25" i="18"/>
  <c r="M25" i="18"/>
  <c r="J25" i="18"/>
  <c r="G25" i="18"/>
  <c r="F25" i="18"/>
  <c r="E25" i="18"/>
  <c r="D25" i="18"/>
  <c r="C25" i="18"/>
  <c r="B25" i="18"/>
  <c r="A25" i="18"/>
  <c r="N24" i="18"/>
  <c r="J24" i="18"/>
  <c r="G24" i="18"/>
  <c r="F24" i="18"/>
  <c r="E24" i="18"/>
  <c r="D24" i="18"/>
  <c r="C24" i="18"/>
  <c r="B24" i="18"/>
  <c r="A24" i="18"/>
  <c r="N23" i="18"/>
  <c r="M23" i="18"/>
  <c r="J23" i="18"/>
  <c r="G23" i="18"/>
  <c r="F23" i="18"/>
  <c r="E23" i="18"/>
  <c r="D23" i="18"/>
  <c r="C23" i="18"/>
  <c r="B23" i="18"/>
  <c r="A23" i="18"/>
  <c r="N22" i="18"/>
  <c r="M22" i="18"/>
  <c r="J22" i="18"/>
  <c r="G22" i="18"/>
  <c r="F22" i="18"/>
  <c r="E22" i="18"/>
  <c r="D22" i="18"/>
  <c r="C22" i="18"/>
  <c r="B22" i="18"/>
  <c r="A22" i="18"/>
  <c r="N21" i="18"/>
  <c r="M21" i="18"/>
  <c r="J21" i="18"/>
  <c r="G21" i="18"/>
  <c r="F21" i="18"/>
  <c r="E21" i="18"/>
  <c r="D21" i="18"/>
  <c r="C21" i="18"/>
  <c r="B21" i="18"/>
  <c r="A21" i="18"/>
  <c r="N20" i="18"/>
  <c r="M20" i="18"/>
  <c r="J20" i="18"/>
  <c r="G20" i="18"/>
  <c r="F20" i="18"/>
  <c r="E20" i="18"/>
  <c r="D20" i="18"/>
  <c r="C20" i="18"/>
  <c r="B20" i="18"/>
  <c r="A20" i="18"/>
  <c r="N19" i="18"/>
  <c r="M19" i="18"/>
  <c r="J19" i="18"/>
  <c r="G19" i="18"/>
  <c r="F19" i="18"/>
  <c r="E19" i="18"/>
  <c r="D19" i="18"/>
  <c r="C19" i="18"/>
  <c r="B19" i="18"/>
  <c r="A19" i="18"/>
  <c r="N18" i="18"/>
  <c r="M18" i="18"/>
  <c r="J18" i="18"/>
  <c r="G18" i="18"/>
  <c r="F18" i="18"/>
  <c r="E18" i="18"/>
  <c r="D18" i="18"/>
  <c r="C18" i="18"/>
  <c r="B18" i="18"/>
  <c r="A18" i="18"/>
  <c r="N17" i="18"/>
  <c r="M17" i="18"/>
  <c r="J17" i="18"/>
  <c r="G17" i="18"/>
  <c r="F17" i="18"/>
  <c r="E17" i="18"/>
  <c r="D17" i="18"/>
  <c r="C17" i="18"/>
  <c r="B17" i="18"/>
  <c r="A17" i="18"/>
  <c r="N16" i="18"/>
  <c r="J16" i="18"/>
  <c r="G16" i="18"/>
  <c r="F16" i="18"/>
  <c r="E16" i="18"/>
  <c r="D16" i="18"/>
  <c r="C16" i="18"/>
  <c r="B16" i="18"/>
  <c r="A16" i="18"/>
  <c r="N15" i="18"/>
  <c r="M15" i="18"/>
  <c r="J15" i="18"/>
  <c r="G15" i="18"/>
  <c r="F15" i="18"/>
  <c r="E15" i="18"/>
  <c r="D15" i="18"/>
  <c r="C15" i="18"/>
  <c r="B15" i="18"/>
  <c r="A15" i="18"/>
  <c r="N14" i="18"/>
  <c r="M14" i="18"/>
  <c r="J14" i="18"/>
  <c r="G14" i="18"/>
  <c r="F14" i="18"/>
  <c r="E14" i="18"/>
  <c r="D14" i="18"/>
  <c r="C14" i="18"/>
  <c r="B14" i="18"/>
  <c r="A14" i="18"/>
  <c r="N13" i="18"/>
  <c r="M13" i="18"/>
  <c r="J13" i="18"/>
  <c r="G13" i="18"/>
  <c r="F13" i="18"/>
  <c r="E13" i="18"/>
  <c r="D13" i="18"/>
  <c r="C13" i="18"/>
  <c r="B13" i="18"/>
  <c r="A13" i="18"/>
  <c r="N12" i="18"/>
  <c r="M12" i="18"/>
  <c r="J12" i="18"/>
  <c r="G12" i="18"/>
  <c r="F12" i="18"/>
  <c r="E12" i="18"/>
  <c r="D12" i="18"/>
  <c r="C12" i="18"/>
  <c r="B12" i="18"/>
  <c r="A12" i="18"/>
  <c r="N11" i="18"/>
  <c r="M11" i="18"/>
  <c r="J11" i="18"/>
  <c r="G11" i="18"/>
  <c r="F11" i="18"/>
  <c r="E11" i="18"/>
  <c r="D11" i="18"/>
  <c r="C11" i="18"/>
  <c r="B11" i="18"/>
  <c r="A11" i="18"/>
  <c r="N10" i="18"/>
  <c r="M10" i="18"/>
  <c r="J10" i="18"/>
  <c r="G10" i="18"/>
  <c r="F10" i="18"/>
  <c r="E10" i="18"/>
  <c r="D10" i="18"/>
  <c r="C10" i="18"/>
  <c r="B10" i="18"/>
  <c r="A10" i="18"/>
  <c r="N9" i="18"/>
  <c r="M9" i="18"/>
  <c r="J9" i="18"/>
  <c r="G9" i="18"/>
  <c r="F9" i="18"/>
  <c r="E9" i="18"/>
  <c r="D9" i="18"/>
  <c r="C9" i="18"/>
  <c r="B9" i="18"/>
  <c r="A9" i="18"/>
  <c r="N8" i="18"/>
  <c r="M8" i="18"/>
  <c r="J8" i="18"/>
  <c r="G8" i="18"/>
  <c r="F8" i="18"/>
  <c r="E8" i="18"/>
  <c r="D8" i="18"/>
  <c r="C8" i="18"/>
  <c r="B8" i="18"/>
  <c r="A8" i="18"/>
  <c r="N7" i="18"/>
  <c r="M7" i="18"/>
  <c r="J7" i="18"/>
  <c r="G7" i="18"/>
  <c r="F7" i="18"/>
  <c r="E7" i="18"/>
  <c r="D7" i="18"/>
  <c r="C7" i="18"/>
  <c r="B7" i="18"/>
  <c r="A7" i="18"/>
  <c r="N6" i="18"/>
  <c r="M6" i="18"/>
  <c r="J6" i="18"/>
  <c r="G6" i="18"/>
  <c r="F6" i="18"/>
  <c r="E6" i="18"/>
  <c r="D6" i="18"/>
  <c r="C6" i="18"/>
  <c r="B6" i="18"/>
  <c r="A6" i="18"/>
  <c r="N5" i="18"/>
  <c r="M5" i="18"/>
  <c r="J5" i="18"/>
  <c r="G5" i="18"/>
  <c r="F5" i="18"/>
  <c r="E5" i="18"/>
  <c r="D5" i="18"/>
  <c r="C5" i="18"/>
  <c r="B5" i="18"/>
  <c r="A5" i="18"/>
  <c r="N4" i="18"/>
  <c r="M4" i="18"/>
  <c r="J4" i="18"/>
  <c r="G4" i="18"/>
  <c r="F4" i="18"/>
  <c r="E4" i="18"/>
  <c r="D4" i="18"/>
  <c r="C4" i="18"/>
  <c r="B4" i="18"/>
  <c r="A4" i="18"/>
  <c r="N3" i="18"/>
  <c r="M3" i="18"/>
  <c r="J3" i="18"/>
  <c r="G3" i="18"/>
  <c r="F3" i="18"/>
  <c r="E3" i="18"/>
  <c r="D3" i="18"/>
  <c r="C3" i="18"/>
  <c r="B3" i="18"/>
  <c r="A3" i="18"/>
  <c r="N2" i="18"/>
  <c r="M2" i="18"/>
  <c r="J2" i="18"/>
  <c r="G2" i="18"/>
  <c r="F2" i="18"/>
  <c r="E2" i="18"/>
  <c r="D2" i="18"/>
  <c r="C2" i="18"/>
  <c r="B2" i="18"/>
  <c r="A2" i="18"/>
  <c r="N1" i="18"/>
  <c r="M1" i="18"/>
  <c r="K1" i="18"/>
  <c r="J1" i="18"/>
  <c r="I1" i="18"/>
  <c r="H1" i="18"/>
  <c r="G1" i="18"/>
  <c r="F1" i="18"/>
  <c r="E1" i="18"/>
  <c r="D1" i="18"/>
  <c r="C1" i="18"/>
  <c r="B1" i="18"/>
  <c r="A1" i="18"/>
  <c r="N185" i="17"/>
  <c r="M185" i="17"/>
  <c r="L185" i="17"/>
  <c r="K185" i="17"/>
  <c r="J185" i="17"/>
  <c r="H185" i="17"/>
  <c r="G185" i="17"/>
  <c r="D185" i="17"/>
  <c r="C185" i="17"/>
  <c r="B185" i="17"/>
  <c r="A185" i="17"/>
  <c r="N184" i="17"/>
  <c r="M184" i="17"/>
  <c r="J184" i="17"/>
  <c r="H184" i="17"/>
  <c r="G184" i="17"/>
  <c r="D184" i="17"/>
  <c r="C184" i="17"/>
  <c r="B184" i="17"/>
  <c r="A184" i="17"/>
  <c r="N183" i="17"/>
  <c r="M183" i="17"/>
  <c r="J183" i="17"/>
  <c r="G183" i="17"/>
  <c r="F183" i="17"/>
  <c r="E183" i="17"/>
  <c r="D183" i="17"/>
  <c r="C183" i="17"/>
  <c r="B183" i="17"/>
  <c r="A183" i="17"/>
  <c r="N182" i="17"/>
  <c r="M182" i="17"/>
  <c r="J182" i="17"/>
  <c r="G182" i="17"/>
  <c r="F182" i="17"/>
  <c r="E182" i="17"/>
  <c r="D182" i="17"/>
  <c r="C182" i="17"/>
  <c r="B182" i="17"/>
  <c r="A182" i="17"/>
  <c r="N181" i="17"/>
  <c r="M181" i="17"/>
  <c r="J181" i="17"/>
  <c r="G181" i="17"/>
  <c r="F181" i="17"/>
  <c r="E181" i="17"/>
  <c r="D181" i="17"/>
  <c r="C181" i="17"/>
  <c r="B181" i="17"/>
  <c r="A181" i="17"/>
  <c r="N180" i="17"/>
  <c r="M180" i="17"/>
  <c r="J180" i="17"/>
  <c r="G180" i="17"/>
  <c r="F180" i="17"/>
  <c r="E180" i="17"/>
  <c r="D180" i="17"/>
  <c r="C180" i="17"/>
  <c r="B180" i="17"/>
  <c r="A180" i="17"/>
  <c r="N179" i="17"/>
  <c r="M179" i="17"/>
  <c r="J179" i="17"/>
  <c r="G179" i="17"/>
  <c r="F179" i="17"/>
  <c r="E179" i="17"/>
  <c r="D179" i="17"/>
  <c r="C179" i="17"/>
  <c r="B179" i="17"/>
  <c r="A179" i="17"/>
  <c r="N178" i="17"/>
  <c r="M178" i="17"/>
  <c r="J178" i="17"/>
  <c r="G178" i="17"/>
  <c r="F178" i="17"/>
  <c r="E178" i="17"/>
  <c r="D178" i="17"/>
  <c r="C178" i="17"/>
  <c r="B178" i="17"/>
  <c r="A178" i="17"/>
  <c r="N177" i="17"/>
  <c r="M177" i="17"/>
  <c r="J177" i="17"/>
  <c r="G177" i="17"/>
  <c r="F177" i="17"/>
  <c r="E177" i="17"/>
  <c r="D177" i="17"/>
  <c r="C177" i="17"/>
  <c r="B177" i="17"/>
  <c r="A177" i="17"/>
  <c r="N176" i="17"/>
  <c r="M176" i="17"/>
  <c r="J176" i="17"/>
  <c r="G176" i="17"/>
  <c r="F176" i="17"/>
  <c r="E176" i="17"/>
  <c r="D176" i="17"/>
  <c r="C176" i="17"/>
  <c r="B176" i="17"/>
  <c r="A176" i="17"/>
  <c r="N175" i="17"/>
  <c r="J175" i="17"/>
  <c r="G175" i="17"/>
  <c r="F175" i="17"/>
  <c r="E175" i="17"/>
  <c r="D175" i="17"/>
  <c r="C175" i="17"/>
  <c r="B175" i="17"/>
  <c r="A175" i="17"/>
  <c r="N174" i="17"/>
  <c r="M174" i="17"/>
  <c r="J174" i="17"/>
  <c r="G174" i="17"/>
  <c r="F174" i="17"/>
  <c r="E174" i="17"/>
  <c r="D174" i="17"/>
  <c r="C174" i="17"/>
  <c r="B174" i="17"/>
  <c r="A174" i="17"/>
  <c r="N173" i="17"/>
  <c r="M173" i="17"/>
  <c r="J173" i="17"/>
  <c r="G173" i="17"/>
  <c r="F173" i="17"/>
  <c r="E173" i="17"/>
  <c r="D173" i="17"/>
  <c r="C173" i="17"/>
  <c r="B173" i="17"/>
  <c r="A173" i="17"/>
  <c r="N172" i="17"/>
  <c r="M172" i="17"/>
  <c r="J172" i="17"/>
  <c r="G172" i="17"/>
  <c r="F172" i="17"/>
  <c r="E172" i="17"/>
  <c r="D172" i="17"/>
  <c r="C172" i="17"/>
  <c r="B172" i="17"/>
  <c r="A172" i="17"/>
  <c r="N171" i="17"/>
  <c r="M171" i="17"/>
  <c r="J171" i="17"/>
  <c r="G171" i="17"/>
  <c r="F171" i="17"/>
  <c r="E171" i="17"/>
  <c r="D171" i="17"/>
  <c r="C171" i="17"/>
  <c r="B171" i="17"/>
  <c r="A171" i="17"/>
  <c r="N170" i="17"/>
  <c r="M170" i="17"/>
  <c r="J170" i="17"/>
  <c r="G170" i="17"/>
  <c r="F170" i="17"/>
  <c r="E170" i="17"/>
  <c r="D170" i="17"/>
  <c r="C170" i="17"/>
  <c r="B170" i="17"/>
  <c r="A170" i="17"/>
  <c r="N169" i="17"/>
  <c r="M169" i="17"/>
  <c r="J169" i="17"/>
  <c r="G169" i="17"/>
  <c r="F169" i="17"/>
  <c r="E169" i="17"/>
  <c r="D169" i="17"/>
  <c r="C169" i="17"/>
  <c r="B169" i="17"/>
  <c r="A169" i="17"/>
  <c r="N168" i="17"/>
  <c r="M168" i="17"/>
  <c r="J168" i="17"/>
  <c r="G168" i="17"/>
  <c r="F168" i="17"/>
  <c r="E168" i="17"/>
  <c r="D168" i="17"/>
  <c r="C168" i="17"/>
  <c r="B168" i="17"/>
  <c r="A168" i="17"/>
  <c r="N167" i="17"/>
  <c r="M167" i="17"/>
  <c r="J167" i="17"/>
  <c r="G167" i="17"/>
  <c r="F167" i="17"/>
  <c r="E167" i="17"/>
  <c r="D167" i="17"/>
  <c r="C167" i="17"/>
  <c r="B167" i="17"/>
  <c r="A167" i="17"/>
  <c r="N166" i="17"/>
  <c r="M166" i="17"/>
  <c r="J166" i="17"/>
  <c r="G166" i="17"/>
  <c r="F166" i="17"/>
  <c r="E166" i="17"/>
  <c r="D166" i="17"/>
  <c r="C166" i="17"/>
  <c r="B166" i="17"/>
  <c r="A166" i="17"/>
  <c r="N165" i="17"/>
  <c r="M165" i="17"/>
  <c r="J165" i="17"/>
  <c r="G165" i="17"/>
  <c r="F165" i="17"/>
  <c r="E165" i="17"/>
  <c r="D165" i="17"/>
  <c r="C165" i="17"/>
  <c r="B165" i="17"/>
  <c r="A165" i="17"/>
  <c r="N164" i="17"/>
  <c r="M164" i="17"/>
  <c r="J164" i="17"/>
  <c r="G164" i="17"/>
  <c r="F164" i="17"/>
  <c r="E164" i="17"/>
  <c r="D164" i="17"/>
  <c r="C164" i="17"/>
  <c r="B164" i="17"/>
  <c r="A164" i="17"/>
  <c r="N163" i="17"/>
  <c r="M163" i="17"/>
  <c r="J163" i="17"/>
  <c r="G163" i="17"/>
  <c r="F163" i="17"/>
  <c r="E163" i="17"/>
  <c r="D163" i="17"/>
  <c r="C163" i="17"/>
  <c r="B163" i="17"/>
  <c r="A163" i="17"/>
  <c r="N162" i="17"/>
  <c r="M162" i="17"/>
  <c r="J162" i="17"/>
  <c r="G162" i="17"/>
  <c r="F162" i="17"/>
  <c r="E162" i="17"/>
  <c r="D162" i="17"/>
  <c r="C162" i="17"/>
  <c r="B162" i="17"/>
  <c r="A162" i="17"/>
  <c r="N161" i="17"/>
  <c r="M161" i="17"/>
  <c r="J161" i="17"/>
  <c r="G161" i="17"/>
  <c r="F161" i="17"/>
  <c r="E161" i="17"/>
  <c r="D161" i="17"/>
  <c r="C161" i="17"/>
  <c r="B161" i="17"/>
  <c r="A161" i="17"/>
  <c r="N160" i="17"/>
  <c r="M160" i="17"/>
  <c r="J160" i="17"/>
  <c r="G160" i="17"/>
  <c r="F160" i="17"/>
  <c r="E160" i="17"/>
  <c r="D160" i="17"/>
  <c r="C160" i="17"/>
  <c r="B160" i="17"/>
  <c r="A160" i="17"/>
  <c r="N159" i="17"/>
  <c r="M159" i="17"/>
  <c r="J159" i="17"/>
  <c r="G159" i="17"/>
  <c r="F159" i="17"/>
  <c r="E159" i="17"/>
  <c r="D159" i="17"/>
  <c r="C159" i="17"/>
  <c r="B159" i="17"/>
  <c r="A159" i="17"/>
  <c r="N158" i="17"/>
  <c r="M158" i="17"/>
  <c r="J158" i="17"/>
  <c r="G158" i="17"/>
  <c r="F158" i="17"/>
  <c r="E158" i="17"/>
  <c r="D158" i="17"/>
  <c r="C158" i="17"/>
  <c r="B158" i="17"/>
  <c r="A158" i="17"/>
  <c r="N157" i="17"/>
  <c r="M157" i="17"/>
  <c r="J157" i="17"/>
  <c r="G157" i="17"/>
  <c r="F157" i="17"/>
  <c r="E157" i="17"/>
  <c r="D157" i="17"/>
  <c r="C157" i="17"/>
  <c r="B157" i="17"/>
  <c r="A157" i="17"/>
  <c r="N156" i="17"/>
  <c r="M156" i="17"/>
  <c r="J156" i="17"/>
  <c r="G156" i="17"/>
  <c r="F156" i="17"/>
  <c r="E156" i="17"/>
  <c r="D156" i="17"/>
  <c r="C156" i="17"/>
  <c r="B156" i="17"/>
  <c r="A156" i="17"/>
  <c r="N155" i="17"/>
  <c r="M155" i="17"/>
  <c r="J155" i="17"/>
  <c r="G155" i="17"/>
  <c r="F155" i="17"/>
  <c r="E155" i="17"/>
  <c r="D155" i="17"/>
  <c r="C155" i="17"/>
  <c r="B155" i="17"/>
  <c r="A155" i="17"/>
  <c r="N154" i="17"/>
  <c r="J154" i="17"/>
  <c r="G154" i="17"/>
  <c r="F154" i="17"/>
  <c r="E154" i="17"/>
  <c r="D154" i="17"/>
  <c r="C154" i="17"/>
  <c r="B154" i="17"/>
  <c r="A154" i="17"/>
  <c r="N153" i="17"/>
  <c r="M153" i="17"/>
  <c r="J153" i="17"/>
  <c r="G153" i="17"/>
  <c r="F153" i="17"/>
  <c r="E153" i="17"/>
  <c r="D153" i="17"/>
  <c r="C153" i="17"/>
  <c r="B153" i="17"/>
  <c r="A153" i="17"/>
  <c r="N152" i="17"/>
  <c r="M152" i="17"/>
  <c r="J152" i="17"/>
  <c r="G152" i="17"/>
  <c r="F152" i="17"/>
  <c r="E152" i="17"/>
  <c r="D152" i="17"/>
  <c r="C152" i="17"/>
  <c r="B152" i="17"/>
  <c r="A152" i="17"/>
  <c r="N151" i="17"/>
  <c r="M151" i="17"/>
  <c r="J151" i="17"/>
  <c r="G151" i="17"/>
  <c r="F151" i="17"/>
  <c r="E151" i="17"/>
  <c r="D151" i="17"/>
  <c r="C151" i="17"/>
  <c r="B151" i="17"/>
  <c r="A151" i="17"/>
  <c r="N150" i="17"/>
  <c r="M150" i="17"/>
  <c r="J150" i="17"/>
  <c r="G150" i="17"/>
  <c r="F150" i="17"/>
  <c r="E150" i="17"/>
  <c r="D150" i="17"/>
  <c r="C150" i="17"/>
  <c r="B150" i="17"/>
  <c r="A150" i="17"/>
  <c r="N149" i="17"/>
  <c r="J149" i="17"/>
  <c r="G149" i="17"/>
  <c r="F149" i="17"/>
  <c r="E149" i="17"/>
  <c r="D149" i="17"/>
  <c r="C149" i="17"/>
  <c r="B149" i="17"/>
  <c r="A149" i="17"/>
  <c r="N148" i="17"/>
  <c r="M148" i="17"/>
  <c r="J148" i="17"/>
  <c r="G148" i="17"/>
  <c r="F148" i="17"/>
  <c r="E148" i="17"/>
  <c r="D148" i="17"/>
  <c r="C148" i="17"/>
  <c r="B148" i="17"/>
  <c r="A148" i="17"/>
  <c r="N147" i="17"/>
  <c r="J147" i="17"/>
  <c r="G147" i="17"/>
  <c r="F147" i="17"/>
  <c r="E147" i="17"/>
  <c r="D147" i="17"/>
  <c r="C147" i="17"/>
  <c r="B147" i="17"/>
  <c r="A147" i="17"/>
  <c r="N146" i="17"/>
  <c r="M146" i="17"/>
  <c r="J146" i="17"/>
  <c r="G146" i="17"/>
  <c r="F146" i="17"/>
  <c r="E146" i="17"/>
  <c r="D146" i="17"/>
  <c r="C146" i="17"/>
  <c r="B146" i="17"/>
  <c r="A146" i="17"/>
  <c r="N145" i="17"/>
  <c r="M145" i="17"/>
  <c r="J145" i="17"/>
  <c r="G145" i="17"/>
  <c r="F145" i="17"/>
  <c r="E145" i="17"/>
  <c r="D145" i="17"/>
  <c r="C145" i="17"/>
  <c r="B145" i="17"/>
  <c r="A145" i="17"/>
  <c r="N144" i="17"/>
  <c r="M144" i="17"/>
  <c r="J144" i="17"/>
  <c r="G144" i="17"/>
  <c r="F144" i="17"/>
  <c r="E144" i="17"/>
  <c r="D144" i="17"/>
  <c r="C144" i="17"/>
  <c r="B144" i="17"/>
  <c r="A144" i="17"/>
  <c r="N143" i="17"/>
  <c r="M143" i="17"/>
  <c r="J143" i="17"/>
  <c r="G143" i="17"/>
  <c r="F143" i="17"/>
  <c r="E143" i="17"/>
  <c r="D143" i="17"/>
  <c r="C143" i="17"/>
  <c r="B143" i="17"/>
  <c r="A143" i="17"/>
  <c r="N142" i="17"/>
  <c r="M142" i="17"/>
  <c r="J142" i="17"/>
  <c r="G142" i="17"/>
  <c r="F142" i="17"/>
  <c r="E142" i="17"/>
  <c r="D142" i="17"/>
  <c r="C142" i="17"/>
  <c r="B142" i="17"/>
  <c r="A142" i="17"/>
  <c r="N141" i="17"/>
  <c r="M141" i="17"/>
  <c r="J141" i="17"/>
  <c r="G141" i="17"/>
  <c r="F141" i="17"/>
  <c r="E141" i="17"/>
  <c r="D141" i="17"/>
  <c r="C141" i="17"/>
  <c r="B141" i="17"/>
  <c r="A141" i="17"/>
  <c r="N140" i="17"/>
  <c r="M140" i="17"/>
  <c r="J140" i="17"/>
  <c r="G140" i="17"/>
  <c r="F140" i="17"/>
  <c r="E140" i="17"/>
  <c r="D140" i="17"/>
  <c r="C140" i="17"/>
  <c r="B140" i="17"/>
  <c r="A140" i="17"/>
  <c r="N139" i="17"/>
  <c r="M139" i="17"/>
  <c r="J139" i="17"/>
  <c r="G139" i="17"/>
  <c r="F139" i="17"/>
  <c r="E139" i="17"/>
  <c r="D139" i="17"/>
  <c r="C139" i="17"/>
  <c r="B139" i="17"/>
  <c r="A139" i="17"/>
  <c r="N138" i="17"/>
  <c r="M138" i="17"/>
  <c r="J138" i="17"/>
  <c r="G138" i="17"/>
  <c r="F138" i="17"/>
  <c r="E138" i="17"/>
  <c r="D138" i="17"/>
  <c r="C138" i="17"/>
  <c r="B138" i="17"/>
  <c r="A138" i="17"/>
  <c r="N137" i="17"/>
  <c r="J137" i="17"/>
  <c r="G137" i="17"/>
  <c r="F137" i="17"/>
  <c r="E137" i="17"/>
  <c r="D137" i="17"/>
  <c r="C137" i="17"/>
  <c r="B137" i="17"/>
  <c r="A137" i="17"/>
  <c r="N136" i="17"/>
  <c r="M136" i="17"/>
  <c r="J136" i="17"/>
  <c r="G136" i="17"/>
  <c r="F136" i="17"/>
  <c r="E136" i="17"/>
  <c r="D136" i="17"/>
  <c r="C136" i="17"/>
  <c r="B136" i="17"/>
  <c r="A136" i="17"/>
  <c r="N135" i="17"/>
  <c r="J135" i="17"/>
  <c r="G135" i="17"/>
  <c r="F135" i="17"/>
  <c r="E135" i="17"/>
  <c r="D135" i="17"/>
  <c r="C135" i="17"/>
  <c r="B135" i="17"/>
  <c r="A135" i="17"/>
  <c r="N134" i="17"/>
  <c r="M134" i="17"/>
  <c r="J134" i="17"/>
  <c r="G134" i="17"/>
  <c r="F134" i="17"/>
  <c r="E134" i="17"/>
  <c r="D134" i="17"/>
  <c r="C134" i="17"/>
  <c r="B134" i="17"/>
  <c r="A134" i="17"/>
  <c r="N133" i="17"/>
  <c r="M133" i="17"/>
  <c r="J133" i="17"/>
  <c r="G133" i="17"/>
  <c r="F133" i="17"/>
  <c r="E133" i="17"/>
  <c r="D133" i="17"/>
  <c r="C133" i="17"/>
  <c r="B133" i="17"/>
  <c r="A133" i="17"/>
  <c r="N132" i="17"/>
  <c r="J132" i="17"/>
  <c r="G132" i="17"/>
  <c r="F132" i="17"/>
  <c r="E132" i="17"/>
  <c r="D132" i="17"/>
  <c r="C132" i="17"/>
  <c r="B132" i="17"/>
  <c r="A132" i="17"/>
  <c r="N131" i="17"/>
  <c r="J131" i="17"/>
  <c r="G131" i="17"/>
  <c r="F131" i="17"/>
  <c r="E131" i="17"/>
  <c r="D131" i="17"/>
  <c r="C131" i="17"/>
  <c r="B131" i="17"/>
  <c r="A131" i="17"/>
  <c r="N130" i="17"/>
  <c r="M130" i="17"/>
  <c r="J130" i="17"/>
  <c r="G130" i="17"/>
  <c r="F130" i="17"/>
  <c r="E130" i="17"/>
  <c r="D130" i="17"/>
  <c r="C130" i="17"/>
  <c r="B130" i="17"/>
  <c r="A130" i="17"/>
  <c r="N129" i="17"/>
  <c r="M129" i="17"/>
  <c r="J129" i="17"/>
  <c r="G129" i="17"/>
  <c r="F129" i="17"/>
  <c r="E129" i="17"/>
  <c r="D129" i="17"/>
  <c r="C129" i="17"/>
  <c r="B129" i="17"/>
  <c r="A129" i="17"/>
  <c r="N128" i="17"/>
  <c r="M128" i="17"/>
  <c r="J128" i="17"/>
  <c r="G128" i="17"/>
  <c r="F128" i="17"/>
  <c r="E128" i="17"/>
  <c r="D128" i="17"/>
  <c r="C128" i="17"/>
  <c r="B128" i="17"/>
  <c r="A128" i="17"/>
  <c r="N127" i="17"/>
  <c r="M127" i="17"/>
  <c r="J127" i="17"/>
  <c r="G127" i="17"/>
  <c r="F127" i="17"/>
  <c r="E127" i="17"/>
  <c r="D127" i="17"/>
  <c r="C127" i="17"/>
  <c r="B127" i="17"/>
  <c r="A127" i="17"/>
  <c r="N126" i="17"/>
  <c r="M126" i="17"/>
  <c r="J126" i="17"/>
  <c r="G126" i="17"/>
  <c r="F126" i="17"/>
  <c r="E126" i="17"/>
  <c r="D126" i="17"/>
  <c r="C126" i="17"/>
  <c r="B126" i="17"/>
  <c r="A126" i="17"/>
  <c r="N125" i="17"/>
  <c r="M125" i="17"/>
  <c r="J125" i="17"/>
  <c r="G125" i="17"/>
  <c r="F125" i="17"/>
  <c r="E125" i="17"/>
  <c r="D125" i="17"/>
  <c r="C125" i="17"/>
  <c r="B125" i="17"/>
  <c r="A125" i="17"/>
  <c r="N124" i="17"/>
  <c r="J124" i="17"/>
  <c r="G124" i="17"/>
  <c r="F124" i="17"/>
  <c r="E124" i="17"/>
  <c r="D124" i="17"/>
  <c r="C124" i="17"/>
  <c r="B124" i="17"/>
  <c r="A124" i="17"/>
  <c r="N123" i="17"/>
  <c r="M123" i="17"/>
  <c r="J123" i="17"/>
  <c r="G123" i="17"/>
  <c r="F123" i="17"/>
  <c r="E123" i="17"/>
  <c r="D123" i="17"/>
  <c r="C123" i="17"/>
  <c r="B123" i="17"/>
  <c r="A123" i="17"/>
  <c r="N122" i="17"/>
  <c r="M122" i="17"/>
  <c r="J122" i="17"/>
  <c r="G122" i="17"/>
  <c r="F122" i="17"/>
  <c r="E122" i="17"/>
  <c r="D122" i="17"/>
  <c r="C122" i="17"/>
  <c r="B122" i="17"/>
  <c r="A122" i="17"/>
  <c r="N121" i="17"/>
  <c r="M121" i="17"/>
  <c r="J121" i="17"/>
  <c r="G121" i="17"/>
  <c r="F121" i="17"/>
  <c r="E121" i="17"/>
  <c r="D121" i="17"/>
  <c r="C121" i="17"/>
  <c r="B121" i="17"/>
  <c r="A121" i="17"/>
  <c r="N120" i="17"/>
  <c r="M120" i="17"/>
  <c r="J120" i="17"/>
  <c r="G120" i="17"/>
  <c r="F120" i="17"/>
  <c r="E120" i="17"/>
  <c r="D120" i="17"/>
  <c r="C120" i="17"/>
  <c r="B120" i="17"/>
  <c r="A120" i="17"/>
  <c r="N119" i="17"/>
  <c r="M119" i="17"/>
  <c r="J119" i="17"/>
  <c r="G119" i="17"/>
  <c r="F119" i="17"/>
  <c r="E119" i="17"/>
  <c r="D119" i="17"/>
  <c r="C119" i="17"/>
  <c r="B119" i="17"/>
  <c r="A119" i="17"/>
  <c r="N118" i="17"/>
  <c r="M118" i="17"/>
  <c r="J118" i="17"/>
  <c r="G118" i="17"/>
  <c r="F118" i="17"/>
  <c r="E118" i="17"/>
  <c r="D118" i="17"/>
  <c r="C118" i="17"/>
  <c r="B118" i="17"/>
  <c r="A118" i="17"/>
  <c r="N117" i="17"/>
  <c r="M117" i="17"/>
  <c r="J117" i="17"/>
  <c r="G117" i="17"/>
  <c r="F117" i="17"/>
  <c r="E117" i="17"/>
  <c r="D117" i="17"/>
  <c r="C117" i="17"/>
  <c r="B117" i="17"/>
  <c r="A117" i="17"/>
  <c r="N116" i="17"/>
  <c r="M116" i="17"/>
  <c r="J116" i="17"/>
  <c r="G116" i="17"/>
  <c r="F116" i="17"/>
  <c r="E116" i="17"/>
  <c r="D116" i="17"/>
  <c r="C116" i="17"/>
  <c r="B116" i="17"/>
  <c r="A116" i="17"/>
  <c r="N115" i="17"/>
  <c r="M115" i="17"/>
  <c r="J115" i="17"/>
  <c r="G115" i="17"/>
  <c r="F115" i="17"/>
  <c r="E115" i="17"/>
  <c r="D115" i="17"/>
  <c r="C115" i="17"/>
  <c r="B115" i="17"/>
  <c r="A115" i="17"/>
  <c r="N114" i="17"/>
  <c r="M114" i="17"/>
  <c r="J114" i="17"/>
  <c r="G114" i="17"/>
  <c r="F114" i="17"/>
  <c r="E114" i="17"/>
  <c r="D114" i="17"/>
  <c r="C114" i="17"/>
  <c r="B114" i="17"/>
  <c r="A114" i="17"/>
  <c r="N113" i="17"/>
  <c r="M113" i="17"/>
  <c r="J113" i="17"/>
  <c r="G113" i="17"/>
  <c r="F113" i="17"/>
  <c r="E113" i="17"/>
  <c r="D113" i="17"/>
  <c r="C113" i="17"/>
  <c r="B113" i="17"/>
  <c r="A113" i="17"/>
  <c r="N112" i="17"/>
  <c r="M112" i="17"/>
  <c r="J112" i="17"/>
  <c r="G112" i="17"/>
  <c r="F112" i="17"/>
  <c r="E112" i="17"/>
  <c r="D112" i="17"/>
  <c r="C112" i="17"/>
  <c r="B112" i="17"/>
  <c r="A112" i="17"/>
  <c r="N111" i="17"/>
  <c r="J111" i="17"/>
  <c r="G111" i="17"/>
  <c r="F111" i="17"/>
  <c r="E111" i="17"/>
  <c r="D111" i="17"/>
  <c r="C111" i="17"/>
  <c r="B111" i="17"/>
  <c r="A111" i="17"/>
  <c r="N110" i="17"/>
  <c r="M110" i="17"/>
  <c r="J110" i="17"/>
  <c r="G110" i="17"/>
  <c r="F110" i="17"/>
  <c r="E110" i="17"/>
  <c r="D110" i="17"/>
  <c r="C110" i="17"/>
  <c r="B110" i="17"/>
  <c r="A110" i="17"/>
  <c r="N109" i="17"/>
  <c r="M109" i="17"/>
  <c r="J109" i="17"/>
  <c r="G109" i="17"/>
  <c r="F109" i="17"/>
  <c r="E109" i="17"/>
  <c r="D109" i="17"/>
  <c r="C109" i="17"/>
  <c r="B109" i="17"/>
  <c r="A109" i="17"/>
  <c r="N108" i="17"/>
  <c r="J108" i="17"/>
  <c r="G108" i="17"/>
  <c r="F108" i="17"/>
  <c r="E108" i="17"/>
  <c r="D108" i="17"/>
  <c r="C108" i="17"/>
  <c r="B108" i="17"/>
  <c r="A108" i="17"/>
  <c r="N107" i="17"/>
  <c r="J107" i="17"/>
  <c r="G107" i="17"/>
  <c r="F107" i="17"/>
  <c r="E107" i="17"/>
  <c r="D107" i="17"/>
  <c r="C107" i="17"/>
  <c r="B107" i="17"/>
  <c r="A107" i="17"/>
  <c r="N106" i="17"/>
  <c r="M106" i="17"/>
  <c r="J106" i="17"/>
  <c r="G106" i="17"/>
  <c r="F106" i="17"/>
  <c r="E106" i="17"/>
  <c r="D106" i="17"/>
  <c r="C106" i="17"/>
  <c r="B106" i="17"/>
  <c r="A106" i="17"/>
  <c r="N105" i="17"/>
  <c r="M105" i="17"/>
  <c r="J105" i="17"/>
  <c r="G105" i="17"/>
  <c r="F105" i="17"/>
  <c r="E105" i="17"/>
  <c r="D105" i="17"/>
  <c r="C105" i="17"/>
  <c r="B105" i="17"/>
  <c r="A105" i="17"/>
  <c r="N104" i="17"/>
  <c r="M104" i="17"/>
  <c r="J104" i="17"/>
  <c r="G104" i="17"/>
  <c r="F104" i="17"/>
  <c r="E104" i="17"/>
  <c r="D104" i="17"/>
  <c r="C104" i="17"/>
  <c r="B104" i="17"/>
  <c r="A104" i="17"/>
  <c r="N103" i="17"/>
  <c r="M103" i="17"/>
  <c r="J103" i="17"/>
  <c r="G103" i="17"/>
  <c r="F103" i="17"/>
  <c r="E103" i="17"/>
  <c r="D103" i="17"/>
  <c r="C103" i="17"/>
  <c r="B103" i="17"/>
  <c r="A103" i="17"/>
  <c r="N102" i="17"/>
  <c r="M102" i="17"/>
  <c r="J102" i="17"/>
  <c r="G102" i="17"/>
  <c r="F102" i="17"/>
  <c r="E102" i="17"/>
  <c r="D102" i="17"/>
  <c r="C102" i="17"/>
  <c r="B102" i="17"/>
  <c r="A102" i="17"/>
  <c r="N101" i="17"/>
  <c r="M101" i="17"/>
  <c r="J101" i="17"/>
  <c r="G101" i="17"/>
  <c r="F101" i="17"/>
  <c r="E101" i="17"/>
  <c r="D101" i="17"/>
  <c r="C101" i="17"/>
  <c r="B101" i="17"/>
  <c r="A101" i="17"/>
  <c r="N100" i="17"/>
  <c r="M100" i="17"/>
  <c r="J100" i="17"/>
  <c r="G100" i="17"/>
  <c r="F100" i="17"/>
  <c r="E100" i="17"/>
  <c r="D100" i="17"/>
  <c r="C100" i="17"/>
  <c r="B100" i="17"/>
  <c r="A100" i="17"/>
  <c r="N99" i="17"/>
  <c r="J99" i="17"/>
  <c r="G99" i="17"/>
  <c r="F99" i="17"/>
  <c r="E99" i="17"/>
  <c r="D99" i="17"/>
  <c r="C99" i="17"/>
  <c r="B99" i="17"/>
  <c r="A99" i="17"/>
  <c r="N98" i="17"/>
  <c r="M98" i="17"/>
  <c r="J98" i="17"/>
  <c r="G98" i="17"/>
  <c r="F98" i="17"/>
  <c r="E98" i="17"/>
  <c r="D98" i="17"/>
  <c r="C98" i="17"/>
  <c r="B98" i="17"/>
  <c r="A98" i="17"/>
  <c r="N97" i="17"/>
  <c r="J97" i="17"/>
  <c r="G97" i="17"/>
  <c r="F97" i="17"/>
  <c r="E97" i="17"/>
  <c r="D97" i="17"/>
  <c r="C97" i="17"/>
  <c r="B97" i="17"/>
  <c r="A97" i="17"/>
  <c r="N96" i="17"/>
  <c r="M96" i="17"/>
  <c r="J96" i="17"/>
  <c r="G96" i="17"/>
  <c r="F96" i="17"/>
  <c r="E96" i="17"/>
  <c r="D96" i="17"/>
  <c r="C96" i="17"/>
  <c r="B96" i="17"/>
  <c r="A96" i="17"/>
  <c r="N95" i="17"/>
  <c r="M95" i="17"/>
  <c r="J95" i="17"/>
  <c r="G95" i="17"/>
  <c r="F95" i="17"/>
  <c r="E95" i="17"/>
  <c r="D95" i="17"/>
  <c r="C95" i="17"/>
  <c r="B95" i="17"/>
  <c r="A95" i="17"/>
  <c r="N94" i="17"/>
  <c r="M94" i="17"/>
  <c r="J94" i="17"/>
  <c r="G94" i="17"/>
  <c r="F94" i="17"/>
  <c r="E94" i="17"/>
  <c r="D94" i="17"/>
  <c r="C94" i="17"/>
  <c r="B94" i="17"/>
  <c r="A94" i="17"/>
  <c r="N93" i="17"/>
  <c r="M93" i="17"/>
  <c r="J93" i="17"/>
  <c r="G93" i="17"/>
  <c r="F93" i="17"/>
  <c r="E93" i="17"/>
  <c r="D93" i="17"/>
  <c r="C93" i="17"/>
  <c r="B93" i="17"/>
  <c r="A93" i="17"/>
  <c r="N92" i="17"/>
  <c r="M92" i="17"/>
  <c r="J92" i="17"/>
  <c r="G92" i="17"/>
  <c r="F92" i="17"/>
  <c r="E92" i="17"/>
  <c r="D92" i="17"/>
  <c r="C92" i="17"/>
  <c r="B92" i="17"/>
  <c r="A92" i="17"/>
  <c r="N91" i="17"/>
  <c r="M91" i="17"/>
  <c r="J91" i="17"/>
  <c r="G91" i="17"/>
  <c r="F91" i="17"/>
  <c r="E91" i="17"/>
  <c r="D91" i="17"/>
  <c r="C91" i="17"/>
  <c r="B91" i="17"/>
  <c r="A91" i="17"/>
  <c r="N90" i="17"/>
  <c r="M90" i="17"/>
  <c r="J90" i="17"/>
  <c r="G90" i="17"/>
  <c r="F90" i="17"/>
  <c r="E90" i="17"/>
  <c r="D90" i="17"/>
  <c r="C90" i="17"/>
  <c r="B90" i="17"/>
  <c r="A90" i="17"/>
  <c r="N89" i="17"/>
  <c r="J89" i="17"/>
  <c r="G89" i="17"/>
  <c r="F89" i="17"/>
  <c r="E89" i="17"/>
  <c r="D89" i="17"/>
  <c r="C89" i="17"/>
  <c r="B89" i="17"/>
  <c r="A89" i="17"/>
  <c r="N88" i="17"/>
  <c r="M88" i="17"/>
  <c r="J88" i="17"/>
  <c r="G88" i="17"/>
  <c r="F88" i="17"/>
  <c r="E88" i="17"/>
  <c r="D88" i="17"/>
  <c r="C88" i="17"/>
  <c r="B88" i="17"/>
  <c r="A88" i="17"/>
  <c r="N87" i="17"/>
  <c r="M87" i="17"/>
  <c r="J87" i="17"/>
  <c r="G87" i="17"/>
  <c r="F87" i="17"/>
  <c r="E87" i="17"/>
  <c r="D87" i="17"/>
  <c r="C87" i="17"/>
  <c r="B87" i="17"/>
  <c r="A87" i="17"/>
  <c r="N86" i="17"/>
  <c r="M86" i="17"/>
  <c r="J86" i="17"/>
  <c r="G86" i="17"/>
  <c r="F86" i="17"/>
  <c r="E86" i="17"/>
  <c r="D86" i="17"/>
  <c r="C86" i="17"/>
  <c r="B86" i="17"/>
  <c r="A86" i="17"/>
  <c r="N85" i="17"/>
  <c r="M85" i="17"/>
  <c r="J85" i="17"/>
  <c r="G85" i="17"/>
  <c r="F85" i="17"/>
  <c r="E85" i="17"/>
  <c r="D85" i="17"/>
  <c r="C85" i="17"/>
  <c r="B85" i="17"/>
  <c r="A85" i="17"/>
  <c r="N84" i="17"/>
  <c r="M84" i="17"/>
  <c r="J84" i="17"/>
  <c r="G84" i="17"/>
  <c r="F84" i="17"/>
  <c r="E84" i="17"/>
  <c r="D84" i="17"/>
  <c r="C84" i="17"/>
  <c r="B84" i="17"/>
  <c r="A84" i="17"/>
  <c r="N83" i="17"/>
  <c r="M83" i="17"/>
  <c r="J83" i="17"/>
  <c r="G83" i="17"/>
  <c r="F83" i="17"/>
  <c r="E83" i="17"/>
  <c r="D83" i="17"/>
  <c r="C83" i="17"/>
  <c r="B83" i="17"/>
  <c r="A83" i="17"/>
  <c r="N82" i="17"/>
  <c r="M82" i="17"/>
  <c r="J82" i="17"/>
  <c r="G82" i="17"/>
  <c r="F82" i="17"/>
  <c r="E82" i="17"/>
  <c r="D82" i="17"/>
  <c r="C82" i="17"/>
  <c r="B82" i="17"/>
  <c r="A82" i="17"/>
  <c r="N81" i="17"/>
  <c r="M81" i="17"/>
  <c r="J81" i="17"/>
  <c r="G81" i="17"/>
  <c r="F81" i="17"/>
  <c r="E81" i="17"/>
  <c r="D81" i="17"/>
  <c r="C81" i="17"/>
  <c r="B81" i="17"/>
  <c r="A81" i="17"/>
  <c r="N80" i="17"/>
  <c r="J80" i="17"/>
  <c r="G80" i="17"/>
  <c r="F80" i="17"/>
  <c r="E80" i="17"/>
  <c r="D80" i="17"/>
  <c r="C80" i="17"/>
  <c r="B80" i="17"/>
  <c r="A80" i="17"/>
  <c r="N79" i="17"/>
  <c r="M79" i="17"/>
  <c r="J79" i="17"/>
  <c r="G79" i="17"/>
  <c r="F79" i="17"/>
  <c r="E79" i="17"/>
  <c r="D79" i="17"/>
  <c r="C79" i="17"/>
  <c r="B79" i="17"/>
  <c r="A79" i="17"/>
  <c r="N78" i="17"/>
  <c r="M78" i="17"/>
  <c r="J78" i="17"/>
  <c r="G78" i="17"/>
  <c r="F78" i="17"/>
  <c r="E78" i="17"/>
  <c r="D78" i="17"/>
  <c r="C78" i="17"/>
  <c r="B78" i="17"/>
  <c r="A78" i="17"/>
  <c r="N77" i="17"/>
  <c r="M77" i="17"/>
  <c r="J77" i="17"/>
  <c r="G77" i="17"/>
  <c r="F77" i="17"/>
  <c r="E77" i="17"/>
  <c r="D77" i="17"/>
  <c r="C77" i="17"/>
  <c r="B77" i="17"/>
  <c r="A77" i="17"/>
  <c r="N76" i="17"/>
  <c r="M76" i="17"/>
  <c r="J76" i="17"/>
  <c r="G76" i="17"/>
  <c r="F76" i="17"/>
  <c r="E76" i="17"/>
  <c r="D76" i="17"/>
  <c r="C76" i="17"/>
  <c r="B76" i="17"/>
  <c r="A76" i="17"/>
  <c r="N75" i="17"/>
  <c r="M75" i="17"/>
  <c r="J75" i="17"/>
  <c r="G75" i="17"/>
  <c r="F75" i="17"/>
  <c r="E75" i="17"/>
  <c r="D75" i="17"/>
  <c r="C75" i="17"/>
  <c r="B75" i="17"/>
  <c r="A75" i="17"/>
  <c r="N74" i="17"/>
  <c r="M74" i="17"/>
  <c r="J74" i="17"/>
  <c r="G74" i="17"/>
  <c r="F74" i="17"/>
  <c r="E74" i="17"/>
  <c r="D74" i="17"/>
  <c r="C74" i="17"/>
  <c r="B74" i="17"/>
  <c r="A74" i="17"/>
  <c r="N73" i="17"/>
  <c r="M73" i="17"/>
  <c r="J73" i="17"/>
  <c r="G73" i="17"/>
  <c r="F73" i="17"/>
  <c r="E73" i="17"/>
  <c r="D73" i="17"/>
  <c r="C73" i="17"/>
  <c r="B73" i="17"/>
  <c r="A73" i="17"/>
  <c r="N72" i="17"/>
  <c r="M72" i="17"/>
  <c r="J72" i="17"/>
  <c r="G72" i="17"/>
  <c r="F72" i="17"/>
  <c r="E72" i="17"/>
  <c r="D72" i="17"/>
  <c r="C72" i="17"/>
  <c r="B72" i="17"/>
  <c r="A72" i="17"/>
  <c r="N71" i="17"/>
  <c r="M71" i="17"/>
  <c r="J71" i="17"/>
  <c r="G71" i="17"/>
  <c r="F71" i="17"/>
  <c r="E71" i="17"/>
  <c r="D71" i="17"/>
  <c r="C71" i="17"/>
  <c r="B71" i="17"/>
  <c r="A71" i="17"/>
  <c r="N70" i="17"/>
  <c r="M70" i="17"/>
  <c r="J70" i="17"/>
  <c r="G70" i="17"/>
  <c r="F70" i="17"/>
  <c r="E70" i="17"/>
  <c r="D70" i="17"/>
  <c r="C70" i="17"/>
  <c r="B70" i="17"/>
  <c r="A70" i="17"/>
  <c r="N69" i="17"/>
  <c r="M69" i="17"/>
  <c r="J69" i="17"/>
  <c r="G69" i="17"/>
  <c r="F69" i="17"/>
  <c r="E69" i="17"/>
  <c r="D69" i="17"/>
  <c r="C69" i="17"/>
  <c r="B69" i="17"/>
  <c r="A69" i="17"/>
  <c r="N68" i="17"/>
  <c r="M68" i="17"/>
  <c r="J68" i="17"/>
  <c r="G68" i="17"/>
  <c r="F68" i="17"/>
  <c r="E68" i="17"/>
  <c r="D68" i="17"/>
  <c r="C68" i="17"/>
  <c r="B68" i="17"/>
  <c r="A68" i="17"/>
  <c r="N67" i="17"/>
  <c r="M67" i="17"/>
  <c r="J67" i="17"/>
  <c r="G67" i="17"/>
  <c r="F67" i="17"/>
  <c r="E67" i="17"/>
  <c r="D67" i="17"/>
  <c r="C67" i="17"/>
  <c r="B67" i="17"/>
  <c r="A67" i="17"/>
  <c r="N66" i="17"/>
  <c r="M66" i="17"/>
  <c r="J66" i="17"/>
  <c r="G66" i="17"/>
  <c r="F66" i="17"/>
  <c r="E66" i="17"/>
  <c r="D66" i="17"/>
  <c r="C66" i="17"/>
  <c r="B66" i="17"/>
  <c r="A66" i="17"/>
  <c r="N65" i="17"/>
  <c r="M65" i="17"/>
  <c r="J65" i="17"/>
  <c r="G65" i="17"/>
  <c r="F65" i="17"/>
  <c r="E65" i="17"/>
  <c r="D65" i="17"/>
  <c r="C65" i="17"/>
  <c r="B65" i="17"/>
  <c r="A65" i="17"/>
  <c r="N64" i="17"/>
  <c r="M64" i="17"/>
  <c r="J64" i="17"/>
  <c r="G64" i="17"/>
  <c r="F64" i="17"/>
  <c r="E64" i="17"/>
  <c r="D64" i="17"/>
  <c r="C64" i="17"/>
  <c r="B64" i="17"/>
  <c r="A64" i="17"/>
  <c r="N63" i="17"/>
  <c r="M63" i="17"/>
  <c r="J63" i="17"/>
  <c r="G63" i="17"/>
  <c r="F63" i="17"/>
  <c r="E63" i="17"/>
  <c r="D63" i="17"/>
  <c r="C63" i="17"/>
  <c r="B63" i="17"/>
  <c r="A63" i="17"/>
  <c r="N62" i="17"/>
  <c r="M62" i="17"/>
  <c r="J62" i="17"/>
  <c r="G62" i="17"/>
  <c r="F62" i="17"/>
  <c r="E62" i="17"/>
  <c r="D62" i="17"/>
  <c r="C62" i="17"/>
  <c r="B62" i="17"/>
  <c r="A62" i="17"/>
  <c r="N61" i="17"/>
  <c r="M61" i="17"/>
  <c r="J61" i="17"/>
  <c r="G61" i="17"/>
  <c r="F61" i="17"/>
  <c r="E61" i="17"/>
  <c r="D61" i="17"/>
  <c r="C61" i="17"/>
  <c r="B61" i="17"/>
  <c r="A61" i="17"/>
  <c r="N60" i="17"/>
  <c r="M60" i="17"/>
  <c r="J60" i="17"/>
  <c r="G60" i="17"/>
  <c r="F60" i="17"/>
  <c r="E60" i="17"/>
  <c r="D60" i="17"/>
  <c r="C60" i="17"/>
  <c r="B60" i="17"/>
  <c r="A60" i="17"/>
  <c r="N59" i="17"/>
  <c r="M59" i="17"/>
  <c r="J59" i="17"/>
  <c r="G59" i="17"/>
  <c r="F59" i="17"/>
  <c r="E59" i="17"/>
  <c r="D59" i="17"/>
  <c r="C59" i="17"/>
  <c r="B59" i="17"/>
  <c r="A59" i="17"/>
  <c r="N58" i="17"/>
  <c r="M58" i="17"/>
  <c r="J58" i="17"/>
  <c r="G58" i="17"/>
  <c r="F58" i="17"/>
  <c r="E58" i="17"/>
  <c r="D58" i="17"/>
  <c r="C58" i="17"/>
  <c r="B58" i="17"/>
  <c r="A58" i="17"/>
  <c r="N57" i="17"/>
  <c r="M57" i="17"/>
  <c r="J57" i="17"/>
  <c r="G57" i="17"/>
  <c r="F57" i="17"/>
  <c r="E57" i="17"/>
  <c r="D57" i="17"/>
  <c r="C57" i="17"/>
  <c r="B57" i="17"/>
  <c r="A57" i="17"/>
  <c r="N56" i="17"/>
  <c r="M56" i="17"/>
  <c r="J56" i="17"/>
  <c r="G56" i="17"/>
  <c r="F56" i="17"/>
  <c r="E56" i="17"/>
  <c r="D56" i="17"/>
  <c r="C56" i="17"/>
  <c r="B56" i="17"/>
  <c r="A56" i="17"/>
  <c r="N55" i="17"/>
  <c r="M55" i="17"/>
  <c r="J55" i="17"/>
  <c r="G55" i="17"/>
  <c r="F55" i="17"/>
  <c r="E55" i="17"/>
  <c r="D55" i="17"/>
  <c r="C55" i="17"/>
  <c r="B55" i="17"/>
  <c r="A55" i="17"/>
  <c r="N54" i="17"/>
  <c r="M54" i="17"/>
  <c r="J54" i="17"/>
  <c r="G54" i="17"/>
  <c r="F54" i="17"/>
  <c r="E54" i="17"/>
  <c r="D54" i="17"/>
  <c r="C54" i="17"/>
  <c r="B54" i="17"/>
  <c r="A54" i="17"/>
  <c r="N53" i="17"/>
  <c r="M53" i="17"/>
  <c r="J53" i="17"/>
  <c r="G53" i="17"/>
  <c r="F53" i="17"/>
  <c r="E53" i="17"/>
  <c r="D53" i="17"/>
  <c r="C53" i="17"/>
  <c r="B53" i="17"/>
  <c r="A53" i="17"/>
  <c r="N52" i="17"/>
  <c r="M52" i="17"/>
  <c r="J52" i="17"/>
  <c r="G52" i="17"/>
  <c r="F52" i="17"/>
  <c r="E52" i="17"/>
  <c r="D52" i="17"/>
  <c r="C52" i="17"/>
  <c r="B52" i="17"/>
  <c r="A52" i="17"/>
  <c r="N51" i="17"/>
  <c r="M51" i="17"/>
  <c r="J51" i="17"/>
  <c r="G51" i="17"/>
  <c r="F51" i="17"/>
  <c r="E51" i="17"/>
  <c r="D51" i="17"/>
  <c r="C51" i="17"/>
  <c r="B51" i="17"/>
  <c r="A51" i="17"/>
  <c r="N50" i="17"/>
  <c r="M50" i="17"/>
  <c r="J50" i="17"/>
  <c r="G50" i="17"/>
  <c r="F50" i="17"/>
  <c r="E50" i="17"/>
  <c r="D50" i="17"/>
  <c r="C50" i="17"/>
  <c r="B50" i="17"/>
  <c r="A50" i="17"/>
  <c r="N49" i="17"/>
  <c r="M49" i="17"/>
  <c r="J49" i="17"/>
  <c r="G49" i="17"/>
  <c r="F49" i="17"/>
  <c r="E49" i="17"/>
  <c r="D49" i="17"/>
  <c r="C49" i="17"/>
  <c r="B49" i="17"/>
  <c r="A49" i="17"/>
  <c r="N48" i="17"/>
  <c r="M48" i="17"/>
  <c r="J48" i="17"/>
  <c r="G48" i="17"/>
  <c r="F48" i="17"/>
  <c r="E48" i="17"/>
  <c r="D48" i="17"/>
  <c r="C48" i="17"/>
  <c r="B48" i="17"/>
  <c r="A48" i="17"/>
  <c r="N47" i="17"/>
  <c r="M47" i="17"/>
  <c r="J47" i="17"/>
  <c r="G47" i="17"/>
  <c r="F47" i="17"/>
  <c r="E47" i="17"/>
  <c r="D47" i="17"/>
  <c r="C47" i="17"/>
  <c r="B47" i="17"/>
  <c r="A47" i="17"/>
  <c r="N46" i="17"/>
  <c r="M46" i="17"/>
  <c r="J46" i="17"/>
  <c r="G46" i="17"/>
  <c r="F46" i="17"/>
  <c r="E46" i="17"/>
  <c r="D46" i="17"/>
  <c r="C46" i="17"/>
  <c r="B46" i="17"/>
  <c r="A46" i="17"/>
  <c r="N45" i="17"/>
  <c r="M45" i="17"/>
  <c r="J45" i="17"/>
  <c r="G45" i="17"/>
  <c r="F45" i="17"/>
  <c r="E45" i="17"/>
  <c r="D45" i="17"/>
  <c r="C45" i="17"/>
  <c r="B45" i="17"/>
  <c r="A45" i="17"/>
  <c r="N44" i="17"/>
  <c r="M44" i="17"/>
  <c r="J44" i="17"/>
  <c r="G44" i="17"/>
  <c r="F44" i="17"/>
  <c r="E44" i="17"/>
  <c r="D44" i="17"/>
  <c r="C44" i="17"/>
  <c r="B44" i="17"/>
  <c r="A44" i="17"/>
  <c r="N43" i="17"/>
  <c r="M43" i="17"/>
  <c r="J43" i="17"/>
  <c r="G43" i="17"/>
  <c r="F43" i="17"/>
  <c r="E43" i="17"/>
  <c r="D43" i="17"/>
  <c r="C43" i="17"/>
  <c r="B43" i="17"/>
  <c r="A43" i="17"/>
  <c r="N42" i="17"/>
  <c r="M42" i="17"/>
  <c r="J42" i="17"/>
  <c r="G42" i="17"/>
  <c r="F42" i="17"/>
  <c r="E42" i="17"/>
  <c r="D42" i="17"/>
  <c r="C42" i="17"/>
  <c r="B42" i="17"/>
  <c r="A42" i="17"/>
  <c r="N41" i="17"/>
  <c r="J41" i="17"/>
  <c r="G41" i="17"/>
  <c r="F41" i="17"/>
  <c r="E41" i="17"/>
  <c r="D41" i="17"/>
  <c r="C41" i="17"/>
  <c r="B41" i="17"/>
  <c r="A41" i="17"/>
  <c r="N40" i="17"/>
  <c r="M40" i="17"/>
  <c r="J40" i="17"/>
  <c r="G40" i="17"/>
  <c r="F40" i="17"/>
  <c r="E40" i="17"/>
  <c r="D40" i="17"/>
  <c r="C40" i="17"/>
  <c r="B40" i="17"/>
  <c r="A40" i="17"/>
  <c r="N39" i="17"/>
  <c r="M39" i="17"/>
  <c r="J39" i="17"/>
  <c r="G39" i="17"/>
  <c r="F39" i="17"/>
  <c r="E39" i="17"/>
  <c r="D39" i="17"/>
  <c r="C39" i="17"/>
  <c r="B39" i="17"/>
  <c r="A39" i="17"/>
  <c r="N38" i="17"/>
  <c r="M38" i="17"/>
  <c r="J38" i="17"/>
  <c r="G38" i="17"/>
  <c r="F38" i="17"/>
  <c r="E38" i="17"/>
  <c r="D38" i="17"/>
  <c r="C38" i="17"/>
  <c r="B38" i="17"/>
  <c r="A38" i="17"/>
  <c r="N37" i="17"/>
  <c r="M37" i="17"/>
  <c r="J37" i="17"/>
  <c r="G37" i="17"/>
  <c r="F37" i="17"/>
  <c r="E37" i="17"/>
  <c r="D37" i="17"/>
  <c r="C37" i="17"/>
  <c r="B37" i="17"/>
  <c r="A37" i="17"/>
  <c r="N36" i="17"/>
  <c r="M36" i="17"/>
  <c r="J36" i="17"/>
  <c r="G36" i="17"/>
  <c r="F36" i="17"/>
  <c r="E36" i="17"/>
  <c r="D36" i="17"/>
  <c r="C36" i="17"/>
  <c r="B36" i="17"/>
  <c r="A36" i="17"/>
  <c r="N35" i="17"/>
  <c r="J35" i="17"/>
  <c r="G35" i="17"/>
  <c r="F35" i="17"/>
  <c r="E35" i="17"/>
  <c r="D35" i="17"/>
  <c r="C35" i="17"/>
  <c r="B35" i="17"/>
  <c r="A35" i="17"/>
  <c r="N34" i="17"/>
  <c r="M34" i="17"/>
  <c r="J34" i="17"/>
  <c r="G34" i="17"/>
  <c r="F34" i="17"/>
  <c r="E34" i="17"/>
  <c r="D34" i="17"/>
  <c r="C34" i="17"/>
  <c r="B34" i="17"/>
  <c r="A34" i="17"/>
  <c r="N33" i="17"/>
  <c r="J33" i="17"/>
  <c r="G33" i="17"/>
  <c r="F33" i="17"/>
  <c r="E33" i="17"/>
  <c r="D33" i="17"/>
  <c r="C33" i="17"/>
  <c r="B33" i="17"/>
  <c r="A33" i="17"/>
  <c r="N32" i="17"/>
  <c r="M32" i="17"/>
  <c r="J32" i="17"/>
  <c r="G32" i="17"/>
  <c r="F32" i="17"/>
  <c r="E32" i="17"/>
  <c r="D32" i="17"/>
  <c r="C32" i="17"/>
  <c r="B32" i="17"/>
  <c r="A32" i="17"/>
  <c r="N31" i="17"/>
  <c r="M31" i="17"/>
  <c r="J31" i="17"/>
  <c r="G31" i="17"/>
  <c r="F31" i="17"/>
  <c r="E31" i="17"/>
  <c r="D31" i="17"/>
  <c r="C31" i="17"/>
  <c r="B31" i="17"/>
  <c r="A31" i="17"/>
  <c r="N30" i="17"/>
  <c r="M30" i="17"/>
  <c r="J30" i="17"/>
  <c r="G30" i="17"/>
  <c r="F30" i="17"/>
  <c r="E30" i="17"/>
  <c r="D30" i="17"/>
  <c r="C30" i="17"/>
  <c r="B30" i="17"/>
  <c r="A30" i="17"/>
  <c r="N29" i="17"/>
  <c r="M29" i="17"/>
  <c r="J29" i="17"/>
  <c r="G29" i="17"/>
  <c r="F29" i="17"/>
  <c r="E29" i="17"/>
  <c r="D29" i="17"/>
  <c r="C29" i="17"/>
  <c r="B29" i="17"/>
  <c r="A29" i="17"/>
  <c r="N28" i="17"/>
  <c r="M28" i="17"/>
  <c r="J28" i="17"/>
  <c r="G28" i="17"/>
  <c r="F28" i="17"/>
  <c r="E28" i="17"/>
  <c r="D28" i="17"/>
  <c r="C28" i="17"/>
  <c r="B28" i="17"/>
  <c r="A28" i="17"/>
  <c r="N27" i="17"/>
  <c r="M27" i="17"/>
  <c r="J27" i="17"/>
  <c r="G27" i="17"/>
  <c r="F27" i="17"/>
  <c r="E27" i="17"/>
  <c r="D27" i="17"/>
  <c r="C27" i="17"/>
  <c r="B27" i="17"/>
  <c r="A27" i="17"/>
  <c r="N26" i="17"/>
  <c r="M26" i="17"/>
  <c r="J26" i="17"/>
  <c r="G26" i="17"/>
  <c r="F26" i="17"/>
  <c r="E26" i="17"/>
  <c r="D26" i="17"/>
  <c r="C26" i="17"/>
  <c r="B26" i="17"/>
  <c r="A26" i="17"/>
  <c r="N25" i="17"/>
  <c r="M25" i="17"/>
  <c r="J25" i="17"/>
  <c r="G25" i="17"/>
  <c r="F25" i="17"/>
  <c r="E25" i="17"/>
  <c r="D25" i="17"/>
  <c r="C25" i="17"/>
  <c r="B25" i="17"/>
  <c r="A25" i="17"/>
  <c r="N24" i="17"/>
  <c r="J24" i="17"/>
  <c r="G24" i="17"/>
  <c r="F24" i="17"/>
  <c r="E24" i="17"/>
  <c r="D24" i="17"/>
  <c r="C24" i="17"/>
  <c r="B24" i="17"/>
  <c r="A24" i="17"/>
  <c r="N23" i="17"/>
  <c r="M23" i="17"/>
  <c r="J23" i="17"/>
  <c r="G23" i="17"/>
  <c r="F23" i="17"/>
  <c r="E23" i="17"/>
  <c r="D23" i="17"/>
  <c r="C23" i="17"/>
  <c r="B23" i="17"/>
  <c r="A23" i="17"/>
  <c r="N22" i="17"/>
  <c r="M22" i="17"/>
  <c r="J22" i="17"/>
  <c r="G22" i="17"/>
  <c r="F22" i="17"/>
  <c r="E22" i="17"/>
  <c r="D22" i="17"/>
  <c r="C22" i="17"/>
  <c r="B22" i="17"/>
  <c r="A22" i="17"/>
  <c r="N21" i="17"/>
  <c r="M21" i="17"/>
  <c r="J21" i="17"/>
  <c r="G21" i="17"/>
  <c r="F21" i="17"/>
  <c r="E21" i="17"/>
  <c r="D21" i="17"/>
  <c r="C21" i="17"/>
  <c r="B21" i="17"/>
  <c r="A21" i="17"/>
  <c r="N20" i="17"/>
  <c r="M20" i="17"/>
  <c r="J20" i="17"/>
  <c r="G20" i="17"/>
  <c r="F20" i="17"/>
  <c r="E20" i="17"/>
  <c r="D20" i="17"/>
  <c r="C20" i="17"/>
  <c r="B20" i="17"/>
  <c r="A20" i="17"/>
  <c r="N19" i="17"/>
  <c r="M19" i="17"/>
  <c r="J19" i="17"/>
  <c r="G19" i="17"/>
  <c r="F19" i="17"/>
  <c r="E19" i="17"/>
  <c r="D19" i="17"/>
  <c r="C19" i="17"/>
  <c r="B19" i="17"/>
  <c r="A19" i="17"/>
  <c r="N18" i="17"/>
  <c r="M18" i="17"/>
  <c r="J18" i="17"/>
  <c r="G18" i="17"/>
  <c r="F18" i="17"/>
  <c r="E18" i="17"/>
  <c r="D18" i="17"/>
  <c r="C18" i="17"/>
  <c r="B18" i="17"/>
  <c r="A18" i="17"/>
  <c r="N17" i="17"/>
  <c r="M17" i="17"/>
  <c r="J17" i="17"/>
  <c r="G17" i="17"/>
  <c r="F17" i="17"/>
  <c r="E17" i="17"/>
  <c r="D17" i="17"/>
  <c r="C17" i="17"/>
  <c r="B17" i="17"/>
  <c r="A17" i="17"/>
  <c r="N16" i="17"/>
  <c r="J16" i="17"/>
  <c r="G16" i="17"/>
  <c r="F16" i="17"/>
  <c r="E16" i="17"/>
  <c r="D16" i="17"/>
  <c r="C16" i="17"/>
  <c r="B16" i="17"/>
  <c r="A16" i="17"/>
  <c r="N15" i="17"/>
  <c r="M15" i="17"/>
  <c r="J15" i="17"/>
  <c r="G15" i="17"/>
  <c r="F15" i="17"/>
  <c r="E15" i="17"/>
  <c r="D15" i="17"/>
  <c r="C15" i="17"/>
  <c r="B15" i="17"/>
  <c r="A15" i="17"/>
  <c r="N14" i="17"/>
  <c r="M14" i="17"/>
  <c r="J14" i="17"/>
  <c r="G14" i="17"/>
  <c r="F14" i="17"/>
  <c r="E14" i="17"/>
  <c r="D14" i="17"/>
  <c r="C14" i="17"/>
  <c r="B14" i="17"/>
  <c r="A14" i="17"/>
  <c r="N13" i="17"/>
  <c r="M13" i="17"/>
  <c r="J13" i="17"/>
  <c r="G13" i="17"/>
  <c r="F13" i="17"/>
  <c r="E13" i="17"/>
  <c r="D13" i="17"/>
  <c r="C13" i="17"/>
  <c r="B13" i="17"/>
  <c r="A13" i="17"/>
  <c r="N12" i="17"/>
  <c r="M12" i="17"/>
  <c r="J12" i="17"/>
  <c r="G12" i="17"/>
  <c r="F12" i="17"/>
  <c r="E12" i="17"/>
  <c r="D12" i="17"/>
  <c r="C12" i="17"/>
  <c r="B12" i="17"/>
  <c r="A12" i="17"/>
  <c r="N11" i="17"/>
  <c r="M11" i="17"/>
  <c r="J11" i="17"/>
  <c r="G11" i="17"/>
  <c r="F11" i="17"/>
  <c r="E11" i="17"/>
  <c r="D11" i="17"/>
  <c r="C11" i="17"/>
  <c r="B11" i="17"/>
  <c r="A11" i="17"/>
  <c r="N10" i="17"/>
  <c r="M10" i="17"/>
  <c r="J10" i="17"/>
  <c r="G10" i="17"/>
  <c r="F10" i="17"/>
  <c r="E10" i="17"/>
  <c r="D10" i="17"/>
  <c r="C10" i="17"/>
  <c r="B10" i="17"/>
  <c r="A10" i="17"/>
  <c r="N9" i="17"/>
  <c r="M9" i="17"/>
  <c r="J9" i="17"/>
  <c r="G9" i="17"/>
  <c r="F9" i="17"/>
  <c r="E9" i="17"/>
  <c r="D9" i="17"/>
  <c r="C9" i="17"/>
  <c r="B9" i="17"/>
  <c r="A9" i="17"/>
  <c r="N8" i="17"/>
  <c r="M8" i="17"/>
  <c r="J8" i="17"/>
  <c r="G8" i="17"/>
  <c r="F8" i="17"/>
  <c r="E8" i="17"/>
  <c r="D8" i="17"/>
  <c r="C8" i="17"/>
  <c r="B8" i="17"/>
  <c r="A8" i="17"/>
  <c r="N7" i="17"/>
  <c r="M7" i="17"/>
  <c r="J7" i="17"/>
  <c r="G7" i="17"/>
  <c r="F7" i="17"/>
  <c r="E7" i="17"/>
  <c r="D7" i="17"/>
  <c r="C7" i="17"/>
  <c r="B7" i="17"/>
  <c r="A7" i="17"/>
  <c r="N6" i="17"/>
  <c r="M6" i="17"/>
  <c r="J6" i="17"/>
  <c r="G6" i="17"/>
  <c r="F6" i="17"/>
  <c r="E6" i="17"/>
  <c r="D6" i="17"/>
  <c r="C6" i="17"/>
  <c r="B6" i="17"/>
  <c r="A6" i="17"/>
  <c r="N5" i="17"/>
  <c r="M5" i="17"/>
  <c r="J5" i="17"/>
  <c r="G5" i="17"/>
  <c r="F5" i="17"/>
  <c r="E5" i="17"/>
  <c r="D5" i="17"/>
  <c r="C5" i="17"/>
  <c r="B5" i="17"/>
  <c r="A5" i="17"/>
  <c r="N4" i="17"/>
  <c r="M4" i="17"/>
  <c r="J4" i="17"/>
  <c r="G4" i="17"/>
  <c r="F4" i="17"/>
  <c r="E4" i="17"/>
  <c r="D4" i="17"/>
  <c r="C4" i="17"/>
  <c r="B4" i="17"/>
  <c r="A4" i="17"/>
  <c r="N3" i="17"/>
  <c r="M3" i="17"/>
  <c r="J3" i="17"/>
  <c r="G3" i="17"/>
  <c r="F3" i="17"/>
  <c r="E3" i="17"/>
  <c r="D3" i="17"/>
  <c r="C3" i="17"/>
  <c r="B3" i="17"/>
  <c r="A3" i="17"/>
  <c r="N2" i="17"/>
  <c r="M2" i="17"/>
  <c r="J2" i="17"/>
  <c r="G2" i="17"/>
  <c r="F2" i="17"/>
  <c r="E2" i="17"/>
  <c r="D2" i="17"/>
  <c r="C2" i="17"/>
  <c r="B2" i="17"/>
  <c r="A2" i="17"/>
  <c r="N1" i="17"/>
  <c r="M1" i="17"/>
  <c r="K1" i="17"/>
  <c r="J1" i="17"/>
  <c r="I1" i="17"/>
  <c r="H1" i="17"/>
  <c r="G1" i="17"/>
  <c r="F1" i="17"/>
  <c r="E1" i="17"/>
  <c r="D1" i="17"/>
  <c r="C1" i="17"/>
  <c r="B1" i="17"/>
  <c r="A1" i="17"/>
  <c r="N185" i="15"/>
  <c r="M185" i="15"/>
  <c r="L185" i="15"/>
  <c r="K185" i="15"/>
  <c r="J185" i="15"/>
  <c r="H185" i="15"/>
  <c r="G185" i="15"/>
  <c r="D185" i="15"/>
  <c r="C185" i="15"/>
  <c r="B185" i="15"/>
  <c r="A185" i="15"/>
  <c r="N184" i="15"/>
  <c r="M184" i="15"/>
  <c r="J184" i="15"/>
  <c r="H184" i="15"/>
  <c r="G184" i="15"/>
  <c r="D184" i="15"/>
  <c r="C184" i="15"/>
  <c r="B184" i="15"/>
  <c r="A184" i="15"/>
  <c r="N183" i="15"/>
  <c r="M183" i="15"/>
  <c r="J183" i="15"/>
  <c r="G183" i="15"/>
  <c r="F183" i="15"/>
  <c r="E183" i="15"/>
  <c r="D183" i="15"/>
  <c r="C183" i="15"/>
  <c r="B183" i="15"/>
  <c r="A183" i="15"/>
  <c r="N182" i="15"/>
  <c r="M182" i="15"/>
  <c r="J182" i="15"/>
  <c r="G182" i="15"/>
  <c r="F182" i="15"/>
  <c r="E182" i="15"/>
  <c r="D182" i="15"/>
  <c r="C182" i="15"/>
  <c r="B182" i="15"/>
  <c r="A182" i="15"/>
  <c r="N181" i="15"/>
  <c r="M181" i="15"/>
  <c r="J181" i="15"/>
  <c r="G181" i="15"/>
  <c r="F181" i="15"/>
  <c r="E181" i="15"/>
  <c r="D181" i="15"/>
  <c r="C181" i="15"/>
  <c r="B181" i="15"/>
  <c r="A181" i="15"/>
  <c r="N180" i="15"/>
  <c r="M180" i="15"/>
  <c r="J180" i="15"/>
  <c r="G180" i="15"/>
  <c r="F180" i="15"/>
  <c r="E180" i="15"/>
  <c r="D180" i="15"/>
  <c r="C180" i="15"/>
  <c r="B180" i="15"/>
  <c r="A180" i="15"/>
  <c r="N179" i="15"/>
  <c r="M179" i="15"/>
  <c r="J179" i="15"/>
  <c r="G179" i="15"/>
  <c r="F179" i="15"/>
  <c r="E179" i="15"/>
  <c r="D179" i="15"/>
  <c r="C179" i="15"/>
  <c r="B179" i="15"/>
  <c r="A179" i="15"/>
  <c r="N178" i="15"/>
  <c r="M178" i="15"/>
  <c r="J178" i="15"/>
  <c r="G178" i="15"/>
  <c r="F178" i="15"/>
  <c r="E178" i="15"/>
  <c r="D178" i="15"/>
  <c r="C178" i="15"/>
  <c r="B178" i="15"/>
  <c r="A178" i="15"/>
  <c r="N177" i="15"/>
  <c r="M177" i="15"/>
  <c r="J177" i="15"/>
  <c r="G177" i="15"/>
  <c r="F177" i="15"/>
  <c r="E177" i="15"/>
  <c r="D177" i="15"/>
  <c r="C177" i="15"/>
  <c r="B177" i="15"/>
  <c r="A177" i="15"/>
  <c r="N176" i="15"/>
  <c r="M176" i="15"/>
  <c r="J176" i="15"/>
  <c r="G176" i="15"/>
  <c r="F176" i="15"/>
  <c r="E176" i="15"/>
  <c r="D176" i="15"/>
  <c r="C176" i="15"/>
  <c r="B176" i="15"/>
  <c r="A176" i="15"/>
  <c r="N175" i="15"/>
  <c r="J175" i="15"/>
  <c r="G175" i="15"/>
  <c r="F175" i="15"/>
  <c r="E175" i="15"/>
  <c r="D175" i="15"/>
  <c r="C175" i="15"/>
  <c r="B175" i="15"/>
  <c r="A175" i="15"/>
  <c r="N174" i="15"/>
  <c r="M174" i="15"/>
  <c r="J174" i="15"/>
  <c r="G174" i="15"/>
  <c r="F174" i="15"/>
  <c r="E174" i="15"/>
  <c r="D174" i="15"/>
  <c r="C174" i="15"/>
  <c r="B174" i="15"/>
  <c r="A174" i="15"/>
  <c r="N173" i="15"/>
  <c r="M173" i="15"/>
  <c r="J173" i="15"/>
  <c r="G173" i="15"/>
  <c r="F173" i="15"/>
  <c r="E173" i="15"/>
  <c r="D173" i="15"/>
  <c r="C173" i="15"/>
  <c r="B173" i="15"/>
  <c r="A173" i="15"/>
  <c r="N172" i="15"/>
  <c r="M172" i="15"/>
  <c r="J172" i="15"/>
  <c r="G172" i="15"/>
  <c r="F172" i="15"/>
  <c r="E172" i="15"/>
  <c r="D172" i="15"/>
  <c r="C172" i="15"/>
  <c r="B172" i="15"/>
  <c r="A172" i="15"/>
  <c r="N171" i="15"/>
  <c r="M171" i="15"/>
  <c r="J171" i="15"/>
  <c r="G171" i="15"/>
  <c r="F171" i="15"/>
  <c r="E171" i="15"/>
  <c r="D171" i="15"/>
  <c r="C171" i="15"/>
  <c r="B171" i="15"/>
  <c r="A171" i="15"/>
  <c r="N170" i="15"/>
  <c r="M170" i="15"/>
  <c r="J170" i="15"/>
  <c r="G170" i="15"/>
  <c r="F170" i="15"/>
  <c r="E170" i="15"/>
  <c r="D170" i="15"/>
  <c r="C170" i="15"/>
  <c r="B170" i="15"/>
  <c r="A170" i="15"/>
  <c r="N169" i="15"/>
  <c r="M169" i="15"/>
  <c r="J169" i="15"/>
  <c r="G169" i="15"/>
  <c r="F169" i="15"/>
  <c r="E169" i="15"/>
  <c r="D169" i="15"/>
  <c r="C169" i="15"/>
  <c r="B169" i="15"/>
  <c r="A169" i="15"/>
  <c r="N168" i="15"/>
  <c r="M168" i="15"/>
  <c r="J168" i="15"/>
  <c r="G168" i="15"/>
  <c r="F168" i="15"/>
  <c r="E168" i="15"/>
  <c r="D168" i="15"/>
  <c r="C168" i="15"/>
  <c r="B168" i="15"/>
  <c r="A168" i="15"/>
  <c r="N167" i="15"/>
  <c r="M167" i="15"/>
  <c r="J167" i="15"/>
  <c r="G167" i="15"/>
  <c r="F167" i="15"/>
  <c r="E167" i="15"/>
  <c r="D167" i="15"/>
  <c r="C167" i="15"/>
  <c r="B167" i="15"/>
  <c r="A167" i="15"/>
  <c r="N166" i="15"/>
  <c r="M166" i="15"/>
  <c r="J166" i="15"/>
  <c r="G166" i="15"/>
  <c r="F166" i="15"/>
  <c r="E166" i="15"/>
  <c r="D166" i="15"/>
  <c r="C166" i="15"/>
  <c r="B166" i="15"/>
  <c r="A166" i="15"/>
  <c r="N165" i="15"/>
  <c r="M165" i="15"/>
  <c r="J165" i="15"/>
  <c r="G165" i="15"/>
  <c r="F165" i="15"/>
  <c r="E165" i="15"/>
  <c r="D165" i="15"/>
  <c r="C165" i="15"/>
  <c r="B165" i="15"/>
  <c r="A165" i="15"/>
  <c r="N164" i="15"/>
  <c r="M164" i="15"/>
  <c r="J164" i="15"/>
  <c r="G164" i="15"/>
  <c r="F164" i="15"/>
  <c r="E164" i="15"/>
  <c r="D164" i="15"/>
  <c r="C164" i="15"/>
  <c r="B164" i="15"/>
  <c r="A164" i="15"/>
  <c r="N163" i="15"/>
  <c r="M163" i="15"/>
  <c r="J163" i="15"/>
  <c r="G163" i="15"/>
  <c r="F163" i="15"/>
  <c r="E163" i="15"/>
  <c r="D163" i="15"/>
  <c r="C163" i="15"/>
  <c r="B163" i="15"/>
  <c r="A163" i="15"/>
  <c r="N162" i="15"/>
  <c r="M162" i="15"/>
  <c r="J162" i="15"/>
  <c r="G162" i="15"/>
  <c r="F162" i="15"/>
  <c r="E162" i="15"/>
  <c r="D162" i="15"/>
  <c r="C162" i="15"/>
  <c r="B162" i="15"/>
  <c r="A162" i="15"/>
  <c r="N161" i="15"/>
  <c r="M161" i="15"/>
  <c r="J161" i="15"/>
  <c r="G161" i="15"/>
  <c r="F161" i="15"/>
  <c r="E161" i="15"/>
  <c r="D161" i="15"/>
  <c r="C161" i="15"/>
  <c r="B161" i="15"/>
  <c r="A161" i="15"/>
  <c r="N160" i="15"/>
  <c r="M160" i="15"/>
  <c r="J160" i="15"/>
  <c r="G160" i="15"/>
  <c r="F160" i="15"/>
  <c r="E160" i="15"/>
  <c r="D160" i="15"/>
  <c r="C160" i="15"/>
  <c r="B160" i="15"/>
  <c r="A160" i="15"/>
  <c r="N159" i="15"/>
  <c r="M159" i="15"/>
  <c r="J159" i="15"/>
  <c r="G159" i="15"/>
  <c r="F159" i="15"/>
  <c r="E159" i="15"/>
  <c r="D159" i="15"/>
  <c r="C159" i="15"/>
  <c r="B159" i="15"/>
  <c r="A159" i="15"/>
  <c r="N158" i="15"/>
  <c r="M158" i="15"/>
  <c r="J158" i="15"/>
  <c r="G158" i="15"/>
  <c r="F158" i="15"/>
  <c r="E158" i="15"/>
  <c r="D158" i="15"/>
  <c r="C158" i="15"/>
  <c r="B158" i="15"/>
  <c r="A158" i="15"/>
  <c r="N157" i="15"/>
  <c r="M157" i="15"/>
  <c r="J157" i="15"/>
  <c r="G157" i="15"/>
  <c r="F157" i="15"/>
  <c r="E157" i="15"/>
  <c r="D157" i="15"/>
  <c r="C157" i="15"/>
  <c r="B157" i="15"/>
  <c r="A157" i="15"/>
  <c r="N156" i="15"/>
  <c r="M156" i="15"/>
  <c r="J156" i="15"/>
  <c r="G156" i="15"/>
  <c r="F156" i="15"/>
  <c r="E156" i="15"/>
  <c r="D156" i="15"/>
  <c r="C156" i="15"/>
  <c r="B156" i="15"/>
  <c r="A156" i="15"/>
  <c r="N155" i="15"/>
  <c r="M155" i="15"/>
  <c r="J155" i="15"/>
  <c r="G155" i="15"/>
  <c r="F155" i="15"/>
  <c r="E155" i="15"/>
  <c r="D155" i="15"/>
  <c r="C155" i="15"/>
  <c r="B155" i="15"/>
  <c r="A155" i="15"/>
  <c r="N154" i="15"/>
  <c r="J154" i="15"/>
  <c r="G154" i="15"/>
  <c r="F154" i="15"/>
  <c r="E154" i="15"/>
  <c r="D154" i="15"/>
  <c r="C154" i="15"/>
  <c r="B154" i="15"/>
  <c r="A154" i="15"/>
  <c r="N153" i="15"/>
  <c r="M153" i="15"/>
  <c r="J153" i="15"/>
  <c r="G153" i="15"/>
  <c r="F153" i="15"/>
  <c r="E153" i="15"/>
  <c r="D153" i="15"/>
  <c r="C153" i="15"/>
  <c r="B153" i="15"/>
  <c r="A153" i="15"/>
  <c r="N152" i="15"/>
  <c r="M152" i="15"/>
  <c r="J152" i="15"/>
  <c r="G152" i="15"/>
  <c r="F152" i="15"/>
  <c r="E152" i="15"/>
  <c r="D152" i="15"/>
  <c r="C152" i="15"/>
  <c r="B152" i="15"/>
  <c r="A152" i="15"/>
  <c r="N151" i="15"/>
  <c r="M151" i="15"/>
  <c r="J151" i="15"/>
  <c r="G151" i="15"/>
  <c r="F151" i="15"/>
  <c r="E151" i="15"/>
  <c r="D151" i="15"/>
  <c r="C151" i="15"/>
  <c r="B151" i="15"/>
  <c r="A151" i="15"/>
  <c r="N150" i="15"/>
  <c r="M150" i="15"/>
  <c r="J150" i="15"/>
  <c r="G150" i="15"/>
  <c r="F150" i="15"/>
  <c r="E150" i="15"/>
  <c r="D150" i="15"/>
  <c r="C150" i="15"/>
  <c r="B150" i="15"/>
  <c r="A150" i="15"/>
  <c r="N149" i="15"/>
  <c r="J149" i="15"/>
  <c r="G149" i="15"/>
  <c r="F149" i="15"/>
  <c r="E149" i="15"/>
  <c r="D149" i="15"/>
  <c r="C149" i="15"/>
  <c r="B149" i="15"/>
  <c r="A149" i="15"/>
  <c r="N148" i="15"/>
  <c r="M148" i="15"/>
  <c r="J148" i="15"/>
  <c r="G148" i="15"/>
  <c r="F148" i="15"/>
  <c r="E148" i="15"/>
  <c r="D148" i="15"/>
  <c r="C148" i="15"/>
  <c r="B148" i="15"/>
  <c r="A148" i="15"/>
  <c r="N147" i="15"/>
  <c r="J147" i="15"/>
  <c r="G147" i="15"/>
  <c r="F147" i="15"/>
  <c r="E147" i="15"/>
  <c r="D147" i="15"/>
  <c r="C147" i="15"/>
  <c r="B147" i="15"/>
  <c r="A147" i="15"/>
  <c r="N146" i="15"/>
  <c r="M146" i="15"/>
  <c r="J146" i="15"/>
  <c r="G146" i="15"/>
  <c r="F146" i="15"/>
  <c r="E146" i="15"/>
  <c r="D146" i="15"/>
  <c r="C146" i="15"/>
  <c r="B146" i="15"/>
  <c r="A146" i="15"/>
  <c r="N145" i="15"/>
  <c r="M145" i="15"/>
  <c r="J145" i="15"/>
  <c r="G145" i="15"/>
  <c r="F145" i="15"/>
  <c r="E145" i="15"/>
  <c r="D145" i="15"/>
  <c r="C145" i="15"/>
  <c r="B145" i="15"/>
  <c r="A145" i="15"/>
  <c r="N144" i="15"/>
  <c r="M144" i="15"/>
  <c r="J144" i="15"/>
  <c r="G144" i="15"/>
  <c r="F144" i="15"/>
  <c r="E144" i="15"/>
  <c r="D144" i="15"/>
  <c r="C144" i="15"/>
  <c r="B144" i="15"/>
  <c r="A144" i="15"/>
  <c r="N143" i="15"/>
  <c r="M143" i="15"/>
  <c r="J143" i="15"/>
  <c r="G143" i="15"/>
  <c r="F143" i="15"/>
  <c r="E143" i="15"/>
  <c r="D143" i="15"/>
  <c r="C143" i="15"/>
  <c r="B143" i="15"/>
  <c r="A143" i="15"/>
  <c r="N142" i="15"/>
  <c r="M142" i="15"/>
  <c r="J142" i="15"/>
  <c r="G142" i="15"/>
  <c r="F142" i="15"/>
  <c r="E142" i="15"/>
  <c r="D142" i="15"/>
  <c r="C142" i="15"/>
  <c r="B142" i="15"/>
  <c r="A142" i="15"/>
  <c r="N141" i="15"/>
  <c r="M141" i="15"/>
  <c r="J141" i="15"/>
  <c r="G141" i="15"/>
  <c r="F141" i="15"/>
  <c r="E141" i="15"/>
  <c r="D141" i="15"/>
  <c r="C141" i="15"/>
  <c r="B141" i="15"/>
  <c r="A141" i="15"/>
  <c r="N140" i="15"/>
  <c r="M140" i="15"/>
  <c r="J140" i="15"/>
  <c r="G140" i="15"/>
  <c r="F140" i="15"/>
  <c r="E140" i="15"/>
  <c r="D140" i="15"/>
  <c r="C140" i="15"/>
  <c r="B140" i="15"/>
  <c r="A140" i="15"/>
  <c r="N139" i="15"/>
  <c r="M139" i="15"/>
  <c r="J139" i="15"/>
  <c r="G139" i="15"/>
  <c r="F139" i="15"/>
  <c r="E139" i="15"/>
  <c r="D139" i="15"/>
  <c r="C139" i="15"/>
  <c r="B139" i="15"/>
  <c r="A139" i="15"/>
  <c r="N138" i="15"/>
  <c r="M138" i="15"/>
  <c r="J138" i="15"/>
  <c r="G138" i="15"/>
  <c r="F138" i="15"/>
  <c r="E138" i="15"/>
  <c r="D138" i="15"/>
  <c r="C138" i="15"/>
  <c r="B138" i="15"/>
  <c r="A138" i="15"/>
  <c r="N137" i="15"/>
  <c r="J137" i="15"/>
  <c r="G137" i="15"/>
  <c r="F137" i="15"/>
  <c r="E137" i="15"/>
  <c r="D137" i="15"/>
  <c r="C137" i="15"/>
  <c r="B137" i="15"/>
  <c r="A137" i="15"/>
  <c r="N136" i="15"/>
  <c r="M136" i="15"/>
  <c r="J136" i="15"/>
  <c r="G136" i="15"/>
  <c r="F136" i="15"/>
  <c r="E136" i="15"/>
  <c r="D136" i="15"/>
  <c r="C136" i="15"/>
  <c r="B136" i="15"/>
  <c r="A136" i="15"/>
  <c r="N135" i="15"/>
  <c r="J135" i="15"/>
  <c r="G135" i="15"/>
  <c r="F135" i="15"/>
  <c r="E135" i="15"/>
  <c r="D135" i="15"/>
  <c r="C135" i="15"/>
  <c r="B135" i="15"/>
  <c r="A135" i="15"/>
  <c r="N134" i="15"/>
  <c r="M134" i="15"/>
  <c r="J134" i="15"/>
  <c r="G134" i="15"/>
  <c r="F134" i="15"/>
  <c r="E134" i="15"/>
  <c r="D134" i="15"/>
  <c r="C134" i="15"/>
  <c r="B134" i="15"/>
  <c r="A134" i="15"/>
  <c r="N133" i="15"/>
  <c r="M133" i="15"/>
  <c r="J133" i="15"/>
  <c r="G133" i="15"/>
  <c r="F133" i="15"/>
  <c r="E133" i="15"/>
  <c r="D133" i="15"/>
  <c r="C133" i="15"/>
  <c r="B133" i="15"/>
  <c r="A133" i="15"/>
  <c r="N132" i="15"/>
  <c r="J132" i="15"/>
  <c r="G132" i="15"/>
  <c r="F132" i="15"/>
  <c r="E132" i="15"/>
  <c r="D132" i="15"/>
  <c r="C132" i="15"/>
  <c r="B132" i="15"/>
  <c r="A132" i="15"/>
  <c r="N131" i="15"/>
  <c r="J131" i="15"/>
  <c r="G131" i="15"/>
  <c r="F131" i="15"/>
  <c r="E131" i="15"/>
  <c r="D131" i="15"/>
  <c r="C131" i="15"/>
  <c r="B131" i="15"/>
  <c r="A131" i="15"/>
  <c r="N130" i="15"/>
  <c r="M130" i="15"/>
  <c r="J130" i="15"/>
  <c r="G130" i="15"/>
  <c r="F130" i="15"/>
  <c r="E130" i="15"/>
  <c r="D130" i="15"/>
  <c r="C130" i="15"/>
  <c r="B130" i="15"/>
  <c r="A130" i="15"/>
  <c r="N129" i="15"/>
  <c r="M129" i="15"/>
  <c r="J129" i="15"/>
  <c r="G129" i="15"/>
  <c r="F129" i="15"/>
  <c r="E129" i="15"/>
  <c r="D129" i="15"/>
  <c r="C129" i="15"/>
  <c r="B129" i="15"/>
  <c r="A129" i="15"/>
  <c r="N128" i="15"/>
  <c r="M128" i="15"/>
  <c r="J128" i="15"/>
  <c r="G128" i="15"/>
  <c r="F128" i="15"/>
  <c r="E128" i="15"/>
  <c r="D128" i="15"/>
  <c r="C128" i="15"/>
  <c r="B128" i="15"/>
  <c r="A128" i="15"/>
  <c r="N127" i="15"/>
  <c r="M127" i="15"/>
  <c r="J127" i="15"/>
  <c r="G127" i="15"/>
  <c r="F127" i="15"/>
  <c r="E127" i="15"/>
  <c r="D127" i="15"/>
  <c r="C127" i="15"/>
  <c r="B127" i="15"/>
  <c r="A127" i="15"/>
  <c r="N126" i="15"/>
  <c r="M126" i="15"/>
  <c r="J126" i="15"/>
  <c r="G126" i="15"/>
  <c r="F126" i="15"/>
  <c r="E126" i="15"/>
  <c r="D126" i="15"/>
  <c r="C126" i="15"/>
  <c r="B126" i="15"/>
  <c r="A126" i="15"/>
  <c r="N125" i="15"/>
  <c r="M125" i="15"/>
  <c r="J125" i="15"/>
  <c r="G125" i="15"/>
  <c r="F125" i="15"/>
  <c r="E125" i="15"/>
  <c r="D125" i="15"/>
  <c r="C125" i="15"/>
  <c r="B125" i="15"/>
  <c r="A125" i="15"/>
  <c r="N124" i="15"/>
  <c r="J124" i="15"/>
  <c r="G124" i="15"/>
  <c r="F124" i="15"/>
  <c r="E124" i="15"/>
  <c r="D124" i="15"/>
  <c r="C124" i="15"/>
  <c r="B124" i="15"/>
  <c r="A124" i="15"/>
  <c r="N123" i="15"/>
  <c r="M123" i="15"/>
  <c r="J123" i="15"/>
  <c r="G123" i="15"/>
  <c r="F123" i="15"/>
  <c r="E123" i="15"/>
  <c r="D123" i="15"/>
  <c r="C123" i="15"/>
  <c r="B123" i="15"/>
  <c r="A123" i="15"/>
  <c r="N122" i="15"/>
  <c r="M122" i="15"/>
  <c r="J122" i="15"/>
  <c r="G122" i="15"/>
  <c r="F122" i="15"/>
  <c r="E122" i="15"/>
  <c r="D122" i="15"/>
  <c r="C122" i="15"/>
  <c r="B122" i="15"/>
  <c r="A122" i="15"/>
  <c r="N121" i="15"/>
  <c r="M121" i="15"/>
  <c r="J121" i="15"/>
  <c r="G121" i="15"/>
  <c r="F121" i="15"/>
  <c r="E121" i="15"/>
  <c r="D121" i="15"/>
  <c r="C121" i="15"/>
  <c r="B121" i="15"/>
  <c r="A121" i="15"/>
  <c r="N120" i="15"/>
  <c r="M120" i="15"/>
  <c r="J120" i="15"/>
  <c r="G120" i="15"/>
  <c r="F120" i="15"/>
  <c r="E120" i="15"/>
  <c r="D120" i="15"/>
  <c r="C120" i="15"/>
  <c r="B120" i="15"/>
  <c r="A120" i="15"/>
  <c r="N119" i="15"/>
  <c r="M119" i="15"/>
  <c r="J119" i="15"/>
  <c r="G119" i="15"/>
  <c r="F119" i="15"/>
  <c r="E119" i="15"/>
  <c r="D119" i="15"/>
  <c r="C119" i="15"/>
  <c r="B119" i="15"/>
  <c r="A119" i="15"/>
  <c r="N118" i="15"/>
  <c r="M118" i="15"/>
  <c r="J118" i="15"/>
  <c r="G118" i="15"/>
  <c r="F118" i="15"/>
  <c r="E118" i="15"/>
  <c r="D118" i="15"/>
  <c r="C118" i="15"/>
  <c r="B118" i="15"/>
  <c r="A118" i="15"/>
  <c r="N117" i="15"/>
  <c r="M117" i="15"/>
  <c r="J117" i="15"/>
  <c r="G117" i="15"/>
  <c r="F117" i="15"/>
  <c r="E117" i="15"/>
  <c r="D117" i="15"/>
  <c r="C117" i="15"/>
  <c r="B117" i="15"/>
  <c r="A117" i="15"/>
  <c r="N116" i="15"/>
  <c r="M116" i="15"/>
  <c r="J116" i="15"/>
  <c r="G116" i="15"/>
  <c r="F116" i="15"/>
  <c r="E116" i="15"/>
  <c r="D116" i="15"/>
  <c r="C116" i="15"/>
  <c r="B116" i="15"/>
  <c r="A116" i="15"/>
  <c r="N115" i="15"/>
  <c r="M115" i="15"/>
  <c r="J115" i="15"/>
  <c r="G115" i="15"/>
  <c r="F115" i="15"/>
  <c r="E115" i="15"/>
  <c r="D115" i="15"/>
  <c r="C115" i="15"/>
  <c r="B115" i="15"/>
  <c r="A115" i="15"/>
  <c r="N114" i="15"/>
  <c r="M114" i="15"/>
  <c r="J114" i="15"/>
  <c r="G114" i="15"/>
  <c r="F114" i="15"/>
  <c r="E114" i="15"/>
  <c r="D114" i="15"/>
  <c r="C114" i="15"/>
  <c r="B114" i="15"/>
  <c r="A114" i="15"/>
  <c r="N113" i="15"/>
  <c r="M113" i="15"/>
  <c r="J113" i="15"/>
  <c r="G113" i="15"/>
  <c r="F113" i="15"/>
  <c r="E113" i="15"/>
  <c r="D113" i="15"/>
  <c r="C113" i="15"/>
  <c r="B113" i="15"/>
  <c r="A113" i="15"/>
  <c r="N112" i="15"/>
  <c r="M112" i="15"/>
  <c r="J112" i="15"/>
  <c r="G112" i="15"/>
  <c r="F112" i="15"/>
  <c r="E112" i="15"/>
  <c r="D112" i="15"/>
  <c r="C112" i="15"/>
  <c r="B112" i="15"/>
  <c r="A112" i="15"/>
  <c r="N111" i="15"/>
  <c r="J111" i="15"/>
  <c r="G111" i="15"/>
  <c r="F111" i="15"/>
  <c r="E111" i="15"/>
  <c r="D111" i="15"/>
  <c r="C111" i="15"/>
  <c r="B111" i="15"/>
  <c r="A111" i="15"/>
  <c r="N110" i="15"/>
  <c r="M110" i="15"/>
  <c r="J110" i="15"/>
  <c r="G110" i="15"/>
  <c r="F110" i="15"/>
  <c r="E110" i="15"/>
  <c r="D110" i="15"/>
  <c r="C110" i="15"/>
  <c r="B110" i="15"/>
  <c r="A110" i="15"/>
  <c r="N109" i="15"/>
  <c r="M109" i="15"/>
  <c r="J109" i="15"/>
  <c r="G109" i="15"/>
  <c r="F109" i="15"/>
  <c r="E109" i="15"/>
  <c r="D109" i="15"/>
  <c r="C109" i="15"/>
  <c r="B109" i="15"/>
  <c r="A109" i="15"/>
  <c r="N108" i="15"/>
  <c r="J108" i="15"/>
  <c r="G108" i="15"/>
  <c r="F108" i="15"/>
  <c r="E108" i="15"/>
  <c r="D108" i="15"/>
  <c r="C108" i="15"/>
  <c r="B108" i="15"/>
  <c r="A108" i="15"/>
  <c r="N107" i="15"/>
  <c r="J107" i="15"/>
  <c r="G107" i="15"/>
  <c r="F107" i="15"/>
  <c r="E107" i="15"/>
  <c r="D107" i="15"/>
  <c r="C107" i="15"/>
  <c r="B107" i="15"/>
  <c r="A107" i="15"/>
  <c r="N106" i="15"/>
  <c r="M106" i="15"/>
  <c r="J106" i="15"/>
  <c r="G106" i="15"/>
  <c r="F106" i="15"/>
  <c r="E106" i="15"/>
  <c r="D106" i="15"/>
  <c r="C106" i="15"/>
  <c r="B106" i="15"/>
  <c r="A106" i="15"/>
  <c r="N105" i="15"/>
  <c r="M105" i="15"/>
  <c r="J105" i="15"/>
  <c r="G105" i="15"/>
  <c r="F105" i="15"/>
  <c r="E105" i="15"/>
  <c r="D105" i="15"/>
  <c r="C105" i="15"/>
  <c r="B105" i="15"/>
  <c r="A105" i="15"/>
  <c r="N104" i="15"/>
  <c r="M104" i="15"/>
  <c r="J104" i="15"/>
  <c r="G104" i="15"/>
  <c r="F104" i="15"/>
  <c r="E104" i="15"/>
  <c r="D104" i="15"/>
  <c r="C104" i="15"/>
  <c r="B104" i="15"/>
  <c r="A104" i="15"/>
  <c r="N103" i="15"/>
  <c r="M103" i="15"/>
  <c r="J103" i="15"/>
  <c r="G103" i="15"/>
  <c r="F103" i="15"/>
  <c r="E103" i="15"/>
  <c r="D103" i="15"/>
  <c r="C103" i="15"/>
  <c r="B103" i="15"/>
  <c r="A103" i="15"/>
  <c r="N102" i="15"/>
  <c r="M102" i="15"/>
  <c r="J102" i="15"/>
  <c r="G102" i="15"/>
  <c r="F102" i="15"/>
  <c r="E102" i="15"/>
  <c r="D102" i="15"/>
  <c r="C102" i="15"/>
  <c r="B102" i="15"/>
  <c r="A102" i="15"/>
  <c r="N101" i="15"/>
  <c r="M101" i="15"/>
  <c r="J101" i="15"/>
  <c r="G101" i="15"/>
  <c r="F101" i="15"/>
  <c r="E101" i="15"/>
  <c r="D101" i="15"/>
  <c r="C101" i="15"/>
  <c r="B101" i="15"/>
  <c r="A101" i="15"/>
  <c r="N100" i="15"/>
  <c r="M100" i="15"/>
  <c r="J100" i="15"/>
  <c r="G100" i="15"/>
  <c r="F100" i="15"/>
  <c r="E100" i="15"/>
  <c r="D100" i="15"/>
  <c r="C100" i="15"/>
  <c r="B100" i="15"/>
  <c r="A100" i="15"/>
  <c r="N99" i="15"/>
  <c r="J99" i="15"/>
  <c r="G99" i="15"/>
  <c r="F99" i="15"/>
  <c r="E99" i="15"/>
  <c r="D99" i="15"/>
  <c r="C99" i="15"/>
  <c r="B99" i="15"/>
  <c r="A99" i="15"/>
  <c r="N98" i="15"/>
  <c r="M98" i="15"/>
  <c r="J98" i="15"/>
  <c r="G98" i="15"/>
  <c r="F98" i="15"/>
  <c r="E98" i="15"/>
  <c r="D98" i="15"/>
  <c r="C98" i="15"/>
  <c r="B98" i="15"/>
  <c r="A98" i="15"/>
  <c r="N97" i="15"/>
  <c r="J97" i="15"/>
  <c r="G97" i="15"/>
  <c r="F97" i="15"/>
  <c r="E97" i="15"/>
  <c r="D97" i="15"/>
  <c r="C97" i="15"/>
  <c r="B97" i="15"/>
  <c r="A97" i="15"/>
  <c r="N96" i="15"/>
  <c r="M96" i="15"/>
  <c r="J96" i="15"/>
  <c r="G96" i="15"/>
  <c r="F96" i="15"/>
  <c r="E96" i="15"/>
  <c r="D96" i="15"/>
  <c r="C96" i="15"/>
  <c r="B96" i="15"/>
  <c r="A96" i="15"/>
  <c r="N95" i="15"/>
  <c r="M95" i="15"/>
  <c r="J95" i="15"/>
  <c r="G95" i="15"/>
  <c r="F95" i="15"/>
  <c r="E95" i="15"/>
  <c r="D95" i="15"/>
  <c r="C95" i="15"/>
  <c r="B95" i="15"/>
  <c r="A95" i="15"/>
  <c r="N94" i="15"/>
  <c r="M94" i="15"/>
  <c r="J94" i="15"/>
  <c r="G94" i="15"/>
  <c r="F94" i="15"/>
  <c r="E94" i="15"/>
  <c r="D94" i="15"/>
  <c r="C94" i="15"/>
  <c r="B94" i="15"/>
  <c r="A94" i="15"/>
  <c r="N93" i="15"/>
  <c r="M93" i="15"/>
  <c r="J93" i="15"/>
  <c r="G93" i="15"/>
  <c r="F93" i="15"/>
  <c r="E93" i="15"/>
  <c r="D93" i="15"/>
  <c r="C93" i="15"/>
  <c r="B93" i="15"/>
  <c r="A93" i="15"/>
  <c r="N92" i="15"/>
  <c r="M92" i="15"/>
  <c r="J92" i="15"/>
  <c r="G92" i="15"/>
  <c r="F92" i="15"/>
  <c r="E92" i="15"/>
  <c r="D92" i="15"/>
  <c r="C92" i="15"/>
  <c r="B92" i="15"/>
  <c r="A92" i="15"/>
  <c r="N91" i="15"/>
  <c r="M91" i="15"/>
  <c r="J91" i="15"/>
  <c r="G91" i="15"/>
  <c r="F91" i="15"/>
  <c r="E91" i="15"/>
  <c r="D91" i="15"/>
  <c r="C91" i="15"/>
  <c r="B91" i="15"/>
  <c r="A91" i="15"/>
  <c r="N90" i="15"/>
  <c r="M90" i="15"/>
  <c r="J90" i="15"/>
  <c r="G90" i="15"/>
  <c r="F90" i="15"/>
  <c r="E90" i="15"/>
  <c r="D90" i="15"/>
  <c r="C90" i="15"/>
  <c r="B90" i="15"/>
  <c r="A90" i="15"/>
  <c r="N89" i="15"/>
  <c r="J89" i="15"/>
  <c r="G89" i="15"/>
  <c r="F89" i="15"/>
  <c r="E89" i="15"/>
  <c r="D89" i="15"/>
  <c r="C89" i="15"/>
  <c r="B89" i="15"/>
  <c r="A89" i="15"/>
  <c r="N88" i="15"/>
  <c r="M88" i="15"/>
  <c r="J88" i="15"/>
  <c r="G88" i="15"/>
  <c r="F88" i="15"/>
  <c r="E88" i="15"/>
  <c r="D88" i="15"/>
  <c r="C88" i="15"/>
  <c r="B88" i="15"/>
  <c r="A88" i="15"/>
  <c r="N87" i="15"/>
  <c r="M87" i="15"/>
  <c r="J87" i="15"/>
  <c r="G87" i="15"/>
  <c r="F87" i="15"/>
  <c r="E87" i="15"/>
  <c r="D87" i="15"/>
  <c r="C87" i="15"/>
  <c r="B87" i="15"/>
  <c r="A87" i="15"/>
  <c r="N86" i="15"/>
  <c r="M86" i="15"/>
  <c r="J86" i="15"/>
  <c r="G86" i="15"/>
  <c r="F86" i="15"/>
  <c r="E86" i="15"/>
  <c r="D86" i="15"/>
  <c r="C86" i="15"/>
  <c r="B86" i="15"/>
  <c r="A86" i="15"/>
  <c r="N85" i="15"/>
  <c r="M85" i="15"/>
  <c r="J85" i="15"/>
  <c r="G85" i="15"/>
  <c r="F85" i="15"/>
  <c r="E85" i="15"/>
  <c r="D85" i="15"/>
  <c r="C85" i="15"/>
  <c r="B85" i="15"/>
  <c r="A85" i="15"/>
  <c r="N84" i="15"/>
  <c r="M84" i="15"/>
  <c r="J84" i="15"/>
  <c r="G84" i="15"/>
  <c r="F84" i="15"/>
  <c r="E84" i="15"/>
  <c r="D84" i="15"/>
  <c r="C84" i="15"/>
  <c r="B84" i="15"/>
  <c r="A84" i="15"/>
  <c r="N83" i="15"/>
  <c r="M83" i="15"/>
  <c r="J83" i="15"/>
  <c r="G83" i="15"/>
  <c r="F83" i="15"/>
  <c r="E83" i="15"/>
  <c r="D83" i="15"/>
  <c r="C83" i="15"/>
  <c r="B83" i="15"/>
  <c r="A83" i="15"/>
  <c r="N82" i="15"/>
  <c r="M82" i="15"/>
  <c r="J82" i="15"/>
  <c r="G82" i="15"/>
  <c r="F82" i="15"/>
  <c r="E82" i="15"/>
  <c r="D82" i="15"/>
  <c r="C82" i="15"/>
  <c r="B82" i="15"/>
  <c r="A82" i="15"/>
  <c r="N81" i="15"/>
  <c r="M81" i="15"/>
  <c r="J81" i="15"/>
  <c r="G81" i="15"/>
  <c r="F81" i="15"/>
  <c r="E81" i="15"/>
  <c r="D81" i="15"/>
  <c r="C81" i="15"/>
  <c r="B81" i="15"/>
  <c r="A81" i="15"/>
  <c r="N80" i="15"/>
  <c r="J80" i="15"/>
  <c r="G80" i="15"/>
  <c r="F80" i="15"/>
  <c r="E80" i="15"/>
  <c r="D80" i="15"/>
  <c r="C80" i="15"/>
  <c r="B80" i="15"/>
  <c r="A80" i="15"/>
  <c r="N79" i="15"/>
  <c r="M79" i="15"/>
  <c r="J79" i="15"/>
  <c r="G79" i="15"/>
  <c r="F79" i="15"/>
  <c r="E79" i="15"/>
  <c r="D79" i="15"/>
  <c r="C79" i="15"/>
  <c r="B79" i="15"/>
  <c r="A79" i="15"/>
  <c r="N78" i="15"/>
  <c r="M78" i="15"/>
  <c r="J78" i="15"/>
  <c r="G78" i="15"/>
  <c r="F78" i="15"/>
  <c r="E78" i="15"/>
  <c r="D78" i="15"/>
  <c r="C78" i="15"/>
  <c r="B78" i="15"/>
  <c r="A78" i="15"/>
  <c r="N77" i="15"/>
  <c r="M77" i="15"/>
  <c r="J77" i="15"/>
  <c r="G77" i="15"/>
  <c r="F77" i="15"/>
  <c r="E77" i="15"/>
  <c r="D77" i="15"/>
  <c r="C77" i="15"/>
  <c r="B77" i="15"/>
  <c r="A77" i="15"/>
  <c r="N76" i="15"/>
  <c r="M76" i="15"/>
  <c r="J76" i="15"/>
  <c r="G76" i="15"/>
  <c r="F76" i="15"/>
  <c r="E76" i="15"/>
  <c r="D76" i="15"/>
  <c r="C76" i="15"/>
  <c r="B76" i="15"/>
  <c r="A76" i="15"/>
  <c r="N75" i="15"/>
  <c r="M75" i="15"/>
  <c r="J75" i="15"/>
  <c r="G75" i="15"/>
  <c r="F75" i="15"/>
  <c r="E75" i="15"/>
  <c r="D75" i="15"/>
  <c r="C75" i="15"/>
  <c r="B75" i="15"/>
  <c r="A75" i="15"/>
  <c r="N74" i="15"/>
  <c r="M74" i="15"/>
  <c r="J74" i="15"/>
  <c r="G74" i="15"/>
  <c r="F74" i="15"/>
  <c r="E74" i="15"/>
  <c r="D74" i="15"/>
  <c r="C74" i="15"/>
  <c r="B74" i="15"/>
  <c r="A74" i="15"/>
  <c r="N73" i="15"/>
  <c r="M73" i="15"/>
  <c r="J73" i="15"/>
  <c r="G73" i="15"/>
  <c r="F73" i="15"/>
  <c r="E73" i="15"/>
  <c r="D73" i="15"/>
  <c r="C73" i="15"/>
  <c r="B73" i="15"/>
  <c r="A73" i="15"/>
  <c r="N72" i="15"/>
  <c r="M72" i="15"/>
  <c r="J72" i="15"/>
  <c r="G72" i="15"/>
  <c r="F72" i="15"/>
  <c r="E72" i="15"/>
  <c r="D72" i="15"/>
  <c r="C72" i="15"/>
  <c r="B72" i="15"/>
  <c r="A72" i="15"/>
  <c r="N71" i="15"/>
  <c r="M71" i="15"/>
  <c r="J71" i="15"/>
  <c r="G71" i="15"/>
  <c r="F71" i="15"/>
  <c r="E71" i="15"/>
  <c r="D71" i="15"/>
  <c r="C71" i="15"/>
  <c r="B71" i="15"/>
  <c r="A71" i="15"/>
  <c r="N70" i="15"/>
  <c r="M70" i="15"/>
  <c r="J70" i="15"/>
  <c r="G70" i="15"/>
  <c r="F70" i="15"/>
  <c r="E70" i="15"/>
  <c r="D70" i="15"/>
  <c r="C70" i="15"/>
  <c r="B70" i="15"/>
  <c r="A70" i="15"/>
  <c r="N69" i="15"/>
  <c r="M69" i="15"/>
  <c r="J69" i="15"/>
  <c r="G69" i="15"/>
  <c r="F69" i="15"/>
  <c r="E69" i="15"/>
  <c r="D69" i="15"/>
  <c r="C69" i="15"/>
  <c r="B69" i="15"/>
  <c r="A69" i="15"/>
  <c r="N68" i="15"/>
  <c r="M68" i="15"/>
  <c r="J68" i="15"/>
  <c r="G68" i="15"/>
  <c r="F68" i="15"/>
  <c r="E68" i="15"/>
  <c r="D68" i="15"/>
  <c r="C68" i="15"/>
  <c r="B68" i="15"/>
  <c r="A68" i="15"/>
  <c r="N67" i="15"/>
  <c r="M67" i="15"/>
  <c r="J67" i="15"/>
  <c r="G67" i="15"/>
  <c r="F67" i="15"/>
  <c r="E67" i="15"/>
  <c r="D67" i="15"/>
  <c r="C67" i="15"/>
  <c r="B67" i="15"/>
  <c r="A67" i="15"/>
  <c r="N66" i="15"/>
  <c r="M66" i="15"/>
  <c r="J66" i="15"/>
  <c r="G66" i="15"/>
  <c r="F66" i="15"/>
  <c r="E66" i="15"/>
  <c r="D66" i="15"/>
  <c r="C66" i="15"/>
  <c r="B66" i="15"/>
  <c r="A66" i="15"/>
  <c r="N65" i="15"/>
  <c r="M65" i="15"/>
  <c r="J65" i="15"/>
  <c r="G65" i="15"/>
  <c r="F65" i="15"/>
  <c r="E65" i="15"/>
  <c r="D65" i="15"/>
  <c r="C65" i="15"/>
  <c r="B65" i="15"/>
  <c r="A65" i="15"/>
  <c r="N64" i="15"/>
  <c r="M64" i="15"/>
  <c r="J64" i="15"/>
  <c r="G64" i="15"/>
  <c r="F64" i="15"/>
  <c r="E64" i="15"/>
  <c r="D64" i="15"/>
  <c r="C64" i="15"/>
  <c r="B64" i="15"/>
  <c r="A64" i="15"/>
  <c r="N63" i="15"/>
  <c r="M63" i="15"/>
  <c r="J63" i="15"/>
  <c r="G63" i="15"/>
  <c r="F63" i="15"/>
  <c r="E63" i="15"/>
  <c r="D63" i="15"/>
  <c r="C63" i="15"/>
  <c r="B63" i="15"/>
  <c r="A63" i="15"/>
  <c r="N62" i="15"/>
  <c r="M62" i="15"/>
  <c r="J62" i="15"/>
  <c r="G62" i="15"/>
  <c r="F62" i="15"/>
  <c r="E62" i="15"/>
  <c r="D62" i="15"/>
  <c r="C62" i="15"/>
  <c r="B62" i="15"/>
  <c r="A62" i="15"/>
  <c r="N61" i="15"/>
  <c r="M61" i="15"/>
  <c r="J61" i="15"/>
  <c r="G61" i="15"/>
  <c r="F61" i="15"/>
  <c r="E61" i="15"/>
  <c r="D61" i="15"/>
  <c r="C61" i="15"/>
  <c r="B61" i="15"/>
  <c r="A61" i="15"/>
  <c r="N60" i="15"/>
  <c r="M60" i="15"/>
  <c r="J60" i="15"/>
  <c r="G60" i="15"/>
  <c r="F60" i="15"/>
  <c r="E60" i="15"/>
  <c r="D60" i="15"/>
  <c r="C60" i="15"/>
  <c r="B60" i="15"/>
  <c r="A60" i="15"/>
  <c r="N59" i="15"/>
  <c r="M59" i="15"/>
  <c r="J59" i="15"/>
  <c r="G59" i="15"/>
  <c r="F59" i="15"/>
  <c r="E59" i="15"/>
  <c r="D59" i="15"/>
  <c r="C59" i="15"/>
  <c r="B59" i="15"/>
  <c r="A59" i="15"/>
  <c r="N58" i="15"/>
  <c r="M58" i="15"/>
  <c r="J58" i="15"/>
  <c r="G58" i="15"/>
  <c r="F58" i="15"/>
  <c r="E58" i="15"/>
  <c r="D58" i="15"/>
  <c r="C58" i="15"/>
  <c r="B58" i="15"/>
  <c r="A58" i="15"/>
  <c r="N57" i="15"/>
  <c r="M57" i="15"/>
  <c r="J57" i="15"/>
  <c r="G57" i="15"/>
  <c r="F57" i="15"/>
  <c r="E57" i="15"/>
  <c r="D57" i="15"/>
  <c r="C57" i="15"/>
  <c r="B57" i="15"/>
  <c r="A57" i="15"/>
  <c r="N56" i="15"/>
  <c r="M56" i="15"/>
  <c r="J56" i="15"/>
  <c r="G56" i="15"/>
  <c r="F56" i="15"/>
  <c r="E56" i="15"/>
  <c r="D56" i="15"/>
  <c r="C56" i="15"/>
  <c r="B56" i="15"/>
  <c r="A56" i="15"/>
  <c r="N55" i="15"/>
  <c r="M55" i="15"/>
  <c r="J55" i="15"/>
  <c r="G55" i="15"/>
  <c r="F55" i="15"/>
  <c r="E55" i="15"/>
  <c r="D55" i="15"/>
  <c r="C55" i="15"/>
  <c r="B55" i="15"/>
  <c r="A55" i="15"/>
  <c r="N54" i="15"/>
  <c r="M54" i="15"/>
  <c r="J54" i="15"/>
  <c r="G54" i="15"/>
  <c r="F54" i="15"/>
  <c r="E54" i="15"/>
  <c r="D54" i="15"/>
  <c r="C54" i="15"/>
  <c r="B54" i="15"/>
  <c r="A54" i="15"/>
  <c r="N53" i="15"/>
  <c r="M53" i="15"/>
  <c r="J53" i="15"/>
  <c r="G53" i="15"/>
  <c r="F53" i="15"/>
  <c r="E53" i="15"/>
  <c r="D53" i="15"/>
  <c r="C53" i="15"/>
  <c r="B53" i="15"/>
  <c r="A53" i="15"/>
  <c r="N52" i="15"/>
  <c r="M52" i="15"/>
  <c r="J52" i="15"/>
  <c r="G52" i="15"/>
  <c r="F52" i="15"/>
  <c r="E52" i="15"/>
  <c r="D52" i="15"/>
  <c r="C52" i="15"/>
  <c r="B52" i="15"/>
  <c r="A52" i="15"/>
  <c r="N51" i="15"/>
  <c r="M51" i="15"/>
  <c r="J51" i="15"/>
  <c r="G51" i="15"/>
  <c r="F51" i="15"/>
  <c r="E51" i="15"/>
  <c r="D51" i="15"/>
  <c r="C51" i="15"/>
  <c r="B51" i="15"/>
  <c r="A51" i="15"/>
  <c r="N50" i="15"/>
  <c r="M50" i="15"/>
  <c r="J50" i="15"/>
  <c r="G50" i="15"/>
  <c r="F50" i="15"/>
  <c r="E50" i="15"/>
  <c r="D50" i="15"/>
  <c r="C50" i="15"/>
  <c r="B50" i="15"/>
  <c r="A50" i="15"/>
  <c r="N49" i="15"/>
  <c r="M49" i="15"/>
  <c r="J49" i="15"/>
  <c r="G49" i="15"/>
  <c r="F49" i="15"/>
  <c r="E49" i="15"/>
  <c r="D49" i="15"/>
  <c r="C49" i="15"/>
  <c r="B49" i="15"/>
  <c r="A49" i="15"/>
  <c r="N48" i="15"/>
  <c r="M48" i="15"/>
  <c r="J48" i="15"/>
  <c r="G48" i="15"/>
  <c r="F48" i="15"/>
  <c r="E48" i="15"/>
  <c r="D48" i="15"/>
  <c r="C48" i="15"/>
  <c r="B48" i="15"/>
  <c r="A48" i="15"/>
  <c r="N47" i="15"/>
  <c r="M47" i="15"/>
  <c r="J47" i="15"/>
  <c r="G47" i="15"/>
  <c r="F47" i="15"/>
  <c r="E47" i="15"/>
  <c r="D47" i="15"/>
  <c r="C47" i="15"/>
  <c r="B47" i="15"/>
  <c r="A47" i="15"/>
  <c r="N46" i="15"/>
  <c r="M46" i="15"/>
  <c r="J46" i="15"/>
  <c r="G46" i="15"/>
  <c r="F46" i="15"/>
  <c r="E46" i="15"/>
  <c r="D46" i="15"/>
  <c r="C46" i="15"/>
  <c r="B46" i="15"/>
  <c r="A46" i="15"/>
  <c r="N45" i="15"/>
  <c r="M45" i="15"/>
  <c r="J45" i="15"/>
  <c r="G45" i="15"/>
  <c r="F45" i="15"/>
  <c r="E45" i="15"/>
  <c r="D45" i="15"/>
  <c r="C45" i="15"/>
  <c r="B45" i="15"/>
  <c r="A45" i="15"/>
  <c r="N44" i="15"/>
  <c r="M44" i="15"/>
  <c r="J44" i="15"/>
  <c r="G44" i="15"/>
  <c r="F44" i="15"/>
  <c r="E44" i="15"/>
  <c r="D44" i="15"/>
  <c r="C44" i="15"/>
  <c r="B44" i="15"/>
  <c r="A44" i="15"/>
  <c r="N43" i="15"/>
  <c r="M43" i="15"/>
  <c r="J43" i="15"/>
  <c r="G43" i="15"/>
  <c r="F43" i="15"/>
  <c r="E43" i="15"/>
  <c r="D43" i="15"/>
  <c r="C43" i="15"/>
  <c r="B43" i="15"/>
  <c r="A43" i="15"/>
  <c r="N42" i="15"/>
  <c r="M42" i="15"/>
  <c r="J42" i="15"/>
  <c r="G42" i="15"/>
  <c r="F42" i="15"/>
  <c r="E42" i="15"/>
  <c r="D42" i="15"/>
  <c r="C42" i="15"/>
  <c r="B42" i="15"/>
  <c r="A42" i="15"/>
  <c r="N41" i="15"/>
  <c r="J41" i="15"/>
  <c r="G41" i="15"/>
  <c r="F41" i="15"/>
  <c r="E41" i="15"/>
  <c r="D41" i="15"/>
  <c r="C41" i="15"/>
  <c r="B41" i="15"/>
  <c r="A41" i="15"/>
  <c r="N40" i="15"/>
  <c r="M40" i="15"/>
  <c r="J40" i="15"/>
  <c r="G40" i="15"/>
  <c r="F40" i="15"/>
  <c r="E40" i="15"/>
  <c r="D40" i="15"/>
  <c r="C40" i="15"/>
  <c r="B40" i="15"/>
  <c r="A40" i="15"/>
  <c r="N39" i="15"/>
  <c r="M39" i="15"/>
  <c r="J39" i="15"/>
  <c r="G39" i="15"/>
  <c r="F39" i="15"/>
  <c r="E39" i="15"/>
  <c r="D39" i="15"/>
  <c r="C39" i="15"/>
  <c r="B39" i="15"/>
  <c r="A39" i="15"/>
  <c r="N38" i="15"/>
  <c r="M38" i="15"/>
  <c r="J38" i="15"/>
  <c r="G38" i="15"/>
  <c r="F38" i="15"/>
  <c r="E38" i="15"/>
  <c r="D38" i="15"/>
  <c r="C38" i="15"/>
  <c r="B38" i="15"/>
  <c r="A38" i="15"/>
  <c r="N37" i="15"/>
  <c r="M37" i="15"/>
  <c r="J37" i="15"/>
  <c r="G37" i="15"/>
  <c r="F37" i="15"/>
  <c r="E37" i="15"/>
  <c r="D37" i="15"/>
  <c r="C37" i="15"/>
  <c r="B37" i="15"/>
  <c r="A37" i="15"/>
  <c r="N36" i="15"/>
  <c r="M36" i="15"/>
  <c r="J36" i="15"/>
  <c r="G36" i="15"/>
  <c r="F36" i="15"/>
  <c r="E36" i="15"/>
  <c r="D36" i="15"/>
  <c r="C36" i="15"/>
  <c r="B36" i="15"/>
  <c r="A36" i="15"/>
  <c r="N35" i="15"/>
  <c r="J35" i="15"/>
  <c r="G35" i="15"/>
  <c r="F35" i="15"/>
  <c r="E35" i="15"/>
  <c r="D35" i="15"/>
  <c r="C35" i="15"/>
  <c r="B35" i="15"/>
  <c r="A35" i="15"/>
  <c r="N34" i="15"/>
  <c r="M34" i="15"/>
  <c r="J34" i="15"/>
  <c r="G34" i="15"/>
  <c r="F34" i="15"/>
  <c r="E34" i="15"/>
  <c r="D34" i="15"/>
  <c r="C34" i="15"/>
  <c r="B34" i="15"/>
  <c r="A34" i="15"/>
  <c r="N33" i="15"/>
  <c r="J33" i="15"/>
  <c r="G33" i="15"/>
  <c r="F33" i="15"/>
  <c r="E33" i="15"/>
  <c r="D33" i="15"/>
  <c r="C33" i="15"/>
  <c r="B33" i="15"/>
  <c r="A33" i="15"/>
  <c r="N32" i="15"/>
  <c r="M32" i="15"/>
  <c r="J32" i="15"/>
  <c r="G32" i="15"/>
  <c r="F32" i="15"/>
  <c r="E32" i="15"/>
  <c r="D32" i="15"/>
  <c r="C32" i="15"/>
  <c r="B32" i="15"/>
  <c r="A32" i="15"/>
  <c r="N31" i="15"/>
  <c r="M31" i="15"/>
  <c r="J31" i="15"/>
  <c r="G31" i="15"/>
  <c r="F31" i="15"/>
  <c r="E31" i="15"/>
  <c r="D31" i="15"/>
  <c r="C31" i="15"/>
  <c r="B31" i="15"/>
  <c r="A31" i="15"/>
  <c r="N30" i="15"/>
  <c r="M30" i="15"/>
  <c r="J30" i="15"/>
  <c r="G30" i="15"/>
  <c r="F30" i="15"/>
  <c r="E30" i="15"/>
  <c r="D30" i="15"/>
  <c r="C30" i="15"/>
  <c r="B30" i="15"/>
  <c r="A30" i="15"/>
  <c r="N29" i="15"/>
  <c r="M29" i="15"/>
  <c r="J29" i="15"/>
  <c r="G29" i="15"/>
  <c r="F29" i="15"/>
  <c r="E29" i="15"/>
  <c r="D29" i="15"/>
  <c r="C29" i="15"/>
  <c r="B29" i="15"/>
  <c r="A29" i="15"/>
  <c r="N28" i="15"/>
  <c r="M28" i="15"/>
  <c r="J28" i="15"/>
  <c r="G28" i="15"/>
  <c r="F28" i="15"/>
  <c r="E28" i="15"/>
  <c r="D28" i="15"/>
  <c r="C28" i="15"/>
  <c r="B28" i="15"/>
  <c r="A28" i="15"/>
  <c r="N27" i="15"/>
  <c r="M27" i="15"/>
  <c r="J27" i="15"/>
  <c r="G27" i="15"/>
  <c r="F27" i="15"/>
  <c r="E27" i="15"/>
  <c r="D27" i="15"/>
  <c r="C27" i="15"/>
  <c r="B27" i="15"/>
  <c r="A27" i="15"/>
  <c r="N26" i="15"/>
  <c r="M26" i="15"/>
  <c r="J26" i="15"/>
  <c r="G26" i="15"/>
  <c r="F26" i="15"/>
  <c r="E26" i="15"/>
  <c r="D26" i="15"/>
  <c r="C26" i="15"/>
  <c r="B26" i="15"/>
  <c r="A26" i="15"/>
  <c r="N25" i="15"/>
  <c r="M25" i="15"/>
  <c r="J25" i="15"/>
  <c r="G25" i="15"/>
  <c r="F25" i="15"/>
  <c r="E25" i="15"/>
  <c r="D25" i="15"/>
  <c r="C25" i="15"/>
  <c r="B25" i="15"/>
  <c r="A25" i="15"/>
  <c r="N24" i="15"/>
  <c r="J24" i="15"/>
  <c r="G24" i="15"/>
  <c r="F24" i="15"/>
  <c r="E24" i="15"/>
  <c r="D24" i="15"/>
  <c r="C24" i="15"/>
  <c r="B24" i="15"/>
  <c r="A24" i="15"/>
  <c r="N23" i="15"/>
  <c r="M23" i="15"/>
  <c r="J23" i="15"/>
  <c r="G23" i="15"/>
  <c r="F23" i="15"/>
  <c r="E23" i="15"/>
  <c r="D23" i="15"/>
  <c r="C23" i="15"/>
  <c r="B23" i="15"/>
  <c r="A23" i="15"/>
  <c r="N22" i="15"/>
  <c r="M22" i="15"/>
  <c r="J22" i="15"/>
  <c r="G22" i="15"/>
  <c r="F22" i="15"/>
  <c r="E22" i="15"/>
  <c r="D22" i="15"/>
  <c r="C22" i="15"/>
  <c r="B22" i="15"/>
  <c r="A22" i="15"/>
  <c r="N21" i="15"/>
  <c r="M21" i="15"/>
  <c r="J21" i="15"/>
  <c r="G21" i="15"/>
  <c r="F21" i="15"/>
  <c r="E21" i="15"/>
  <c r="D21" i="15"/>
  <c r="C21" i="15"/>
  <c r="B21" i="15"/>
  <c r="A21" i="15"/>
  <c r="N20" i="15"/>
  <c r="M20" i="15"/>
  <c r="J20" i="15"/>
  <c r="G20" i="15"/>
  <c r="F20" i="15"/>
  <c r="E20" i="15"/>
  <c r="D20" i="15"/>
  <c r="C20" i="15"/>
  <c r="B20" i="15"/>
  <c r="A20" i="15"/>
  <c r="N19" i="15"/>
  <c r="M19" i="15"/>
  <c r="J19" i="15"/>
  <c r="G19" i="15"/>
  <c r="F19" i="15"/>
  <c r="E19" i="15"/>
  <c r="D19" i="15"/>
  <c r="C19" i="15"/>
  <c r="B19" i="15"/>
  <c r="A19" i="15"/>
  <c r="N18" i="15"/>
  <c r="M18" i="15"/>
  <c r="J18" i="15"/>
  <c r="G18" i="15"/>
  <c r="F18" i="15"/>
  <c r="E18" i="15"/>
  <c r="D18" i="15"/>
  <c r="C18" i="15"/>
  <c r="B18" i="15"/>
  <c r="A18" i="15"/>
  <c r="N17" i="15"/>
  <c r="M17" i="15"/>
  <c r="J17" i="15"/>
  <c r="G17" i="15"/>
  <c r="F17" i="15"/>
  <c r="E17" i="15"/>
  <c r="D17" i="15"/>
  <c r="C17" i="15"/>
  <c r="B17" i="15"/>
  <c r="A17" i="15"/>
  <c r="N16" i="15"/>
  <c r="J16" i="15"/>
  <c r="G16" i="15"/>
  <c r="F16" i="15"/>
  <c r="E16" i="15"/>
  <c r="D16" i="15"/>
  <c r="C16" i="15"/>
  <c r="B16" i="15"/>
  <c r="A16" i="15"/>
  <c r="N15" i="15"/>
  <c r="M15" i="15"/>
  <c r="J15" i="15"/>
  <c r="G15" i="15"/>
  <c r="F15" i="15"/>
  <c r="E15" i="15"/>
  <c r="D15" i="15"/>
  <c r="C15" i="15"/>
  <c r="B15" i="15"/>
  <c r="A15" i="15"/>
  <c r="N14" i="15"/>
  <c r="M14" i="15"/>
  <c r="J14" i="15"/>
  <c r="G14" i="15"/>
  <c r="F14" i="15"/>
  <c r="E14" i="15"/>
  <c r="D14" i="15"/>
  <c r="C14" i="15"/>
  <c r="B14" i="15"/>
  <c r="A14" i="15"/>
  <c r="N13" i="15"/>
  <c r="M13" i="15"/>
  <c r="J13" i="15"/>
  <c r="G13" i="15"/>
  <c r="F13" i="15"/>
  <c r="E13" i="15"/>
  <c r="D13" i="15"/>
  <c r="C13" i="15"/>
  <c r="B13" i="15"/>
  <c r="A13" i="15"/>
  <c r="N12" i="15"/>
  <c r="M12" i="15"/>
  <c r="J12" i="15"/>
  <c r="G12" i="15"/>
  <c r="F12" i="15"/>
  <c r="E12" i="15"/>
  <c r="D12" i="15"/>
  <c r="C12" i="15"/>
  <c r="B12" i="15"/>
  <c r="A12" i="15"/>
  <c r="N11" i="15"/>
  <c r="M11" i="15"/>
  <c r="J11" i="15"/>
  <c r="G11" i="15"/>
  <c r="F11" i="15"/>
  <c r="E11" i="15"/>
  <c r="D11" i="15"/>
  <c r="C11" i="15"/>
  <c r="B11" i="15"/>
  <c r="A11" i="15"/>
  <c r="N10" i="15"/>
  <c r="M10" i="15"/>
  <c r="J10" i="15"/>
  <c r="G10" i="15"/>
  <c r="F10" i="15"/>
  <c r="E10" i="15"/>
  <c r="D10" i="15"/>
  <c r="C10" i="15"/>
  <c r="B10" i="15"/>
  <c r="A10" i="15"/>
  <c r="N9" i="15"/>
  <c r="M9" i="15"/>
  <c r="J9" i="15"/>
  <c r="G9" i="15"/>
  <c r="F9" i="15"/>
  <c r="E9" i="15"/>
  <c r="D9" i="15"/>
  <c r="C9" i="15"/>
  <c r="B9" i="15"/>
  <c r="A9" i="15"/>
  <c r="N8" i="15"/>
  <c r="M8" i="15"/>
  <c r="J8" i="15"/>
  <c r="G8" i="15"/>
  <c r="F8" i="15"/>
  <c r="E8" i="15"/>
  <c r="D8" i="15"/>
  <c r="C8" i="15"/>
  <c r="B8" i="15"/>
  <c r="A8" i="15"/>
  <c r="N7" i="15"/>
  <c r="M7" i="15"/>
  <c r="J7" i="15"/>
  <c r="G7" i="15"/>
  <c r="F7" i="15"/>
  <c r="E7" i="15"/>
  <c r="D7" i="15"/>
  <c r="C7" i="15"/>
  <c r="B7" i="15"/>
  <c r="A7" i="15"/>
  <c r="N6" i="15"/>
  <c r="M6" i="15"/>
  <c r="J6" i="15"/>
  <c r="G6" i="15"/>
  <c r="F6" i="15"/>
  <c r="E6" i="15"/>
  <c r="D6" i="15"/>
  <c r="C6" i="15"/>
  <c r="B6" i="15"/>
  <c r="A6" i="15"/>
  <c r="N5" i="15"/>
  <c r="M5" i="15"/>
  <c r="J5" i="15"/>
  <c r="G5" i="15"/>
  <c r="F5" i="15"/>
  <c r="E5" i="15"/>
  <c r="D5" i="15"/>
  <c r="C5" i="15"/>
  <c r="B5" i="15"/>
  <c r="A5" i="15"/>
  <c r="N4" i="15"/>
  <c r="M4" i="15"/>
  <c r="J4" i="15"/>
  <c r="G4" i="15"/>
  <c r="F4" i="15"/>
  <c r="E4" i="15"/>
  <c r="D4" i="15"/>
  <c r="C4" i="15"/>
  <c r="B4" i="15"/>
  <c r="A4" i="15"/>
  <c r="N3" i="15"/>
  <c r="M3" i="15"/>
  <c r="J3" i="15"/>
  <c r="G3" i="15"/>
  <c r="F3" i="15"/>
  <c r="E3" i="15"/>
  <c r="D3" i="15"/>
  <c r="C3" i="15"/>
  <c r="B3" i="15"/>
  <c r="A3" i="15"/>
  <c r="N2" i="15"/>
  <c r="M2" i="15"/>
  <c r="J2" i="15"/>
  <c r="G2" i="15"/>
  <c r="F2" i="15"/>
  <c r="E2" i="15"/>
  <c r="D2" i="15"/>
  <c r="C2" i="15"/>
  <c r="B2" i="15"/>
  <c r="A2" i="15"/>
  <c r="N1" i="15"/>
  <c r="M1" i="15"/>
  <c r="K1" i="15"/>
  <c r="J1" i="15"/>
  <c r="I1" i="15"/>
  <c r="H1" i="15"/>
  <c r="G1" i="15"/>
  <c r="F1" i="15"/>
  <c r="E1" i="15"/>
  <c r="D1" i="15"/>
  <c r="C1" i="15"/>
  <c r="B1" i="15"/>
  <c r="A1" i="15"/>
  <c r="A1" i="10"/>
  <c r="B1" i="10"/>
  <c r="C1" i="10"/>
  <c r="D1" i="10"/>
  <c r="E1" i="10"/>
  <c r="F1" i="10"/>
  <c r="G1" i="10"/>
  <c r="H1" i="10"/>
  <c r="I1" i="10"/>
  <c r="J1" i="10"/>
  <c r="K1" i="10"/>
  <c r="M1" i="10"/>
  <c r="N1" i="10"/>
  <c r="A2" i="10"/>
  <c r="B2" i="10"/>
  <c r="C2" i="10"/>
  <c r="D2" i="10"/>
  <c r="E2" i="10"/>
  <c r="F2" i="10"/>
  <c r="G2" i="10"/>
  <c r="J2" i="10"/>
  <c r="M2" i="10"/>
  <c r="N2" i="10"/>
  <c r="A3" i="10"/>
  <c r="B3" i="10"/>
  <c r="C3" i="10"/>
  <c r="D3" i="10"/>
  <c r="E3" i="10"/>
  <c r="F3" i="10"/>
  <c r="G3" i="10"/>
  <c r="J3" i="10"/>
  <c r="M3" i="10"/>
  <c r="N3" i="10"/>
  <c r="A4" i="10"/>
  <c r="B4" i="10"/>
  <c r="C4" i="10"/>
  <c r="D4" i="10"/>
  <c r="E4" i="10"/>
  <c r="F4" i="10"/>
  <c r="G4" i="10"/>
  <c r="J4" i="10"/>
  <c r="M4" i="10"/>
  <c r="N4" i="10"/>
  <c r="A5" i="10"/>
  <c r="B5" i="10"/>
  <c r="C5" i="10"/>
  <c r="D5" i="10"/>
  <c r="E5" i="10"/>
  <c r="F5" i="10"/>
  <c r="G5" i="10"/>
  <c r="J5" i="10"/>
  <c r="M5" i="10"/>
  <c r="N5" i="10"/>
  <c r="A6" i="10"/>
  <c r="B6" i="10"/>
  <c r="C6" i="10"/>
  <c r="D6" i="10"/>
  <c r="E6" i="10"/>
  <c r="F6" i="10"/>
  <c r="G6" i="10"/>
  <c r="J6" i="10"/>
  <c r="M6" i="10"/>
  <c r="N6" i="10"/>
  <c r="A7" i="10"/>
  <c r="B7" i="10"/>
  <c r="C7" i="10"/>
  <c r="D7" i="10"/>
  <c r="E7" i="10"/>
  <c r="F7" i="10"/>
  <c r="G7" i="10"/>
  <c r="J7" i="10"/>
  <c r="M7" i="10"/>
  <c r="N7" i="10"/>
  <c r="A8" i="10"/>
  <c r="B8" i="10"/>
  <c r="C8" i="10"/>
  <c r="D8" i="10"/>
  <c r="E8" i="10"/>
  <c r="F8" i="10"/>
  <c r="G8" i="10"/>
  <c r="J8" i="10"/>
  <c r="M8" i="10"/>
  <c r="N8" i="10"/>
  <c r="A9" i="10"/>
  <c r="B9" i="10"/>
  <c r="C9" i="10"/>
  <c r="D9" i="10"/>
  <c r="E9" i="10"/>
  <c r="F9" i="10"/>
  <c r="G9" i="10"/>
  <c r="J9" i="10"/>
  <c r="M9" i="10"/>
  <c r="N9" i="10"/>
  <c r="A10" i="10"/>
  <c r="B10" i="10"/>
  <c r="C10" i="10"/>
  <c r="D10" i="10"/>
  <c r="E10" i="10"/>
  <c r="F10" i="10"/>
  <c r="G10" i="10"/>
  <c r="J10" i="10"/>
  <c r="M10" i="10"/>
  <c r="N10" i="10"/>
  <c r="A11" i="10"/>
  <c r="B11" i="10"/>
  <c r="C11" i="10"/>
  <c r="D11" i="10"/>
  <c r="E11" i="10"/>
  <c r="F11" i="10"/>
  <c r="G11" i="10"/>
  <c r="J11" i="10"/>
  <c r="M11" i="10"/>
  <c r="N11" i="10"/>
  <c r="A12" i="10"/>
  <c r="B12" i="10"/>
  <c r="C12" i="10"/>
  <c r="D12" i="10"/>
  <c r="E12" i="10"/>
  <c r="F12" i="10"/>
  <c r="G12" i="10"/>
  <c r="J12" i="10"/>
  <c r="M12" i="10"/>
  <c r="N12" i="10"/>
  <c r="A13" i="10"/>
  <c r="B13" i="10"/>
  <c r="C13" i="10"/>
  <c r="D13" i="10"/>
  <c r="E13" i="10"/>
  <c r="F13" i="10"/>
  <c r="G13" i="10"/>
  <c r="J13" i="10"/>
  <c r="M13" i="10"/>
  <c r="N13" i="10"/>
  <c r="A14" i="10"/>
  <c r="B14" i="10"/>
  <c r="C14" i="10"/>
  <c r="D14" i="10"/>
  <c r="E14" i="10"/>
  <c r="F14" i="10"/>
  <c r="G14" i="10"/>
  <c r="J14" i="10"/>
  <c r="M14" i="10"/>
  <c r="N14" i="10"/>
  <c r="A15" i="10"/>
  <c r="B15" i="10"/>
  <c r="C15" i="10"/>
  <c r="D15" i="10"/>
  <c r="E15" i="10"/>
  <c r="F15" i="10"/>
  <c r="G15" i="10"/>
  <c r="J15" i="10"/>
  <c r="M15" i="10"/>
  <c r="N15" i="10"/>
  <c r="A16" i="10"/>
  <c r="B16" i="10"/>
  <c r="C16" i="10"/>
  <c r="D16" i="10"/>
  <c r="E16" i="10"/>
  <c r="F16" i="10"/>
  <c r="G16" i="10"/>
  <c r="J16" i="10"/>
  <c r="N16" i="10"/>
  <c r="A17" i="10"/>
  <c r="B17" i="10"/>
  <c r="C17" i="10"/>
  <c r="D17" i="10"/>
  <c r="E17" i="10"/>
  <c r="F17" i="10"/>
  <c r="G17" i="10"/>
  <c r="J17" i="10"/>
  <c r="M17" i="10"/>
  <c r="N17" i="10"/>
  <c r="A18" i="10"/>
  <c r="B18" i="10"/>
  <c r="C18" i="10"/>
  <c r="D18" i="10"/>
  <c r="E18" i="10"/>
  <c r="F18" i="10"/>
  <c r="G18" i="10"/>
  <c r="J18" i="10"/>
  <c r="M18" i="10"/>
  <c r="N18" i="10"/>
  <c r="A19" i="10"/>
  <c r="B19" i="10"/>
  <c r="C19" i="10"/>
  <c r="D19" i="10"/>
  <c r="E19" i="10"/>
  <c r="F19" i="10"/>
  <c r="G19" i="10"/>
  <c r="J19" i="10"/>
  <c r="M19" i="10"/>
  <c r="N19" i="10"/>
  <c r="A20" i="10"/>
  <c r="B20" i="10"/>
  <c r="C20" i="10"/>
  <c r="D20" i="10"/>
  <c r="E20" i="10"/>
  <c r="F20" i="10"/>
  <c r="G20" i="10"/>
  <c r="J20" i="10"/>
  <c r="M20" i="10"/>
  <c r="N20" i="10"/>
  <c r="A21" i="10"/>
  <c r="B21" i="10"/>
  <c r="C21" i="10"/>
  <c r="D21" i="10"/>
  <c r="E21" i="10"/>
  <c r="F21" i="10"/>
  <c r="G21" i="10"/>
  <c r="J21" i="10"/>
  <c r="M21" i="10"/>
  <c r="N21" i="10"/>
  <c r="A22" i="10"/>
  <c r="B22" i="10"/>
  <c r="C22" i="10"/>
  <c r="D22" i="10"/>
  <c r="E22" i="10"/>
  <c r="F22" i="10"/>
  <c r="G22" i="10"/>
  <c r="J22" i="10"/>
  <c r="M22" i="10"/>
  <c r="N22" i="10"/>
  <c r="A23" i="10"/>
  <c r="B23" i="10"/>
  <c r="C23" i="10"/>
  <c r="D23" i="10"/>
  <c r="E23" i="10"/>
  <c r="F23" i="10"/>
  <c r="G23" i="10"/>
  <c r="J23" i="10"/>
  <c r="M23" i="10"/>
  <c r="N23" i="10"/>
  <c r="A24" i="10"/>
  <c r="B24" i="10"/>
  <c r="C24" i="10"/>
  <c r="D24" i="10"/>
  <c r="E24" i="10"/>
  <c r="F24" i="10"/>
  <c r="G24" i="10"/>
  <c r="J24" i="10"/>
  <c r="N24" i="10"/>
  <c r="A25" i="10"/>
  <c r="B25" i="10"/>
  <c r="C25" i="10"/>
  <c r="D25" i="10"/>
  <c r="E25" i="10"/>
  <c r="F25" i="10"/>
  <c r="G25" i="10"/>
  <c r="J25" i="10"/>
  <c r="M25" i="10"/>
  <c r="N25" i="10"/>
  <c r="A26" i="10"/>
  <c r="B26" i="10"/>
  <c r="C26" i="10"/>
  <c r="D26" i="10"/>
  <c r="E26" i="10"/>
  <c r="F26" i="10"/>
  <c r="G26" i="10"/>
  <c r="J26" i="10"/>
  <c r="M26" i="10"/>
  <c r="N26" i="10"/>
  <c r="A27" i="10"/>
  <c r="B27" i="10"/>
  <c r="C27" i="10"/>
  <c r="D27" i="10"/>
  <c r="E27" i="10"/>
  <c r="F27" i="10"/>
  <c r="G27" i="10"/>
  <c r="J27" i="10"/>
  <c r="M27" i="10"/>
  <c r="N27" i="10"/>
  <c r="A28" i="10"/>
  <c r="B28" i="10"/>
  <c r="C28" i="10"/>
  <c r="D28" i="10"/>
  <c r="E28" i="10"/>
  <c r="F28" i="10"/>
  <c r="G28" i="10"/>
  <c r="J28" i="10"/>
  <c r="M28" i="10"/>
  <c r="N28" i="10"/>
  <c r="A29" i="10"/>
  <c r="B29" i="10"/>
  <c r="C29" i="10"/>
  <c r="D29" i="10"/>
  <c r="E29" i="10"/>
  <c r="F29" i="10"/>
  <c r="G29" i="10"/>
  <c r="J29" i="10"/>
  <c r="M29" i="10"/>
  <c r="N29" i="10"/>
  <c r="A30" i="10"/>
  <c r="B30" i="10"/>
  <c r="C30" i="10"/>
  <c r="D30" i="10"/>
  <c r="E30" i="10"/>
  <c r="F30" i="10"/>
  <c r="G30" i="10"/>
  <c r="J30" i="10"/>
  <c r="M30" i="10"/>
  <c r="N30" i="10"/>
  <c r="A31" i="10"/>
  <c r="B31" i="10"/>
  <c r="C31" i="10"/>
  <c r="D31" i="10"/>
  <c r="E31" i="10"/>
  <c r="F31" i="10"/>
  <c r="G31" i="10"/>
  <c r="J31" i="10"/>
  <c r="M31" i="10"/>
  <c r="N31" i="10"/>
  <c r="A32" i="10"/>
  <c r="B32" i="10"/>
  <c r="C32" i="10"/>
  <c r="D32" i="10"/>
  <c r="E32" i="10"/>
  <c r="F32" i="10"/>
  <c r="G32" i="10"/>
  <c r="J32" i="10"/>
  <c r="M32" i="10"/>
  <c r="N32" i="10"/>
  <c r="A33" i="10"/>
  <c r="B33" i="10"/>
  <c r="C33" i="10"/>
  <c r="D33" i="10"/>
  <c r="E33" i="10"/>
  <c r="F33" i="10"/>
  <c r="G33" i="10"/>
  <c r="J33" i="10"/>
  <c r="N33" i="10"/>
  <c r="A34" i="10"/>
  <c r="B34" i="10"/>
  <c r="C34" i="10"/>
  <c r="D34" i="10"/>
  <c r="E34" i="10"/>
  <c r="F34" i="10"/>
  <c r="G34" i="10"/>
  <c r="J34" i="10"/>
  <c r="M34" i="10"/>
  <c r="N34" i="10"/>
  <c r="A35" i="10"/>
  <c r="B35" i="10"/>
  <c r="C35" i="10"/>
  <c r="D35" i="10"/>
  <c r="E35" i="10"/>
  <c r="F35" i="10"/>
  <c r="G35" i="10"/>
  <c r="J35" i="10"/>
  <c r="N35" i="10"/>
  <c r="A36" i="10"/>
  <c r="B36" i="10"/>
  <c r="C36" i="10"/>
  <c r="D36" i="10"/>
  <c r="E36" i="10"/>
  <c r="F36" i="10"/>
  <c r="G36" i="10"/>
  <c r="J36" i="10"/>
  <c r="M36" i="10"/>
  <c r="N36" i="10"/>
  <c r="A37" i="10"/>
  <c r="B37" i="10"/>
  <c r="C37" i="10"/>
  <c r="D37" i="10"/>
  <c r="E37" i="10"/>
  <c r="F37" i="10"/>
  <c r="G37" i="10"/>
  <c r="J37" i="10"/>
  <c r="M37" i="10"/>
  <c r="N37" i="10"/>
  <c r="A38" i="10"/>
  <c r="B38" i="10"/>
  <c r="C38" i="10"/>
  <c r="D38" i="10"/>
  <c r="E38" i="10"/>
  <c r="F38" i="10"/>
  <c r="G38" i="10"/>
  <c r="J38" i="10"/>
  <c r="M38" i="10"/>
  <c r="N38" i="10"/>
  <c r="A39" i="10"/>
  <c r="B39" i="10"/>
  <c r="C39" i="10"/>
  <c r="D39" i="10"/>
  <c r="E39" i="10"/>
  <c r="F39" i="10"/>
  <c r="G39" i="10"/>
  <c r="J39" i="10"/>
  <c r="M39" i="10"/>
  <c r="N39" i="10"/>
  <c r="A40" i="10"/>
  <c r="B40" i="10"/>
  <c r="C40" i="10"/>
  <c r="D40" i="10"/>
  <c r="E40" i="10"/>
  <c r="F40" i="10"/>
  <c r="G40" i="10"/>
  <c r="J40" i="10"/>
  <c r="M40" i="10"/>
  <c r="N40" i="10"/>
  <c r="A41" i="10"/>
  <c r="B41" i="10"/>
  <c r="C41" i="10"/>
  <c r="D41" i="10"/>
  <c r="E41" i="10"/>
  <c r="F41" i="10"/>
  <c r="G41" i="10"/>
  <c r="J41" i="10"/>
  <c r="N41" i="10"/>
  <c r="A42" i="10"/>
  <c r="B42" i="10"/>
  <c r="C42" i="10"/>
  <c r="D42" i="10"/>
  <c r="E42" i="10"/>
  <c r="F42" i="10"/>
  <c r="G42" i="10"/>
  <c r="J42" i="10"/>
  <c r="M42" i="10"/>
  <c r="N42" i="10"/>
  <c r="A43" i="10"/>
  <c r="B43" i="10"/>
  <c r="C43" i="10"/>
  <c r="D43" i="10"/>
  <c r="E43" i="10"/>
  <c r="F43" i="10"/>
  <c r="G43" i="10"/>
  <c r="J43" i="10"/>
  <c r="M43" i="10"/>
  <c r="N43" i="10"/>
  <c r="A44" i="10"/>
  <c r="B44" i="10"/>
  <c r="C44" i="10"/>
  <c r="D44" i="10"/>
  <c r="E44" i="10"/>
  <c r="F44" i="10"/>
  <c r="G44" i="10"/>
  <c r="J44" i="10"/>
  <c r="M44" i="10"/>
  <c r="N44" i="10"/>
  <c r="A45" i="10"/>
  <c r="B45" i="10"/>
  <c r="C45" i="10"/>
  <c r="D45" i="10"/>
  <c r="E45" i="10"/>
  <c r="F45" i="10"/>
  <c r="G45" i="10"/>
  <c r="J45" i="10"/>
  <c r="M45" i="10"/>
  <c r="N45" i="10"/>
  <c r="A46" i="10"/>
  <c r="B46" i="10"/>
  <c r="C46" i="10"/>
  <c r="D46" i="10"/>
  <c r="E46" i="10"/>
  <c r="F46" i="10"/>
  <c r="G46" i="10"/>
  <c r="J46" i="10"/>
  <c r="M46" i="10"/>
  <c r="N46" i="10"/>
  <c r="A47" i="10"/>
  <c r="B47" i="10"/>
  <c r="C47" i="10"/>
  <c r="D47" i="10"/>
  <c r="E47" i="10"/>
  <c r="F47" i="10"/>
  <c r="G47" i="10"/>
  <c r="J47" i="10"/>
  <c r="M47" i="10"/>
  <c r="N47" i="10"/>
  <c r="A48" i="10"/>
  <c r="B48" i="10"/>
  <c r="C48" i="10"/>
  <c r="D48" i="10"/>
  <c r="E48" i="10"/>
  <c r="F48" i="10"/>
  <c r="G48" i="10"/>
  <c r="J48" i="10"/>
  <c r="M48" i="10"/>
  <c r="N48" i="10"/>
  <c r="A49" i="10"/>
  <c r="B49" i="10"/>
  <c r="C49" i="10"/>
  <c r="D49" i="10"/>
  <c r="E49" i="10"/>
  <c r="F49" i="10"/>
  <c r="G49" i="10"/>
  <c r="J49" i="10"/>
  <c r="M49" i="10"/>
  <c r="N49" i="10"/>
  <c r="A50" i="10"/>
  <c r="B50" i="10"/>
  <c r="C50" i="10"/>
  <c r="D50" i="10"/>
  <c r="E50" i="10"/>
  <c r="F50" i="10"/>
  <c r="G50" i="10"/>
  <c r="J50" i="10"/>
  <c r="M50" i="10"/>
  <c r="N50" i="10"/>
  <c r="A51" i="10"/>
  <c r="B51" i="10"/>
  <c r="C51" i="10"/>
  <c r="D51" i="10"/>
  <c r="E51" i="10"/>
  <c r="F51" i="10"/>
  <c r="G51" i="10"/>
  <c r="J51" i="10"/>
  <c r="M51" i="10"/>
  <c r="N51" i="10"/>
  <c r="A52" i="10"/>
  <c r="B52" i="10"/>
  <c r="C52" i="10"/>
  <c r="D52" i="10"/>
  <c r="E52" i="10"/>
  <c r="F52" i="10"/>
  <c r="G52" i="10"/>
  <c r="J52" i="10"/>
  <c r="M52" i="10"/>
  <c r="N52" i="10"/>
  <c r="A53" i="10"/>
  <c r="B53" i="10"/>
  <c r="C53" i="10"/>
  <c r="D53" i="10"/>
  <c r="E53" i="10"/>
  <c r="F53" i="10"/>
  <c r="G53" i="10"/>
  <c r="J53" i="10"/>
  <c r="M53" i="10"/>
  <c r="N53" i="10"/>
  <c r="A54" i="10"/>
  <c r="B54" i="10"/>
  <c r="C54" i="10"/>
  <c r="D54" i="10"/>
  <c r="E54" i="10"/>
  <c r="F54" i="10"/>
  <c r="G54" i="10"/>
  <c r="J54" i="10"/>
  <c r="M54" i="10"/>
  <c r="N54" i="10"/>
  <c r="A55" i="10"/>
  <c r="B55" i="10"/>
  <c r="C55" i="10"/>
  <c r="D55" i="10"/>
  <c r="E55" i="10"/>
  <c r="F55" i="10"/>
  <c r="G55" i="10"/>
  <c r="J55" i="10"/>
  <c r="M55" i="10"/>
  <c r="N55" i="10"/>
  <c r="A56" i="10"/>
  <c r="B56" i="10"/>
  <c r="C56" i="10"/>
  <c r="D56" i="10"/>
  <c r="E56" i="10"/>
  <c r="F56" i="10"/>
  <c r="G56" i="10"/>
  <c r="J56" i="10"/>
  <c r="M56" i="10"/>
  <c r="N56" i="10"/>
  <c r="A57" i="10"/>
  <c r="B57" i="10"/>
  <c r="C57" i="10"/>
  <c r="D57" i="10"/>
  <c r="E57" i="10"/>
  <c r="F57" i="10"/>
  <c r="G57" i="10"/>
  <c r="J57" i="10"/>
  <c r="M57" i="10"/>
  <c r="N57" i="10"/>
  <c r="A58" i="10"/>
  <c r="B58" i="10"/>
  <c r="C58" i="10"/>
  <c r="D58" i="10"/>
  <c r="E58" i="10"/>
  <c r="F58" i="10"/>
  <c r="G58" i="10"/>
  <c r="J58" i="10"/>
  <c r="M58" i="10"/>
  <c r="N58" i="10"/>
  <c r="A59" i="10"/>
  <c r="B59" i="10"/>
  <c r="C59" i="10"/>
  <c r="D59" i="10"/>
  <c r="E59" i="10"/>
  <c r="F59" i="10"/>
  <c r="G59" i="10"/>
  <c r="J59" i="10"/>
  <c r="M59" i="10"/>
  <c r="N59" i="10"/>
  <c r="A60" i="10"/>
  <c r="B60" i="10"/>
  <c r="C60" i="10"/>
  <c r="D60" i="10"/>
  <c r="E60" i="10"/>
  <c r="F60" i="10"/>
  <c r="G60" i="10"/>
  <c r="J60" i="10"/>
  <c r="M60" i="10"/>
  <c r="N60" i="10"/>
  <c r="A61" i="10"/>
  <c r="B61" i="10"/>
  <c r="C61" i="10"/>
  <c r="D61" i="10"/>
  <c r="E61" i="10"/>
  <c r="F61" i="10"/>
  <c r="G61" i="10"/>
  <c r="J61" i="10"/>
  <c r="M61" i="10"/>
  <c r="N61" i="10"/>
  <c r="A62" i="10"/>
  <c r="B62" i="10"/>
  <c r="C62" i="10"/>
  <c r="D62" i="10"/>
  <c r="E62" i="10"/>
  <c r="F62" i="10"/>
  <c r="G62" i="10"/>
  <c r="J62" i="10"/>
  <c r="M62" i="10"/>
  <c r="N62" i="10"/>
  <c r="A63" i="10"/>
  <c r="B63" i="10"/>
  <c r="C63" i="10"/>
  <c r="D63" i="10"/>
  <c r="E63" i="10"/>
  <c r="F63" i="10"/>
  <c r="G63" i="10"/>
  <c r="J63" i="10"/>
  <c r="M63" i="10"/>
  <c r="N63" i="10"/>
  <c r="A64" i="10"/>
  <c r="B64" i="10"/>
  <c r="C64" i="10"/>
  <c r="D64" i="10"/>
  <c r="E64" i="10"/>
  <c r="F64" i="10"/>
  <c r="G64" i="10"/>
  <c r="J64" i="10"/>
  <c r="M64" i="10"/>
  <c r="N64" i="10"/>
  <c r="A65" i="10"/>
  <c r="B65" i="10"/>
  <c r="C65" i="10"/>
  <c r="D65" i="10"/>
  <c r="E65" i="10"/>
  <c r="F65" i="10"/>
  <c r="G65" i="10"/>
  <c r="J65" i="10"/>
  <c r="M65" i="10"/>
  <c r="N65" i="10"/>
  <c r="A66" i="10"/>
  <c r="B66" i="10"/>
  <c r="C66" i="10"/>
  <c r="D66" i="10"/>
  <c r="E66" i="10"/>
  <c r="F66" i="10"/>
  <c r="G66" i="10"/>
  <c r="J66" i="10"/>
  <c r="M66" i="10"/>
  <c r="N66" i="10"/>
  <c r="A67" i="10"/>
  <c r="B67" i="10"/>
  <c r="C67" i="10"/>
  <c r="D67" i="10"/>
  <c r="E67" i="10"/>
  <c r="F67" i="10"/>
  <c r="G67" i="10"/>
  <c r="J67" i="10"/>
  <c r="M67" i="10"/>
  <c r="N67" i="10"/>
  <c r="A68" i="10"/>
  <c r="B68" i="10"/>
  <c r="C68" i="10"/>
  <c r="D68" i="10"/>
  <c r="E68" i="10"/>
  <c r="F68" i="10"/>
  <c r="G68" i="10"/>
  <c r="J68" i="10"/>
  <c r="M68" i="10"/>
  <c r="N68" i="10"/>
  <c r="A69" i="10"/>
  <c r="B69" i="10"/>
  <c r="C69" i="10"/>
  <c r="D69" i="10"/>
  <c r="E69" i="10"/>
  <c r="F69" i="10"/>
  <c r="G69" i="10"/>
  <c r="J69" i="10"/>
  <c r="M69" i="10"/>
  <c r="N69" i="10"/>
  <c r="A70" i="10"/>
  <c r="B70" i="10"/>
  <c r="C70" i="10"/>
  <c r="D70" i="10"/>
  <c r="E70" i="10"/>
  <c r="F70" i="10"/>
  <c r="G70" i="10"/>
  <c r="J70" i="10"/>
  <c r="M70" i="10"/>
  <c r="N70" i="10"/>
  <c r="A71" i="10"/>
  <c r="B71" i="10"/>
  <c r="C71" i="10"/>
  <c r="D71" i="10"/>
  <c r="E71" i="10"/>
  <c r="F71" i="10"/>
  <c r="G71" i="10"/>
  <c r="J71" i="10"/>
  <c r="M71" i="10"/>
  <c r="N71" i="10"/>
  <c r="A72" i="10"/>
  <c r="B72" i="10"/>
  <c r="C72" i="10"/>
  <c r="D72" i="10"/>
  <c r="E72" i="10"/>
  <c r="F72" i="10"/>
  <c r="G72" i="10"/>
  <c r="J72" i="10"/>
  <c r="M72" i="10"/>
  <c r="N72" i="10"/>
  <c r="A73" i="10"/>
  <c r="B73" i="10"/>
  <c r="C73" i="10"/>
  <c r="D73" i="10"/>
  <c r="E73" i="10"/>
  <c r="F73" i="10"/>
  <c r="G73" i="10"/>
  <c r="J73" i="10"/>
  <c r="M73" i="10"/>
  <c r="N73" i="10"/>
  <c r="A74" i="10"/>
  <c r="B74" i="10"/>
  <c r="C74" i="10"/>
  <c r="D74" i="10"/>
  <c r="E74" i="10"/>
  <c r="F74" i="10"/>
  <c r="G74" i="10"/>
  <c r="J74" i="10"/>
  <c r="M74" i="10"/>
  <c r="N74" i="10"/>
  <c r="A75" i="10"/>
  <c r="B75" i="10"/>
  <c r="C75" i="10"/>
  <c r="D75" i="10"/>
  <c r="E75" i="10"/>
  <c r="F75" i="10"/>
  <c r="G75" i="10"/>
  <c r="J75" i="10"/>
  <c r="M75" i="10"/>
  <c r="N75" i="10"/>
  <c r="A76" i="10"/>
  <c r="B76" i="10"/>
  <c r="C76" i="10"/>
  <c r="D76" i="10"/>
  <c r="E76" i="10"/>
  <c r="F76" i="10"/>
  <c r="G76" i="10"/>
  <c r="J76" i="10"/>
  <c r="M76" i="10"/>
  <c r="N76" i="10"/>
  <c r="A77" i="10"/>
  <c r="B77" i="10"/>
  <c r="C77" i="10"/>
  <c r="D77" i="10"/>
  <c r="E77" i="10"/>
  <c r="F77" i="10"/>
  <c r="G77" i="10"/>
  <c r="J77" i="10"/>
  <c r="M77" i="10"/>
  <c r="N77" i="10"/>
  <c r="A78" i="10"/>
  <c r="B78" i="10"/>
  <c r="C78" i="10"/>
  <c r="D78" i="10"/>
  <c r="E78" i="10"/>
  <c r="F78" i="10"/>
  <c r="G78" i="10"/>
  <c r="J78" i="10"/>
  <c r="M78" i="10"/>
  <c r="N78" i="10"/>
  <c r="A79" i="10"/>
  <c r="B79" i="10"/>
  <c r="C79" i="10"/>
  <c r="D79" i="10"/>
  <c r="E79" i="10"/>
  <c r="F79" i="10"/>
  <c r="G79" i="10"/>
  <c r="J79" i="10"/>
  <c r="M79" i="10"/>
  <c r="N79" i="10"/>
  <c r="A80" i="10"/>
  <c r="B80" i="10"/>
  <c r="C80" i="10"/>
  <c r="D80" i="10"/>
  <c r="E80" i="10"/>
  <c r="F80" i="10"/>
  <c r="G80" i="10"/>
  <c r="J80" i="10"/>
  <c r="N80" i="10"/>
  <c r="A81" i="10"/>
  <c r="B81" i="10"/>
  <c r="C81" i="10"/>
  <c r="D81" i="10"/>
  <c r="E81" i="10"/>
  <c r="F81" i="10"/>
  <c r="G81" i="10"/>
  <c r="J81" i="10"/>
  <c r="M81" i="10"/>
  <c r="N81" i="10"/>
  <c r="A82" i="10"/>
  <c r="B82" i="10"/>
  <c r="C82" i="10"/>
  <c r="D82" i="10"/>
  <c r="E82" i="10"/>
  <c r="F82" i="10"/>
  <c r="G82" i="10"/>
  <c r="J82" i="10"/>
  <c r="M82" i="10"/>
  <c r="N82" i="10"/>
  <c r="A83" i="10"/>
  <c r="B83" i="10"/>
  <c r="C83" i="10"/>
  <c r="D83" i="10"/>
  <c r="E83" i="10"/>
  <c r="F83" i="10"/>
  <c r="G83" i="10"/>
  <c r="J83" i="10"/>
  <c r="M83" i="10"/>
  <c r="N83" i="10"/>
  <c r="A84" i="10"/>
  <c r="B84" i="10"/>
  <c r="C84" i="10"/>
  <c r="D84" i="10"/>
  <c r="E84" i="10"/>
  <c r="F84" i="10"/>
  <c r="G84" i="10"/>
  <c r="J84" i="10"/>
  <c r="M84" i="10"/>
  <c r="N84" i="10"/>
  <c r="A85" i="10"/>
  <c r="B85" i="10"/>
  <c r="C85" i="10"/>
  <c r="D85" i="10"/>
  <c r="E85" i="10"/>
  <c r="F85" i="10"/>
  <c r="G85" i="10"/>
  <c r="J85" i="10"/>
  <c r="M85" i="10"/>
  <c r="N85" i="10"/>
  <c r="A86" i="10"/>
  <c r="B86" i="10"/>
  <c r="C86" i="10"/>
  <c r="D86" i="10"/>
  <c r="E86" i="10"/>
  <c r="F86" i="10"/>
  <c r="G86" i="10"/>
  <c r="J86" i="10"/>
  <c r="M86" i="10"/>
  <c r="N86" i="10"/>
  <c r="A87" i="10"/>
  <c r="B87" i="10"/>
  <c r="C87" i="10"/>
  <c r="D87" i="10"/>
  <c r="E87" i="10"/>
  <c r="F87" i="10"/>
  <c r="G87" i="10"/>
  <c r="J87" i="10"/>
  <c r="M87" i="10"/>
  <c r="N87" i="10"/>
  <c r="A88" i="10"/>
  <c r="B88" i="10"/>
  <c r="C88" i="10"/>
  <c r="D88" i="10"/>
  <c r="E88" i="10"/>
  <c r="F88" i="10"/>
  <c r="G88" i="10"/>
  <c r="J88" i="10"/>
  <c r="M88" i="10"/>
  <c r="N88" i="10"/>
  <c r="A89" i="10"/>
  <c r="B89" i="10"/>
  <c r="C89" i="10"/>
  <c r="D89" i="10"/>
  <c r="E89" i="10"/>
  <c r="F89" i="10"/>
  <c r="G89" i="10"/>
  <c r="J89" i="10"/>
  <c r="N89" i="10"/>
  <c r="A90" i="10"/>
  <c r="B90" i="10"/>
  <c r="C90" i="10"/>
  <c r="D90" i="10"/>
  <c r="E90" i="10"/>
  <c r="F90" i="10"/>
  <c r="G90" i="10"/>
  <c r="J90" i="10"/>
  <c r="M90" i="10"/>
  <c r="N90" i="10"/>
  <c r="A91" i="10"/>
  <c r="B91" i="10"/>
  <c r="C91" i="10"/>
  <c r="D91" i="10"/>
  <c r="E91" i="10"/>
  <c r="F91" i="10"/>
  <c r="G91" i="10"/>
  <c r="J91" i="10"/>
  <c r="M91" i="10"/>
  <c r="N91" i="10"/>
  <c r="A92" i="10"/>
  <c r="B92" i="10"/>
  <c r="C92" i="10"/>
  <c r="D92" i="10"/>
  <c r="E92" i="10"/>
  <c r="F92" i="10"/>
  <c r="G92" i="10"/>
  <c r="J92" i="10"/>
  <c r="M92" i="10"/>
  <c r="N92" i="10"/>
  <c r="A93" i="10"/>
  <c r="B93" i="10"/>
  <c r="C93" i="10"/>
  <c r="D93" i="10"/>
  <c r="E93" i="10"/>
  <c r="F93" i="10"/>
  <c r="G93" i="10"/>
  <c r="J93" i="10"/>
  <c r="M93" i="10"/>
  <c r="N93" i="10"/>
  <c r="A94" i="10"/>
  <c r="B94" i="10"/>
  <c r="C94" i="10"/>
  <c r="D94" i="10"/>
  <c r="E94" i="10"/>
  <c r="F94" i="10"/>
  <c r="G94" i="10"/>
  <c r="J94" i="10"/>
  <c r="M94" i="10"/>
  <c r="N94" i="10"/>
  <c r="A95" i="10"/>
  <c r="B95" i="10"/>
  <c r="C95" i="10"/>
  <c r="D95" i="10"/>
  <c r="E95" i="10"/>
  <c r="F95" i="10"/>
  <c r="G95" i="10"/>
  <c r="J95" i="10"/>
  <c r="M95" i="10"/>
  <c r="N95" i="10"/>
  <c r="A96" i="10"/>
  <c r="B96" i="10"/>
  <c r="C96" i="10"/>
  <c r="D96" i="10"/>
  <c r="E96" i="10"/>
  <c r="F96" i="10"/>
  <c r="G96" i="10"/>
  <c r="J96" i="10"/>
  <c r="M96" i="10"/>
  <c r="N96" i="10"/>
  <c r="A97" i="10"/>
  <c r="B97" i="10"/>
  <c r="C97" i="10"/>
  <c r="D97" i="10"/>
  <c r="E97" i="10"/>
  <c r="F97" i="10"/>
  <c r="G97" i="10"/>
  <c r="J97" i="10"/>
  <c r="N97" i="10"/>
  <c r="A98" i="10"/>
  <c r="B98" i="10"/>
  <c r="C98" i="10"/>
  <c r="D98" i="10"/>
  <c r="E98" i="10"/>
  <c r="F98" i="10"/>
  <c r="G98" i="10"/>
  <c r="J98" i="10"/>
  <c r="M98" i="10"/>
  <c r="N98" i="10"/>
  <c r="A99" i="10"/>
  <c r="B99" i="10"/>
  <c r="C99" i="10"/>
  <c r="D99" i="10"/>
  <c r="E99" i="10"/>
  <c r="F99" i="10"/>
  <c r="G99" i="10"/>
  <c r="J99" i="10"/>
  <c r="N99" i="10"/>
  <c r="A100" i="10"/>
  <c r="B100" i="10"/>
  <c r="C100" i="10"/>
  <c r="D100" i="10"/>
  <c r="E100" i="10"/>
  <c r="F100" i="10"/>
  <c r="G100" i="10"/>
  <c r="J100" i="10"/>
  <c r="M100" i="10"/>
  <c r="N100" i="10"/>
  <c r="A101" i="10"/>
  <c r="B101" i="10"/>
  <c r="C101" i="10"/>
  <c r="D101" i="10"/>
  <c r="E101" i="10"/>
  <c r="F101" i="10"/>
  <c r="G101" i="10"/>
  <c r="J101" i="10"/>
  <c r="M101" i="10"/>
  <c r="N101" i="10"/>
  <c r="A102" i="10"/>
  <c r="B102" i="10"/>
  <c r="C102" i="10"/>
  <c r="D102" i="10"/>
  <c r="E102" i="10"/>
  <c r="F102" i="10"/>
  <c r="G102" i="10"/>
  <c r="J102" i="10"/>
  <c r="M102" i="10"/>
  <c r="N102" i="10"/>
  <c r="A103" i="10"/>
  <c r="B103" i="10"/>
  <c r="C103" i="10"/>
  <c r="D103" i="10"/>
  <c r="E103" i="10"/>
  <c r="F103" i="10"/>
  <c r="G103" i="10"/>
  <c r="J103" i="10"/>
  <c r="M103" i="10"/>
  <c r="N103" i="10"/>
  <c r="A104" i="10"/>
  <c r="B104" i="10"/>
  <c r="C104" i="10"/>
  <c r="D104" i="10"/>
  <c r="E104" i="10"/>
  <c r="F104" i="10"/>
  <c r="G104" i="10"/>
  <c r="J104" i="10"/>
  <c r="M104" i="10"/>
  <c r="N104" i="10"/>
  <c r="A105" i="10"/>
  <c r="B105" i="10"/>
  <c r="C105" i="10"/>
  <c r="D105" i="10"/>
  <c r="E105" i="10"/>
  <c r="F105" i="10"/>
  <c r="G105" i="10"/>
  <c r="J105" i="10"/>
  <c r="M105" i="10"/>
  <c r="N105" i="10"/>
  <c r="A106" i="10"/>
  <c r="B106" i="10"/>
  <c r="C106" i="10"/>
  <c r="D106" i="10"/>
  <c r="E106" i="10"/>
  <c r="F106" i="10"/>
  <c r="G106" i="10"/>
  <c r="J106" i="10"/>
  <c r="M106" i="10"/>
  <c r="N106" i="10"/>
  <c r="A107" i="10"/>
  <c r="B107" i="10"/>
  <c r="C107" i="10"/>
  <c r="D107" i="10"/>
  <c r="E107" i="10"/>
  <c r="F107" i="10"/>
  <c r="G107" i="10"/>
  <c r="J107" i="10"/>
  <c r="N107" i="10"/>
  <c r="A108" i="10"/>
  <c r="B108" i="10"/>
  <c r="C108" i="10"/>
  <c r="D108" i="10"/>
  <c r="E108" i="10"/>
  <c r="F108" i="10"/>
  <c r="G108" i="10"/>
  <c r="J108" i="10"/>
  <c r="N108" i="10"/>
  <c r="A109" i="10"/>
  <c r="B109" i="10"/>
  <c r="C109" i="10"/>
  <c r="D109" i="10"/>
  <c r="E109" i="10"/>
  <c r="F109" i="10"/>
  <c r="G109" i="10"/>
  <c r="J109" i="10"/>
  <c r="M109" i="10"/>
  <c r="N109" i="10"/>
  <c r="A110" i="10"/>
  <c r="B110" i="10"/>
  <c r="C110" i="10"/>
  <c r="D110" i="10"/>
  <c r="E110" i="10"/>
  <c r="F110" i="10"/>
  <c r="G110" i="10"/>
  <c r="J110" i="10"/>
  <c r="M110" i="10"/>
  <c r="N110" i="10"/>
  <c r="A111" i="10"/>
  <c r="B111" i="10"/>
  <c r="C111" i="10"/>
  <c r="D111" i="10"/>
  <c r="E111" i="10"/>
  <c r="F111" i="10"/>
  <c r="G111" i="10"/>
  <c r="J111" i="10"/>
  <c r="N111" i="10"/>
  <c r="A112" i="10"/>
  <c r="B112" i="10"/>
  <c r="C112" i="10"/>
  <c r="D112" i="10"/>
  <c r="E112" i="10"/>
  <c r="F112" i="10"/>
  <c r="G112" i="10"/>
  <c r="J112" i="10"/>
  <c r="M112" i="10"/>
  <c r="N112" i="10"/>
  <c r="A113" i="10"/>
  <c r="B113" i="10"/>
  <c r="C113" i="10"/>
  <c r="D113" i="10"/>
  <c r="E113" i="10"/>
  <c r="F113" i="10"/>
  <c r="G113" i="10"/>
  <c r="J113" i="10"/>
  <c r="M113" i="10"/>
  <c r="N113" i="10"/>
  <c r="A114" i="10"/>
  <c r="B114" i="10"/>
  <c r="C114" i="10"/>
  <c r="D114" i="10"/>
  <c r="E114" i="10"/>
  <c r="F114" i="10"/>
  <c r="G114" i="10"/>
  <c r="J114" i="10"/>
  <c r="M114" i="10"/>
  <c r="N114" i="10"/>
  <c r="A115" i="10"/>
  <c r="B115" i="10"/>
  <c r="C115" i="10"/>
  <c r="D115" i="10"/>
  <c r="E115" i="10"/>
  <c r="F115" i="10"/>
  <c r="G115" i="10"/>
  <c r="J115" i="10"/>
  <c r="M115" i="10"/>
  <c r="N115" i="10"/>
  <c r="A116" i="10"/>
  <c r="B116" i="10"/>
  <c r="C116" i="10"/>
  <c r="D116" i="10"/>
  <c r="E116" i="10"/>
  <c r="F116" i="10"/>
  <c r="G116" i="10"/>
  <c r="J116" i="10"/>
  <c r="M116" i="10"/>
  <c r="N116" i="10"/>
  <c r="A117" i="10"/>
  <c r="B117" i="10"/>
  <c r="C117" i="10"/>
  <c r="D117" i="10"/>
  <c r="E117" i="10"/>
  <c r="F117" i="10"/>
  <c r="G117" i="10"/>
  <c r="J117" i="10"/>
  <c r="M117" i="10"/>
  <c r="N117" i="10"/>
  <c r="A118" i="10"/>
  <c r="B118" i="10"/>
  <c r="C118" i="10"/>
  <c r="D118" i="10"/>
  <c r="E118" i="10"/>
  <c r="F118" i="10"/>
  <c r="G118" i="10"/>
  <c r="J118" i="10"/>
  <c r="M118" i="10"/>
  <c r="N118" i="10"/>
  <c r="A119" i="10"/>
  <c r="B119" i="10"/>
  <c r="C119" i="10"/>
  <c r="D119" i="10"/>
  <c r="E119" i="10"/>
  <c r="F119" i="10"/>
  <c r="G119" i="10"/>
  <c r="J119" i="10"/>
  <c r="M119" i="10"/>
  <c r="N119" i="10"/>
  <c r="A120" i="10"/>
  <c r="B120" i="10"/>
  <c r="C120" i="10"/>
  <c r="D120" i="10"/>
  <c r="E120" i="10"/>
  <c r="F120" i="10"/>
  <c r="G120" i="10"/>
  <c r="J120" i="10"/>
  <c r="M120" i="10"/>
  <c r="N120" i="10"/>
  <c r="A121" i="10"/>
  <c r="B121" i="10"/>
  <c r="C121" i="10"/>
  <c r="D121" i="10"/>
  <c r="E121" i="10"/>
  <c r="F121" i="10"/>
  <c r="G121" i="10"/>
  <c r="J121" i="10"/>
  <c r="M121" i="10"/>
  <c r="N121" i="10"/>
  <c r="A122" i="10"/>
  <c r="B122" i="10"/>
  <c r="C122" i="10"/>
  <c r="D122" i="10"/>
  <c r="E122" i="10"/>
  <c r="F122" i="10"/>
  <c r="G122" i="10"/>
  <c r="J122" i="10"/>
  <c r="M122" i="10"/>
  <c r="N122" i="10"/>
  <c r="A123" i="10"/>
  <c r="B123" i="10"/>
  <c r="C123" i="10"/>
  <c r="D123" i="10"/>
  <c r="E123" i="10"/>
  <c r="F123" i="10"/>
  <c r="G123" i="10"/>
  <c r="J123" i="10"/>
  <c r="M123" i="10"/>
  <c r="N123" i="10"/>
  <c r="A124" i="10"/>
  <c r="B124" i="10"/>
  <c r="C124" i="10"/>
  <c r="D124" i="10"/>
  <c r="E124" i="10"/>
  <c r="F124" i="10"/>
  <c r="G124" i="10"/>
  <c r="J124" i="10"/>
  <c r="N124" i="10"/>
  <c r="A125" i="10"/>
  <c r="B125" i="10"/>
  <c r="C125" i="10"/>
  <c r="D125" i="10"/>
  <c r="E125" i="10"/>
  <c r="F125" i="10"/>
  <c r="G125" i="10"/>
  <c r="J125" i="10"/>
  <c r="M125" i="10"/>
  <c r="N125" i="10"/>
  <c r="A126" i="10"/>
  <c r="B126" i="10"/>
  <c r="C126" i="10"/>
  <c r="D126" i="10"/>
  <c r="E126" i="10"/>
  <c r="F126" i="10"/>
  <c r="G126" i="10"/>
  <c r="J126" i="10"/>
  <c r="M126" i="10"/>
  <c r="N126" i="10"/>
  <c r="A127" i="10"/>
  <c r="B127" i="10"/>
  <c r="C127" i="10"/>
  <c r="D127" i="10"/>
  <c r="E127" i="10"/>
  <c r="F127" i="10"/>
  <c r="G127" i="10"/>
  <c r="J127" i="10"/>
  <c r="M127" i="10"/>
  <c r="N127" i="10"/>
  <c r="A128" i="10"/>
  <c r="B128" i="10"/>
  <c r="C128" i="10"/>
  <c r="D128" i="10"/>
  <c r="E128" i="10"/>
  <c r="F128" i="10"/>
  <c r="G128" i="10"/>
  <c r="J128" i="10"/>
  <c r="M128" i="10"/>
  <c r="N128" i="10"/>
  <c r="A129" i="10"/>
  <c r="B129" i="10"/>
  <c r="C129" i="10"/>
  <c r="D129" i="10"/>
  <c r="E129" i="10"/>
  <c r="F129" i="10"/>
  <c r="G129" i="10"/>
  <c r="J129" i="10"/>
  <c r="M129" i="10"/>
  <c r="N129" i="10"/>
  <c r="A130" i="10"/>
  <c r="B130" i="10"/>
  <c r="C130" i="10"/>
  <c r="D130" i="10"/>
  <c r="E130" i="10"/>
  <c r="F130" i="10"/>
  <c r="G130" i="10"/>
  <c r="J130" i="10"/>
  <c r="M130" i="10"/>
  <c r="N130" i="10"/>
  <c r="A131" i="10"/>
  <c r="B131" i="10"/>
  <c r="C131" i="10"/>
  <c r="D131" i="10"/>
  <c r="E131" i="10"/>
  <c r="F131" i="10"/>
  <c r="G131" i="10"/>
  <c r="J131" i="10"/>
  <c r="N131" i="10"/>
  <c r="A132" i="10"/>
  <c r="B132" i="10"/>
  <c r="C132" i="10"/>
  <c r="D132" i="10"/>
  <c r="E132" i="10"/>
  <c r="F132" i="10"/>
  <c r="G132" i="10"/>
  <c r="J132" i="10"/>
  <c r="N132" i="10"/>
  <c r="A133" i="10"/>
  <c r="B133" i="10"/>
  <c r="C133" i="10"/>
  <c r="D133" i="10"/>
  <c r="E133" i="10"/>
  <c r="F133" i="10"/>
  <c r="G133" i="10"/>
  <c r="J133" i="10"/>
  <c r="M133" i="10"/>
  <c r="N133" i="10"/>
  <c r="A134" i="10"/>
  <c r="B134" i="10"/>
  <c r="C134" i="10"/>
  <c r="D134" i="10"/>
  <c r="E134" i="10"/>
  <c r="F134" i="10"/>
  <c r="G134" i="10"/>
  <c r="J134" i="10"/>
  <c r="M134" i="10"/>
  <c r="N134" i="10"/>
  <c r="A135" i="10"/>
  <c r="B135" i="10"/>
  <c r="C135" i="10"/>
  <c r="D135" i="10"/>
  <c r="E135" i="10"/>
  <c r="F135" i="10"/>
  <c r="G135" i="10"/>
  <c r="J135" i="10"/>
  <c r="N135" i="10"/>
  <c r="A136" i="10"/>
  <c r="B136" i="10"/>
  <c r="C136" i="10"/>
  <c r="D136" i="10"/>
  <c r="E136" i="10"/>
  <c r="F136" i="10"/>
  <c r="G136" i="10"/>
  <c r="J136" i="10"/>
  <c r="M136" i="10"/>
  <c r="N136" i="10"/>
  <c r="A137" i="10"/>
  <c r="B137" i="10"/>
  <c r="C137" i="10"/>
  <c r="D137" i="10"/>
  <c r="E137" i="10"/>
  <c r="F137" i="10"/>
  <c r="G137" i="10"/>
  <c r="J137" i="10"/>
  <c r="N137" i="10"/>
  <c r="A138" i="10"/>
  <c r="B138" i="10"/>
  <c r="C138" i="10"/>
  <c r="D138" i="10"/>
  <c r="E138" i="10"/>
  <c r="F138" i="10"/>
  <c r="G138" i="10"/>
  <c r="J138" i="10"/>
  <c r="M138" i="10"/>
  <c r="N138" i="10"/>
  <c r="A139" i="10"/>
  <c r="B139" i="10"/>
  <c r="C139" i="10"/>
  <c r="D139" i="10"/>
  <c r="E139" i="10"/>
  <c r="F139" i="10"/>
  <c r="G139" i="10"/>
  <c r="J139" i="10"/>
  <c r="M139" i="10"/>
  <c r="N139" i="10"/>
  <c r="A140" i="10"/>
  <c r="B140" i="10"/>
  <c r="C140" i="10"/>
  <c r="D140" i="10"/>
  <c r="E140" i="10"/>
  <c r="F140" i="10"/>
  <c r="G140" i="10"/>
  <c r="J140" i="10"/>
  <c r="M140" i="10"/>
  <c r="N140" i="10"/>
  <c r="A141" i="10"/>
  <c r="B141" i="10"/>
  <c r="C141" i="10"/>
  <c r="D141" i="10"/>
  <c r="E141" i="10"/>
  <c r="F141" i="10"/>
  <c r="G141" i="10"/>
  <c r="J141" i="10"/>
  <c r="M141" i="10"/>
  <c r="N141" i="10"/>
  <c r="A142" i="10"/>
  <c r="B142" i="10"/>
  <c r="C142" i="10"/>
  <c r="D142" i="10"/>
  <c r="E142" i="10"/>
  <c r="F142" i="10"/>
  <c r="G142" i="10"/>
  <c r="J142" i="10"/>
  <c r="M142" i="10"/>
  <c r="N142" i="10"/>
  <c r="A143" i="10"/>
  <c r="B143" i="10"/>
  <c r="C143" i="10"/>
  <c r="D143" i="10"/>
  <c r="E143" i="10"/>
  <c r="F143" i="10"/>
  <c r="G143" i="10"/>
  <c r="J143" i="10"/>
  <c r="M143" i="10"/>
  <c r="N143" i="10"/>
  <c r="A144" i="10"/>
  <c r="B144" i="10"/>
  <c r="C144" i="10"/>
  <c r="D144" i="10"/>
  <c r="E144" i="10"/>
  <c r="F144" i="10"/>
  <c r="G144" i="10"/>
  <c r="J144" i="10"/>
  <c r="M144" i="10"/>
  <c r="N144" i="10"/>
  <c r="A145" i="10"/>
  <c r="B145" i="10"/>
  <c r="C145" i="10"/>
  <c r="D145" i="10"/>
  <c r="E145" i="10"/>
  <c r="F145" i="10"/>
  <c r="G145" i="10"/>
  <c r="J145" i="10"/>
  <c r="M145" i="10"/>
  <c r="N145" i="10"/>
  <c r="A146" i="10"/>
  <c r="B146" i="10"/>
  <c r="C146" i="10"/>
  <c r="D146" i="10"/>
  <c r="E146" i="10"/>
  <c r="F146" i="10"/>
  <c r="G146" i="10"/>
  <c r="J146" i="10"/>
  <c r="M146" i="10"/>
  <c r="N146" i="10"/>
  <c r="A147" i="10"/>
  <c r="B147" i="10"/>
  <c r="C147" i="10"/>
  <c r="D147" i="10"/>
  <c r="E147" i="10"/>
  <c r="F147" i="10"/>
  <c r="G147" i="10"/>
  <c r="J147" i="10"/>
  <c r="N147" i="10"/>
  <c r="A148" i="10"/>
  <c r="B148" i="10"/>
  <c r="C148" i="10"/>
  <c r="D148" i="10"/>
  <c r="E148" i="10"/>
  <c r="F148" i="10"/>
  <c r="G148" i="10"/>
  <c r="J148" i="10"/>
  <c r="M148" i="10"/>
  <c r="N148" i="10"/>
  <c r="A149" i="10"/>
  <c r="B149" i="10"/>
  <c r="C149" i="10"/>
  <c r="D149" i="10"/>
  <c r="E149" i="10"/>
  <c r="F149" i="10"/>
  <c r="G149" i="10"/>
  <c r="J149" i="10"/>
  <c r="N149" i="10"/>
  <c r="A150" i="10"/>
  <c r="B150" i="10"/>
  <c r="C150" i="10"/>
  <c r="D150" i="10"/>
  <c r="E150" i="10"/>
  <c r="F150" i="10"/>
  <c r="G150" i="10"/>
  <c r="J150" i="10"/>
  <c r="M150" i="10"/>
  <c r="N150" i="10"/>
  <c r="A151" i="10"/>
  <c r="B151" i="10"/>
  <c r="C151" i="10"/>
  <c r="D151" i="10"/>
  <c r="E151" i="10"/>
  <c r="F151" i="10"/>
  <c r="G151" i="10"/>
  <c r="J151" i="10"/>
  <c r="M151" i="10"/>
  <c r="N151" i="10"/>
  <c r="A152" i="10"/>
  <c r="B152" i="10"/>
  <c r="C152" i="10"/>
  <c r="D152" i="10"/>
  <c r="E152" i="10"/>
  <c r="F152" i="10"/>
  <c r="G152" i="10"/>
  <c r="J152" i="10"/>
  <c r="M152" i="10"/>
  <c r="N152" i="10"/>
  <c r="A153" i="10"/>
  <c r="B153" i="10"/>
  <c r="C153" i="10"/>
  <c r="D153" i="10"/>
  <c r="E153" i="10"/>
  <c r="F153" i="10"/>
  <c r="G153" i="10"/>
  <c r="J153" i="10"/>
  <c r="M153" i="10"/>
  <c r="N153" i="10"/>
  <c r="A154" i="10"/>
  <c r="B154" i="10"/>
  <c r="C154" i="10"/>
  <c r="D154" i="10"/>
  <c r="E154" i="10"/>
  <c r="F154" i="10"/>
  <c r="G154" i="10"/>
  <c r="J154" i="10"/>
  <c r="N154" i="10"/>
  <c r="A155" i="10"/>
  <c r="B155" i="10"/>
  <c r="C155" i="10"/>
  <c r="D155" i="10"/>
  <c r="E155" i="10"/>
  <c r="F155" i="10"/>
  <c r="G155" i="10"/>
  <c r="J155" i="10"/>
  <c r="M155" i="10"/>
  <c r="N155" i="10"/>
  <c r="A156" i="10"/>
  <c r="B156" i="10"/>
  <c r="C156" i="10"/>
  <c r="D156" i="10"/>
  <c r="E156" i="10"/>
  <c r="F156" i="10"/>
  <c r="G156" i="10"/>
  <c r="J156" i="10"/>
  <c r="M156" i="10"/>
  <c r="N156" i="10"/>
  <c r="A157" i="10"/>
  <c r="B157" i="10"/>
  <c r="C157" i="10"/>
  <c r="D157" i="10"/>
  <c r="E157" i="10"/>
  <c r="F157" i="10"/>
  <c r="G157" i="10"/>
  <c r="J157" i="10"/>
  <c r="M157" i="10"/>
  <c r="N157" i="10"/>
  <c r="A158" i="10"/>
  <c r="B158" i="10"/>
  <c r="C158" i="10"/>
  <c r="D158" i="10"/>
  <c r="E158" i="10"/>
  <c r="F158" i="10"/>
  <c r="G158" i="10"/>
  <c r="J158" i="10"/>
  <c r="M158" i="10"/>
  <c r="N158" i="10"/>
  <c r="A159" i="10"/>
  <c r="B159" i="10"/>
  <c r="C159" i="10"/>
  <c r="D159" i="10"/>
  <c r="E159" i="10"/>
  <c r="F159" i="10"/>
  <c r="G159" i="10"/>
  <c r="J159" i="10"/>
  <c r="M159" i="10"/>
  <c r="N159" i="10"/>
  <c r="A160" i="10"/>
  <c r="B160" i="10"/>
  <c r="C160" i="10"/>
  <c r="D160" i="10"/>
  <c r="E160" i="10"/>
  <c r="F160" i="10"/>
  <c r="G160" i="10"/>
  <c r="J160" i="10"/>
  <c r="M160" i="10"/>
  <c r="N160" i="10"/>
  <c r="A161" i="10"/>
  <c r="B161" i="10"/>
  <c r="C161" i="10"/>
  <c r="D161" i="10"/>
  <c r="E161" i="10"/>
  <c r="F161" i="10"/>
  <c r="G161" i="10"/>
  <c r="J161" i="10"/>
  <c r="M161" i="10"/>
  <c r="N161" i="10"/>
  <c r="A162" i="10"/>
  <c r="B162" i="10"/>
  <c r="C162" i="10"/>
  <c r="D162" i="10"/>
  <c r="E162" i="10"/>
  <c r="F162" i="10"/>
  <c r="G162" i="10"/>
  <c r="J162" i="10"/>
  <c r="M162" i="10"/>
  <c r="N162" i="10"/>
  <c r="A163" i="10"/>
  <c r="B163" i="10"/>
  <c r="C163" i="10"/>
  <c r="D163" i="10"/>
  <c r="E163" i="10"/>
  <c r="F163" i="10"/>
  <c r="G163" i="10"/>
  <c r="J163" i="10"/>
  <c r="M163" i="10"/>
  <c r="N163" i="10"/>
  <c r="A164" i="10"/>
  <c r="B164" i="10"/>
  <c r="C164" i="10"/>
  <c r="D164" i="10"/>
  <c r="E164" i="10"/>
  <c r="F164" i="10"/>
  <c r="G164" i="10"/>
  <c r="J164" i="10"/>
  <c r="M164" i="10"/>
  <c r="N164" i="10"/>
  <c r="A165" i="10"/>
  <c r="B165" i="10"/>
  <c r="C165" i="10"/>
  <c r="D165" i="10"/>
  <c r="E165" i="10"/>
  <c r="F165" i="10"/>
  <c r="G165" i="10"/>
  <c r="J165" i="10"/>
  <c r="M165" i="10"/>
  <c r="N165" i="10"/>
  <c r="A166" i="10"/>
  <c r="B166" i="10"/>
  <c r="C166" i="10"/>
  <c r="D166" i="10"/>
  <c r="E166" i="10"/>
  <c r="F166" i="10"/>
  <c r="G166" i="10"/>
  <c r="J166" i="10"/>
  <c r="M166" i="10"/>
  <c r="N166" i="10"/>
  <c r="A167" i="10"/>
  <c r="B167" i="10"/>
  <c r="C167" i="10"/>
  <c r="D167" i="10"/>
  <c r="E167" i="10"/>
  <c r="F167" i="10"/>
  <c r="G167" i="10"/>
  <c r="J167" i="10"/>
  <c r="M167" i="10"/>
  <c r="N167" i="10"/>
  <c r="A168" i="10"/>
  <c r="B168" i="10"/>
  <c r="C168" i="10"/>
  <c r="D168" i="10"/>
  <c r="E168" i="10"/>
  <c r="F168" i="10"/>
  <c r="G168" i="10"/>
  <c r="J168" i="10"/>
  <c r="M168" i="10"/>
  <c r="N168" i="10"/>
  <c r="A169" i="10"/>
  <c r="B169" i="10"/>
  <c r="C169" i="10"/>
  <c r="D169" i="10"/>
  <c r="E169" i="10"/>
  <c r="F169" i="10"/>
  <c r="G169" i="10"/>
  <c r="J169" i="10"/>
  <c r="M169" i="10"/>
  <c r="N169" i="10"/>
  <c r="A170" i="10"/>
  <c r="B170" i="10"/>
  <c r="C170" i="10"/>
  <c r="D170" i="10"/>
  <c r="E170" i="10"/>
  <c r="F170" i="10"/>
  <c r="G170" i="10"/>
  <c r="J170" i="10"/>
  <c r="M170" i="10"/>
  <c r="N170" i="10"/>
  <c r="A171" i="10"/>
  <c r="B171" i="10"/>
  <c r="C171" i="10"/>
  <c r="D171" i="10"/>
  <c r="E171" i="10"/>
  <c r="F171" i="10"/>
  <c r="G171" i="10"/>
  <c r="J171" i="10"/>
  <c r="M171" i="10"/>
  <c r="N171" i="10"/>
  <c r="A172" i="10"/>
  <c r="B172" i="10"/>
  <c r="C172" i="10"/>
  <c r="D172" i="10"/>
  <c r="E172" i="10"/>
  <c r="F172" i="10"/>
  <c r="G172" i="10"/>
  <c r="J172" i="10"/>
  <c r="M172" i="10"/>
  <c r="N172" i="10"/>
  <c r="A173" i="10"/>
  <c r="B173" i="10"/>
  <c r="C173" i="10"/>
  <c r="D173" i="10"/>
  <c r="E173" i="10"/>
  <c r="F173" i="10"/>
  <c r="G173" i="10"/>
  <c r="J173" i="10"/>
  <c r="M173" i="10"/>
  <c r="N173" i="10"/>
  <c r="A174" i="10"/>
  <c r="B174" i="10"/>
  <c r="C174" i="10"/>
  <c r="D174" i="10"/>
  <c r="E174" i="10"/>
  <c r="F174" i="10"/>
  <c r="G174" i="10"/>
  <c r="J174" i="10"/>
  <c r="M174" i="10"/>
  <c r="N174" i="10"/>
  <c r="A175" i="10"/>
  <c r="B175" i="10"/>
  <c r="C175" i="10"/>
  <c r="D175" i="10"/>
  <c r="E175" i="10"/>
  <c r="F175" i="10"/>
  <c r="G175" i="10"/>
  <c r="J175" i="10"/>
  <c r="N175" i="10"/>
  <c r="A176" i="10"/>
  <c r="B176" i="10"/>
  <c r="C176" i="10"/>
  <c r="D176" i="10"/>
  <c r="E176" i="10"/>
  <c r="F176" i="10"/>
  <c r="G176" i="10"/>
  <c r="J176" i="10"/>
  <c r="M176" i="10"/>
  <c r="N176" i="10"/>
  <c r="A177" i="10"/>
  <c r="B177" i="10"/>
  <c r="C177" i="10"/>
  <c r="D177" i="10"/>
  <c r="E177" i="10"/>
  <c r="F177" i="10"/>
  <c r="G177" i="10"/>
  <c r="J177" i="10"/>
  <c r="M177" i="10"/>
  <c r="N177" i="10"/>
  <c r="A178" i="10"/>
  <c r="B178" i="10"/>
  <c r="C178" i="10"/>
  <c r="D178" i="10"/>
  <c r="E178" i="10"/>
  <c r="F178" i="10"/>
  <c r="G178" i="10"/>
  <c r="J178" i="10"/>
  <c r="M178" i="10"/>
  <c r="N178" i="10"/>
  <c r="A179" i="10"/>
  <c r="B179" i="10"/>
  <c r="C179" i="10"/>
  <c r="D179" i="10"/>
  <c r="E179" i="10"/>
  <c r="F179" i="10"/>
  <c r="G179" i="10"/>
  <c r="J179" i="10"/>
  <c r="M179" i="10"/>
  <c r="N179" i="10"/>
  <c r="A180" i="10"/>
  <c r="B180" i="10"/>
  <c r="C180" i="10"/>
  <c r="D180" i="10"/>
  <c r="E180" i="10"/>
  <c r="F180" i="10"/>
  <c r="G180" i="10"/>
  <c r="J180" i="10"/>
  <c r="M180" i="10"/>
  <c r="N180" i="10"/>
  <c r="A181" i="10"/>
  <c r="B181" i="10"/>
  <c r="C181" i="10"/>
  <c r="D181" i="10"/>
  <c r="E181" i="10"/>
  <c r="F181" i="10"/>
  <c r="G181" i="10"/>
  <c r="J181" i="10"/>
  <c r="M181" i="10"/>
  <c r="N181" i="10"/>
  <c r="A182" i="10"/>
  <c r="B182" i="10"/>
  <c r="C182" i="10"/>
  <c r="D182" i="10"/>
  <c r="E182" i="10"/>
  <c r="F182" i="10"/>
  <c r="G182" i="10"/>
  <c r="J182" i="10"/>
  <c r="M182" i="10"/>
  <c r="N182" i="10"/>
  <c r="A183" i="10"/>
  <c r="B183" i="10"/>
  <c r="C183" i="10"/>
  <c r="D183" i="10"/>
  <c r="E183" i="10"/>
  <c r="F183" i="10"/>
  <c r="G183" i="10"/>
  <c r="J183" i="10"/>
  <c r="M183" i="10"/>
  <c r="N183" i="10"/>
  <c r="A184" i="10"/>
  <c r="B184" i="10"/>
  <c r="C184" i="10"/>
  <c r="D184" i="10"/>
  <c r="G184" i="10"/>
  <c r="H184" i="10"/>
  <c r="J184" i="10"/>
  <c r="M184" i="10"/>
  <c r="N184" i="10"/>
  <c r="A185" i="10"/>
  <c r="B185" i="10"/>
  <c r="C185" i="10"/>
  <c r="D185" i="10"/>
  <c r="G185" i="10"/>
  <c r="H185" i="10"/>
  <c r="J185" i="10"/>
  <c r="K185" i="10"/>
  <c r="L185" i="10"/>
  <c r="M185" i="10"/>
  <c r="N185" i="10"/>
  <c r="H15" i="4"/>
  <c r="I15" i="4" s="1"/>
  <c r="H14" i="4"/>
  <c r="K14" i="4" s="1"/>
  <c r="K14" i="10" s="1"/>
  <c r="H13" i="4"/>
  <c r="I13" i="4" s="1"/>
  <c r="H12" i="4"/>
  <c r="I12" i="4" s="1"/>
  <c r="H11" i="4"/>
  <c r="H11" i="15" s="1"/>
  <c r="H10" i="4"/>
  <c r="H10" i="18" s="1"/>
  <c r="H9" i="4"/>
  <c r="K9" i="4" s="1"/>
  <c r="H8" i="4"/>
  <c r="K8" i="4" s="1"/>
  <c r="H7" i="4"/>
  <c r="H7" i="18" s="1"/>
  <c r="H6" i="4"/>
  <c r="H6" i="18" s="1"/>
  <c r="H5" i="4"/>
  <c r="I5" i="4" s="1"/>
  <c r="I5" i="15" s="1"/>
  <c r="H4" i="4"/>
  <c r="I4" i="4" s="1"/>
  <c r="I4" i="15" s="1"/>
  <c r="H3" i="4"/>
  <c r="I3" i="4" s="1"/>
  <c r="I3" i="10" s="1"/>
  <c r="H2" i="4"/>
  <c r="H183" i="4"/>
  <c r="I183" i="4" s="1"/>
  <c r="H182" i="4"/>
  <c r="H182" i="18" s="1"/>
  <c r="H181" i="4"/>
  <c r="H181" i="18" s="1"/>
  <c r="H180" i="4"/>
  <c r="K180" i="4" s="1"/>
  <c r="H179" i="4"/>
  <c r="K179" i="4" s="1"/>
  <c r="H178" i="4"/>
  <c r="H178" i="18" s="1"/>
  <c r="H177" i="4"/>
  <c r="K177" i="4" s="1"/>
  <c r="K177" i="10" s="1"/>
  <c r="H176" i="4"/>
  <c r="K176" i="4" s="1"/>
  <c r="K176" i="10" s="1"/>
  <c r="H175" i="4"/>
  <c r="I175" i="4" s="1"/>
  <c r="I175" i="10" s="1"/>
  <c r="H174" i="4"/>
  <c r="I174" i="4" s="1"/>
  <c r="I174" i="10" s="1"/>
  <c r="H173" i="4"/>
  <c r="I173" i="4" s="1"/>
  <c r="I173" i="10" s="1"/>
  <c r="H172" i="4"/>
  <c r="K172" i="4" s="1"/>
  <c r="K172" i="10" s="1"/>
  <c r="H171" i="4"/>
  <c r="K171" i="4" s="1"/>
  <c r="K171" i="10" s="1"/>
  <c r="H170" i="4"/>
  <c r="K170" i="4" s="1"/>
  <c r="H169" i="4"/>
  <c r="I169" i="4" s="1"/>
  <c r="H168" i="4"/>
  <c r="K168" i="4" s="1"/>
  <c r="K168" i="10" s="1"/>
  <c r="H167" i="4"/>
  <c r="I167" i="4" s="1"/>
  <c r="H166" i="4"/>
  <c r="H166" i="18" s="1"/>
  <c r="H165" i="4"/>
  <c r="H165" i="17" s="1"/>
  <c r="H164" i="4"/>
  <c r="H164" i="15" s="1"/>
  <c r="H163" i="4"/>
  <c r="H163" i="18" s="1"/>
  <c r="H162" i="4"/>
  <c r="H162" i="18" s="1"/>
  <c r="H161" i="4"/>
  <c r="K161" i="4" s="1"/>
  <c r="K161" i="10" s="1"/>
  <c r="H160" i="4"/>
  <c r="K160" i="4" s="1"/>
  <c r="K160" i="10" s="1"/>
  <c r="H159" i="4"/>
  <c r="I159" i="4" s="1"/>
  <c r="I159" i="10" s="1"/>
  <c r="H158" i="4"/>
  <c r="I158" i="4" s="1"/>
  <c r="I158" i="10" s="1"/>
  <c r="H157" i="4"/>
  <c r="I157" i="4" s="1"/>
  <c r="I157" i="10" s="1"/>
  <c r="H156" i="4"/>
  <c r="I156" i="4" s="1"/>
  <c r="I156" i="10" s="1"/>
  <c r="H155" i="4"/>
  <c r="I155" i="4" s="1"/>
  <c r="I155" i="10" s="1"/>
  <c r="H154" i="4"/>
  <c r="I154" i="4" s="1"/>
  <c r="H153" i="4"/>
  <c r="I153" i="4" s="1"/>
  <c r="H152" i="4"/>
  <c r="I152" i="4" s="1"/>
  <c r="H151" i="4"/>
  <c r="I151" i="4" s="1"/>
  <c r="H150" i="4"/>
  <c r="H150" i="18" s="1"/>
  <c r="H149" i="4"/>
  <c r="H148" i="4"/>
  <c r="H148" i="10" s="1"/>
  <c r="H147" i="4"/>
  <c r="H147" i="18" s="1"/>
  <c r="H146" i="4"/>
  <c r="H145" i="4"/>
  <c r="I145" i="4" s="1"/>
  <c r="H144" i="4"/>
  <c r="K144" i="4" s="1"/>
  <c r="K144" i="10" s="1"/>
  <c r="H143" i="4"/>
  <c r="K143" i="4" s="1"/>
  <c r="K143" i="10" s="1"/>
  <c r="H142" i="4"/>
  <c r="K142" i="4" s="1"/>
  <c r="K142" i="10" s="1"/>
  <c r="H141" i="4"/>
  <c r="K141" i="4" s="1"/>
  <c r="K141" i="10" s="1"/>
  <c r="H140" i="4"/>
  <c r="I140" i="4" s="1"/>
  <c r="I140" i="10" s="1"/>
  <c r="H139" i="4"/>
  <c r="K139" i="4" s="1"/>
  <c r="H138" i="4"/>
  <c r="K138" i="4" s="1"/>
  <c r="K138" i="15" s="1"/>
  <c r="H137" i="4"/>
  <c r="K137" i="4" s="1"/>
  <c r="H136" i="4"/>
  <c r="H136" i="15" s="1"/>
  <c r="H135" i="4"/>
  <c r="I135" i="4" s="1"/>
  <c r="H134" i="4"/>
  <c r="H134" i="17" s="1"/>
  <c r="H133" i="4"/>
  <c r="H133" i="15" s="1"/>
  <c r="H132" i="4"/>
  <c r="I132" i="4" s="1"/>
  <c r="H131" i="4"/>
  <c r="H131" i="17" s="1"/>
  <c r="H130" i="4"/>
  <c r="I130" i="4" s="1"/>
  <c r="H129" i="4"/>
  <c r="H129" i="18" s="1"/>
  <c r="H128" i="4"/>
  <c r="I128" i="4" s="1"/>
  <c r="I128" i="10" s="1"/>
  <c r="H127" i="4"/>
  <c r="I127" i="4" s="1"/>
  <c r="I127" i="10" s="1"/>
  <c r="H126" i="4"/>
  <c r="I126" i="4" s="1"/>
  <c r="I126" i="10" s="1"/>
  <c r="H125" i="4"/>
  <c r="I125" i="4" s="1"/>
  <c r="I125" i="10" s="1"/>
  <c r="H124" i="4"/>
  <c r="I124" i="4" s="1"/>
  <c r="I124" i="10" s="1"/>
  <c r="H86" i="4"/>
  <c r="I86" i="4" s="1"/>
  <c r="I86" i="10" s="1"/>
  <c r="H85" i="4"/>
  <c r="I85" i="4" s="1"/>
  <c r="I85" i="10" s="1"/>
  <c r="H71" i="4"/>
  <c r="I71" i="4" s="1"/>
  <c r="I71" i="10" s="1"/>
  <c r="H68" i="4"/>
  <c r="K68" i="4" s="1"/>
  <c r="K68" i="10" s="1"/>
  <c r="H54" i="4"/>
  <c r="K54" i="4" s="1"/>
  <c r="K54" i="10" s="1"/>
  <c r="H37" i="4"/>
  <c r="K37" i="4" s="1"/>
  <c r="K37" i="10" s="1"/>
  <c r="H36" i="4"/>
  <c r="K36" i="4" s="1"/>
  <c r="K36" i="10" s="1"/>
  <c r="H34" i="4"/>
  <c r="I34" i="4" s="1"/>
  <c r="I34" i="15" s="1"/>
  <c r="H33" i="4"/>
  <c r="I33" i="4" s="1"/>
  <c r="H32" i="4"/>
  <c r="K32" i="4" s="1"/>
  <c r="H31" i="4"/>
  <c r="I31" i="4" s="1"/>
  <c r="H30" i="4"/>
  <c r="K30" i="4" s="1"/>
  <c r="K30" i="10" s="1"/>
  <c r="H29" i="4"/>
  <c r="K29" i="4" s="1"/>
  <c r="H28" i="4"/>
  <c r="K28" i="4" s="1"/>
  <c r="H27" i="4"/>
  <c r="K27" i="4" s="1"/>
  <c r="H26" i="4"/>
  <c r="I26" i="4" s="1"/>
  <c r="H25" i="4"/>
  <c r="K25" i="4" s="1"/>
  <c r="H24" i="4"/>
  <c r="K24" i="4" s="1"/>
  <c r="H23" i="4"/>
  <c r="I23" i="4" s="1"/>
  <c r="I23" i="10" s="1"/>
  <c r="H22" i="4"/>
  <c r="I22" i="4" s="1"/>
  <c r="I22" i="10" s="1"/>
  <c r="H21" i="4"/>
  <c r="I21" i="4" s="1"/>
  <c r="I21" i="15" s="1"/>
  <c r="H20" i="4"/>
  <c r="I20" i="4" s="1"/>
  <c r="I20" i="15" s="1"/>
  <c r="H19" i="4"/>
  <c r="I19" i="4" s="1"/>
  <c r="I19" i="10" s="1"/>
  <c r="H18" i="4"/>
  <c r="I18" i="4" s="1"/>
  <c r="H17" i="4"/>
  <c r="K17" i="4" s="1"/>
  <c r="H16" i="4"/>
  <c r="I16" i="4" s="1"/>
  <c r="H115" i="4"/>
  <c r="H114" i="4"/>
  <c r="K114" i="4" s="1"/>
  <c r="K114" i="10" s="1"/>
  <c r="H113" i="4"/>
  <c r="I113" i="4" s="1"/>
  <c r="I113" i="15" s="1"/>
  <c r="H99" i="4"/>
  <c r="K99" i="4" s="1"/>
  <c r="I6" i="4"/>
  <c r="I2" i="4"/>
  <c r="K182" i="4"/>
  <c r="K182" i="10" s="1"/>
  <c r="K164" i="4"/>
  <c r="K164" i="10" s="1"/>
  <c r="L1" i="4"/>
  <c r="L1" i="10" s="1"/>
  <c r="K134" i="4" l="1"/>
  <c r="K148" i="4"/>
  <c r="H53" i="4"/>
  <c r="K53" i="4" s="1"/>
  <c r="K53" i="10" s="1"/>
  <c r="H55" i="4"/>
  <c r="I55" i="4" s="1"/>
  <c r="I55" i="10" s="1"/>
  <c r="H69" i="4"/>
  <c r="K69" i="4" s="1"/>
  <c r="K69" i="10" s="1"/>
  <c r="H70" i="4"/>
  <c r="K70" i="4" s="1"/>
  <c r="K70" i="10" s="1"/>
  <c r="H83" i="4"/>
  <c r="I83" i="4" s="1"/>
  <c r="I83" i="10" s="1"/>
  <c r="H87" i="4"/>
  <c r="I87" i="4" s="1"/>
  <c r="I87" i="10" s="1"/>
  <c r="H38" i="4"/>
  <c r="K38" i="4" s="1"/>
  <c r="K38" i="10" s="1"/>
  <c r="K136" i="4"/>
  <c r="K136" i="10" s="1"/>
  <c r="H39" i="4"/>
  <c r="I39" i="4" s="1"/>
  <c r="I39" i="10" s="1"/>
  <c r="K166" i="4"/>
  <c r="K166" i="10" s="1"/>
  <c r="K86" i="4"/>
  <c r="K86" i="10" s="1"/>
  <c r="K129" i="4"/>
  <c r="H112" i="4"/>
  <c r="I112" i="4" s="1"/>
  <c r="I112" i="10" s="1"/>
  <c r="H84" i="4"/>
  <c r="K84" i="4" s="1"/>
  <c r="K84" i="10" s="1"/>
  <c r="H72" i="4"/>
  <c r="I72" i="4" s="1"/>
  <c r="E5" i="3"/>
  <c r="H116" i="4"/>
  <c r="K116" i="4" s="1"/>
  <c r="H56" i="4"/>
  <c r="I56" i="4" s="1"/>
  <c r="H88" i="4"/>
  <c r="I88" i="4" s="1"/>
  <c r="I88" i="15" s="1"/>
  <c r="H41" i="4"/>
  <c r="I41" i="4" s="1"/>
  <c r="H103" i="4"/>
  <c r="K103" i="4" s="1"/>
  <c r="H119" i="4"/>
  <c r="K119" i="4" s="1"/>
  <c r="H43" i="4"/>
  <c r="H43" i="18" s="1"/>
  <c r="H59" i="4"/>
  <c r="I59" i="4" s="1"/>
  <c r="H75" i="4"/>
  <c r="K75" i="4" s="1"/>
  <c r="L75" i="4" s="1"/>
  <c r="H91" i="4"/>
  <c r="I91" i="4" s="1"/>
  <c r="I91" i="17" s="1"/>
  <c r="E6" i="3"/>
  <c r="H101" i="4"/>
  <c r="K101" i="4" s="1"/>
  <c r="K101" i="10" s="1"/>
  <c r="H57" i="4"/>
  <c r="I57" i="4" s="1"/>
  <c r="I57" i="18" s="1"/>
  <c r="H73" i="4"/>
  <c r="K73" i="4" s="1"/>
  <c r="K73" i="17" s="1"/>
  <c r="H102" i="4"/>
  <c r="K102" i="4" s="1"/>
  <c r="K102" i="10" s="1"/>
  <c r="H118" i="4"/>
  <c r="K118" i="4" s="1"/>
  <c r="H42" i="4"/>
  <c r="I42" i="4" s="1"/>
  <c r="H90" i="4"/>
  <c r="I90" i="4" s="1"/>
  <c r="K175" i="4"/>
  <c r="K175" i="10" s="1"/>
  <c r="H104" i="4"/>
  <c r="I104" i="4" s="1"/>
  <c r="H44" i="4"/>
  <c r="I44" i="4" s="1"/>
  <c r="H60" i="4"/>
  <c r="K60" i="4" s="1"/>
  <c r="H76" i="4"/>
  <c r="K76" i="4" s="1"/>
  <c r="H92" i="4"/>
  <c r="I92" i="4" s="1"/>
  <c r="H89" i="4"/>
  <c r="I89" i="4" s="1"/>
  <c r="I89" i="15" s="1"/>
  <c r="H121" i="4"/>
  <c r="H121" i="10" s="1"/>
  <c r="H45" i="4"/>
  <c r="I45" i="4" s="1"/>
  <c r="I45" i="10" s="1"/>
  <c r="H61" i="4"/>
  <c r="H61" i="17" s="1"/>
  <c r="H77" i="4"/>
  <c r="I77" i="4" s="1"/>
  <c r="I77" i="10" s="1"/>
  <c r="H100" i="4"/>
  <c r="K100" i="4" s="1"/>
  <c r="K100" i="10" s="1"/>
  <c r="H40" i="4"/>
  <c r="I40" i="4" s="1"/>
  <c r="I40" i="15" s="1"/>
  <c r="H120" i="4"/>
  <c r="K120" i="4" s="1"/>
  <c r="H105" i="4"/>
  <c r="H105" i="10" s="1"/>
  <c r="H93" i="4"/>
  <c r="H106" i="4"/>
  <c r="I106" i="4" s="1"/>
  <c r="H122" i="4"/>
  <c r="I122" i="4" s="1"/>
  <c r="H46" i="4"/>
  <c r="I46" i="4" s="1"/>
  <c r="H62" i="4"/>
  <c r="I62" i="4" s="1"/>
  <c r="H78" i="4"/>
  <c r="K78" i="4" s="1"/>
  <c r="K78" i="10" s="1"/>
  <c r="H94" i="4"/>
  <c r="I94" i="4" s="1"/>
  <c r="H117" i="4"/>
  <c r="K117" i="4" s="1"/>
  <c r="K117" i="10" s="1"/>
  <c r="H58" i="4"/>
  <c r="I58" i="4" s="1"/>
  <c r="I58" i="17" s="1"/>
  <c r="H74" i="4"/>
  <c r="I74" i="4" s="1"/>
  <c r="I74" i="18" s="1"/>
  <c r="H107" i="4"/>
  <c r="H107" i="10" s="1"/>
  <c r="H123" i="4"/>
  <c r="I123" i="4" s="1"/>
  <c r="I123" i="15" s="1"/>
  <c r="H47" i="4"/>
  <c r="H47" i="10" s="1"/>
  <c r="H63" i="4"/>
  <c r="K63" i="4" s="1"/>
  <c r="K63" i="15" s="1"/>
  <c r="H79" i="4"/>
  <c r="I79" i="4" s="1"/>
  <c r="H95" i="4"/>
  <c r="I95" i="4" s="1"/>
  <c r="I8" i="4"/>
  <c r="I8" i="15" s="1"/>
  <c r="H108" i="4"/>
  <c r="K108" i="4" s="1"/>
  <c r="K108" i="10" s="1"/>
  <c r="H48" i="4"/>
  <c r="H48" i="15" s="1"/>
  <c r="H64" i="4"/>
  <c r="H80" i="4"/>
  <c r="I80" i="4" s="1"/>
  <c r="H96" i="4"/>
  <c r="H109" i="4"/>
  <c r="K109" i="4" s="1"/>
  <c r="K109" i="10" s="1"/>
  <c r="H49" i="4"/>
  <c r="I49" i="4" s="1"/>
  <c r="I49" i="18" s="1"/>
  <c r="H65" i="4"/>
  <c r="I65" i="4" s="1"/>
  <c r="I65" i="15" s="1"/>
  <c r="H81" i="4"/>
  <c r="K81" i="4" s="1"/>
  <c r="H97" i="4"/>
  <c r="I97" i="4" s="1"/>
  <c r="I97" i="15" s="1"/>
  <c r="H110" i="4"/>
  <c r="I110" i="4" s="1"/>
  <c r="I110" i="10" s="1"/>
  <c r="H50" i="4"/>
  <c r="I50" i="4" s="1"/>
  <c r="I50" i="17" s="1"/>
  <c r="H66" i="4"/>
  <c r="I66" i="4" s="1"/>
  <c r="H82" i="4"/>
  <c r="K82" i="4" s="1"/>
  <c r="K82" i="15" s="1"/>
  <c r="H98" i="4"/>
  <c r="I98" i="4" s="1"/>
  <c r="H35" i="4"/>
  <c r="I35" i="4" s="1"/>
  <c r="I35" i="10" s="1"/>
  <c r="H51" i="4"/>
  <c r="I51" i="4" s="1"/>
  <c r="I51" i="10" s="1"/>
  <c r="H67" i="4"/>
  <c r="I67" i="4" s="1"/>
  <c r="I67" i="10" s="1"/>
  <c r="K149" i="4"/>
  <c r="K149" i="10" s="1"/>
  <c r="K165" i="4"/>
  <c r="K165" i="10" s="1"/>
  <c r="K181" i="4"/>
  <c r="K181" i="10" s="1"/>
  <c r="K10" i="4"/>
  <c r="K128" i="4"/>
  <c r="K128" i="17" s="1"/>
  <c r="I10" i="4"/>
  <c r="K133" i="4"/>
  <c r="K133" i="10" s="1"/>
  <c r="K95" i="4"/>
  <c r="K95" i="10" s="1"/>
  <c r="D13" i="20"/>
  <c r="H173" i="15"/>
  <c r="K140" i="4"/>
  <c r="K140" i="10" s="1"/>
  <c r="K145" i="4"/>
  <c r="K145" i="10" s="1"/>
  <c r="K146" i="4"/>
  <c r="K162" i="4"/>
  <c r="K162" i="15" s="1"/>
  <c r="K22" i="4"/>
  <c r="K22" i="10" s="1"/>
  <c r="K31" i="4"/>
  <c r="K31" i="10" s="1"/>
  <c r="K178" i="4"/>
  <c r="K178" i="10" s="1"/>
  <c r="I7" i="4"/>
  <c r="I7" i="10" s="1"/>
  <c r="K150" i="4"/>
  <c r="K150" i="10" s="1"/>
  <c r="K85" i="4"/>
  <c r="K85" i="10" s="1"/>
  <c r="H173" i="10"/>
  <c r="I182" i="4"/>
  <c r="I182" i="10" s="1"/>
  <c r="H176" i="10"/>
  <c r="K163" i="4"/>
  <c r="L163" i="4" s="1"/>
  <c r="K26" i="4"/>
  <c r="K174" i="4"/>
  <c r="K174" i="10" s="1"/>
  <c r="K7" i="4"/>
  <c r="K7" i="15" s="1"/>
  <c r="I166" i="4"/>
  <c r="I166" i="15" s="1"/>
  <c r="H157" i="15"/>
  <c r="H168" i="18"/>
  <c r="H12" i="18"/>
  <c r="K16" i="4"/>
  <c r="K16" i="15" s="1"/>
  <c r="K23" i="4"/>
  <c r="K23" i="10" s="1"/>
  <c r="I181" i="4"/>
  <c r="I181" i="10" s="1"/>
  <c r="H146" i="10"/>
  <c r="H154" i="15"/>
  <c r="H177" i="17"/>
  <c r="I179" i="4"/>
  <c r="I179" i="10" s="1"/>
  <c r="H157" i="10"/>
  <c r="H15" i="10"/>
  <c r="H4" i="15"/>
  <c r="H158" i="17"/>
  <c r="H131" i="18"/>
  <c r="K130" i="4"/>
  <c r="H149" i="10"/>
  <c r="H115" i="10"/>
  <c r="H174" i="17"/>
  <c r="H18" i="10"/>
  <c r="L1" i="15"/>
  <c r="H59" i="18"/>
  <c r="I27" i="4"/>
  <c r="I27" i="15" s="1"/>
  <c r="H171" i="10"/>
  <c r="H152" i="10"/>
  <c r="H109" i="18"/>
  <c r="I131" i="4"/>
  <c r="I131" i="10" s="1"/>
  <c r="H155" i="10"/>
  <c r="H64" i="15"/>
  <c r="H5" i="17"/>
  <c r="H143" i="18"/>
  <c r="I133" i="4"/>
  <c r="H80" i="15"/>
  <c r="I134" i="4"/>
  <c r="I134" i="10" s="1"/>
  <c r="I149" i="4"/>
  <c r="I149" i="10" s="1"/>
  <c r="K147" i="4"/>
  <c r="I150" i="4"/>
  <c r="I150" i="10" s="1"/>
  <c r="H103" i="18"/>
  <c r="I163" i="4"/>
  <c r="I163" i="10" s="1"/>
  <c r="I164" i="4"/>
  <c r="I164" i="10" s="1"/>
  <c r="K44" i="4"/>
  <c r="K44" i="15" s="1"/>
  <c r="K3" i="4"/>
  <c r="K159" i="4"/>
  <c r="K159" i="10" s="1"/>
  <c r="I165" i="4"/>
  <c r="I165" i="10" s="1"/>
  <c r="H176" i="15"/>
  <c r="I129" i="4"/>
  <c r="I178" i="4"/>
  <c r="H177" i="10"/>
  <c r="H174" i="10"/>
  <c r="H158" i="10"/>
  <c r="H21" i="10"/>
  <c r="H2" i="10"/>
  <c r="H20" i="15"/>
  <c r="H111" i="15"/>
  <c r="H114" i="15"/>
  <c r="H145" i="15"/>
  <c r="H148" i="15"/>
  <c r="H151" i="15"/>
  <c r="H170" i="15"/>
  <c r="H2" i="17"/>
  <c r="H21" i="17"/>
  <c r="H46" i="17"/>
  <c r="H115" i="17"/>
  <c r="H146" i="17"/>
  <c r="H149" i="17"/>
  <c r="H152" i="17"/>
  <c r="H155" i="17"/>
  <c r="H171" i="17"/>
  <c r="H9" i="18"/>
  <c r="H31" i="18"/>
  <c r="H34" i="18"/>
  <c r="H37" i="18"/>
  <c r="H56" i="18"/>
  <c r="H72" i="18"/>
  <c r="H94" i="18"/>
  <c r="H128" i="18"/>
  <c r="H134" i="18"/>
  <c r="H137" i="18"/>
  <c r="H140" i="18"/>
  <c r="H165" i="18"/>
  <c r="K62" i="4"/>
  <c r="K62" i="10" s="1"/>
  <c r="I180" i="4"/>
  <c r="I180" i="10" s="1"/>
  <c r="H168" i="10"/>
  <c r="H143" i="10"/>
  <c r="H131" i="10"/>
  <c r="H109" i="10"/>
  <c r="H103" i="10"/>
  <c r="H59" i="10"/>
  <c r="H43" i="10"/>
  <c r="H40" i="10"/>
  <c r="H12" i="10"/>
  <c r="H7" i="15"/>
  <c r="H23" i="15"/>
  <c r="H26" i="15"/>
  <c r="H86" i="15"/>
  <c r="H160" i="15"/>
  <c r="H179" i="15"/>
  <c r="H8" i="17"/>
  <c r="H24" i="17"/>
  <c r="H27" i="17"/>
  <c r="H52" i="17"/>
  <c r="H68" i="17"/>
  <c r="H87" i="17"/>
  <c r="H161" i="17"/>
  <c r="H180" i="17"/>
  <c r="H15" i="18"/>
  <c r="H18" i="18"/>
  <c r="H46" i="18"/>
  <c r="H115" i="18"/>
  <c r="H146" i="18"/>
  <c r="H149" i="18"/>
  <c r="H152" i="18"/>
  <c r="H155" i="18"/>
  <c r="H171" i="18"/>
  <c r="I37" i="4"/>
  <c r="I37" i="10" s="1"/>
  <c r="H165" i="10"/>
  <c r="H140" i="10"/>
  <c r="H137" i="10"/>
  <c r="H134" i="10"/>
  <c r="H128" i="10"/>
  <c r="H94" i="10"/>
  <c r="H72" i="10"/>
  <c r="H37" i="10"/>
  <c r="H34" i="10"/>
  <c r="H31" i="10"/>
  <c r="H9" i="10"/>
  <c r="H10" i="15"/>
  <c r="H29" i="15"/>
  <c r="H54" i="15"/>
  <c r="H92" i="15"/>
  <c r="H126" i="15"/>
  <c r="H138" i="15"/>
  <c r="H163" i="15"/>
  <c r="H182" i="15"/>
  <c r="H11" i="17"/>
  <c r="H30" i="17"/>
  <c r="H36" i="17"/>
  <c r="H55" i="17"/>
  <c r="H71" i="17"/>
  <c r="H93" i="17"/>
  <c r="H124" i="17"/>
  <c r="H127" i="17"/>
  <c r="H133" i="17"/>
  <c r="H136" i="17"/>
  <c r="H139" i="17"/>
  <c r="H164" i="17"/>
  <c r="H183" i="17"/>
  <c r="H2" i="18"/>
  <c r="H21" i="18"/>
  <c r="H84" i="18"/>
  <c r="H158" i="18"/>
  <c r="H174" i="18"/>
  <c r="H177" i="18"/>
  <c r="H46" i="10"/>
  <c r="I99" i="4"/>
  <c r="I99" i="10" s="1"/>
  <c r="I136" i="4"/>
  <c r="H181" i="10"/>
  <c r="H162" i="10"/>
  <c r="H125" i="10"/>
  <c r="H122" i="10"/>
  <c r="H88" i="10"/>
  <c r="H53" i="10"/>
  <c r="H28" i="10"/>
  <c r="H6" i="10"/>
  <c r="H13" i="15"/>
  <c r="H32" i="15"/>
  <c r="H35" i="15"/>
  <c r="H38" i="15"/>
  <c r="H95" i="15"/>
  <c r="H98" i="15"/>
  <c r="H129" i="15"/>
  <c r="H132" i="15"/>
  <c r="H135" i="15"/>
  <c r="H141" i="15"/>
  <c r="H166" i="15"/>
  <c r="H14" i="17"/>
  <c r="H17" i="17"/>
  <c r="H33" i="17"/>
  <c r="H39" i="17"/>
  <c r="H42" i="17"/>
  <c r="H99" i="17"/>
  <c r="H130" i="17"/>
  <c r="H142" i="17"/>
  <c r="H167" i="17"/>
  <c r="H5" i="18"/>
  <c r="H24" i="18"/>
  <c r="H27" i="18"/>
  <c r="H52" i="18"/>
  <c r="H68" i="18"/>
  <c r="H87" i="18"/>
  <c r="H121" i="18"/>
  <c r="H161" i="18"/>
  <c r="H180" i="18"/>
  <c r="K11" i="4"/>
  <c r="K11" i="18" s="1"/>
  <c r="K21" i="4"/>
  <c r="K21" i="15" s="1"/>
  <c r="K87" i="4"/>
  <c r="K87" i="10" s="1"/>
  <c r="K135" i="4"/>
  <c r="K135" i="10" s="1"/>
  <c r="I11" i="4"/>
  <c r="I11" i="10" s="1"/>
  <c r="I146" i="4"/>
  <c r="I146" i="17" s="1"/>
  <c r="H178" i="10"/>
  <c r="H175" i="10"/>
  <c r="H159" i="10"/>
  <c r="H119" i="10"/>
  <c r="H85" i="10"/>
  <c r="H25" i="10"/>
  <c r="H22" i="10"/>
  <c r="H3" i="10"/>
  <c r="H16" i="15"/>
  <c r="H19" i="15"/>
  <c r="H41" i="15"/>
  <c r="H44" i="15"/>
  <c r="H60" i="15"/>
  <c r="H76" i="15"/>
  <c r="H104" i="15"/>
  <c r="H113" i="15"/>
  <c r="H144" i="15"/>
  <c r="H150" i="15"/>
  <c r="H169" i="15"/>
  <c r="H20" i="17"/>
  <c r="H105" i="17"/>
  <c r="H111" i="17"/>
  <c r="H114" i="17"/>
  <c r="H145" i="17"/>
  <c r="H148" i="17"/>
  <c r="H151" i="17"/>
  <c r="H170" i="17"/>
  <c r="H8" i="18"/>
  <c r="H30" i="18"/>
  <c r="H36" i="18"/>
  <c r="H55" i="18"/>
  <c r="H71" i="18"/>
  <c r="H93" i="18"/>
  <c r="H124" i="18"/>
  <c r="H127" i="18"/>
  <c r="H133" i="18"/>
  <c r="H136" i="18"/>
  <c r="H139" i="18"/>
  <c r="H164" i="18"/>
  <c r="H183" i="18"/>
  <c r="K167" i="4"/>
  <c r="K167" i="10" s="1"/>
  <c r="I102" i="4"/>
  <c r="I102" i="10" s="1"/>
  <c r="I147" i="4"/>
  <c r="I147" i="10" s="1"/>
  <c r="H172" i="10"/>
  <c r="H156" i="10"/>
  <c r="H153" i="10"/>
  <c r="R22" i="10" s="1"/>
  <c r="O153" i="10" s="1"/>
  <c r="H147" i="10"/>
  <c r="H63" i="10"/>
  <c r="H19" i="10"/>
  <c r="H16" i="10"/>
  <c r="H3" i="15"/>
  <c r="H22" i="15"/>
  <c r="H63" i="15"/>
  <c r="H79" i="15"/>
  <c r="H82" i="15"/>
  <c r="H116" i="15"/>
  <c r="H147" i="15"/>
  <c r="H153" i="15"/>
  <c r="R22" i="15" s="1"/>
  <c r="O153" i="15" s="1"/>
  <c r="H156" i="15"/>
  <c r="H172" i="15"/>
  <c r="L1" i="17"/>
  <c r="H4" i="17"/>
  <c r="H48" i="17"/>
  <c r="H64" i="17"/>
  <c r="H80" i="17"/>
  <c r="H83" i="17"/>
  <c r="H154" i="17"/>
  <c r="H157" i="17"/>
  <c r="H173" i="17"/>
  <c r="H176" i="17"/>
  <c r="H11" i="18"/>
  <c r="H33" i="18"/>
  <c r="H39" i="18"/>
  <c r="H96" i="18"/>
  <c r="H99" i="18"/>
  <c r="H102" i="18"/>
  <c r="H130" i="18"/>
  <c r="H142" i="18"/>
  <c r="H167" i="18"/>
  <c r="H78" i="10"/>
  <c r="H62" i="10"/>
  <c r="I105" i="4"/>
  <c r="I105" i="10" s="1"/>
  <c r="I148" i="4"/>
  <c r="I148" i="10" s="1"/>
  <c r="H169" i="10"/>
  <c r="H150" i="10"/>
  <c r="H144" i="10"/>
  <c r="H113" i="10"/>
  <c r="H104" i="10"/>
  <c r="H76" i="10"/>
  <c r="H60" i="10"/>
  <c r="H44" i="10"/>
  <c r="H41" i="10"/>
  <c r="H13" i="10"/>
  <c r="H6" i="15"/>
  <c r="H25" i="15"/>
  <c r="H66" i="15"/>
  <c r="H85" i="15"/>
  <c r="H119" i="15"/>
  <c r="H159" i="15"/>
  <c r="H175" i="15"/>
  <c r="H178" i="15"/>
  <c r="H7" i="17"/>
  <c r="H23" i="17"/>
  <c r="H26" i="17"/>
  <c r="H67" i="17"/>
  <c r="H86" i="17"/>
  <c r="H160" i="17"/>
  <c r="H179" i="17"/>
  <c r="H14" i="18"/>
  <c r="H17" i="18"/>
  <c r="H105" i="18"/>
  <c r="H111" i="18"/>
  <c r="H114" i="18"/>
  <c r="H145" i="18"/>
  <c r="H148" i="18"/>
  <c r="H151" i="18"/>
  <c r="H170" i="18"/>
  <c r="H166" i="10"/>
  <c r="H141" i="10"/>
  <c r="H135" i="10"/>
  <c r="H132" i="10"/>
  <c r="H129" i="10"/>
  <c r="H98" i="10"/>
  <c r="H95" i="10"/>
  <c r="H73" i="10"/>
  <c r="H38" i="10"/>
  <c r="H35" i="10"/>
  <c r="H32" i="10"/>
  <c r="H10" i="10"/>
  <c r="H9" i="15"/>
  <c r="H28" i="15"/>
  <c r="H53" i="15"/>
  <c r="H69" i="15"/>
  <c r="H88" i="15"/>
  <c r="H122" i="15"/>
  <c r="H125" i="15"/>
  <c r="H162" i="15"/>
  <c r="H181" i="15"/>
  <c r="H10" i="17"/>
  <c r="H29" i="17"/>
  <c r="H54" i="17"/>
  <c r="H70" i="17"/>
  <c r="H92" i="17"/>
  <c r="H126" i="17"/>
  <c r="H138" i="17"/>
  <c r="H163" i="17"/>
  <c r="H182" i="17"/>
  <c r="H20" i="18"/>
  <c r="H48" i="18"/>
  <c r="H64" i="18"/>
  <c r="H80" i="18"/>
  <c r="H83" i="18"/>
  <c r="H154" i="18"/>
  <c r="H157" i="18"/>
  <c r="H173" i="18"/>
  <c r="H176" i="18"/>
  <c r="H182" i="10"/>
  <c r="H163" i="10"/>
  <c r="H138" i="10"/>
  <c r="H126" i="10"/>
  <c r="H92" i="10"/>
  <c r="H70" i="10"/>
  <c r="H54" i="10"/>
  <c r="H29" i="10"/>
  <c r="H7" i="10"/>
  <c r="H12" i="15"/>
  <c r="H31" i="15"/>
  <c r="H34" i="15"/>
  <c r="H37" i="15"/>
  <c r="H56" i="15"/>
  <c r="H72" i="15"/>
  <c r="H94" i="15"/>
  <c r="H128" i="15"/>
  <c r="H134" i="15"/>
  <c r="H137" i="15"/>
  <c r="H140" i="15"/>
  <c r="H165" i="15"/>
  <c r="H13" i="17"/>
  <c r="H32" i="17"/>
  <c r="H35" i="17"/>
  <c r="H38" i="17"/>
  <c r="H95" i="17"/>
  <c r="H98" i="17"/>
  <c r="H129" i="17"/>
  <c r="H132" i="17"/>
  <c r="H135" i="17"/>
  <c r="H141" i="17"/>
  <c r="H166" i="17"/>
  <c r="L1" i="18"/>
  <c r="H4" i="18"/>
  <c r="H23" i="18"/>
  <c r="H26" i="18"/>
  <c r="H67" i="18"/>
  <c r="H86" i="18"/>
  <c r="H120" i="18"/>
  <c r="H160" i="18"/>
  <c r="H179" i="18"/>
  <c r="I114" i="4"/>
  <c r="I114" i="18" s="1"/>
  <c r="I162" i="4"/>
  <c r="H179" i="10"/>
  <c r="H160" i="10"/>
  <c r="H120" i="10"/>
  <c r="H86" i="10"/>
  <c r="H67" i="10"/>
  <c r="H26" i="10"/>
  <c r="H23" i="10"/>
  <c r="H4" i="10"/>
  <c r="H15" i="15"/>
  <c r="H18" i="15"/>
  <c r="H40" i="15"/>
  <c r="H43" i="15"/>
  <c r="H59" i="15"/>
  <c r="H103" i="15"/>
  <c r="H109" i="15"/>
  <c r="H131" i="15"/>
  <c r="H143" i="15"/>
  <c r="H168" i="15"/>
  <c r="H16" i="17"/>
  <c r="H19" i="17"/>
  <c r="H41" i="17"/>
  <c r="H44" i="17"/>
  <c r="H60" i="17"/>
  <c r="H76" i="17"/>
  <c r="H104" i="17"/>
  <c r="H113" i="17"/>
  <c r="H144" i="17"/>
  <c r="H150" i="17"/>
  <c r="H169" i="17"/>
  <c r="H29" i="18"/>
  <c r="H54" i="18"/>
  <c r="H70" i="18"/>
  <c r="H92" i="18"/>
  <c r="H126" i="18"/>
  <c r="H138" i="18"/>
  <c r="K115" i="4"/>
  <c r="K115" i="10" s="1"/>
  <c r="K94" i="4"/>
  <c r="K94" i="10" s="1"/>
  <c r="I115" i="4"/>
  <c r="I115" i="10" s="1"/>
  <c r="H154" i="10"/>
  <c r="H83" i="10"/>
  <c r="H80" i="10"/>
  <c r="H64" i="10"/>
  <c r="H48" i="10"/>
  <c r="H20" i="10"/>
  <c r="H2" i="15"/>
  <c r="H21" i="15"/>
  <c r="H46" i="15"/>
  <c r="H62" i="15"/>
  <c r="H78" i="15"/>
  <c r="H81" i="15"/>
  <c r="H115" i="15"/>
  <c r="H146" i="15"/>
  <c r="H149" i="15"/>
  <c r="H152" i="15"/>
  <c r="H155" i="15"/>
  <c r="H171" i="15"/>
  <c r="H3" i="17"/>
  <c r="H22" i="17"/>
  <c r="H63" i="17"/>
  <c r="H79" i="17"/>
  <c r="H82" i="17"/>
  <c r="H107" i="17"/>
  <c r="H116" i="17"/>
  <c r="H147" i="17"/>
  <c r="H153" i="17"/>
  <c r="R22" i="17" s="1"/>
  <c r="O153" i="17" s="1"/>
  <c r="H156" i="17"/>
  <c r="H172" i="17"/>
  <c r="H32" i="18"/>
  <c r="H35" i="18"/>
  <c r="H38" i="18"/>
  <c r="H57" i="18"/>
  <c r="H95" i="18"/>
  <c r="H98" i="18"/>
  <c r="H101" i="18"/>
  <c r="H132" i="18"/>
  <c r="H135" i="18"/>
  <c r="H141" i="18"/>
  <c r="H170" i="10"/>
  <c r="H151" i="10"/>
  <c r="H145" i="10"/>
  <c r="H114" i="10"/>
  <c r="H111" i="10"/>
  <c r="H77" i="10"/>
  <c r="H61" i="10"/>
  <c r="H45" i="10"/>
  <c r="H17" i="10"/>
  <c r="H14" i="10"/>
  <c r="H5" i="15"/>
  <c r="H65" i="15"/>
  <c r="H84" i="15"/>
  <c r="H118" i="15"/>
  <c r="H158" i="15"/>
  <c r="H174" i="15"/>
  <c r="H177" i="15"/>
  <c r="H6" i="17"/>
  <c r="H25" i="17"/>
  <c r="H66" i="17"/>
  <c r="H85" i="17"/>
  <c r="H119" i="17"/>
  <c r="H159" i="17"/>
  <c r="H175" i="17"/>
  <c r="H178" i="17"/>
  <c r="H13" i="18"/>
  <c r="H41" i="18"/>
  <c r="H44" i="18"/>
  <c r="H60" i="18"/>
  <c r="H76" i="18"/>
  <c r="H104" i="18"/>
  <c r="H113" i="18"/>
  <c r="H144" i="18"/>
  <c r="H169" i="18"/>
  <c r="K106" i="4"/>
  <c r="K106" i="15" s="1"/>
  <c r="K121" i="4"/>
  <c r="L121" i="4" s="1"/>
  <c r="I116" i="4"/>
  <c r="I116" i="10" s="1"/>
  <c r="K122" i="4"/>
  <c r="K122" i="15" s="1"/>
  <c r="H167" i="10"/>
  <c r="H142" i="10"/>
  <c r="H130" i="10"/>
  <c r="H102" i="10"/>
  <c r="H99" i="10"/>
  <c r="H96" i="10"/>
  <c r="H74" i="10"/>
  <c r="H42" i="10"/>
  <c r="H39" i="10"/>
  <c r="H33" i="10"/>
  <c r="H11" i="10"/>
  <c r="H8" i="15"/>
  <c r="H24" i="15"/>
  <c r="H27" i="15"/>
  <c r="H52" i="15"/>
  <c r="H68" i="15"/>
  <c r="H87" i="15"/>
  <c r="H90" i="15"/>
  <c r="H121" i="15"/>
  <c r="H161" i="15"/>
  <c r="H180" i="15"/>
  <c r="H9" i="17"/>
  <c r="H28" i="17"/>
  <c r="H53" i="17"/>
  <c r="H69" i="17"/>
  <c r="H88" i="17"/>
  <c r="H122" i="17"/>
  <c r="H125" i="17"/>
  <c r="H162" i="17"/>
  <c r="H181" i="17"/>
  <c r="H16" i="18"/>
  <c r="H19" i="18"/>
  <c r="H63" i="18"/>
  <c r="H79" i="18"/>
  <c r="H82" i="18"/>
  <c r="H116" i="18"/>
  <c r="H153" i="18"/>
  <c r="R22" i="18" s="1"/>
  <c r="O153" i="18" s="1"/>
  <c r="H156" i="18"/>
  <c r="H172" i="18"/>
  <c r="H183" i="10"/>
  <c r="H164" i="10"/>
  <c r="H139" i="10"/>
  <c r="H136" i="10"/>
  <c r="H133" i="10"/>
  <c r="H127" i="10"/>
  <c r="H124" i="10"/>
  <c r="H93" i="10"/>
  <c r="H71" i="10"/>
  <c r="H55" i="10"/>
  <c r="H36" i="10"/>
  <c r="H30" i="10"/>
  <c r="H8" i="10"/>
  <c r="H30" i="15"/>
  <c r="H36" i="15"/>
  <c r="H55" i="15"/>
  <c r="H71" i="15"/>
  <c r="H93" i="15"/>
  <c r="H124" i="15"/>
  <c r="H127" i="15"/>
  <c r="H139" i="15"/>
  <c r="H183" i="15"/>
  <c r="H12" i="17"/>
  <c r="H31" i="17"/>
  <c r="H34" i="17"/>
  <c r="H37" i="17"/>
  <c r="H56" i="17"/>
  <c r="H72" i="17"/>
  <c r="H94" i="17"/>
  <c r="H128" i="17"/>
  <c r="H137" i="17"/>
  <c r="H140" i="17"/>
  <c r="H3" i="18"/>
  <c r="H22" i="18"/>
  <c r="H25" i="18"/>
  <c r="H66" i="18"/>
  <c r="H85" i="18"/>
  <c r="H119" i="18"/>
  <c r="H159" i="18"/>
  <c r="H175" i="18"/>
  <c r="K46" i="4"/>
  <c r="K46" i="10" s="1"/>
  <c r="K55" i="4"/>
  <c r="K183" i="4"/>
  <c r="K183" i="10" s="1"/>
  <c r="K56" i="4"/>
  <c r="L56" i="4" s="1"/>
  <c r="K58" i="4"/>
  <c r="K152" i="4"/>
  <c r="K80" i="4"/>
  <c r="L80" i="4" s="1"/>
  <c r="I121" i="4"/>
  <c r="I121" i="18" s="1"/>
  <c r="K71" i="4"/>
  <c r="L71" i="4" s="1"/>
  <c r="K125" i="4"/>
  <c r="K125" i="18" s="1"/>
  <c r="K153" i="4"/>
  <c r="L153" i="4" s="1"/>
  <c r="K6" i="4"/>
  <c r="K79" i="4"/>
  <c r="K79" i="17" s="1"/>
  <c r="I168" i="4"/>
  <c r="H180" i="10"/>
  <c r="H161" i="10"/>
  <c r="H90" i="10"/>
  <c r="H87" i="10"/>
  <c r="H68" i="10"/>
  <c r="H52" i="10"/>
  <c r="H27" i="10"/>
  <c r="H24" i="10"/>
  <c r="H5" i="10"/>
  <c r="H14" i="15"/>
  <c r="H17" i="15"/>
  <c r="H33" i="15"/>
  <c r="H39" i="15"/>
  <c r="H42" i="15"/>
  <c r="H58" i="15"/>
  <c r="H96" i="15"/>
  <c r="H99" i="15"/>
  <c r="H102" i="15"/>
  <c r="H130" i="15"/>
  <c r="H142" i="15"/>
  <c r="H167" i="15"/>
  <c r="H15" i="17"/>
  <c r="H18" i="17"/>
  <c r="H40" i="17"/>
  <c r="H43" i="17"/>
  <c r="H59" i="17"/>
  <c r="H103" i="17"/>
  <c r="H109" i="17"/>
  <c r="H112" i="17"/>
  <c r="H143" i="17"/>
  <c r="H168" i="17"/>
  <c r="H28" i="18"/>
  <c r="H53" i="18"/>
  <c r="H69" i="18"/>
  <c r="H88" i="18"/>
  <c r="H122" i="18"/>
  <c r="H125" i="18"/>
  <c r="I23" i="15"/>
  <c r="K118" i="10"/>
  <c r="I4" i="10"/>
  <c r="I20" i="10"/>
  <c r="I21" i="10"/>
  <c r="K134" i="10"/>
  <c r="I5" i="10"/>
  <c r="L8" i="4"/>
  <c r="K8" i="18"/>
  <c r="K8" i="17"/>
  <c r="K8" i="10"/>
  <c r="K8" i="15"/>
  <c r="L103" i="4"/>
  <c r="K103" i="17"/>
  <c r="K103" i="18"/>
  <c r="K103" i="15"/>
  <c r="K103" i="10"/>
  <c r="L119" i="4"/>
  <c r="K119" i="17"/>
  <c r="K119" i="18"/>
  <c r="K119" i="15"/>
  <c r="K119" i="10"/>
  <c r="L27" i="4"/>
  <c r="K27" i="17"/>
  <c r="K27" i="18"/>
  <c r="K27" i="10"/>
  <c r="K27" i="15"/>
  <c r="I59" i="17"/>
  <c r="I59" i="18"/>
  <c r="I59" i="15"/>
  <c r="I59" i="10"/>
  <c r="I91" i="18"/>
  <c r="I91" i="15"/>
  <c r="I91" i="10"/>
  <c r="I132" i="17"/>
  <c r="I132" i="18"/>
  <c r="I132" i="15"/>
  <c r="I132" i="10"/>
  <c r="L180" i="4"/>
  <c r="K180" i="17"/>
  <c r="K180" i="18"/>
  <c r="K180" i="15"/>
  <c r="K180" i="10"/>
  <c r="I166" i="17"/>
  <c r="I104" i="17"/>
  <c r="I104" i="18"/>
  <c r="I104" i="10"/>
  <c r="I104" i="15"/>
  <c r="L120" i="4"/>
  <c r="K120" i="17"/>
  <c r="K120" i="18"/>
  <c r="K120" i="15"/>
  <c r="K120" i="10"/>
  <c r="L28" i="4"/>
  <c r="K28" i="17"/>
  <c r="K28" i="18"/>
  <c r="K28" i="15"/>
  <c r="K28" i="10"/>
  <c r="I44" i="17"/>
  <c r="I44" i="18"/>
  <c r="I44" i="15"/>
  <c r="I44" i="10"/>
  <c r="L60" i="4"/>
  <c r="K60" i="17"/>
  <c r="K60" i="18"/>
  <c r="K60" i="15"/>
  <c r="K60" i="10"/>
  <c r="L76" i="4"/>
  <c r="K76" i="17"/>
  <c r="K76" i="18"/>
  <c r="K76" i="15"/>
  <c r="K76" i="10"/>
  <c r="I92" i="17"/>
  <c r="I92" i="18"/>
  <c r="I92" i="15"/>
  <c r="I92" i="10"/>
  <c r="I123" i="17"/>
  <c r="I123" i="18"/>
  <c r="I123" i="10"/>
  <c r="I12" i="17"/>
  <c r="I12" i="18"/>
  <c r="I12" i="15"/>
  <c r="I12" i="10"/>
  <c r="L29" i="4"/>
  <c r="K29" i="17"/>
  <c r="K29" i="18"/>
  <c r="L146" i="4"/>
  <c r="K146" i="17"/>
  <c r="K146" i="18"/>
  <c r="L148" i="4"/>
  <c r="K148" i="17"/>
  <c r="K148" i="18"/>
  <c r="K148" i="15"/>
  <c r="L182" i="4"/>
  <c r="K182" i="17"/>
  <c r="K182" i="18"/>
  <c r="K182" i="15"/>
  <c r="K100" i="15"/>
  <c r="L116" i="4"/>
  <c r="K116" i="17"/>
  <c r="K116" i="18"/>
  <c r="K116" i="15"/>
  <c r="L24" i="4"/>
  <c r="K24" i="18"/>
  <c r="K24" i="17"/>
  <c r="I56" i="17"/>
  <c r="I56" i="18"/>
  <c r="I72" i="17"/>
  <c r="I72" i="18"/>
  <c r="I145" i="17"/>
  <c r="I145" i="18"/>
  <c r="L149" i="4"/>
  <c r="K149" i="17"/>
  <c r="K149" i="18"/>
  <c r="K149" i="15"/>
  <c r="L101" i="4"/>
  <c r="L25" i="4"/>
  <c r="K25" i="17"/>
  <c r="K25" i="18"/>
  <c r="I41" i="17"/>
  <c r="I41" i="18"/>
  <c r="I41" i="15"/>
  <c r="I57" i="17"/>
  <c r="I89" i="17"/>
  <c r="I130" i="17"/>
  <c r="I130" i="18"/>
  <c r="I130" i="15"/>
  <c r="I164" i="17"/>
  <c r="L9" i="4"/>
  <c r="K9" i="18"/>
  <c r="K9" i="17"/>
  <c r="K148" i="10"/>
  <c r="K116" i="10"/>
  <c r="K9" i="15"/>
  <c r="I15" i="15"/>
  <c r="I145" i="15"/>
  <c r="K150" i="17"/>
  <c r="L102" i="4"/>
  <c r="K102" i="17"/>
  <c r="K102" i="18"/>
  <c r="K102" i="15"/>
  <c r="L118" i="4"/>
  <c r="K118" i="17"/>
  <c r="K118" i="18"/>
  <c r="K118" i="15"/>
  <c r="I26" i="17"/>
  <c r="I26" i="18"/>
  <c r="I42" i="17"/>
  <c r="I42" i="18"/>
  <c r="I58" i="18"/>
  <c r="I74" i="17"/>
  <c r="I74" i="15"/>
  <c r="I90" i="17"/>
  <c r="I90" i="18"/>
  <c r="I90" i="15"/>
  <c r="L179" i="4"/>
  <c r="K179" i="17"/>
  <c r="K179" i="18"/>
  <c r="K179" i="15"/>
  <c r="I165" i="17"/>
  <c r="I165" i="18"/>
  <c r="I56" i="15"/>
  <c r="K29" i="10"/>
  <c r="I7" i="15"/>
  <c r="K24" i="15"/>
  <c r="I13" i="17"/>
  <c r="I13" i="18"/>
  <c r="L7" i="4"/>
  <c r="K7" i="18"/>
  <c r="K7" i="17"/>
  <c r="L129" i="4"/>
  <c r="K129" i="17"/>
  <c r="K129" i="18"/>
  <c r="K129" i="15"/>
  <c r="L162" i="4"/>
  <c r="K162" i="17"/>
  <c r="K162" i="18"/>
  <c r="I6" i="18"/>
  <c r="I6" i="17"/>
  <c r="I106" i="17"/>
  <c r="I106" i="18"/>
  <c r="I106" i="15"/>
  <c r="I122" i="17"/>
  <c r="I122" i="18"/>
  <c r="I122" i="15"/>
  <c r="L30" i="4"/>
  <c r="K30" i="17"/>
  <c r="K30" i="18"/>
  <c r="K30" i="15"/>
  <c r="I46" i="17"/>
  <c r="I46" i="18"/>
  <c r="I46" i="15"/>
  <c r="I62" i="17"/>
  <c r="I62" i="18"/>
  <c r="I62" i="15"/>
  <c r="L78" i="4"/>
  <c r="K78" i="17"/>
  <c r="K78" i="18"/>
  <c r="K78" i="15"/>
  <c r="I94" i="17"/>
  <c r="I94" i="18"/>
  <c r="I94" i="15"/>
  <c r="I135" i="17"/>
  <c r="I135" i="18"/>
  <c r="I135" i="15"/>
  <c r="I151" i="17"/>
  <c r="I151" i="18"/>
  <c r="I151" i="15"/>
  <c r="I167" i="17"/>
  <c r="I167" i="18"/>
  <c r="I167" i="15"/>
  <c r="I183" i="17"/>
  <c r="I183" i="18"/>
  <c r="I183" i="15"/>
  <c r="I131" i="17"/>
  <c r="I131" i="15"/>
  <c r="I179" i="17"/>
  <c r="I179" i="18"/>
  <c r="I179" i="15"/>
  <c r="L14" i="4"/>
  <c r="K14" i="17"/>
  <c r="K14" i="18"/>
  <c r="I6" i="15"/>
  <c r="I13" i="15"/>
  <c r="K14" i="15"/>
  <c r="I22" i="15"/>
  <c r="K29" i="15"/>
  <c r="K114" i="15"/>
  <c r="I2" i="18"/>
  <c r="I2" i="17"/>
  <c r="K163" i="17"/>
  <c r="K163" i="18"/>
  <c r="K163" i="15"/>
  <c r="I79" i="17"/>
  <c r="I79" i="18"/>
  <c r="I79" i="15"/>
  <c r="I15" i="18"/>
  <c r="I15" i="17"/>
  <c r="I94" i="10"/>
  <c r="K63" i="10"/>
  <c r="I62" i="10"/>
  <c r="I46" i="10"/>
  <c r="K7" i="10"/>
  <c r="I6" i="10"/>
  <c r="I42" i="15"/>
  <c r="K178" i="15"/>
  <c r="L133" i="4"/>
  <c r="K133" i="17"/>
  <c r="K133" i="18"/>
  <c r="K133" i="15"/>
  <c r="L164" i="4"/>
  <c r="K164" i="17"/>
  <c r="K164" i="18"/>
  <c r="K164" i="15"/>
  <c r="I8" i="18"/>
  <c r="I8" i="17"/>
  <c r="L108" i="4"/>
  <c r="K108" i="17"/>
  <c r="K108" i="18"/>
  <c r="K108" i="15"/>
  <c r="I16" i="18"/>
  <c r="I16" i="17"/>
  <c r="L32" i="4"/>
  <c r="K32" i="17"/>
  <c r="K32" i="18"/>
  <c r="K32" i="15"/>
  <c r="I80" i="17"/>
  <c r="I80" i="18"/>
  <c r="L137" i="4"/>
  <c r="K137" i="17"/>
  <c r="K137" i="18"/>
  <c r="K137" i="15"/>
  <c r="I153" i="17"/>
  <c r="I153" i="18"/>
  <c r="I169" i="17"/>
  <c r="I169" i="18"/>
  <c r="I37" i="17"/>
  <c r="I37" i="18"/>
  <c r="I181" i="17"/>
  <c r="I181" i="18"/>
  <c r="I181" i="15"/>
  <c r="I129" i="17"/>
  <c r="I129" i="18"/>
  <c r="L62" i="4"/>
  <c r="K62" i="17"/>
  <c r="K62" i="18"/>
  <c r="I31" i="17"/>
  <c r="I31" i="18"/>
  <c r="I31" i="15"/>
  <c r="L63" i="4"/>
  <c r="K63" i="17"/>
  <c r="K63" i="18"/>
  <c r="I95" i="17"/>
  <c r="I95" i="18"/>
  <c r="I95" i="15"/>
  <c r="I152" i="17"/>
  <c r="I152" i="18"/>
  <c r="I152" i="15"/>
  <c r="L85" i="4"/>
  <c r="K85" i="17"/>
  <c r="K85" i="18"/>
  <c r="K85" i="15"/>
  <c r="L16" i="4"/>
  <c r="K16" i="18"/>
  <c r="K16" i="17"/>
  <c r="L86" i="4"/>
  <c r="K86" i="17"/>
  <c r="K86" i="18"/>
  <c r="K86" i="15"/>
  <c r="L134" i="4"/>
  <c r="K134" i="17"/>
  <c r="K134" i="18"/>
  <c r="K134" i="15"/>
  <c r="L165" i="4"/>
  <c r="K165" i="17"/>
  <c r="K165" i="18"/>
  <c r="K165" i="15"/>
  <c r="I10" i="18"/>
  <c r="I10" i="17"/>
  <c r="L109" i="4"/>
  <c r="K109" i="17"/>
  <c r="K109" i="18"/>
  <c r="K109" i="15"/>
  <c r="L17" i="4"/>
  <c r="K17" i="18"/>
  <c r="K17" i="17"/>
  <c r="I33" i="17"/>
  <c r="I33" i="18"/>
  <c r="I33" i="15"/>
  <c r="I65" i="17"/>
  <c r="I65" i="18"/>
  <c r="L81" i="4"/>
  <c r="K81" i="17"/>
  <c r="K81" i="18"/>
  <c r="L138" i="4"/>
  <c r="K138" i="17"/>
  <c r="K138" i="18"/>
  <c r="I154" i="17"/>
  <c r="I154" i="18"/>
  <c r="I154" i="15"/>
  <c r="L170" i="4"/>
  <c r="K170" i="17"/>
  <c r="K170" i="18"/>
  <c r="I183" i="10"/>
  <c r="I167" i="10"/>
  <c r="I151" i="10"/>
  <c r="I135" i="10"/>
  <c r="I95" i="10"/>
  <c r="I79" i="10"/>
  <c r="K32" i="10"/>
  <c r="I31" i="10"/>
  <c r="K24" i="10"/>
  <c r="K16" i="10"/>
  <c r="I15" i="10"/>
  <c r="I7" i="18"/>
  <c r="I7" i="17"/>
  <c r="L168" i="4"/>
  <c r="K168" i="17"/>
  <c r="K168" i="18"/>
  <c r="K168" i="15"/>
  <c r="L11" i="4"/>
  <c r="K21" i="18"/>
  <c r="K21" i="17"/>
  <c r="K87" i="17"/>
  <c r="K135" i="17"/>
  <c r="K135" i="15"/>
  <c r="L166" i="4"/>
  <c r="K166" i="17"/>
  <c r="K166" i="18"/>
  <c r="K166" i="15"/>
  <c r="I110" i="17"/>
  <c r="I110" i="18"/>
  <c r="I110" i="15"/>
  <c r="I18" i="18"/>
  <c r="I18" i="17"/>
  <c r="I34" i="17"/>
  <c r="I34" i="18"/>
  <c r="I66" i="17"/>
  <c r="I66" i="18"/>
  <c r="I66" i="15"/>
  <c r="L82" i="4"/>
  <c r="K82" i="17"/>
  <c r="K82" i="18"/>
  <c r="I98" i="17"/>
  <c r="I98" i="18"/>
  <c r="I98" i="15"/>
  <c r="L139" i="4"/>
  <c r="K139" i="17"/>
  <c r="K139" i="18"/>
  <c r="K139" i="15"/>
  <c r="I155" i="17"/>
  <c r="I155" i="18"/>
  <c r="I155" i="15"/>
  <c r="L171" i="4"/>
  <c r="K171" i="17"/>
  <c r="K171" i="18"/>
  <c r="K171" i="15"/>
  <c r="L159" i="4"/>
  <c r="K159" i="17"/>
  <c r="K159" i="15"/>
  <c r="I178" i="17"/>
  <c r="I178" i="18"/>
  <c r="I178" i="15"/>
  <c r="L130" i="4"/>
  <c r="K130" i="17"/>
  <c r="K130" i="18"/>
  <c r="I27" i="18"/>
  <c r="K22" i="18"/>
  <c r="K22" i="15"/>
  <c r="L136" i="4"/>
  <c r="K136" i="17"/>
  <c r="K136" i="18"/>
  <c r="K136" i="15"/>
  <c r="L31" i="4"/>
  <c r="K31" i="17"/>
  <c r="K31" i="18"/>
  <c r="L111" i="4"/>
  <c r="K111" i="17"/>
  <c r="K111" i="18"/>
  <c r="K111" i="15"/>
  <c r="I19" i="18"/>
  <c r="I19" i="17"/>
  <c r="I35" i="17"/>
  <c r="I35" i="18"/>
  <c r="I51" i="17"/>
  <c r="I51" i="18"/>
  <c r="I51" i="15"/>
  <c r="I67" i="17"/>
  <c r="I67" i="18"/>
  <c r="I67" i="15"/>
  <c r="I83" i="17"/>
  <c r="I83" i="18"/>
  <c r="I83" i="15"/>
  <c r="I124" i="17"/>
  <c r="I124" i="18"/>
  <c r="I124" i="15"/>
  <c r="I140" i="17"/>
  <c r="I140" i="18"/>
  <c r="I140" i="15"/>
  <c r="I156" i="17"/>
  <c r="I156" i="18"/>
  <c r="I156" i="15"/>
  <c r="L172" i="4"/>
  <c r="K172" i="17"/>
  <c r="K172" i="18"/>
  <c r="K172" i="15"/>
  <c r="I147" i="17"/>
  <c r="I147" i="18"/>
  <c r="I147" i="15"/>
  <c r="I3" i="18"/>
  <c r="I3" i="17"/>
  <c r="I152" i="10"/>
  <c r="K137" i="10"/>
  <c r="K129" i="10"/>
  <c r="I88" i="10"/>
  <c r="K81" i="10"/>
  <c r="I80" i="10"/>
  <c r="I72" i="10"/>
  <c r="I56" i="10"/>
  <c r="I40" i="10"/>
  <c r="K25" i="10"/>
  <c r="K17" i="10"/>
  <c r="I16" i="10"/>
  <c r="K9" i="10"/>
  <c r="I8" i="10"/>
  <c r="I19" i="15"/>
  <c r="I58" i="15"/>
  <c r="K81" i="15"/>
  <c r="K130" i="15"/>
  <c r="I153" i="15"/>
  <c r="I45" i="17"/>
  <c r="I45" i="18"/>
  <c r="I45" i="15"/>
  <c r="L10" i="4"/>
  <c r="K10" i="18"/>
  <c r="K10" i="17"/>
  <c r="L140" i="4"/>
  <c r="K140" i="17"/>
  <c r="K140" i="18"/>
  <c r="K140" i="15"/>
  <c r="L174" i="4"/>
  <c r="K174" i="18"/>
  <c r="K174" i="15"/>
  <c r="L26" i="4"/>
  <c r="K26" i="17"/>
  <c r="K26" i="18"/>
  <c r="K26" i="15"/>
  <c r="I112" i="17"/>
  <c r="I112" i="18"/>
  <c r="I112" i="15"/>
  <c r="I20" i="18"/>
  <c r="I20" i="17"/>
  <c r="L36" i="4"/>
  <c r="K36" i="17"/>
  <c r="K36" i="18"/>
  <c r="L52" i="4"/>
  <c r="K52" i="17"/>
  <c r="K52" i="18"/>
  <c r="K52" i="15"/>
  <c r="L68" i="4"/>
  <c r="K68" i="17"/>
  <c r="K68" i="18"/>
  <c r="K68" i="15"/>
  <c r="L84" i="4"/>
  <c r="K84" i="17"/>
  <c r="K84" i="18"/>
  <c r="K84" i="15"/>
  <c r="I125" i="17"/>
  <c r="I125" i="18"/>
  <c r="I125" i="15"/>
  <c r="L141" i="4"/>
  <c r="K141" i="17"/>
  <c r="K141" i="18"/>
  <c r="K141" i="15"/>
  <c r="I157" i="17"/>
  <c r="I157" i="18"/>
  <c r="I157" i="15"/>
  <c r="I173" i="17"/>
  <c r="I173" i="18"/>
  <c r="I173" i="15"/>
  <c r="I4" i="17"/>
  <c r="I4" i="18"/>
  <c r="I3" i="15"/>
  <c r="I18" i="15"/>
  <c r="I26" i="15"/>
  <c r="L3" i="4"/>
  <c r="K3" i="18"/>
  <c r="K3" i="17"/>
  <c r="I77" i="15"/>
  <c r="I13" i="10"/>
  <c r="L145" i="4"/>
  <c r="K145" i="17"/>
  <c r="K145" i="18"/>
  <c r="K145" i="15"/>
  <c r="L175" i="4"/>
  <c r="K175" i="17"/>
  <c r="K175" i="18"/>
  <c r="K175" i="15"/>
  <c r="L23" i="4"/>
  <c r="K23" i="18"/>
  <c r="K23" i="17"/>
  <c r="I113" i="17"/>
  <c r="I113" i="18"/>
  <c r="I21" i="18"/>
  <c r="I21" i="17"/>
  <c r="L37" i="4"/>
  <c r="K37" i="17"/>
  <c r="K37" i="18"/>
  <c r="K37" i="15"/>
  <c r="L53" i="4"/>
  <c r="K53" i="17"/>
  <c r="K53" i="18"/>
  <c r="K53" i="15"/>
  <c r="L69" i="4"/>
  <c r="K69" i="17"/>
  <c r="K69" i="18"/>
  <c r="K69" i="15"/>
  <c r="I85" i="17"/>
  <c r="I85" i="18"/>
  <c r="I85" i="15"/>
  <c r="I126" i="17"/>
  <c r="I126" i="18"/>
  <c r="I126" i="15"/>
  <c r="L142" i="4"/>
  <c r="K142" i="17"/>
  <c r="K142" i="18"/>
  <c r="K142" i="15"/>
  <c r="I158" i="17"/>
  <c r="I158" i="18"/>
  <c r="I158" i="15"/>
  <c r="I174" i="17"/>
  <c r="I174" i="18"/>
  <c r="I174" i="15"/>
  <c r="I149" i="17"/>
  <c r="I149" i="18"/>
  <c r="I149" i="15"/>
  <c r="I5" i="18"/>
  <c r="I5" i="17"/>
  <c r="K170" i="10"/>
  <c r="I169" i="10"/>
  <c r="K162" i="10"/>
  <c r="I153" i="10"/>
  <c r="K146" i="10"/>
  <c r="I145" i="10"/>
  <c r="K138" i="10"/>
  <c r="K130" i="10"/>
  <c r="I129" i="10"/>
  <c r="I113" i="10"/>
  <c r="I97" i="10"/>
  <c r="K82" i="10"/>
  <c r="I65" i="10"/>
  <c r="I57" i="10"/>
  <c r="I49" i="10"/>
  <c r="I41" i="10"/>
  <c r="I33" i="10"/>
  <c r="K26" i="10"/>
  <c r="K10" i="10"/>
  <c r="I10" i="15"/>
  <c r="K170" i="15"/>
  <c r="L178" i="4"/>
  <c r="K178" i="17"/>
  <c r="K178" i="18"/>
  <c r="L114" i="4"/>
  <c r="K114" i="17"/>
  <c r="K114" i="18"/>
  <c r="L38" i="4"/>
  <c r="K38" i="17"/>
  <c r="K38" i="18"/>
  <c r="K38" i="15"/>
  <c r="L70" i="4"/>
  <c r="K70" i="17"/>
  <c r="K70" i="18"/>
  <c r="K70" i="15"/>
  <c r="I86" i="17"/>
  <c r="I86" i="18"/>
  <c r="I86" i="15"/>
  <c r="L143" i="4"/>
  <c r="K143" i="17"/>
  <c r="K143" i="18"/>
  <c r="K143" i="15"/>
  <c r="I159" i="17"/>
  <c r="I159" i="18"/>
  <c r="I159" i="15"/>
  <c r="I175" i="17"/>
  <c r="I175" i="18"/>
  <c r="I175" i="15"/>
  <c r="I150" i="17"/>
  <c r="I150" i="18"/>
  <c r="I150" i="15"/>
  <c r="I2" i="15"/>
  <c r="K3" i="15"/>
  <c r="K36" i="15"/>
  <c r="K73" i="15"/>
  <c r="I80" i="15"/>
  <c r="I129" i="15"/>
  <c r="K146" i="15"/>
  <c r="L44" i="4"/>
  <c r="K44" i="18"/>
  <c r="I22" i="18"/>
  <c r="I22" i="17"/>
  <c r="L54" i="4"/>
  <c r="K54" i="17"/>
  <c r="K54" i="18"/>
  <c r="K54" i="15"/>
  <c r="I127" i="17"/>
  <c r="I127" i="18"/>
  <c r="I127" i="15"/>
  <c r="L147" i="4"/>
  <c r="K147" i="17"/>
  <c r="K147" i="18"/>
  <c r="K147" i="15"/>
  <c r="L181" i="4"/>
  <c r="K181" i="17"/>
  <c r="K181" i="18"/>
  <c r="K181" i="15"/>
  <c r="L95" i="4"/>
  <c r="K95" i="17"/>
  <c r="K95" i="18"/>
  <c r="K95" i="15"/>
  <c r="L99" i="4"/>
  <c r="K99" i="17"/>
  <c r="K99" i="18"/>
  <c r="K99" i="15"/>
  <c r="I23" i="17"/>
  <c r="I23" i="18"/>
  <c r="I39" i="17"/>
  <c r="I39" i="18"/>
  <c r="I39" i="15"/>
  <c r="I55" i="17"/>
  <c r="I55" i="18"/>
  <c r="I55" i="15"/>
  <c r="I71" i="17"/>
  <c r="I71" i="18"/>
  <c r="I71" i="15"/>
  <c r="I87" i="17"/>
  <c r="I87" i="18"/>
  <c r="I87" i="15"/>
  <c r="I128" i="17"/>
  <c r="I128" i="15"/>
  <c r="L144" i="4"/>
  <c r="K144" i="17"/>
  <c r="K144" i="18"/>
  <c r="K144" i="15"/>
  <c r="L160" i="4"/>
  <c r="K160" i="17"/>
  <c r="K160" i="18"/>
  <c r="K160" i="15"/>
  <c r="L176" i="4"/>
  <c r="K176" i="17"/>
  <c r="K176" i="18"/>
  <c r="K176" i="15"/>
  <c r="K179" i="10"/>
  <c r="I178" i="10"/>
  <c r="K163" i="10"/>
  <c r="I154" i="10"/>
  <c r="K147" i="10"/>
  <c r="K139" i="10"/>
  <c r="I130" i="10"/>
  <c r="I122" i="10"/>
  <c r="I114" i="10"/>
  <c r="I106" i="10"/>
  <c r="K99" i="10"/>
  <c r="I98" i="10"/>
  <c r="I90" i="10"/>
  <c r="I74" i="10"/>
  <c r="I66" i="10"/>
  <c r="I58" i="10"/>
  <c r="I42" i="10"/>
  <c r="I34" i="10"/>
  <c r="I26" i="10"/>
  <c r="I18" i="10"/>
  <c r="I10" i="10"/>
  <c r="K3" i="10"/>
  <c r="I2" i="10"/>
  <c r="K10" i="15"/>
  <c r="I16" i="15"/>
  <c r="K17" i="15"/>
  <c r="K31" i="15"/>
  <c r="I128" i="18"/>
  <c r="I40" i="17"/>
  <c r="I40" i="18"/>
  <c r="I88" i="17"/>
  <c r="I88" i="18"/>
  <c r="L161" i="4"/>
  <c r="K161" i="17"/>
  <c r="K161" i="15"/>
  <c r="K161" i="18"/>
  <c r="L177" i="4"/>
  <c r="K177" i="17"/>
  <c r="K177" i="18"/>
  <c r="K177" i="15"/>
  <c r="I163" i="18"/>
  <c r="K25" i="15"/>
  <c r="I35" i="15"/>
  <c r="I72" i="15"/>
  <c r="I169" i="15"/>
  <c r="F184" i="18"/>
  <c r="K124" i="4"/>
  <c r="K126" i="4"/>
  <c r="K169" i="4"/>
  <c r="I54" i="4"/>
  <c r="I70" i="4"/>
  <c r="K18" i="4"/>
  <c r="K57" i="4"/>
  <c r="K173" i="4"/>
  <c r="I24" i="4"/>
  <c r="I120" i="4"/>
  <c r="I25" i="4"/>
  <c r="I137" i="4"/>
  <c r="K20" i="4"/>
  <c r="K59" i="4"/>
  <c r="K132" i="4"/>
  <c r="K154" i="4"/>
  <c r="I138" i="4"/>
  <c r="I170" i="4"/>
  <c r="K66" i="4"/>
  <c r="K110" i="4"/>
  <c r="I28" i="4"/>
  <c r="I172" i="4"/>
  <c r="K33" i="4"/>
  <c r="K112" i="4"/>
  <c r="K157" i="4"/>
  <c r="I29" i="4"/>
  <c r="I109" i="4"/>
  <c r="I141" i="4"/>
  <c r="K155" i="4"/>
  <c r="I139" i="4"/>
  <c r="K156" i="4"/>
  <c r="K34" i="4"/>
  <c r="K113" i="4"/>
  <c r="K158" i="4"/>
  <c r="I30" i="4"/>
  <c r="I78" i="4"/>
  <c r="I142" i="4"/>
  <c r="K67" i="4"/>
  <c r="K65" i="4"/>
  <c r="K35" i="4"/>
  <c r="K98" i="4"/>
  <c r="I63" i="4"/>
  <c r="I111" i="4"/>
  <c r="I143" i="4"/>
  <c r="K19" i="4"/>
  <c r="I171" i="4"/>
  <c r="I60" i="4"/>
  <c r="I76" i="4"/>
  <c r="K97" i="4"/>
  <c r="I32" i="4"/>
  <c r="I144" i="4"/>
  <c r="I160" i="4"/>
  <c r="I176" i="4"/>
  <c r="I17" i="4"/>
  <c r="I81" i="4"/>
  <c r="I161" i="4"/>
  <c r="I177" i="4"/>
  <c r="I82" i="4"/>
  <c r="I36" i="4"/>
  <c r="I52" i="4"/>
  <c r="I68" i="4"/>
  <c r="I84" i="4"/>
  <c r="I53" i="4"/>
  <c r="I69" i="4"/>
  <c r="I101" i="4"/>
  <c r="K51" i="4"/>
  <c r="I38" i="4"/>
  <c r="I103" i="4"/>
  <c r="I119" i="4"/>
  <c r="I9" i="4"/>
  <c r="I14" i="4"/>
  <c r="K5" i="4"/>
  <c r="K15" i="4"/>
  <c r="K12" i="4"/>
  <c r="K13" i="4"/>
  <c r="K4" i="4"/>
  <c r="R19" i="4"/>
  <c r="O132" i="4" s="1"/>
  <c r="P132" i="4" s="1"/>
  <c r="R18" i="4"/>
  <c r="O129" i="4" s="1"/>
  <c r="P129" i="4" s="1"/>
  <c r="K127" i="4"/>
  <c r="R22" i="4"/>
  <c r="O153" i="4" s="1"/>
  <c r="P153" i="4" s="1"/>
  <c r="R24" i="4"/>
  <c r="O181" i="4" s="1"/>
  <c r="P181" i="4" s="1"/>
  <c r="K131" i="4"/>
  <c r="R15" i="4"/>
  <c r="O20" i="4" s="1"/>
  <c r="P20" i="4" s="1"/>
  <c r="R21" i="4"/>
  <c r="O152" i="4" s="1"/>
  <c r="P152" i="4" s="1"/>
  <c r="R14" i="4"/>
  <c r="O6" i="4" s="1"/>
  <c r="R20" i="4"/>
  <c r="R23" i="4"/>
  <c r="K45" i="4"/>
  <c r="K105" i="4"/>
  <c r="K151" i="4"/>
  <c r="K2" i="4"/>
  <c r="K228" i="4"/>
  <c r="I105" i="18" l="1"/>
  <c r="H106" i="10"/>
  <c r="H51" i="10"/>
  <c r="H108" i="18"/>
  <c r="I105" i="17"/>
  <c r="H108" i="10"/>
  <c r="K22" i="17"/>
  <c r="H106" i="15"/>
  <c r="I108" i="4"/>
  <c r="I108" i="10" s="1"/>
  <c r="L22" i="4"/>
  <c r="H108" i="15"/>
  <c r="H51" i="17"/>
  <c r="I105" i="15"/>
  <c r="H108" i="17"/>
  <c r="H106" i="17"/>
  <c r="H51" i="18"/>
  <c r="H106" i="18"/>
  <c r="L87" i="4"/>
  <c r="H112" i="18"/>
  <c r="K44" i="17"/>
  <c r="H74" i="15"/>
  <c r="H45" i="17"/>
  <c r="H66" i="10"/>
  <c r="H118" i="17"/>
  <c r="H45" i="18"/>
  <c r="H79" i="10"/>
  <c r="K44" i="10"/>
  <c r="H112" i="15"/>
  <c r="K87" i="15"/>
  <c r="K87" i="18"/>
  <c r="H74" i="18"/>
  <c r="H102" i="17"/>
  <c r="H118" i="18"/>
  <c r="L167" i="4"/>
  <c r="I49" i="17"/>
  <c r="L150" i="4"/>
  <c r="I117" i="4"/>
  <c r="I117" i="18" s="1"/>
  <c r="H89" i="10"/>
  <c r="H67" i="15"/>
  <c r="I11" i="15"/>
  <c r="K150" i="15"/>
  <c r="I89" i="18"/>
  <c r="K49" i="4"/>
  <c r="L49" i="4" s="1"/>
  <c r="L49" i="15" s="1"/>
  <c r="H51" i="15"/>
  <c r="K50" i="4"/>
  <c r="K50" i="10" s="1"/>
  <c r="K83" i="4"/>
  <c r="H75" i="17"/>
  <c r="L135" i="4"/>
  <c r="L135" i="17" s="1"/>
  <c r="K75" i="10"/>
  <c r="H89" i="18"/>
  <c r="K75" i="15"/>
  <c r="H89" i="17"/>
  <c r="H49" i="18"/>
  <c r="I89" i="10"/>
  <c r="I134" i="15"/>
  <c r="K75" i="18"/>
  <c r="I134" i="17"/>
  <c r="K75" i="17"/>
  <c r="H117" i="17"/>
  <c r="K128" i="15"/>
  <c r="H49" i="15"/>
  <c r="K128" i="10"/>
  <c r="K128" i="18"/>
  <c r="H75" i="15"/>
  <c r="H50" i="10"/>
  <c r="H123" i="15"/>
  <c r="H75" i="10"/>
  <c r="K39" i="4"/>
  <c r="H117" i="18"/>
  <c r="I75" i="4"/>
  <c r="K89" i="4"/>
  <c r="L89" i="4" s="1"/>
  <c r="K117" i="15"/>
  <c r="L128" i="4"/>
  <c r="K117" i="18"/>
  <c r="H89" i="15"/>
  <c r="I49" i="15"/>
  <c r="K117" i="17"/>
  <c r="H117" i="10"/>
  <c r="H120" i="17"/>
  <c r="H116" i="10"/>
  <c r="I118" i="4"/>
  <c r="K167" i="18"/>
  <c r="I11" i="17"/>
  <c r="L117" i="4"/>
  <c r="H75" i="18"/>
  <c r="K11" i="17"/>
  <c r="H97" i="10"/>
  <c r="H101" i="15"/>
  <c r="H107" i="15"/>
  <c r="H97" i="15"/>
  <c r="K101" i="15"/>
  <c r="H101" i="17"/>
  <c r="H97" i="18"/>
  <c r="K101" i="18"/>
  <c r="H61" i="18"/>
  <c r="K101" i="17"/>
  <c r="H101" i="10"/>
  <c r="H56" i="10"/>
  <c r="H81" i="18"/>
  <c r="H105" i="15"/>
  <c r="H61" i="15"/>
  <c r="I27" i="17"/>
  <c r="K11" i="15"/>
  <c r="I97" i="18"/>
  <c r="H90" i="18"/>
  <c r="H69" i="10"/>
  <c r="H78" i="17"/>
  <c r="H117" i="15"/>
  <c r="I97" i="17"/>
  <c r="I27" i="10"/>
  <c r="H97" i="17"/>
  <c r="I107" i="4"/>
  <c r="I107" i="10" s="1"/>
  <c r="H62" i="17"/>
  <c r="H84" i="10"/>
  <c r="H84" i="17"/>
  <c r="K100" i="18"/>
  <c r="I50" i="10"/>
  <c r="K73" i="10"/>
  <c r="K100" i="17"/>
  <c r="H100" i="17"/>
  <c r="H123" i="18"/>
  <c r="H77" i="18"/>
  <c r="I73" i="4"/>
  <c r="I73" i="18" s="1"/>
  <c r="L100" i="4"/>
  <c r="L100" i="17" s="1"/>
  <c r="K90" i="4"/>
  <c r="I164" i="15"/>
  <c r="H77" i="15"/>
  <c r="I182" i="15"/>
  <c r="H47" i="17"/>
  <c r="H50" i="15"/>
  <c r="I182" i="17"/>
  <c r="H47" i="18"/>
  <c r="H123" i="10"/>
  <c r="H47" i="15"/>
  <c r="H90" i="17"/>
  <c r="K41" i="4"/>
  <c r="L41" i="4" s="1"/>
  <c r="I182" i="18"/>
  <c r="I50" i="15"/>
  <c r="L50" i="4"/>
  <c r="L50" i="15" s="1"/>
  <c r="H73" i="18"/>
  <c r="I100" i="4"/>
  <c r="I100" i="10" s="1"/>
  <c r="H100" i="18"/>
  <c r="H100" i="15"/>
  <c r="H70" i="15"/>
  <c r="H49" i="10"/>
  <c r="H49" i="17"/>
  <c r="H83" i="15"/>
  <c r="K92" i="4"/>
  <c r="R16" i="4"/>
  <c r="O76" i="4" s="1"/>
  <c r="P76" i="4" s="1"/>
  <c r="I50" i="18"/>
  <c r="K77" i="4"/>
  <c r="K77" i="17" s="1"/>
  <c r="H123" i="17"/>
  <c r="H73" i="15"/>
  <c r="H50" i="17"/>
  <c r="H110" i="17"/>
  <c r="H57" i="15"/>
  <c r="H50" i="18"/>
  <c r="L73" i="4"/>
  <c r="K73" i="18"/>
  <c r="I77" i="18"/>
  <c r="I180" i="17"/>
  <c r="I57" i="15"/>
  <c r="H73" i="17"/>
  <c r="H77" i="17"/>
  <c r="R17" i="4"/>
  <c r="O122" i="4" s="1"/>
  <c r="P122" i="4" s="1"/>
  <c r="I77" i="17"/>
  <c r="K167" i="15"/>
  <c r="K123" i="4"/>
  <c r="K123" i="18" s="1"/>
  <c r="H110" i="18"/>
  <c r="H57" i="17"/>
  <c r="H57" i="10"/>
  <c r="H110" i="10"/>
  <c r="H42" i="18"/>
  <c r="H82" i="10"/>
  <c r="H81" i="10"/>
  <c r="H121" i="17"/>
  <c r="K74" i="4"/>
  <c r="H74" i="17"/>
  <c r="H81" i="17"/>
  <c r="H45" i="15"/>
  <c r="K104" i="4"/>
  <c r="H78" i="18"/>
  <c r="H112" i="10"/>
  <c r="H118" i="10"/>
  <c r="H110" i="15"/>
  <c r="H100" i="10"/>
  <c r="H62" i="18"/>
  <c r="H120" i="15"/>
  <c r="K88" i="4"/>
  <c r="K91" i="4"/>
  <c r="K91" i="17" s="1"/>
  <c r="K174" i="17"/>
  <c r="K159" i="18"/>
  <c r="I37" i="15"/>
  <c r="H58" i="17"/>
  <c r="I131" i="18"/>
  <c r="I96" i="4"/>
  <c r="K96" i="4"/>
  <c r="I43" i="4"/>
  <c r="K43" i="4"/>
  <c r="H91" i="15"/>
  <c r="K40" i="4"/>
  <c r="I64" i="4"/>
  <c r="K64" i="4"/>
  <c r="I114" i="15"/>
  <c r="I100" i="18"/>
  <c r="I48" i="4"/>
  <c r="K48" i="4"/>
  <c r="I114" i="17"/>
  <c r="H65" i="18"/>
  <c r="H65" i="17"/>
  <c r="H65" i="10"/>
  <c r="I93" i="4"/>
  <c r="K93" i="4"/>
  <c r="L106" i="4"/>
  <c r="H91" i="18"/>
  <c r="H91" i="17"/>
  <c r="H91" i="10"/>
  <c r="I47" i="4"/>
  <c r="K47" i="4"/>
  <c r="H58" i="10"/>
  <c r="H58" i="18"/>
  <c r="H107" i="18"/>
  <c r="K107" i="4"/>
  <c r="I61" i="4"/>
  <c r="K61" i="4"/>
  <c r="I134" i="18"/>
  <c r="H96" i="17"/>
  <c r="H40" i="18"/>
  <c r="K42" i="4"/>
  <c r="K42" i="18" s="1"/>
  <c r="K72" i="4"/>
  <c r="B3" i="21"/>
  <c r="B3" i="23"/>
  <c r="B4" i="23" s="1"/>
  <c r="D14" i="20"/>
  <c r="D15" i="20" s="1"/>
  <c r="I162" i="10"/>
  <c r="I162" i="17"/>
  <c r="K23" i="15"/>
  <c r="I165" i="15"/>
  <c r="K106" i="18"/>
  <c r="I102" i="15"/>
  <c r="K106" i="17"/>
  <c r="I102" i="17"/>
  <c r="K150" i="18"/>
  <c r="K46" i="18"/>
  <c r="K46" i="15"/>
  <c r="K46" i="17"/>
  <c r="L46" i="4"/>
  <c r="L46" i="18" s="1"/>
  <c r="K62" i="15"/>
  <c r="I115" i="17"/>
  <c r="K6" i="18"/>
  <c r="I166" i="10"/>
  <c r="I166" i="18"/>
  <c r="R18" i="10"/>
  <c r="O127" i="10" s="1"/>
  <c r="P127" i="10" s="1"/>
  <c r="I164" i="18"/>
  <c r="I136" i="17"/>
  <c r="I163" i="15"/>
  <c r="K58" i="17"/>
  <c r="I163" i="17"/>
  <c r="I136" i="10"/>
  <c r="I136" i="15"/>
  <c r="I136" i="18"/>
  <c r="K135" i="18"/>
  <c r="K167" i="17"/>
  <c r="K11" i="10"/>
  <c r="K125" i="10"/>
  <c r="R14" i="17"/>
  <c r="O12" i="17" s="1"/>
  <c r="R21" i="10"/>
  <c r="O149" i="10" s="1"/>
  <c r="P149" i="10" s="1"/>
  <c r="K125" i="17"/>
  <c r="R19" i="17"/>
  <c r="O131" i="17" s="1"/>
  <c r="P131" i="17" s="1"/>
  <c r="K56" i="10"/>
  <c r="K21" i="10"/>
  <c r="I180" i="15"/>
  <c r="K183" i="17"/>
  <c r="K121" i="10"/>
  <c r="I162" i="18"/>
  <c r="I180" i="18"/>
  <c r="L21" i="4"/>
  <c r="L55" i="4"/>
  <c r="L55" i="17" s="1"/>
  <c r="K58" i="18"/>
  <c r="R14" i="10"/>
  <c r="O8" i="10" s="1"/>
  <c r="R15" i="18"/>
  <c r="O26" i="18" s="1"/>
  <c r="P26" i="18" s="1"/>
  <c r="R15" i="17"/>
  <c r="O25" i="17" s="1"/>
  <c r="R14" i="18"/>
  <c r="O12" i="18" s="1"/>
  <c r="I148" i="15"/>
  <c r="K94" i="18"/>
  <c r="I148" i="18"/>
  <c r="K94" i="15"/>
  <c r="K94" i="17"/>
  <c r="K106" i="10"/>
  <c r="I148" i="17"/>
  <c r="I99" i="15"/>
  <c r="K49" i="10"/>
  <c r="K49" i="17"/>
  <c r="I99" i="17"/>
  <c r="I116" i="15"/>
  <c r="I133" i="17"/>
  <c r="I116" i="18"/>
  <c r="L125" i="4"/>
  <c r="L125" i="17" s="1"/>
  <c r="K58" i="10"/>
  <c r="I99" i="18"/>
  <c r="I133" i="10"/>
  <c r="I146" i="15"/>
  <c r="I116" i="17"/>
  <c r="K71" i="18"/>
  <c r="K58" i="15"/>
  <c r="I108" i="15"/>
  <c r="I146" i="18"/>
  <c r="K71" i="17"/>
  <c r="R21" i="17"/>
  <c r="O152" i="17" s="1"/>
  <c r="P152" i="17" s="1"/>
  <c r="L94" i="4"/>
  <c r="L94" i="15" s="1"/>
  <c r="I146" i="10"/>
  <c r="I108" i="18"/>
  <c r="I108" i="17"/>
  <c r="I133" i="15"/>
  <c r="I102" i="18"/>
  <c r="L58" i="4"/>
  <c r="I133" i="18"/>
  <c r="K115" i="15"/>
  <c r="K115" i="18"/>
  <c r="L152" i="4"/>
  <c r="L152" i="18" s="1"/>
  <c r="K115" i="17"/>
  <c r="L115" i="4"/>
  <c r="L115" i="17" s="1"/>
  <c r="K79" i="18"/>
  <c r="I121" i="15"/>
  <c r="K123" i="17"/>
  <c r="K6" i="17"/>
  <c r="I121" i="10"/>
  <c r="K122" i="18"/>
  <c r="L122" i="4"/>
  <c r="L122" i="18" s="1"/>
  <c r="I168" i="17"/>
  <c r="I121" i="17"/>
  <c r="K122" i="10"/>
  <c r="R23" i="10"/>
  <c r="O161" i="10" s="1"/>
  <c r="R23" i="18"/>
  <c r="O165" i="18" s="1"/>
  <c r="P165" i="18" s="1"/>
  <c r="K121" i="17"/>
  <c r="K71" i="10"/>
  <c r="K55" i="17"/>
  <c r="K71" i="15"/>
  <c r="K80" i="17"/>
  <c r="R21" i="18"/>
  <c r="O150" i="18" s="1"/>
  <c r="P150" i="18" s="1"/>
  <c r="K152" i="18"/>
  <c r="K152" i="17"/>
  <c r="I11" i="18"/>
  <c r="K80" i="10"/>
  <c r="K121" i="15"/>
  <c r="K79" i="10"/>
  <c r="K80" i="15"/>
  <c r="R20" i="17"/>
  <c r="O141" i="17" s="1"/>
  <c r="K55" i="10"/>
  <c r="K121" i="18"/>
  <c r="K79" i="15"/>
  <c r="R23" i="15"/>
  <c r="O158" i="15" s="1"/>
  <c r="P158" i="15" s="1"/>
  <c r="L79" i="4"/>
  <c r="L79" i="15" s="1"/>
  <c r="R19" i="10"/>
  <c r="O135" i="10" s="1"/>
  <c r="P135" i="10" s="1"/>
  <c r="R18" i="17"/>
  <c r="O126" i="17" s="1"/>
  <c r="P126" i="17" s="1"/>
  <c r="K55" i="15"/>
  <c r="K6" i="15"/>
  <c r="R24" i="10"/>
  <c r="O176" i="10" s="1"/>
  <c r="R18" i="15"/>
  <c r="O126" i="15" s="1"/>
  <c r="P126" i="15" s="1"/>
  <c r="R24" i="17"/>
  <c r="O175" i="17" s="1"/>
  <c r="P175" i="17" s="1"/>
  <c r="R19" i="18"/>
  <c r="O136" i="18" s="1"/>
  <c r="R20" i="15"/>
  <c r="O144" i="15" s="1"/>
  <c r="R20" i="10"/>
  <c r="O143" i="10" s="1"/>
  <c r="R20" i="18"/>
  <c r="O139" i="18" s="1"/>
  <c r="K55" i="18"/>
  <c r="K6" i="10"/>
  <c r="R24" i="18"/>
  <c r="O182" i="18" s="1"/>
  <c r="P182" i="18" s="1"/>
  <c r="R14" i="15"/>
  <c r="O15" i="15" s="1"/>
  <c r="R23" i="17"/>
  <c r="O168" i="17" s="1"/>
  <c r="R18" i="18"/>
  <c r="O129" i="18" s="1"/>
  <c r="P129" i="18" s="1"/>
  <c r="R21" i="15"/>
  <c r="O151" i="15" s="1"/>
  <c r="P151" i="15" s="1"/>
  <c r="R19" i="15"/>
  <c r="O131" i="15" s="1"/>
  <c r="P131" i="15" s="1"/>
  <c r="L6" i="4"/>
  <c r="L6" i="18" s="1"/>
  <c r="K152" i="10"/>
  <c r="K152" i="15"/>
  <c r="R15" i="15"/>
  <c r="O20" i="15" s="1"/>
  <c r="P20" i="15" s="1"/>
  <c r="P153" i="18"/>
  <c r="R15" i="10"/>
  <c r="O29" i="10" s="1"/>
  <c r="R24" i="15"/>
  <c r="O180" i="15" s="1"/>
  <c r="K122" i="17"/>
  <c r="L183" i="4"/>
  <c r="L183" i="17" s="1"/>
  <c r="I115" i="15"/>
  <c r="K125" i="15"/>
  <c r="I115" i="18"/>
  <c r="K153" i="10"/>
  <c r="K56" i="15"/>
  <c r="K153" i="15"/>
  <c r="K80" i="18"/>
  <c r="K153" i="18"/>
  <c r="I162" i="15"/>
  <c r="K56" i="18"/>
  <c r="I168" i="10"/>
  <c r="K56" i="17"/>
  <c r="K183" i="15"/>
  <c r="I168" i="15"/>
  <c r="K153" i="17"/>
  <c r="K183" i="18"/>
  <c r="I168" i="18"/>
  <c r="P153" i="17"/>
  <c r="P153" i="15"/>
  <c r="P153" i="10"/>
  <c r="I9" i="18"/>
  <c r="I9" i="17"/>
  <c r="I9" i="15"/>
  <c r="I9" i="10"/>
  <c r="L15" i="4"/>
  <c r="K15" i="18"/>
  <c r="K15" i="17"/>
  <c r="K15" i="10"/>
  <c r="K15" i="15"/>
  <c r="I82" i="17"/>
  <c r="I82" i="18"/>
  <c r="I82" i="15"/>
  <c r="I82" i="10"/>
  <c r="I63" i="17"/>
  <c r="I63" i="18"/>
  <c r="I63" i="15"/>
  <c r="I63" i="10"/>
  <c r="I29" i="17"/>
  <c r="I29" i="18"/>
  <c r="I29" i="15"/>
  <c r="I29" i="10"/>
  <c r="I73" i="10"/>
  <c r="I73" i="15"/>
  <c r="L177" i="18"/>
  <c r="L177" i="17"/>
  <c r="L177" i="15"/>
  <c r="L177" i="10"/>
  <c r="M175" i="4"/>
  <c r="L175" i="17"/>
  <c r="L175" i="18"/>
  <c r="L175" i="15"/>
  <c r="L175" i="10"/>
  <c r="L170" i="18"/>
  <c r="L170" i="17"/>
  <c r="L170" i="15"/>
  <c r="L170" i="10"/>
  <c r="L164" i="17"/>
  <c r="L164" i="18"/>
  <c r="L164" i="15"/>
  <c r="L164" i="10"/>
  <c r="L163" i="17"/>
  <c r="L163" i="18"/>
  <c r="L163" i="15"/>
  <c r="L163" i="10"/>
  <c r="L29" i="17"/>
  <c r="L29" i="18"/>
  <c r="L29" i="15"/>
  <c r="L29" i="10"/>
  <c r="I25" i="17"/>
  <c r="I25" i="18"/>
  <c r="I25" i="15"/>
  <c r="I25" i="10"/>
  <c r="L70" i="17"/>
  <c r="L70" i="18"/>
  <c r="L70" i="15"/>
  <c r="L70" i="10"/>
  <c r="L68" i="17"/>
  <c r="L68" i="18"/>
  <c r="L68" i="10"/>
  <c r="L68" i="15"/>
  <c r="L166" i="17"/>
  <c r="L166" i="18"/>
  <c r="L166" i="15"/>
  <c r="L166" i="10"/>
  <c r="L118" i="17"/>
  <c r="L118" i="18"/>
  <c r="L118" i="15"/>
  <c r="L118" i="10"/>
  <c r="L60" i="17"/>
  <c r="L60" i="18"/>
  <c r="L60" i="15"/>
  <c r="L60" i="10"/>
  <c r="L103" i="17"/>
  <c r="L103" i="18"/>
  <c r="L103" i="15"/>
  <c r="L103" i="10"/>
  <c r="L157" i="4"/>
  <c r="K157" i="17"/>
  <c r="K157" i="18"/>
  <c r="K157" i="15"/>
  <c r="K157" i="10"/>
  <c r="L69" i="17"/>
  <c r="L69" i="18"/>
  <c r="L69" i="15"/>
  <c r="L69" i="10"/>
  <c r="L109" i="17"/>
  <c r="L109" i="18"/>
  <c r="L109" i="15"/>
  <c r="L109" i="10"/>
  <c r="L30" i="17"/>
  <c r="L30" i="18"/>
  <c r="L30" i="10"/>
  <c r="L30" i="15"/>
  <c r="L101" i="17"/>
  <c r="L101" i="18"/>
  <c r="L101" i="15"/>
  <c r="L101" i="10"/>
  <c r="L120" i="17"/>
  <c r="L120" i="18"/>
  <c r="L120" i="15"/>
  <c r="L120" i="10"/>
  <c r="I14" i="18"/>
  <c r="I14" i="17"/>
  <c r="I14" i="10"/>
  <c r="I14" i="15"/>
  <c r="L33" i="4"/>
  <c r="K33" i="17"/>
  <c r="K33" i="10"/>
  <c r="K33" i="15"/>
  <c r="K33" i="18"/>
  <c r="L95" i="17"/>
  <c r="L95" i="18"/>
  <c r="L95" i="15"/>
  <c r="L95" i="10"/>
  <c r="L167" i="17"/>
  <c r="L167" i="18"/>
  <c r="L167" i="15"/>
  <c r="L167" i="10"/>
  <c r="L14" i="18"/>
  <c r="L14" i="15"/>
  <c r="L14" i="17"/>
  <c r="L14" i="10"/>
  <c r="L121" i="18"/>
  <c r="L121" i="17"/>
  <c r="L121" i="15"/>
  <c r="L121" i="10"/>
  <c r="L131" i="4"/>
  <c r="K131" i="17"/>
  <c r="K131" i="18"/>
  <c r="K131" i="15"/>
  <c r="K131" i="10"/>
  <c r="I103" i="17"/>
  <c r="I103" i="18"/>
  <c r="I103" i="15"/>
  <c r="I103" i="10"/>
  <c r="I176" i="17"/>
  <c r="I176" i="18"/>
  <c r="I176" i="15"/>
  <c r="I176" i="10"/>
  <c r="I142" i="17"/>
  <c r="I142" i="18"/>
  <c r="I142" i="15"/>
  <c r="I142" i="10"/>
  <c r="I28" i="17"/>
  <c r="I28" i="18"/>
  <c r="I28" i="15"/>
  <c r="I28" i="10"/>
  <c r="L91" i="4"/>
  <c r="K91" i="18"/>
  <c r="K91" i="15"/>
  <c r="K91" i="10"/>
  <c r="L161" i="18"/>
  <c r="L161" i="17"/>
  <c r="L161" i="15"/>
  <c r="L161" i="10"/>
  <c r="L142" i="17"/>
  <c r="L142" i="18"/>
  <c r="L142" i="15"/>
  <c r="L142" i="10"/>
  <c r="L145" i="18"/>
  <c r="L145" i="17"/>
  <c r="L145" i="15"/>
  <c r="L145" i="10"/>
  <c r="L141" i="17"/>
  <c r="L141" i="18"/>
  <c r="L141" i="15"/>
  <c r="L141" i="10"/>
  <c r="L133" i="17"/>
  <c r="L133" i="18"/>
  <c r="L133" i="15"/>
  <c r="L133" i="10"/>
  <c r="L78" i="17"/>
  <c r="L78" i="18"/>
  <c r="L78" i="15"/>
  <c r="L78" i="10"/>
  <c r="L102" i="17"/>
  <c r="L102" i="18"/>
  <c r="L102" i="15"/>
  <c r="L102" i="10"/>
  <c r="L71" i="17"/>
  <c r="L71" i="18"/>
  <c r="L71" i="15"/>
  <c r="L71" i="10"/>
  <c r="L180" i="17"/>
  <c r="L180" i="18"/>
  <c r="L180" i="15"/>
  <c r="L180" i="10"/>
  <c r="L75" i="17"/>
  <c r="L75" i="18"/>
  <c r="L75" i="15"/>
  <c r="L75" i="10"/>
  <c r="L27" i="17"/>
  <c r="L27" i="18"/>
  <c r="L27" i="10"/>
  <c r="L27" i="15"/>
  <c r="I38" i="17"/>
  <c r="I38" i="18"/>
  <c r="I38" i="10"/>
  <c r="I38" i="15"/>
  <c r="I160" i="17"/>
  <c r="I160" i="18"/>
  <c r="I160" i="15"/>
  <c r="I160" i="10"/>
  <c r="I78" i="17"/>
  <c r="I78" i="18"/>
  <c r="I78" i="15"/>
  <c r="I78" i="10"/>
  <c r="L110" i="4"/>
  <c r="K110" i="17"/>
  <c r="K110" i="18"/>
  <c r="K110" i="15"/>
  <c r="K110" i="10"/>
  <c r="L57" i="4"/>
  <c r="K57" i="17"/>
  <c r="K57" i="18"/>
  <c r="K57" i="15"/>
  <c r="K57" i="10"/>
  <c r="L44" i="17"/>
  <c r="L44" i="18"/>
  <c r="L44" i="10"/>
  <c r="L44" i="15"/>
  <c r="L38" i="17"/>
  <c r="L38" i="18"/>
  <c r="L38" i="15"/>
  <c r="L38" i="10"/>
  <c r="L52" i="17"/>
  <c r="L52" i="18"/>
  <c r="L52" i="15"/>
  <c r="L52" i="10"/>
  <c r="M111" i="4"/>
  <c r="L111" i="17"/>
  <c r="L111" i="18"/>
  <c r="L111" i="15"/>
  <c r="L111" i="10"/>
  <c r="L171" i="17"/>
  <c r="L171" i="18"/>
  <c r="L171" i="15"/>
  <c r="L171" i="10"/>
  <c r="L82" i="18"/>
  <c r="L82" i="10"/>
  <c r="L82" i="15"/>
  <c r="L82" i="17"/>
  <c r="L135" i="10"/>
  <c r="L162" i="18"/>
  <c r="L162" i="17"/>
  <c r="L162" i="10"/>
  <c r="L162" i="15"/>
  <c r="L98" i="4"/>
  <c r="K98" i="17"/>
  <c r="K98" i="18"/>
  <c r="K98" i="10"/>
  <c r="K98" i="15"/>
  <c r="L112" i="4"/>
  <c r="K112" i="17"/>
  <c r="K112" i="18"/>
  <c r="K112" i="15"/>
  <c r="K112" i="10"/>
  <c r="I30" i="17"/>
  <c r="I30" i="18"/>
  <c r="I30" i="10"/>
  <c r="I30" i="15"/>
  <c r="O138" i="10"/>
  <c r="L159" i="17"/>
  <c r="L159" i="18"/>
  <c r="L159" i="15"/>
  <c r="L159" i="10"/>
  <c r="L146" i="18"/>
  <c r="L146" i="17"/>
  <c r="L146" i="15"/>
  <c r="L146" i="10"/>
  <c r="M80" i="4"/>
  <c r="L80" i="17"/>
  <c r="L80" i="18"/>
  <c r="L80" i="15"/>
  <c r="L80" i="10"/>
  <c r="L35" i="4"/>
  <c r="K35" i="17"/>
  <c r="K35" i="18"/>
  <c r="K35" i="10"/>
  <c r="K35" i="15"/>
  <c r="L65" i="4"/>
  <c r="K65" i="17"/>
  <c r="K65" i="18"/>
  <c r="K65" i="15"/>
  <c r="K65" i="10"/>
  <c r="L134" i="17"/>
  <c r="L134" i="18"/>
  <c r="L134" i="15"/>
  <c r="L134" i="10"/>
  <c r="I17" i="18"/>
  <c r="I17" i="17"/>
  <c r="I17" i="15"/>
  <c r="I17" i="10"/>
  <c r="I117" i="17"/>
  <c r="I32" i="17"/>
  <c r="I32" i="18"/>
  <c r="I32" i="15"/>
  <c r="I32" i="10"/>
  <c r="L158" i="4"/>
  <c r="K158" i="17"/>
  <c r="K158" i="18"/>
  <c r="K158" i="15"/>
  <c r="K158" i="10"/>
  <c r="L66" i="4"/>
  <c r="K66" i="17"/>
  <c r="K66" i="18"/>
  <c r="K66" i="10"/>
  <c r="K66" i="15"/>
  <c r="I70" i="17"/>
  <c r="I70" i="18"/>
  <c r="I70" i="15"/>
  <c r="I70" i="10"/>
  <c r="O163" i="18"/>
  <c r="P163" i="18" s="1"/>
  <c r="L181" i="17"/>
  <c r="L181" i="18"/>
  <c r="L181" i="15"/>
  <c r="L181" i="10"/>
  <c r="L143" i="17"/>
  <c r="L143" i="18"/>
  <c r="L143" i="15"/>
  <c r="L143" i="10"/>
  <c r="L138" i="18"/>
  <c r="L138" i="17"/>
  <c r="L138" i="10"/>
  <c r="L138" i="15"/>
  <c r="L86" i="17"/>
  <c r="L86" i="18"/>
  <c r="L86" i="15"/>
  <c r="L86" i="10"/>
  <c r="L62" i="17"/>
  <c r="L62" i="18"/>
  <c r="L62" i="15"/>
  <c r="L62" i="10"/>
  <c r="L56" i="17"/>
  <c r="L56" i="18"/>
  <c r="L56" i="15"/>
  <c r="L56" i="10"/>
  <c r="L25" i="18"/>
  <c r="L25" i="17"/>
  <c r="L25" i="10"/>
  <c r="L25" i="15"/>
  <c r="L182" i="17"/>
  <c r="L182" i="18"/>
  <c r="L182" i="15"/>
  <c r="L182" i="10"/>
  <c r="L153" i="18"/>
  <c r="L153" i="17"/>
  <c r="L153" i="15"/>
  <c r="L153" i="10"/>
  <c r="I120" i="17"/>
  <c r="I120" i="18"/>
  <c r="I120" i="15"/>
  <c r="I120" i="10"/>
  <c r="L144" i="17"/>
  <c r="L144" i="18"/>
  <c r="L144" i="15"/>
  <c r="L144" i="10"/>
  <c r="L22" i="18"/>
  <c r="L22" i="17"/>
  <c r="L22" i="15"/>
  <c r="L22" i="10"/>
  <c r="L173" i="4"/>
  <c r="K173" i="17"/>
  <c r="K173" i="18"/>
  <c r="K173" i="15"/>
  <c r="K173" i="10"/>
  <c r="L18" i="4"/>
  <c r="K18" i="18"/>
  <c r="K18" i="17"/>
  <c r="K18" i="15"/>
  <c r="K18" i="10"/>
  <c r="O157" i="18"/>
  <c r="P157" i="18" s="1"/>
  <c r="L168" i="17"/>
  <c r="L168" i="18"/>
  <c r="L168" i="15"/>
  <c r="L168" i="10"/>
  <c r="L50" i="18"/>
  <c r="L50" i="17"/>
  <c r="L50" i="10"/>
  <c r="L127" i="4"/>
  <c r="K127" i="17"/>
  <c r="K127" i="18"/>
  <c r="K127" i="15"/>
  <c r="K127" i="10"/>
  <c r="L97" i="4"/>
  <c r="K97" i="17"/>
  <c r="K97" i="18"/>
  <c r="K97" i="10"/>
  <c r="K97" i="15"/>
  <c r="I170" i="17"/>
  <c r="I170" i="18"/>
  <c r="I170" i="15"/>
  <c r="I170" i="10"/>
  <c r="I69" i="17"/>
  <c r="I69" i="18"/>
  <c r="I69" i="15"/>
  <c r="I69" i="10"/>
  <c r="I76" i="17"/>
  <c r="I76" i="18"/>
  <c r="I76" i="15"/>
  <c r="I76" i="10"/>
  <c r="L34" i="4"/>
  <c r="K34" i="17"/>
  <c r="K34" i="18"/>
  <c r="K34" i="15"/>
  <c r="K34" i="10"/>
  <c r="I138" i="17"/>
  <c r="I138" i="18"/>
  <c r="I138" i="15"/>
  <c r="I138" i="10"/>
  <c r="L169" i="4"/>
  <c r="K169" i="17"/>
  <c r="K169" i="18"/>
  <c r="K169" i="15"/>
  <c r="K169" i="10"/>
  <c r="O141" i="10"/>
  <c r="L176" i="17"/>
  <c r="L176" i="18"/>
  <c r="L176" i="15"/>
  <c r="L176" i="10"/>
  <c r="L114" i="18"/>
  <c r="L114" i="17"/>
  <c r="L114" i="10"/>
  <c r="L114" i="15"/>
  <c r="L36" i="17"/>
  <c r="L36" i="18"/>
  <c r="L36" i="10"/>
  <c r="L36" i="15"/>
  <c r="L26" i="18"/>
  <c r="L26" i="17"/>
  <c r="L26" i="15"/>
  <c r="L26" i="10"/>
  <c r="M137" i="4"/>
  <c r="L137" i="18"/>
  <c r="L137" i="17"/>
  <c r="L137" i="15"/>
  <c r="L137" i="10"/>
  <c r="L128" i="17"/>
  <c r="L128" i="18"/>
  <c r="L128" i="15"/>
  <c r="L128" i="10"/>
  <c r="L9" i="18"/>
  <c r="L9" i="17"/>
  <c r="L9" i="10"/>
  <c r="L9" i="15"/>
  <c r="M24" i="4"/>
  <c r="L24" i="18"/>
  <c r="L24" i="17"/>
  <c r="L24" i="10"/>
  <c r="L24" i="15"/>
  <c r="L5" i="4"/>
  <c r="K5" i="17"/>
  <c r="K5" i="18"/>
  <c r="K5" i="15"/>
  <c r="K5" i="10"/>
  <c r="I119" i="17"/>
  <c r="I119" i="18"/>
  <c r="I119" i="15"/>
  <c r="I119" i="10"/>
  <c r="L67" i="4"/>
  <c r="K67" i="17"/>
  <c r="K67" i="18"/>
  <c r="K67" i="15"/>
  <c r="K67" i="10"/>
  <c r="L140" i="17"/>
  <c r="L140" i="18"/>
  <c r="L140" i="15"/>
  <c r="L140" i="10"/>
  <c r="L113" i="4"/>
  <c r="K113" i="17"/>
  <c r="K113" i="18"/>
  <c r="K113" i="15"/>
  <c r="K113" i="10"/>
  <c r="L3" i="18"/>
  <c r="L3" i="17"/>
  <c r="L3" i="15"/>
  <c r="L3" i="10"/>
  <c r="L136" i="17"/>
  <c r="L136" i="18"/>
  <c r="L136" i="15"/>
  <c r="L136" i="10"/>
  <c r="L228" i="4"/>
  <c r="K184" i="17"/>
  <c r="K184" i="15"/>
  <c r="K184" i="18"/>
  <c r="K184" i="10"/>
  <c r="I53" i="17"/>
  <c r="I53" i="18"/>
  <c r="I53" i="15"/>
  <c r="I53" i="10"/>
  <c r="I60" i="17"/>
  <c r="I60" i="18"/>
  <c r="I60" i="15"/>
  <c r="I60" i="10"/>
  <c r="L156" i="4"/>
  <c r="K156" i="17"/>
  <c r="K156" i="18"/>
  <c r="K156" i="15"/>
  <c r="K156" i="10"/>
  <c r="L154" i="4"/>
  <c r="K154" i="17"/>
  <c r="K154" i="18"/>
  <c r="K154" i="10"/>
  <c r="K154" i="15"/>
  <c r="L126" i="4"/>
  <c r="K126" i="17"/>
  <c r="K126" i="18"/>
  <c r="K126" i="15"/>
  <c r="K126" i="10"/>
  <c r="L23" i="18"/>
  <c r="L23" i="17"/>
  <c r="L23" i="15"/>
  <c r="L23" i="10"/>
  <c r="L87" i="17"/>
  <c r="L87" i="18"/>
  <c r="L87" i="15"/>
  <c r="L87" i="10"/>
  <c r="M16" i="4"/>
  <c r="L16" i="17"/>
  <c r="L16" i="18"/>
  <c r="L16" i="10"/>
  <c r="L16" i="15"/>
  <c r="L32" i="17"/>
  <c r="L32" i="18"/>
  <c r="L32" i="15"/>
  <c r="L32" i="10"/>
  <c r="L129" i="18"/>
  <c r="L129" i="17"/>
  <c r="L129" i="15"/>
  <c r="L129" i="10"/>
  <c r="L76" i="17"/>
  <c r="L76" i="18"/>
  <c r="L76" i="10"/>
  <c r="L76" i="15"/>
  <c r="L119" i="17"/>
  <c r="L119" i="18"/>
  <c r="L119" i="15"/>
  <c r="L119" i="10"/>
  <c r="L11" i="18"/>
  <c r="L11" i="17"/>
  <c r="L11" i="10"/>
  <c r="L11" i="15"/>
  <c r="L7" i="17"/>
  <c r="L7" i="18"/>
  <c r="L7" i="15"/>
  <c r="L7" i="10"/>
  <c r="I172" i="17"/>
  <c r="I172" i="18"/>
  <c r="I172" i="15"/>
  <c r="I172" i="10"/>
  <c r="I75" i="17"/>
  <c r="I75" i="18"/>
  <c r="I75" i="15"/>
  <c r="I75" i="10"/>
  <c r="L53" i="17"/>
  <c r="L53" i="18"/>
  <c r="L53" i="15"/>
  <c r="L53" i="10"/>
  <c r="I101" i="17"/>
  <c r="I101" i="18"/>
  <c r="I101" i="15"/>
  <c r="I101" i="10"/>
  <c r="I54" i="17"/>
  <c r="I54" i="18"/>
  <c r="I54" i="15"/>
  <c r="I54" i="10"/>
  <c r="L2" i="4"/>
  <c r="K2" i="18"/>
  <c r="K2" i="17"/>
  <c r="K2" i="15"/>
  <c r="K2" i="10"/>
  <c r="I84" i="17"/>
  <c r="I84" i="18"/>
  <c r="I84" i="15"/>
  <c r="I84" i="10"/>
  <c r="I171" i="17"/>
  <c r="I171" i="18"/>
  <c r="I171" i="15"/>
  <c r="I171" i="10"/>
  <c r="I139" i="17"/>
  <c r="I139" i="18"/>
  <c r="I139" i="15"/>
  <c r="I139" i="10"/>
  <c r="L132" i="4"/>
  <c r="K132" i="17"/>
  <c r="K132" i="18"/>
  <c r="K132" i="15"/>
  <c r="K132" i="10"/>
  <c r="K89" i="17"/>
  <c r="K89" i="18"/>
  <c r="K89" i="10"/>
  <c r="K89" i="15"/>
  <c r="O171" i="18"/>
  <c r="O158" i="18"/>
  <c r="P158" i="18" s="1"/>
  <c r="L37" i="17"/>
  <c r="L37" i="18"/>
  <c r="L37" i="15"/>
  <c r="L37" i="10"/>
  <c r="L28" i="17"/>
  <c r="L28" i="18"/>
  <c r="L28" i="10"/>
  <c r="L28" i="15"/>
  <c r="I161" i="17"/>
  <c r="I161" i="18"/>
  <c r="I161" i="10"/>
  <c r="I161" i="15"/>
  <c r="L10" i="18"/>
  <c r="L10" i="17"/>
  <c r="L10" i="15"/>
  <c r="L10" i="10"/>
  <c r="M108" i="4"/>
  <c r="L108" i="17"/>
  <c r="L108" i="18"/>
  <c r="L108" i="15"/>
  <c r="L108" i="10"/>
  <c r="I144" i="17"/>
  <c r="I144" i="15"/>
  <c r="I144" i="18"/>
  <c r="I144" i="10"/>
  <c r="M147" i="4"/>
  <c r="L147" i="17"/>
  <c r="L147" i="18"/>
  <c r="L147" i="15"/>
  <c r="L147" i="10"/>
  <c r="L84" i="17"/>
  <c r="L84" i="18"/>
  <c r="L84" i="10"/>
  <c r="L84" i="15"/>
  <c r="L17" i="18"/>
  <c r="L17" i="17"/>
  <c r="L17" i="15"/>
  <c r="L17" i="10"/>
  <c r="L179" i="17"/>
  <c r="L179" i="18"/>
  <c r="L179" i="15"/>
  <c r="L179" i="10"/>
  <c r="L73" i="18"/>
  <c r="L73" i="17"/>
  <c r="L73" i="15"/>
  <c r="L73" i="10"/>
  <c r="L117" i="17"/>
  <c r="L117" i="18"/>
  <c r="L117" i="15"/>
  <c r="L117" i="10"/>
  <c r="L8" i="17"/>
  <c r="L8" i="18"/>
  <c r="L8" i="10"/>
  <c r="L8" i="15"/>
  <c r="I177" i="17"/>
  <c r="I177" i="18"/>
  <c r="I177" i="10"/>
  <c r="I177" i="15"/>
  <c r="I24" i="18"/>
  <c r="I24" i="17"/>
  <c r="I24" i="10"/>
  <c r="I24" i="15"/>
  <c r="O160" i="18"/>
  <c r="L51" i="4"/>
  <c r="K51" i="17"/>
  <c r="K51" i="18"/>
  <c r="K51" i="10"/>
  <c r="K51" i="15"/>
  <c r="L151" i="4"/>
  <c r="K151" i="17"/>
  <c r="K151" i="18"/>
  <c r="K151" i="15"/>
  <c r="K151" i="10"/>
  <c r="L4" i="4"/>
  <c r="K4" i="18"/>
  <c r="K4" i="17"/>
  <c r="K4" i="15"/>
  <c r="K4" i="10"/>
  <c r="I68" i="17"/>
  <c r="I68" i="18"/>
  <c r="I68" i="15"/>
  <c r="I68" i="10"/>
  <c r="L19" i="4"/>
  <c r="K19" i="18"/>
  <c r="K19" i="17"/>
  <c r="K19" i="15"/>
  <c r="K19" i="10"/>
  <c r="L155" i="4"/>
  <c r="K155" i="17"/>
  <c r="K155" i="18"/>
  <c r="K155" i="15"/>
  <c r="K155" i="10"/>
  <c r="L59" i="4"/>
  <c r="K59" i="17"/>
  <c r="K59" i="18"/>
  <c r="K59" i="10"/>
  <c r="K59" i="15"/>
  <c r="L124" i="4"/>
  <c r="K124" i="17"/>
  <c r="K124" i="18"/>
  <c r="K124" i="15"/>
  <c r="K124" i="10"/>
  <c r="O168" i="18"/>
  <c r="L105" i="4"/>
  <c r="K105" i="17"/>
  <c r="K105" i="18"/>
  <c r="K105" i="15"/>
  <c r="K105" i="10"/>
  <c r="L13" i="4"/>
  <c r="K13" i="17"/>
  <c r="K13" i="18"/>
  <c r="K13" i="15"/>
  <c r="K13" i="10"/>
  <c r="I52" i="17"/>
  <c r="I52" i="18"/>
  <c r="I52" i="15"/>
  <c r="I52" i="10"/>
  <c r="I143" i="17"/>
  <c r="I143" i="18"/>
  <c r="I143" i="15"/>
  <c r="I143" i="10"/>
  <c r="I141" i="17"/>
  <c r="I141" i="18"/>
  <c r="I141" i="15"/>
  <c r="I141" i="10"/>
  <c r="L20" i="4"/>
  <c r="K20" i="18"/>
  <c r="K20" i="17"/>
  <c r="K20" i="15"/>
  <c r="K20" i="10"/>
  <c r="L160" i="17"/>
  <c r="L160" i="18"/>
  <c r="L160" i="15"/>
  <c r="L160" i="10"/>
  <c r="M99" i="4"/>
  <c r="L99" i="17"/>
  <c r="L99" i="18"/>
  <c r="L99" i="15"/>
  <c r="L99" i="10"/>
  <c r="L178" i="18"/>
  <c r="L178" i="17"/>
  <c r="L178" i="10"/>
  <c r="L178" i="15"/>
  <c r="L130" i="18"/>
  <c r="L130" i="17"/>
  <c r="L130" i="15"/>
  <c r="L130" i="10"/>
  <c r="L139" i="17"/>
  <c r="L139" i="18"/>
  <c r="L139" i="15"/>
  <c r="L139" i="10"/>
  <c r="L148" i="17"/>
  <c r="L148" i="18"/>
  <c r="L148" i="15"/>
  <c r="L148" i="10"/>
  <c r="I81" i="17"/>
  <c r="I81" i="18"/>
  <c r="I81" i="10"/>
  <c r="I81" i="15"/>
  <c r="L172" i="17"/>
  <c r="L172" i="18"/>
  <c r="L172" i="15"/>
  <c r="L172" i="10"/>
  <c r="L45" i="4"/>
  <c r="K45" i="17"/>
  <c r="K45" i="18"/>
  <c r="K45" i="15"/>
  <c r="K45" i="10"/>
  <c r="L12" i="4"/>
  <c r="K12" i="18"/>
  <c r="K12" i="17"/>
  <c r="K12" i="15"/>
  <c r="K12" i="10"/>
  <c r="I36" i="17"/>
  <c r="I36" i="18"/>
  <c r="I36" i="15"/>
  <c r="I36" i="10"/>
  <c r="I111" i="17"/>
  <c r="I111" i="18"/>
  <c r="I111" i="15"/>
  <c r="I111" i="10"/>
  <c r="I109" i="17"/>
  <c r="I109" i="18"/>
  <c r="I109" i="15"/>
  <c r="I109" i="10"/>
  <c r="I137" i="17"/>
  <c r="I137" i="18"/>
  <c r="I137" i="10"/>
  <c r="I137" i="15"/>
  <c r="L54" i="17"/>
  <c r="L54" i="18"/>
  <c r="L54" i="15"/>
  <c r="L54" i="10"/>
  <c r="L106" i="18"/>
  <c r="L106" i="17"/>
  <c r="L106" i="15"/>
  <c r="L106" i="10"/>
  <c r="L174" i="17"/>
  <c r="L174" i="18"/>
  <c r="L174" i="15"/>
  <c r="L174" i="10"/>
  <c r="L31" i="17"/>
  <c r="L31" i="18"/>
  <c r="L31" i="15"/>
  <c r="L31" i="10"/>
  <c r="L21" i="18"/>
  <c r="L21" i="17"/>
  <c r="L21" i="15"/>
  <c r="L21" i="10"/>
  <c r="L81" i="18"/>
  <c r="L81" i="17"/>
  <c r="L81" i="15"/>
  <c r="L81" i="10"/>
  <c r="L165" i="17"/>
  <c r="L165" i="18"/>
  <c r="L165" i="15"/>
  <c r="L165" i="10"/>
  <c r="L85" i="17"/>
  <c r="L85" i="18"/>
  <c r="L85" i="15"/>
  <c r="L85" i="10"/>
  <c r="L63" i="17"/>
  <c r="L63" i="18"/>
  <c r="L63" i="15"/>
  <c r="L63" i="10"/>
  <c r="L150" i="17"/>
  <c r="L150" i="18"/>
  <c r="L150" i="15"/>
  <c r="L150" i="10"/>
  <c r="M149" i="4"/>
  <c r="L149" i="17"/>
  <c r="L149" i="18"/>
  <c r="L149" i="15"/>
  <c r="L149" i="10"/>
  <c r="L116" i="17"/>
  <c r="L116" i="18"/>
  <c r="L116" i="15"/>
  <c r="L116" i="10"/>
  <c r="L125" i="15"/>
  <c r="L125" i="10"/>
  <c r="L58" i="18"/>
  <c r="L58" i="17"/>
  <c r="L58" i="15"/>
  <c r="L58" i="10"/>
  <c r="O9" i="17"/>
  <c r="O3" i="17"/>
  <c r="O4" i="17"/>
  <c r="O8" i="17"/>
  <c r="O5" i="17"/>
  <c r="O11" i="17"/>
  <c r="O7" i="17"/>
  <c r="O13" i="10"/>
  <c r="O9" i="10"/>
  <c r="O15" i="10"/>
  <c r="O12" i="10"/>
  <c r="O2" i="10"/>
  <c r="O151" i="10"/>
  <c r="P151" i="10" s="1"/>
  <c r="O126" i="10"/>
  <c r="P126" i="10" s="1"/>
  <c r="O128" i="10"/>
  <c r="P128" i="10" s="1"/>
  <c r="O130" i="10"/>
  <c r="P130" i="10" s="1"/>
  <c r="O126" i="4"/>
  <c r="P126" i="4" s="1"/>
  <c r="O121" i="4"/>
  <c r="P121" i="4" s="1"/>
  <c r="O119" i="4"/>
  <c r="P119" i="4" s="1"/>
  <c r="O116" i="4"/>
  <c r="P116" i="4" s="1"/>
  <c r="O131" i="4"/>
  <c r="P131" i="4" s="1"/>
  <c r="O135" i="4"/>
  <c r="P135" i="4" s="1"/>
  <c r="O125" i="4"/>
  <c r="P125" i="4" s="1"/>
  <c r="O127" i="4"/>
  <c r="P127" i="4" s="1"/>
  <c r="O134" i="4"/>
  <c r="P134" i="4" s="1"/>
  <c r="O58" i="4"/>
  <c r="P58" i="4" s="1"/>
  <c r="O74" i="4"/>
  <c r="P74" i="4" s="1"/>
  <c r="O96" i="4"/>
  <c r="P96" i="4" s="1"/>
  <c r="O55" i="4"/>
  <c r="P55" i="4" s="1"/>
  <c r="O78" i="4"/>
  <c r="P78" i="4" s="1"/>
  <c r="O95" i="4"/>
  <c r="P95" i="4" s="1"/>
  <c r="O81" i="4"/>
  <c r="P81" i="4" s="1"/>
  <c r="O43" i="4"/>
  <c r="P43" i="4" s="1"/>
  <c r="O38" i="4"/>
  <c r="P38" i="4" s="1"/>
  <c r="O94" i="4"/>
  <c r="P94" i="4" s="1"/>
  <c r="O57" i="4"/>
  <c r="P57" i="4" s="1"/>
  <c r="O53" i="4"/>
  <c r="P53" i="4" s="1"/>
  <c r="O69" i="4"/>
  <c r="P69" i="4" s="1"/>
  <c r="O80" i="4"/>
  <c r="P80" i="4" s="1"/>
  <c r="O88" i="4"/>
  <c r="P88" i="4" s="1"/>
  <c r="O92" i="4"/>
  <c r="P92" i="4" s="1"/>
  <c r="O91" i="4"/>
  <c r="P91" i="4" s="1"/>
  <c r="O39" i="4"/>
  <c r="P39" i="4" s="1"/>
  <c r="O97" i="4"/>
  <c r="P97" i="4" s="1"/>
  <c r="O128" i="4"/>
  <c r="P128" i="4" s="1"/>
  <c r="O98" i="4"/>
  <c r="P98" i="4" s="1"/>
  <c r="O50" i="4"/>
  <c r="P50" i="4" s="1"/>
  <c r="O124" i="4"/>
  <c r="P124" i="4" s="1"/>
  <c r="O183" i="4"/>
  <c r="P183" i="4" s="1"/>
  <c r="O65" i="4"/>
  <c r="P65" i="4" s="1"/>
  <c r="O85" i="4"/>
  <c r="P85" i="4" s="1"/>
  <c r="O136" i="4"/>
  <c r="P136" i="4" s="1"/>
  <c r="O86" i="4"/>
  <c r="P86" i="4" s="1"/>
  <c r="O84" i="4"/>
  <c r="P84" i="4" s="1"/>
  <c r="O79" i="4"/>
  <c r="P79" i="4" s="1"/>
  <c r="O133" i="4"/>
  <c r="P133" i="4" s="1"/>
  <c r="O35" i="4"/>
  <c r="P35" i="4" s="1"/>
  <c r="O117" i="4"/>
  <c r="O130" i="4"/>
  <c r="P130" i="4" s="1"/>
  <c r="O89" i="4"/>
  <c r="P89" i="4" s="1"/>
  <c r="O82" i="4"/>
  <c r="P82" i="4" s="1"/>
  <c r="O64" i="4"/>
  <c r="P64" i="4" s="1"/>
  <c r="O93" i="4"/>
  <c r="P93" i="4" s="1"/>
  <c r="O47" i="4"/>
  <c r="P47" i="4" s="1"/>
  <c r="O83" i="4"/>
  <c r="P83" i="4" s="1"/>
  <c r="O52" i="4"/>
  <c r="P52" i="4" s="1"/>
  <c r="O44" i="4"/>
  <c r="P44" i="4" s="1"/>
  <c r="O178" i="4"/>
  <c r="P178" i="4" s="1"/>
  <c r="O54" i="4"/>
  <c r="P54" i="4" s="1"/>
  <c r="O68" i="4"/>
  <c r="P68" i="4" s="1"/>
  <c r="O30" i="4"/>
  <c r="P30" i="4" s="1"/>
  <c r="O16" i="4"/>
  <c r="P16" i="4" s="1"/>
  <c r="O34" i="4"/>
  <c r="P34" i="4" s="1"/>
  <c r="O31" i="4"/>
  <c r="P31" i="4" s="1"/>
  <c r="O26" i="4"/>
  <c r="P26" i="4" s="1"/>
  <c r="O25" i="4"/>
  <c r="P25" i="4" s="1"/>
  <c r="O27" i="4"/>
  <c r="P27" i="4" s="1"/>
  <c r="O24" i="4"/>
  <c r="P24" i="4" s="1"/>
  <c r="O29" i="4"/>
  <c r="P29" i="4" s="1"/>
  <c r="O33" i="4"/>
  <c r="P33" i="4" s="1"/>
  <c r="O114" i="4"/>
  <c r="P114" i="4" s="1"/>
  <c r="O18" i="4"/>
  <c r="P18" i="4" s="1"/>
  <c r="O28" i="4"/>
  <c r="P28" i="4" s="1"/>
  <c r="O108" i="4"/>
  <c r="P108" i="4" s="1"/>
  <c r="O110" i="4"/>
  <c r="P110" i="4" s="1"/>
  <c r="O17" i="4"/>
  <c r="P17" i="4" s="1"/>
  <c r="O32" i="4"/>
  <c r="P32" i="4" s="1"/>
  <c r="O111" i="4"/>
  <c r="P111" i="4" s="1"/>
  <c r="O113" i="4"/>
  <c r="P113" i="4" s="1"/>
  <c r="O23" i="4"/>
  <c r="P23" i="4" s="1"/>
  <c r="O99" i="4"/>
  <c r="P99" i="4" s="1"/>
  <c r="O106" i="4"/>
  <c r="P106" i="4" s="1"/>
  <c r="O21" i="4"/>
  <c r="P21" i="4" s="1"/>
  <c r="O149" i="4"/>
  <c r="P149" i="4" s="1"/>
  <c r="O175" i="4"/>
  <c r="P175" i="4" s="1"/>
  <c r="O182" i="4"/>
  <c r="P182" i="4" s="1"/>
  <c r="O176" i="4"/>
  <c r="P176" i="4" s="1"/>
  <c r="O150" i="4"/>
  <c r="P150" i="4" s="1"/>
  <c r="O177" i="4"/>
  <c r="P177" i="4" s="1"/>
  <c r="O179" i="4"/>
  <c r="P179" i="4" s="1"/>
  <c r="O123" i="4"/>
  <c r="P123" i="4" s="1"/>
  <c r="O112" i="4"/>
  <c r="P112" i="4" s="1"/>
  <c r="O118" i="4"/>
  <c r="P118" i="4" s="1"/>
  <c r="O151" i="4"/>
  <c r="P151" i="4" s="1"/>
  <c r="O22" i="4"/>
  <c r="P22" i="4" s="1"/>
  <c r="O115" i="4"/>
  <c r="P115" i="4" s="1"/>
  <c r="O103" i="4"/>
  <c r="P103" i="4" s="1"/>
  <c r="O19" i="4"/>
  <c r="P19" i="4" s="1"/>
  <c r="O101" i="4"/>
  <c r="P101" i="4" s="1"/>
  <c r="O180" i="4"/>
  <c r="P180" i="4" s="1"/>
  <c r="O3" i="4"/>
  <c r="O7" i="4"/>
  <c r="O11" i="4"/>
  <c r="O4" i="4"/>
  <c r="O15" i="4"/>
  <c r="O8" i="4"/>
  <c r="O12" i="4"/>
  <c r="O5" i="4"/>
  <c r="O9" i="4"/>
  <c r="O13" i="4"/>
  <c r="O2" i="4"/>
  <c r="O10" i="4"/>
  <c r="O14" i="4"/>
  <c r="O147" i="4"/>
  <c r="P147" i="4" s="1"/>
  <c r="O144" i="4"/>
  <c r="P144" i="4" s="1"/>
  <c r="O137" i="4"/>
  <c r="P137" i="4" s="1"/>
  <c r="O140" i="4"/>
  <c r="P140" i="4" s="1"/>
  <c r="O143" i="4"/>
  <c r="P143" i="4" s="1"/>
  <c r="O146" i="4"/>
  <c r="P146" i="4" s="1"/>
  <c r="O139" i="4"/>
  <c r="P139" i="4" s="1"/>
  <c r="O142" i="4"/>
  <c r="P142" i="4" s="1"/>
  <c r="O148" i="4"/>
  <c r="P148" i="4" s="1"/>
  <c r="O145" i="4"/>
  <c r="P145" i="4" s="1"/>
  <c r="O138" i="4"/>
  <c r="P138" i="4" s="1"/>
  <c r="O141" i="4"/>
  <c r="P141" i="4" s="1"/>
  <c r="O169" i="4"/>
  <c r="P169" i="4" s="1"/>
  <c r="O172" i="4"/>
  <c r="P172" i="4" s="1"/>
  <c r="O156" i="4"/>
  <c r="P156" i="4" s="1"/>
  <c r="O159" i="4"/>
  <c r="P159" i="4" s="1"/>
  <c r="O162" i="4"/>
  <c r="P162" i="4" s="1"/>
  <c r="O165" i="4"/>
  <c r="P165" i="4" s="1"/>
  <c r="O168" i="4"/>
  <c r="P168" i="4" s="1"/>
  <c r="O171" i="4"/>
  <c r="P171" i="4" s="1"/>
  <c r="O155" i="4"/>
  <c r="P155" i="4" s="1"/>
  <c r="O174" i="4"/>
  <c r="P174" i="4" s="1"/>
  <c r="O158" i="4"/>
  <c r="P158" i="4" s="1"/>
  <c r="O161" i="4"/>
  <c r="P161" i="4" s="1"/>
  <c r="O164" i="4"/>
  <c r="P164" i="4" s="1"/>
  <c r="O167" i="4"/>
  <c r="P167" i="4" s="1"/>
  <c r="O170" i="4"/>
  <c r="P170" i="4" s="1"/>
  <c r="O154" i="4"/>
  <c r="P154" i="4" s="1"/>
  <c r="O173" i="4"/>
  <c r="P173" i="4" s="1"/>
  <c r="O157" i="4"/>
  <c r="P157" i="4" s="1"/>
  <c r="O163" i="4"/>
  <c r="P163" i="4" s="1"/>
  <c r="O160" i="4"/>
  <c r="P160" i="4" s="1"/>
  <c r="O166" i="4"/>
  <c r="P166" i="4" s="1"/>
  <c r="O7" i="10" l="1"/>
  <c r="O11" i="10"/>
  <c r="O2" i="17"/>
  <c r="O5" i="10"/>
  <c r="O4" i="10"/>
  <c r="O3" i="10"/>
  <c r="O10" i="10"/>
  <c r="O75" i="4"/>
  <c r="P75" i="4" s="1"/>
  <c r="O70" i="4"/>
  <c r="P70" i="4" s="1"/>
  <c r="O10" i="17"/>
  <c r="L125" i="18"/>
  <c r="O13" i="17"/>
  <c r="O100" i="4"/>
  <c r="P100" i="4" s="1"/>
  <c r="O104" i="4"/>
  <c r="P104" i="4" s="1"/>
  <c r="O56" i="4"/>
  <c r="P56" i="4" s="1"/>
  <c r="O36" i="4"/>
  <c r="P36" i="4" s="1"/>
  <c r="O51" i="4"/>
  <c r="P51" i="4" s="1"/>
  <c r="O73" i="4"/>
  <c r="P73" i="4" s="1"/>
  <c r="O105" i="4"/>
  <c r="P105" i="4" s="1"/>
  <c r="I107" i="15"/>
  <c r="L77" i="4"/>
  <c r="R17" i="17"/>
  <c r="O107" i="17" s="1"/>
  <c r="O109" i="4"/>
  <c r="P109" i="4" s="1"/>
  <c r="O72" i="4"/>
  <c r="P72" i="4" s="1"/>
  <c r="O59" i="4"/>
  <c r="P59" i="4" s="1"/>
  <c r="O67" i="4"/>
  <c r="P67" i="4" s="1"/>
  <c r="O77" i="4"/>
  <c r="P77" i="4" s="1"/>
  <c r="O62" i="4"/>
  <c r="P62" i="4" s="1"/>
  <c r="K50" i="17"/>
  <c r="O107" i="4"/>
  <c r="P107" i="4" s="1"/>
  <c r="O87" i="4"/>
  <c r="P87" i="4" s="1"/>
  <c r="O71" i="4"/>
  <c r="P71" i="4" s="1"/>
  <c r="O132" i="18"/>
  <c r="P132" i="18" s="1"/>
  <c r="O120" i="4"/>
  <c r="P120" i="4" s="1"/>
  <c r="O102" i="4"/>
  <c r="P102" i="4" s="1"/>
  <c r="O45" i="4"/>
  <c r="P45" i="4" s="1"/>
  <c r="O63" i="4"/>
  <c r="P63" i="4" s="1"/>
  <c r="O66" i="4"/>
  <c r="P66" i="4" s="1"/>
  <c r="O61" i="4"/>
  <c r="P61" i="4" s="1"/>
  <c r="O42" i="4"/>
  <c r="P42" i="4" s="1"/>
  <c r="O60" i="4"/>
  <c r="P60" i="4" s="1"/>
  <c r="O40" i="4"/>
  <c r="P40" i="4" s="1"/>
  <c r="O49" i="4"/>
  <c r="P49" i="4" s="1"/>
  <c r="O48" i="4"/>
  <c r="P117" i="4"/>
  <c r="O140" i="10"/>
  <c r="P140" i="10" s="1"/>
  <c r="M135" i="4"/>
  <c r="K50" i="15"/>
  <c r="I118" i="10"/>
  <c r="I118" i="17"/>
  <c r="I184" i="17" s="1"/>
  <c r="I118" i="18"/>
  <c r="I118" i="15"/>
  <c r="O148" i="10"/>
  <c r="P148" i="10" s="1"/>
  <c r="O139" i="10"/>
  <c r="O146" i="10"/>
  <c r="P146" i="10" s="1"/>
  <c r="K83" i="15"/>
  <c r="K83" i="10"/>
  <c r="L83" i="4"/>
  <c r="K83" i="17"/>
  <c r="K83" i="18"/>
  <c r="R17" i="10"/>
  <c r="O109" i="10" s="1"/>
  <c r="P109" i="10" s="1"/>
  <c r="O147" i="10"/>
  <c r="P147" i="10" s="1"/>
  <c r="K50" i="18"/>
  <c r="I117" i="10"/>
  <c r="K49" i="18"/>
  <c r="K49" i="15"/>
  <c r="I117" i="15"/>
  <c r="K123" i="10"/>
  <c r="I107" i="18"/>
  <c r="I107" i="17"/>
  <c r="P107" i="17" s="1"/>
  <c r="R16" i="15"/>
  <c r="O92" i="15" s="1"/>
  <c r="P92" i="15" s="1"/>
  <c r="O150" i="10"/>
  <c r="P150" i="10" s="1"/>
  <c r="O144" i="10"/>
  <c r="L135" i="15"/>
  <c r="I100" i="15"/>
  <c r="K39" i="10"/>
  <c r="L39" i="4"/>
  <c r="K39" i="17"/>
  <c r="K39" i="18"/>
  <c r="K39" i="15"/>
  <c r="L135" i="18"/>
  <c r="O37" i="4"/>
  <c r="P37" i="4" s="1"/>
  <c r="O46" i="4"/>
  <c r="P46" i="4" s="1"/>
  <c r="O90" i="4"/>
  <c r="P90" i="4" s="1"/>
  <c r="O41" i="4"/>
  <c r="P41" i="4" s="1"/>
  <c r="P143" i="10"/>
  <c r="O164" i="18"/>
  <c r="P164" i="18" s="1"/>
  <c r="I73" i="17"/>
  <c r="O99" i="10"/>
  <c r="P99" i="10" s="1"/>
  <c r="O121" i="10"/>
  <c r="P121" i="10" s="1"/>
  <c r="O105" i="10"/>
  <c r="P105" i="10" s="1"/>
  <c r="O123" i="10"/>
  <c r="P123" i="10" s="1"/>
  <c r="O112" i="10"/>
  <c r="P112" i="10" s="1"/>
  <c r="O114" i="10"/>
  <c r="P114" i="10" s="1"/>
  <c r="O104" i="10"/>
  <c r="P104" i="10" s="1"/>
  <c r="L100" i="10"/>
  <c r="L100" i="15"/>
  <c r="L100" i="18"/>
  <c r="K42" i="15"/>
  <c r="R17" i="18"/>
  <c r="O110" i="18" s="1"/>
  <c r="P110" i="18" s="1"/>
  <c r="O170" i="18"/>
  <c r="P170" i="18" s="1"/>
  <c r="M41" i="4"/>
  <c r="L41" i="18"/>
  <c r="L41" i="17"/>
  <c r="L41" i="15"/>
  <c r="L41" i="10"/>
  <c r="R16" i="10"/>
  <c r="O74" i="10" s="1"/>
  <c r="P74" i="10" s="1"/>
  <c r="K90" i="15"/>
  <c r="K90" i="10"/>
  <c r="K90" i="17"/>
  <c r="L90" i="4"/>
  <c r="K90" i="18"/>
  <c r="R17" i="15"/>
  <c r="O120" i="15" s="1"/>
  <c r="P120" i="15" s="1"/>
  <c r="K77" i="10"/>
  <c r="K77" i="15"/>
  <c r="K77" i="18"/>
  <c r="K41" i="10"/>
  <c r="K41" i="18"/>
  <c r="K41" i="17"/>
  <c r="K41" i="15"/>
  <c r="K123" i="15"/>
  <c r="I100" i="17"/>
  <c r="K92" i="10"/>
  <c r="L92" i="4"/>
  <c r="K92" i="17"/>
  <c r="K92" i="18"/>
  <c r="K92" i="15"/>
  <c r="P48" i="4"/>
  <c r="O152" i="10"/>
  <c r="P152" i="10" s="1"/>
  <c r="L123" i="4"/>
  <c r="L123" i="18" s="1"/>
  <c r="R16" i="18"/>
  <c r="O52" i="18" s="1"/>
  <c r="P52" i="18" s="1"/>
  <c r="R16" i="17"/>
  <c r="O49" i="17" s="1"/>
  <c r="P49" i="17" s="1"/>
  <c r="O39" i="10"/>
  <c r="P39" i="10" s="1"/>
  <c r="O24" i="18"/>
  <c r="P24" i="18" s="1"/>
  <c r="L55" i="10"/>
  <c r="K88" i="10"/>
  <c r="L88" i="4"/>
  <c r="K88" i="17"/>
  <c r="K88" i="18"/>
  <c r="K88" i="15"/>
  <c r="O31" i="18"/>
  <c r="P31" i="18" s="1"/>
  <c r="L55" i="15"/>
  <c r="L55" i="18"/>
  <c r="O34" i="18"/>
  <c r="P34" i="18" s="1"/>
  <c r="O101" i="10"/>
  <c r="P101" i="10" s="1"/>
  <c r="K104" i="10"/>
  <c r="L104" i="4"/>
  <c r="K104" i="17"/>
  <c r="K104" i="18"/>
  <c r="K104" i="15"/>
  <c r="O29" i="18"/>
  <c r="P29" i="18" s="1"/>
  <c r="O118" i="10"/>
  <c r="P118" i="10" s="1"/>
  <c r="L74" i="4"/>
  <c r="K74" i="15"/>
  <c r="K74" i="10"/>
  <c r="K74" i="17"/>
  <c r="K74" i="18"/>
  <c r="O28" i="18"/>
  <c r="P28" i="18" s="1"/>
  <c r="O14" i="10"/>
  <c r="O6" i="17"/>
  <c r="L6" i="10"/>
  <c r="K47" i="10"/>
  <c r="L47" i="4"/>
  <c r="K47" i="17"/>
  <c r="K47" i="18"/>
  <c r="K47" i="15"/>
  <c r="I47" i="10"/>
  <c r="I47" i="18"/>
  <c r="I47" i="17"/>
  <c r="I47" i="15"/>
  <c r="L64" i="4"/>
  <c r="K64" i="17"/>
  <c r="K64" i="18"/>
  <c r="K64" i="15"/>
  <c r="K64" i="10"/>
  <c r="I64" i="15"/>
  <c r="I64" i="10"/>
  <c r="I64" i="18"/>
  <c r="I64" i="17"/>
  <c r="O131" i="18"/>
  <c r="P131" i="18" s="1"/>
  <c r="O151" i="18"/>
  <c r="P151" i="18" s="1"/>
  <c r="K40" i="10"/>
  <c r="L40" i="4"/>
  <c r="K40" i="18"/>
  <c r="K40" i="17"/>
  <c r="K40" i="15"/>
  <c r="O135" i="18"/>
  <c r="P135" i="18" s="1"/>
  <c r="L72" i="4"/>
  <c r="K72" i="17"/>
  <c r="K72" i="18"/>
  <c r="K72" i="15"/>
  <c r="K72" i="10"/>
  <c r="K42" i="10"/>
  <c r="L42" i="4"/>
  <c r="K42" i="17"/>
  <c r="K43" i="10"/>
  <c r="K43" i="18"/>
  <c r="K43" i="15"/>
  <c r="L43" i="4"/>
  <c r="K43" i="17"/>
  <c r="O6" i="10"/>
  <c r="O14" i="17"/>
  <c r="K93" i="10"/>
  <c r="K93" i="15"/>
  <c r="L93" i="4"/>
  <c r="K93" i="18"/>
  <c r="K93" i="17"/>
  <c r="I43" i="17"/>
  <c r="I43" i="18"/>
  <c r="I43" i="15"/>
  <c r="I43" i="10"/>
  <c r="I93" i="10"/>
  <c r="I93" i="17"/>
  <c r="I93" i="18"/>
  <c r="I93" i="15"/>
  <c r="K96" i="10"/>
  <c r="K96" i="17"/>
  <c r="L96" i="4"/>
  <c r="K96" i="18"/>
  <c r="K96" i="15"/>
  <c r="I96" i="17"/>
  <c r="I96" i="15"/>
  <c r="I96" i="10"/>
  <c r="I96" i="18"/>
  <c r="K61" i="10"/>
  <c r="K61" i="18"/>
  <c r="K61" i="15"/>
  <c r="K61" i="17"/>
  <c r="L61" i="4"/>
  <c r="I61" i="18"/>
  <c r="I61" i="15"/>
  <c r="I61" i="10"/>
  <c r="I61" i="17"/>
  <c r="L107" i="4"/>
  <c r="K107" i="15"/>
  <c r="K107" i="17"/>
  <c r="K107" i="10"/>
  <c r="K107" i="18"/>
  <c r="O147" i="18"/>
  <c r="P147" i="18" s="1"/>
  <c r="O22" i="18"/>
  <c r="P22" i="18" s="1"/>
  <c r="K48" i="10"/>
  <c r="K48" i="15"/>
  <c r="L48" i="4"/>
  <c r="K48" i="18"/>
  <c r="K48" i="17"/>
  <c r="I48" i="15"/>
  <c r="I48" i="10"/>
  <c r="I48" i="17"/>
  <c r="I48" i="18"/>
  <c r="I229" i="4"/>
  <c r="I185" i="10" s="1"/>
  <c r="O15" i="17"/>
  <c r="I228" i="4"/>
  <c r="B6" i="23"/>
  <c r="B5" i="23"/>
  <c r="O16" i="17"/>
  <c r="P16" i="17" s="1"/>
  <c r="L122" i="10"/>
  <c r="O18" i="18"/>
  <c r="P18" i="18" s="1"/>
  <c r="O55" i="10"/>
  <c r="P55" i="10" s="1"/>
  <c r="O165" i="10"/>
  <c r="P165" i="10" s="1"/>
  <c r="O23" i="18"/>
  <c r="P23" i="18" s="1"/>
  <c r="O169" i="15"/>
  <c r="P169" i="15" s="1"/>
  <c r="O33" i="18"/>
  <c r="P33" i="18" s="1"/>
  <c r="O32" i="18"/>
  <c r="O166" i="15"/>
  <c r="P166" i="15" s="1"/>
  <c r="L46" i="15"/>
  <c r="L46" i="10"/>
  <c r="L77" i="10"/>
  <c r="O70" i="10"/>
  <c r="P70" i="10" s="1"/>
  <c r="L46" i="17"/>
  <c r="O174" i="15"/>
  <c r="P174" i="15" s="1"/>
  <c r="O21" i="18"/>
  <c r="P21" i="18" s="1"/>
  <c r="L77" i="15"/>
  <c r="O165" i="15"/>
  <c r="P165" i="15" s="1"/>
  <c r="O155" i="15"/>
  <c r="P155" i="15" s="1"/>
  <c r="O17" i="18"/>
  <c r="P17" i="18" s="1"/>
  <c r="P168" i="18"/>
  <c r="O71" i="15"/>
  <c r="P71" i="15" s="1"/>
  <c r="O142" i="10"/>
  <c r="P142" i="10" s="1"/>
  <c r="O137" i="10"/>
  <c r="P137" i="10" s="1"/>
  <c r="O155" i="18"/>
  <c r="P155" i="18" s="1"/>
  <c r="O154" i="18"/>
  <c r="P154" i="18" s="1"/>
  <c r="O170" i="10"/>
  <c r="P170" i="10" s="1"/>
  <c r="O145" i="18"/>
  <c r="P145" i="18" s="1"/>
  <c r="O16" i="18"/>
  <c r="P16" i="18" s="1"/>
  <c r="O19" i="18"/>
  <c r="P19" i="18" s="1"/>
  <c r="O129" i="15"/>
  <c r="P129" i="15" s="1"/>
  <c r="O110" i="15"/>
  <c r="P110" i="15" s="1"/>
  <c r="O122" i="17"/>
  <c r="P122" i="17" s="1"/>
  <c r="O157" i="10"/>
  <c r="P157" i="10" s="1"/>
  <c r="O158" i="10"/>
  <c r="P158" i="10" s="1"/>
  <c r="O154" i="10"/>
  <c r="P154" i="10" s="1"/>
  <c r="O166" i="10"/>
  <c r="P166" i="10" s="1"/>
  <c r="O156" i="10"/>
  <c r="P156" i="10" s="1"/>
  <c r="P180" i="15"/>
  <c r="O162" i="10"/>
  <c r="P162" i="10" s="1"/>
  <c r="O160" i="10"/>
  <c r="O163" i="10"/>
  <c r="P163" i="10" s="1"/>
  <c r="O167" i="10"/>
  <c r="P167" i="10" s="1"/>
  <c r="O168" i="10"/>
  <c r="P168" i="10" s="1"/>
  <c r="L115" i="10"/>
  <c r="L115" i="15"/>
  <c r="O172" i="10"/>
  <c r="P172" i="10" s="1"/>
  <c r="O159" i="10"/>
  <c r="P159" i="10" s="1"/>
  <c r="O171" i="10"/>
  <c r="P171" i="10" s="1"/>
  <c r="P161" i="10"/>
  <c r="P136" i="18"/>
  <c r="O164" i="10"/>
  <c r="P164" i="10" s="1"/>
  <c r="L115" i="18"/>
  <c r="O169" i="10"/>
  <c r="P169" i="10" s="1"/>
  <c r="O150" i="15"/>
  <c r="P150" i="15" s="1"/>
  <c r="O155" i="10"/>
  <c r="P155" i="10" s="1"/>
  <c r="O156" i="18"/>
  <c r="P156" i="18" s="1"/>
  <c r="O20" i="18"/>
  <c r="P20" i="18" s="1"/>
  <c r="O108" i="17"/>
  <c r="P108" i="17" s="1"/>
  <c r="O174" i="10"/>
  <c r="P174" i="10" s="1"/>
  <c r="O173" i="10"/>
  <c r="P173" i="10" s="1"/>
  <c r="O22" i="10"/>
  <c r="P22" i="10" s="1"/>
  <c r="O20" i="10"/>
  <c r="P20" i="10" s="1"/>
  <c r="O27" i="10"/>
  <c r="P27" i="10" s="1"/>
  <c r="O134" i="18"/>
  <c r="P134" i="18" s="1"/>
  <c r="O65" i="17"/>
  <c r="P65" i="17" s="1"/>
  <c r="O162" i="18"/>
  <c r="P162" i="18" s="1"/>
  <c r="O174" i="18"/>
  <c r="P174" i="18" s="1"/>
  <c r="O173" i="18"/>
  <c r="P173" i="18" s="1"/>
  <c r="O156" i="15"/>
  <c r="P156" i="15" s="1"/>
  <c r="O127" i="18"/>
  <c r="P127" i="18" s="1"/>
  <c r="O159" i="15"/>
  <c r="P159" i="15" s="1"/>
  <c r="O146" i="17"/>
  <c r="P146" i="17" s="1"/>
  <c r="O151" i="17"/>
  <c r="P151" i="17" s="1"/>
  <c r="O142" i="17"/>
  <c r="P142" i="17" s="1"/>
  <c r="O68" i="17"/>
  <c r="P68" i="17" s="1"/>
  <c r="O125" i="10"/>
  <c r="P125" i="10" s="1"/>
  <c r="O110" i="10"/>
  <c r="P110" i="10" s="1"/>
  <c r="L183" i="10"/>
  <c r="L6" i="15"/>
  <c r="O145" i="10"/>
  <c r="P145" i="10" s="1"/>
  <c r="O139" i="17"/>
  <c r="P139" i="17" s="1"/>
  <c r="L6" i="17"/>
  <c r="O129" i="10"/>
  <c r="P129" i="10" s="1"/>
  <c r="L183" i="18"/>
  <c r="O94" i="15"/>
  <c r="P94" i="15" s="1"/>
  <c r="O100" i="17"/>
  <c r="P100" i="17" s="1"/>
  <c r="L183" i="15"/>
  <c r="O26" i="10"/>
  <c r="P26" i="10" s="1"/>
  <c r="O124" i="10"/>
  <c r="P124" i="10" s="1"/>
  <c r="O100" i="10"/>
  <c r="P100" i="10" s="1"/>
  <c r="O17" i="10"/>
  <c r="O24" i="10"/>
  <c r="P24" i="10" s="1"/>
  <c r="O72" i="17"/>
  <c r="P72" i="17" s="1"/>
  <c r="O114" i="17"/>
  <c r="P114" i="17" s="1"/>
  <c r="O33" i="10"/>
  <c r="P33" i="10" s="1"/>
  <c r="O149" i="15"/>
  <c r="P149" i="15" s="1"/>
  <c r="O120" i="18"/>
  <c r="P120" i="18" s="1"/>
  <c r="O157" i="15"/>
  <c r="P157" i="15" s="1"/>
  <c r="O98" i="18"/>
  <c r="P98" i="18" s="1"/>
  <c r="O27" i="18"/>
  <c r="P27" i="18" s="1"/>
  <c r="O138" i="15"/>
  <c r="P138" i="15" s="1"/>
  <c r="O178" i="18"/>
  <c r="P178" i="18" s="1"/>
  <c r="O93" i="15"/>
  <c r="O176" i="18"/>
  <c r="P176" i="18" s="1"/>
  <c r="O179" i="18"/>
  <c r="P179" i="18" s="1"/>
  <c r="O152" i="18"/>
  <c r="P152" i="18" s="1"/>
  <c r="O149" i="18"/>
  <c r="P149" i="18" s="1"/>
  <c r="O136" i="17"/>
  <c r="P136" i="17" s="1"/>
  <c r="O177" i="18"/>
  <c r="P177" i="18" s="1"/>
  <c r="O162" i="15"/>
  <c r="P162" i="15" s="1"/>
  <c r="O25" i="18"/>
  <c r="P25" i="18" s="1"/>
  <c r="O173" i="15"/>
  <c r="P173" i="15" s="1"/>
  <c r="O137" i="17"/>
  <c r="P137" i="17" s="1"/>
  <c r="O152" i="15"/>
  <c r="P152" i="15" s="1"/>
  <c r="O181" i="17"/>
  <c r="P181" i="17" s="1"/>
  <c r="O56" i="15"/>
  <c r="P56" i="15" s="1"/>
  <c r="P25" i="17"/>
  <c r="O183" i="17"/>
  <c r="P183" i="17" s="1"/>
  <c r="O64" i="15"/>
  <c r="P64" i="15" s="1"/>
  <c r="O40" i="15"/>
  <c r="P40" i="15" s="1"/>
  <c r="O111" i="17"/>
  <c r="P111" i="17" s="1"/>
  <c r="O44" i="10"/>
  <c r="P44" i="10" s="1"/>
  <c r="O65" i="10"/>
  <c r="P65" i="10" s="1"/>
  <c r="O69" i="10"/>
  <c r="P69" i="10" s="1"/>
  <c r="O35" i="10"/>
  <c r="P35" i="10" s="1"/>
  <c r="O52" i="10"/>
  <c r="P52" i="10" s="1"/>
  <c r="O87" i="10"/>
  <c r="P87" i="10" s="1"/>
  <c r="O80" i="10"/>
  <c r="P80" i="10" s="1"/>
  <c r="O57" i="10"/>
  <c r="P57" i="10" s="1"/>
  <c r="O68" i="18"/>
  <c r="P68" i="18" s="1"/>
  <c r="O105" i="15"/>
  <c r="P105" i="15" s="1"/>
  <c r="O89" i="15"/>
  <c r="P89" i="15" s="1"/>
  <c r="O113" i="17"/>
  <c r="P113" i="17" s="1"/>
  <c r="O62" i="10"/>
  <c r="P62" i="10" s="1"/>
  <c r="O49" i="15"/>
  <c r="P49" i="15" s="1"/>
  <c r="O76" i="15"/>
  <c r="P76" i="15" s="1"/>
  <c r="O121" i="17"/>
  <c r="P121" i="17" s="1"/>
  <c r="O68" i="10"/>
  <c r="P68" i="10" s="1"/>
  <c r="O43" i="10"/>
  <c r="O178" i="10"/>
  <c r="P178" i="10" s="1"/>
  <c r="O76" i="10"/>
  <c r="P76" i="10" s="1"/>
  <c r="O42" i="10"/>
  <c r="P42" i="10" s="1"/>
  <c r="O84" i="10"/>
  <c r="P84" i="10" s="1"/>
  <c r="O66" i="10"/>
  <c r="P66" i="10" s="1"/>
  <c r="O75" i="10"/>
  <c r="P75" i="10" s="1"/>
  <c r="O180" i="18"/>
  <c r="P180" i="18" s="1"/>
  <c r="O168" i="15"/>
  <c r="P168" i="15" s="1"/>
  <c r="O72" i="15"/>
  <c r="P72" i="15" s="1"/>
  <c r="O182" i="17"/>
  <c r="P182" i="17" s="1"/>
  <c r="O164" i="15"/>
  <c r="P164" i="15" s="1"/>
  <c r="O50" i="15"/>
  <c r="P50" i="15" s="1"/>
  <c r="O176" i="17"/>
  <c r="P176" i="17" s="1"/>
  <c r="O46" i="10"/>
  <c r="P46" i="10" s="1"/>
  <c r="O47" i="10"/>
  <c r="O95" i="10"/>
  <c r="P95" i="10" s="1"/>
  <c r="O175" i="18"/>
  <c r="P175" i="18" s="1"/>
  <c r="O132" i="15"/>
  <c r="P132" i="15" s="1"/>
  <c r="O177" i="17"/>
  <c r="P177" i="17" s="1"/>
  <c r="O136" i="15"/>
  <c r="P136" i="15" s="1"/>
  <c r="O63" i="10"/>
  <c r="P63" i="10" s="1"/>
  <c r="O37" i="10"/>
  <c r="P37" i="10" s="1"/>
  <c r="O56" i="10"/>
  <c r="P56" i="10" s="1"/>
  <c r="O183" i="18"/>
  <c r="P183" i="18" s="1"/>
  <c r="O179" i="10"/>
  <c r="P179" i="10" s="1"/>
  <c r="O87" i="17"/>
  <c r="P87" i="17" s="1"/>
  <c r="O48" i="17"/>
  <c r="P48" i="17" s="1"/>
  <c r="O172" i="15"/>
  <c r="P172" i="15" s="1"/>
  <c r="O133" i="15"/>
  <c r="P133" i="15" s="1"/>
  <c r="O83" i="10"/>
  <c r="P83" i="10" s="1"/>
  <c r="O71" i="10"/>
  <c r="P71" i="10" s="1"/>
  <c r="O181" i="18"/>
  <c r="P181" i="18" s="1"/>
  <c r="O134" i="15"/>
  <c r="P134" i="15" s="1"/>
  <c r="L152" i="10"/>
  <c r="O18" i="17"/>
  <c r="P18" i="17" s="1"/>
  <c r="O19" i="17"/>
  <c r="P19" i="17" s="1"/>
  <c r="O167" i="18"/>
  <c r="P167" i="18" s="1"/>
  <c r="L152" i="15"/>
  <c r="O166" i="18"/>
  <c r="P166" i="18" s="1"/>
  <c r="O140" i="18"/>
  <c r="P140" i="18" s="1"/>
  <c r="O180" i="17"/>
  <c r="P180" i="17" s="1"/>
  <c r="O33" i="17"/>
  <c r="P33" i="17" s="1"/>
  <c r="O144" i="18"/>
  <c r="P144" i="18" s="1"/>
  <c r="L152" i="17"/>
  <c r="O93" i="17"/>
  <c r="O22" i="15"/>
  <c r="P22" i="15" s="1"/>
  <c r="O34" i="15"/>
  <c r="P34" i="15" s="1"/>
  <c r="O59" i="17"/>
  <c r="P59" i="17" s="1"/>
  <c r="O10" i="18"/>
  <c r="O26" i="15"/>
  <c r="P26" i="15" s="1"/>
  <c r="O132" i="17"/>
  <c r="P132" i="17" s="1"/>
  <c r="O143" i="18"/>
  <c r="P143" i="18" s="1"/>
  <c r="O133" i="10"/>
  <c r="P133" i="10" s="1"/>
  <c r="O133" i="17"/>
  <c r="P133" i="17" s="1"/>
  <c r="O70" i="17"/>
  <c r="P70" i="17" s="1"/>
  <c r="O74" i="17"/>
  <c r="P74" i="17" s="1"/>
  <c r="O23" i="15"/>
  <c r="P23" i="15" s="1"/>
  <c r="O134" i="10"/>
  <c r="P134" i="10" s="1"/>
  <c r="O134" i="17"/>
  <c r="P134" i="17" s="1"/>
  <c r="O15" i="18"/>
  <c r="O50" i="17"/>
  <c r="P50" i="17" s="1"/>
  <c r="O96" i="17"/>
  <c r="O24" i="15"/>
  <c r="P24" i="15" s="1"/>
  <c r="O110" i="17"/>
  <c r="P110" i="17" s="1"/>
  <c r="O135" i="17"/>
  <c r="P135" i="17" s="1"/>
  <c r="O169" i="18"/>
  <c r="P169" i="18" s="1"/>
  <c r="O66" i="17"/>
  <c r="P66" i="17" s="1"/>
  <c r="O28" i="15"/>
  <c r="P28" i="15" s="1"/>
  <c r="O85" i="17"/>
  <c r="P85" i="17" s="1"/>
  <c r="O63" i="17"/>
  <c r="P63" i="17" s="1"/>
  <c r="O53" i="17"/>
  <c r="P53" i="17" s="1"/>
  <c r="O31" i="17"/>
  <c r="P31" i="17" s="1"/>
  <c r="O17" i="15"/>
  <c r="P17" i="15" s="1"/>
  <c r="O27" i="15"/>
  <c r="P27" i="15" s="1"/>
  <c r="O31" i="15"/>
  <c r="P31" i="15" s="1"/>
  <c r="O132" i="10"/>
  <c r="P132" i="10" s="1"/>
  <c r="O41" i="15"/>
  <c r="P41" i="15" s="1"/>
  <c r="O30" i="17"/>
  <c r="P30" i="17" s="1"/>
  <c r="O3" i="18"/>
  <c r="O159" i="18"/>
  <c r="P159" i="18" s="1"/>
  <c r="O30" i="15"/>
  <c r="P30" i="15" s="1"/>
  <c r="O43" i="17"/>
  <c r="O18" i="15"/>
  <c r="P18" i="15" s="1"/>
  <c r="O9" i="18"/>
  <c r="O96" i="15"/>
  <c r="O104" i="15"/>
  <c r="P104" i="15" s="1"/>
  <c r="O77" i="15"/>
  <c r="P77" i="15" s="1"/>
  <c r="O167" i="17"/>
  <c r="P167" i="17" s="1"/>
  <c r="O25" i="15"/>
  <c r="P25" i="15" s="1"/>
  <c r="O14" i="18"/>
  <c r="O57" i="17"/>
  <c r="P57" i="17" s="1"/>
  <c r="O11" i="18"/>
  <c r="L79" i="18"/>
  <c r="O23" i="17"/>
  <c r="P23" i="17" s="1"/>
  <c r="O7" i="18"/>
  <c r="L79" i="17"/>
  <c r="P139" i="18"/>
  <c r="L49" i="17"/>
  <c r="O4" i="18"/>
  <c r="O29" i="15"/>
  <c r="P29" i="15" s="1"/>
  <c r="O33" i="15"/>
  <c r="P33" i="15" s="1"/>
  <c r="O172" i="18"/>
  <c r="P172" i="18" s="1"/>
  <c r="O21" i="15"/>
  <c r="P21" i="15" s="1"/>
  <c r="O115" i="15"/>
  <c r="P115" i="15" s="1"/>
  <c r="O78" i="15"/>
  <c r="P78" i="15" s="1"/>
  <c r="P29" i="10"/>
  <c r="O6" i="18"/>
  <c r="O2" i="18"/>
  <c r="O19" i="15"/>
  <c r="P19" i="15" s="1"/>
  <c r="O32" i="15"/>
  <c r="P32" i="15" s="1"/>
  <c r="O136" i="10"/>
  <c r="P136" i="10" s="1"/>
  <c r="O5" i="18"/>
  <c r="O8" i="18"/>
  <c r="O16" i="15"/>
  <c r="P16" i="15" s="1"/>
  <c r="O98" i="17"/>
  <c r="P98" i="17" s="1"/>
  <c r="O21" i="17"/>
  <c r="P21" i="17" s="1"/>
  <c r="O161" i="18"/>
  <c r="P161" i="18" s="1"/>
  <c r="O13" i="18"/>
  <c r="O77" i="17"/>
  <c r="P77" i="17" s="1"/>
  <c r="O73" i="17"/>
  <c r="P73" i="17" s="1"/>
  <c r="O148" i="15"/>
  <c r="P148" i="15" s="1"/>
  <c r="O24" i="17"/>
  <c r="P24" i="17" s="1"/>
  <c r="O34" i="10"/>
  <c r="P34" i="10" s="1"/>
  <c r="O27" i="17"/>
  <c r="P27" i="17" s="1"/>
  <c r="P160" i="18"/>
  <c r="L79" i="10"/>
  <c r="O34" i="17"/>
  <c r="P34" i="17" s="1"/>
  <c r="L49" i="18"/>
  <c r="O142" i="18"/>
  <c r="P142" i="18" s="1"/>
  <c r="O124" i="17"/>
  <c r="P124" i="17" s="1"/>
  <c r="O23" i="10"/>
  <c r="P23" i="10" s="1"/>
  <c r="O32" i="17"/>
  <c r="P32" i="17" s="1"/>
  <c r="O145" i="15"/>
  <c r="P145" i="15" s="1"/>
  <c r="O148" i="18"/>
  <c r="P148" i="18" s="1"/>
  <c r="L122" i="15"/>
  <c r="O20" i="17"/>
  <c r="P20" i="17" s="1"/>
  <c r="O141" i="15"/>
  <c r="P141" i="15" s="1"/>
  <c r="O146" i="15"/>
  <c r="P146" i="15" s="1"/>
  <c r="O32" i="10"/>
  <c r="P32" i="10" s="1"/>
  <c r="O28" i="17"/>
  <c r="P28" i="17" s="1"/>
  <c r="L122" i="17"/>
  <c r="O26" i="17"/>
  <c r="P26" i="17" s="1"/>
  <c r="O22" i="17"/>
  <c r="P22" i="17" s="1"/>
  <c r="O137" i="18"/>
  <c r="P137" i="18" s="1"/>
  <c r="O142" i="15"/>
  <c r="P142" i="15" s="1"/>
  <c r="O143" i="15"/>
  <c r="P143" i="15" s="1"/>
  <c r="O21" i="10"/>
  <c r="P21" i="10" s="1"/>
  <c r="L94" i="18"/>
  <c r="L94" i="10"/>
  <c r="O30" i="10"/>
  <c r="P30" i="10" s="1"/>
  <c r="L94" i="17"/>
  <c r="O117" i="17"/>
  <c r="P117" i="17" s="1"/>
  <c r="O30" i="18"/>
  <c r="P30" i="18" s="1"/>
  <c r="O16" i="10"/>
  <c r="P16" i="10" s="1"/>
  <c r="O67" i="15"/>
  <c r="P67" i="15" s="1"/>
  <c r="O81" i="15"/>
  <c r="P81" i="15" s="1"/>
  <c r="O150" i="17"/>
  <c r="P150" i="17" s="1"/>
  <c r="O120" i="17"/>
  <c r="P120" i="17" s="1"/>
  <c r="O28" i="10"/>
  <c r="P28" i="10" s="1"/>
  <c r="I184" i="15"/>
  <c r="O17" i="17"/>
  <c r="P17" i="17" s="1"/>
  <c r="O138" i="18"/>
  <c r="P138" i="18" s="1"/>
  <c r="O141" i="18"/>
  <c r="P141" i="18" s="1"/>
  <c r="O31" i="10"/>
  <c r="P31" i="10" s="1"/>
  <c r="O29" i="17"/>
  <c r="P29" i="17" s="1"/>
  <c r="L49" i="10"/>
  <c r="O146" i="18"/>
  <c r="P146" i="18" s="1"/>
  <c r="O171" i="15"/>
  <c r="P171" i="15" s="1"/>
  <c r="O48" i="15"/>
  <c r="P48" i="15" s="1"/>
  <c r="O149" i="17"/>
  <c r="P149" i="17" s="1"/>
  <c r="O19" i="10"/>
  <c r="P19" i="10" s="1"/>
  <c r="O42" i="17"/>
  <c r="P42" i="17" s="1"/>
  <c r="O133" i="18"/>
  <c r="P133" i="18" s="1"/>
  <c r="O167" i="15"/>
  <c r="P167" i="15" s="1"/>
  <c r="O39" i="15"/>
  <c r="P39" i="15" s="1"/>
  <c r="O53" i="15"/>
  <c r="P53" i="15" s="1"/>
  <c r="P168" i="17"/>
  <c r="O10" i="15"/>
  <c r="O163" i="15"/>
  <c r="P163" i="15" s="1"/>
  <c r="O147" i="17"/>
  <c r="P147" i="17" s="1"/>
  <c r="O68" i="15"/>
  <c r="P68" i="15" s="1"/>
  <c r="O37" i="15"/>
  <c r="P37" i="15" s="1"/>
  <c r="O51" i="15"/>
  <c r="P51" i="15" s="1"/>
  <c r="O128" i="18"/>
  <c r="P128" i="18" s="1"/>
  <c r="O171" i="17"/>
  <c r="P171" i="17" s="1"/>
  <c r="O139" i="15"/>
  <c r="P139" i="15" s="1"/>
  <c r="O116" i="17"/>
  <c r="P116" i="17" s="1"/>
  <c r="O182" i="10"/>
  <c r="P182" i="10" s="1"/>
  <c r="O155" i="17"/>
  <c r="P155" i="17" s="1"/>
  <c r="O25" i="10"/>
  <c r="P25" i="10" s="1"/>
  <c r="O18" i="10"/>
  <c r="P18" i="10" s="1"/>
  <c r="O180" i="10"/>
  <c r="P180" i="10" s="1"/>
  <c r="O160" i="15"/>
  <c r="P160" i="15" s="1"/>
  <c r="O144" i="17"/>
  <c r="P144" i="17" s="1"/>
  <c r="O83" i="15"/>
  <c r="P83" i="15" s="1"/>
  <c r="O98" i="15"/>
  <c r="P98" i="15" s="1"/>
  <c r="O38" i="15"/>
  <c r="P38" i="15" s="1"/>
  <c r="O124" i="15"/>
  <c r="P124" i="15" s="1"/>
  <c r="O163" i="17"/>
  <c r="P163" i="17" s="1"/>
  <c r="O147" i="15"/>
  <c r="P147" i="15" s="1"/>
  <c r="O103" i="17"/>
  <c r="P103" i="17" s="1"/>
  <c r="O170" i="15"/>
  <c r="P170" i="15" s="1"/>
  <c r="O183" i="15"/>
  <c r="P183" i="15" s="1"/>
  <c r="O95" i="15"/>
  <c r="P95" i="15" s="1"/>
  <c r="O42" i="15"/>
  <c r="P42" i="15" s="1"/>
  <c r="O59" i="15"/>
  <c r="P59" i="15" s="1"/>
  <c r="O128" i="15"/>
  <c r="P128" i="15" s="1"/>
  <c r="O135" i="15"/>
  <c r="P135" i="15" s="1"/>
  <c r="O169" i="17"/>
  <c r="P169" i="17" s="1"/>
  <c r="O159" i="17"/>
  <c r="P159" i="17" s="1"/>
  <c r="O140" i="15"/>
  <c r="P140" i="15" s="1"/>
  <c r="O127" i="17"/>
  <c r="P127" i="17" s="1"/>
  <c r="O106" i="17"/>
  <c r="P106" i="17" s="1"/>
  <c r="O13" i="15"/>
  <c r="O2" i="15"/>
  <c r="O176" i="15"/>
  <c r="P176" i="15" s="1"/>
  <c r="O125" i="15"/>
  <c r="P125" i="15" s="1"/>
  <c r="O156" i="17"/>
  <c r="P156" i="17" s="1"/>
  <c r="O160" i="17"/>
  <c r="P160" i="17" s="1"/>
  <c r="O175" i="10"/>
  <c r="P175" i="10" s="1"/>
  <c r="O183" i="10"/>
  <c r="P183" i="10" s="1"/>
  <c r="P176" i="10"/>
  <c r="O8" i="15"/>
  <c r="O154" i="15"/>
  <c r="P154" i="15" s="1"/>
  <c r="O181" i="15"/>
  <c r="P181" i="15" s="1"/>
  <c r="O45" i="15"/>
  <c r="P45" i="15" s="1"/>
  <c r="O70" i="15"/>
  <c r="P70" i="15" s="1"/>
  <c r="O55" i="15"/>
  <c r="P55" i="15" s="1"/>
  <c r="O130" i="15"/>
  <c r="P130" i="15" s="1"/>
  <c r="O162" i="17"/>
  <c r="P162" i="17" s="1"/>
  <c r="O172" i="17"/>
  <c r="P172" i="17" s="1"/>
  <c r="O125" i="17"/>
  <c r="P125" i="17" s="1"/>
  <c r="O105" i="17"/>
  <c r="P105" i="17" s="1"/>
  <c r="O123" i="15"/>
  <c r="P123" i="15" s="1"/>
  <c r="O161" i="15"/>
  <c r="P161" i="15" s="1"/>
  <c r="O179" i="15"/>
  <c r="P179" i="15" s="1"/>
  <c r="O61" i="15"/>
  <c r="P61" i="15" s="1"/>
  <c r="O80" i="15"/>
  <c r="P80" i="15" s="1"/>
  <c r="O73" i="15"/>
  <c r="P73" i="15" s="1"/>
  <c r="O127" i="15"/>
  <c r="P127" i="15" s="1"/>
  <c r="O166" i="17"/>
  <c r="P166" i="17" s="1"/>
  <c r="O137" i="15"/>
  <c r="P137" i="15" s="1"/>
  <c r="O128" i="17"/>
  <c r="P128" i="17" s="1"/>
  <c r="O112" i="17"/>
  <c r="P112" i="17" s="1"/>
  <c r="O182" i="15"/>
  <c r="P182" i="15" s="1"/>
  <c r="O170" i="17"/>
  <c r="P170" i="17" s="1"/>
  <c r="O130" i="17"/>
  <c r="P130" i="17" s="1"/>
  <c r="O143" i="17"/>
  <c r="P143" i="17" s="1"/>
  <c r="O178" i="15"/>
  <c r="P178" i="15" s="1"/>
  <c r="O157" i="17"/>
  <c r="P157" i="17" s="1"/>
  <c r="O129" i="17"/>
  <c r="P129" i="17" s="1"/>
  <c r="O115" i="17"/>
  <c r="P115" i="17" s="1"/>
  <c r="O140" i="17"/>
  <c r="P140" i="17" s="1"/>
  <c r="O177" i="15"/>
  <c r="P177" i="15" s="1"/>
  <c r="O154" i="17"/>
  <c r="P154" i="17" s="1"/>
  <c r="O118" i="15"/>
  <c r="P118" i="15" s="1"/>
  <c r="O177" i="10"/>
  <c r="P177" i="10" s="1"/>
  <c r="O175" i="15"/>
  <c r="P175" i="15" s="1"/>
  <c r="O130" i="18"/>
  <c r="P130" i="18" s="1"/>
  <c r="O164" i="17"/>
  <c r="P164" i="17" s="1"/>
  <c r="O3" i="15"/>
  <c r="O14" i="15"/>
  <c r="O11" i="15"/>
  <c r="O4" i="15"/>
  <c r="O9" i="15"/>
  <c r="O145" i="17"/>
  <c r="P145" i="17" s="1"/>
  <c r="O44" i="15"/>
  <c r="P44" i="15" s="1"/>
  <c r="O35" i="15"/>
  <c r="P35" i="15" s="1"/>
  <c r="O36" i="15"/>
  <c r="P36" i="15" s="1"/>
  <c r="O85" i="15"/>
  <c r="P85" i="15" s="1"/>
  <c r="O124" i="18"/>
  <c r="P124" i="18" s="1"/>
  <c r="O174" i="17"/>
  <c r="P174" i="17" s="1"/>
  <c r="O6" i="15"/>
  <c r="O102" i="17"/>
  <c r="P102" i="17" s="1"/>
  <c r="O101" i="17"/>
  <c r="O7" i="15"/>
  <c r="O148" i="17"/>
  <c r="P148" i="17" s="1"/>
  <c r="O74" i="15"/>
  <c r="P74" i="15" s="1"/>
  <c r="O75" i="15"/>
  <c r="P75" i="15" s="1"/>
  <c r="O58" i="15"/>
  <c r="P58" i="15" s="1"/>
  <c r="O60" i="15"/>
  <c r="P60" i="15" s="1"/>
  <c r="O125" i="18"/>
  <c r="P125" i="18" s="1"/>
  <c r="O158" i="17"/>
  <c r="P158" i="17" s="1"/>
  <c r="O118" i="17"/>
  <c r="O104" i="17"/>
  <c r="P104" i="17" s="1"/>
  <c r="O12" i="15"/>
  <c r="O5" i="15"/>
  <c r="O138" i="17"/>
  <c r="P138" i="17" s="1"/>
  <c r="O126" i="18"/>
  <c r="P126" i="18" s="1"/>
  <c r="O173" i="17"/>
  <c r="P173" i="17" s="1"/>
  <c r="O181" i="10"/>
  <c r="P181" i="10" s="1"/>
  <c r="O165" i="17"/>
  <c r="P165" i="17" s="1"/>
  <c r="O43" i="15"/>
  <c r="P43" i="15" s="1"/>
  <c r="O63" i="15"/>
  <c r="P63" i="15" s="1"/>
  <c r="O82" i="15"/>
  <c r="P82" i="15" s="1"/>
  <c r="O62" i="15"/>
  <c r="P62" i="15" s="1"/>
  <c r="O161" i="17"/>
  <c r="P161" i="17" s="1"/>
  <c r="O119" i="17"/>
  <c r="P119" i="17" s="1"/>
  <c r="O99" i="17"/>
  <c r="P99" i="17" s="1"/>
  <c r="P144" i="15"/>
  <c r="P141" i="17"/>
  <c r="O131" i="10"/>
  <c r="P131" i="10" s="1"/>
  <c r="O52" i="15"/>
  <c r="P52" i="15" s="1"/>
  <c r="O57" i="15"/>
  <c r="P57" i="15" s="1"/>
  <c r="O90" i="15"/>
  <c r="P90" i="15" s="1"/>
  <c r="O178" i="17"/>
  <c r="P178" i="17" s="1"/>
  <c r="O123" i="17"/>
  <c r="P123" i="17" s="1"/>
  <c r="O179" i="17"/>
  <c r="P179" i="17" s="1"/>
  <c r="O109" i="17"/>
  <c r="P109" i="17" s="1"/>
  <c r="P32" i="18"/>
  <c r="P138" i="10"/>
  <c r="P141" i="10"/>
  <c r="P17" i="10"/>
  <c r="I184" i="18"/>
  <c r="P171" i="18"/>
  <c r="L67" i="17"/>
  <c r="L67" i="18"/>
  <c r="L67" i="15"/>
  <c r="L67" i="10"/>
  <c r="L19" i="18"/>
  <c r="L19" i="17"/>
  <c r="L19" i="10"/>
  <c r="L19" i="15"/>
  <c r="L126" i="17"/>
  <c r="L126" i="18"/>
  <c r="L126" i="15"/>
  <c r="L126" i="10"/>
  <c r="L59" i="17"/>
  <c r="L59" i="18"/>
  <c r="L59" i="10"/>
  <c r="L59" i="15"/>
  <c r="M131" i="4"/>
  <c r="L131" i="17"/>
  <c r="L131" i="18"/>
  <c r="L131" i="15"/>
  <c r="L131" i="10"/>
  <c r="M33" i="4"/>
  <c r="L33" i="18"/>
  <c r="L33" i="17"/>
  <c r="L33" i="10"/>
  <c r="L33" i="15"/>
  <c r="L15" i="17"/>
  <c r="L15" i="18"/>
  <c r="L15" i="10"/>
  <c r="L15" i="15"/>
  <c r="L12" i="18"/>
  <c r="L12" i="17"/>
  <c r="L12" i="10"/>
  <c r="L12" i="15"/>
  <c r="L105" i="18"/>
  <c r="L105" i="17"/>
  <c r="L105" i="15"/>
  <c r="L105" i="10"/>
  <c r="M132" i="4"/>
  <c r="L132" i="17"/>
  <c r="L132" i="18"/>
  <c r="L132" i="15"/>
  <c r="L132" i="10"/>
  <c r="M16" i="18"/>
  <c r="M16" i="17"/>
  <c r="M16" i="10"/>
  <c r="M16" i="15"/>
  <c r="L34" i="18"/>
  <c r="L34" i="17"/>
  <c r="L34" i="10"/>
  <c r="L34" i="15"/>
  <c r="L151" i="17"/>
  <c r="L151" i="18"/>
  <c r="L151" i="15"/>
  <c r="L151" i="10"/>
  <c r="L18" i="18"/>
  <c r="L18" i="17"/>
  <c r="L18" i="15"/>
  <c r="L18" i="10"/>
  <c r="L110" i="17"/>
  <c r="L110" i="18"/>
  <c r="L110" i="15"/>
  <c r="L110" i="10"/>
  <c r="M137" i="17"/>
  <c r="M137" i="18"/>
  <c r="M137" i="15"/>
  <c r="M137" i="10"/>
  <c r="P160" i="10"/>
  <c r="L157" i="17"/>
  <c r="L157" i="18"/>
  <c r="L157" i="15"/>
  <c r="L157" i="10"/>
  <c r="M97" i="4"/>
  <c r="L97" i="18"/>
  <c r="L97" i="17"/>
  <c r="L97" i="15"/>
  <c r="L97" i="10"/>
  <c r="M149" i="17"/>
  <c r="M149" i="18"/>
  <c r="M149" i="15"/>
  <c r="M149" i="10"/>
  <c r="L45" i="17"/>
  <c r="L45" i="18"/>
  <c r="L45" i="15"/>
  <c r="L45" i="10"/>
  <c r="M99" i="17"/>
  <c r="M99" i="18"/>
  <c r="M99" i="15"/>
  <c r="M99" i="10"/>
  <c r="L51" i="17"/>
  <c r="L51" i="18"/>
  <c r="L51" i="10"/>
  <c r="L51" i="15"/>
  <c r="P139" i="10"/>
  <c r="M154" i="4"/>
  <c r="L154" i="18"/>
  <c r="L154" i="17"/>
  <c r="L154" i="10"/>
  <c r="L154" i="15"/>
  <c r="M35" i="4"/>
  <c r="L35" i="17"/>
  <c r="L35" i="18"/>
  <c r="L35" i="10"/>
  <c r="L35" i="15"/>
  <c r="L98" i="18"/>
  <c r="L98" i="10"/>
  <c r="L98" i="17"/>
  <c r="L98" i="15"/>
  <c r="L2" i="18"/>
  <c r="L2" i="17"/>
  <c r="L2" i="10"/>
  <c r="L2" i="15"/>
  <c r="L169" i="18"/>
  <c r="L169" i="17"/>
  <c r="L169" i="15"/>
  <c r="L169" i="10"/>
  <c r="L91" i="17"/>
  <c r="L91" i="18"/>
  <c r="L91" i="15"/>
  <c r="L91" i="10"/>
  <c r="L158" i="17"/>
  <c r="L158" i="18"/>
  <c r="L158" i="15"/>
  <c r="L158" i="10"/>
  <c r="L4" i="18"/>
  <c r="L4" i="17"/>
  <c r="L4" i="10"/>
  <c r="L4" i="15"/>
  <c r="M108" i="17"/>
  <c r="M108" i="18"/>
  <c r="M108" i="15"/>
  <c r="M108" i="10"/>
  <c r="L5" i="18"/>
  <c r="L5" i="17"/>
  <c r="L5" i="15"/>
  <c r="L5" i="10"/>
  <c r="L66" i="18"/>
  <c r="L66" i="15"/>
  <c r="L66" i="10"/>
  <c r="L66" i="17"/>
  <c r="L57" i="18"/>
  <c r="L57" i="17"/>
  <c r="L57" i="15"/>
  <c r="L57" i="10"/>
  <c r="M147" i="17"/>
  <c r="M147" i="18"/>
  <c r="M147" i="10"/>
  <c r="M147" i="15"/>
  <c r="P144" i="10"/>
  <c r="L127" i="17"/>
  <c r="L127" i="18"/>
  <c r="L127" i="15"/>
  <c r="L127" i="10"/>
  <c r="M41" i="17"/>
  <c r="M41" i="18"/>
  <c r="M41" i="15"/>
  <c r="M41" i="10"/>
  <c r="L112" i="17"/>
  <c r="L112" i="18"/>
  <c r="L112" i="15"/>
  <c r="L112" i="10"/>
  <c r="M124" i="4"/>
  <c r="L124" i="17"/>
  <c r="L124" i="18"/>
  <c r="L124" i="15"/>
  <c r="L124" i="10"/>
  <c r="M24" i="18"/>
  <c r="M24" i="17"/>
  <c r="M24" i="15"/>
  <c r="M24" i="10"/>
  <c r="L65" i="18"/>
  <c r="L65" i="17"/>
  <c r="L65" i="15"/>
  <c r="L65" i="10"/>
  <c r="L20" i="18"/>
  <c r="L20" i="17"/>
  <c r="L20" i="15"/>
  <c r="L20" i="10"/>
  <c r="L155" i="17"/>
  <c r="L155" i="18"/>
  <c r="L155" i="15"/>
  <c r="L155" i="10"/>
  <c r="L13" i="18"/>
  <c r="L13" i="17"/>
  <c r="L13" i="15"/>
  <c r="L13" i="10"/>
  <c r="M89" i="4"/>
  <c r="L89" i="18"/>
  <c r="L89" i="17"/>
  <c r="L89" i="15"/>
  <c r="L89" i="10"/>
  <c r="L156" i="17"/>
  <c r="L156" i="18"/>
  <c r="L156" i="15"/>
  <c r="L156" i="10"/>
  <c r="L184" i="18"/>
  <c r="L184" i="17"/>
  <c r="L184" i="15"/>
  <c r="L184" i="10"/>
  <c r="L113" i="18"/>
  <c r="L113" i="17"/>
  <c r="L113" i="15"/>
  <c r="L113" i="10"/>
  <c r="L173" i="17"/>
  <c r="L173" i="18"/>
  <c r="L173" i="15"/>
  <c r="L173" i="10"/>
  <c r="M80" i="17"/>
  <c r="M80" i="18"/>
  <c r="M80" i="15"/>
  <c r="M80" i="10"/>
  <c r="M135" i="17"/>
  <c r="M135" i="18"/>
  <c r="M135" i="15"/>
  <c r="M135" i="10"/>
  <c r="M111" i="17"/>
  <c r="M111" i="18"/>
  <c r="M111" i="15"/>
  <c r="M111" i="10"/>
  <c r="M175" i="17"/>
  <c r="M175" i="18"/>
  <c r="M175" i="15"/>
  <c r="M175" i="10"/>
  <c r="O229" i="4"/>
  <c r="H2" i="1"/>
  <c r="K2" i="1"/>
  <c r="L2" i="1"/>
  <c r="O2" i="1"/>
  <c r="P2" i="1"/>
  <c r="H3" i="1"/>
  <c r="K3" i="1" s="1"/>
  <c r="L3" i="1" s="1"/>
  <c r="O3" i="1"/>
  <c r="P3" i="1"/>
  <c r="H4" i="1"/>
  <c r="K4" i="1"/>
  <c r="L4" i="1" s="1"/>
  <c r="O4" i="1"/>
  <c r="P4" i="1"/>
  <c r="H5" i="1"/>
  <c r="K5" i="1"/>
  <c r="L5" i="1"/>
  <c r="O5" i="1"/>
  <c r="P5" i="1"/>
  <c r="H6" i="1"/>
  <c r="K6" i="1"/>
  <c r="L6" i="1" s="1"/>
  <c r="O6" i="1"/>
  <c r="P6" i="1"/>
  <c r="H7" i="1"/>
  <c r="K7" i="1"/>
  <c r="L7" i="1"/>
  <c r="O7" i="1"/>
  <c r="P7" i="1"/>
  <c r="H8" i="1"/>
  <c r="H184" i="1" s="1"/>
  <c r="O8" i="1"/>
  <c r="P8" i="1"/>
  <c r="H9" i="1"/>
  <c r="K9" i="1"/>
  <c r="L9" i="1"/>
  <c r="O9" i="1"/>
  <c r="P9" i="1"/>
  <c r="H10" i="1"/>
  <c r="K10" i="1" s="1"/>
  <c r="L10" i="1" s="1"/>
  <c r="O10" i="1"/>
  <c r="P10" i="1"/>
  <c r="H11" i="1"/>
  <c r="K11" i="1"/>
  <c r="L11" i="1" s="1"/>
  <c r="O11" i="1"/>
  <c r="P11" i="1"/>
  <c r="H12" i="1"/>
  <c r="K12" i="1" s="1"/>
  <c r="L12" i="1" s="1"/>
  <c r="O12" i="1"/>
  <c r="P12" i="1"/>
  <c r="H13" i="1"/>
  <c r="K13" i="1" s="1"/>
  <c r="L13" i="1" s="1"/>
  <c r="O13" i="1"/>
  <c r="P13" i="1"/>
  <c r="H14" i="1"/>
  <c r="K14" i="1"/>
  <c r="L14" i="1"/>
  <c r="O14" i="1"/>
  <c r="P14" i="1"/>
  <c r="H15" i="1"/>
  <c r="K15" i="1"/>
  <c r="L15" i="1" s="1"/>
  <c r="O15" i="1"/>
  <c r="P15" i="1"/>
  <c r="H16" i="1"/>
  <c r="P16" i="1" s="1"/>
  <c r="K16" i="1"/>
  <c r="L16" i="1" s="1"/>
  <c r="M16" i="1" s="1"/>
  <c r="O16" i="1"/>
  <c r="H17" i="1"/>
  <c r="P17" i="1" s="1"/>
  <c r="Q17" i="1" s="1"/>
  <c r="K17" i="1"/>
  <c r="L17" i="1" s="1"/>
  <c r="O17" i="1"/>
  <c r="H18" i="1"/>
  <c r="K18" i="1"/>
  <c r="L18" i="1"/>
  <c r="O18" i="1"/>
  <c r="P18" i="1"/>
  <c r="Q18" i="1" s="1"/>
  <c r="H19" i="1"/>
  <c r="K19" i="1"/>
  <c r="L19" i="1"/>
  <c r="O19" i="1"/>
  <c r="P19" i="1"/>
  <c r="Q19" i="1"/>
  <c r="H20" i="1"/>
  <c r="K20" i="1" s="1"/>
  <c r="L20" i="1" s="1"/>
  <c r="O20" i="1"/>
  <c r="P20" i="1"/>
  <c r="Q20" i="1"/>
  <c r="H21" i="1"/>
  <c r="K21" i="1" s="1"/>
  <c r="L21" i="1" s="1"/>
  <c r="O21" i="1"/>
  <c r="H22" i="1"/>
  <c r="K22" i="1" s="1"/>
  <c r="L22" i="1" s="1"/>
  <c r="O22" i="1"/>
  <c r="H23" i="1"/>
  <c r="K23" i="1"/>
  <c r="L23" i="1" s="1"/>
  <c r="O23" i="1"/>
  <c r="P23" i="1"/>
  <c r="Q23" i="1" s="1"/>
  <c r="H24" i="1"/>
  <c r="K24" i="1" s="1"/>
  <c r="L24" i="1" s="1"/>
  <c r="M24" i="1" s="1"/>
  <c r="O24" i="1"/>
  <c r="H25" i="1"/>
  <c r="P25" i="1" s="1"/>
  <c r="Q25" i="1" s="1"/>
  <c r="O25" i="1"/>
  <c r="H26" i="1"/>
  <c r="P26" i="1" s="1"/>
  <c r="Q26" i="1" s="1"/>
  <c r="K26" i="1"/>
  <c r="L26" i="1" s="1"/>
  <c r="O26" i="1"/>
  <c r="H27" i="1"/>
  <c r="K27" i="1"/>
  <c r="L27" i="1" s="1"/>
  <c r="O27" i="1"/>
  <c r="P27" i="1"/>
  <c r="Q27" i="1" s="1"/>
  <c r="H28" i="1"/>
  <c r="K28" i="1"/>
  <c r="L28" i="1"/>
  <c r="O28" i="1"/>
  <c r="P28" i="1"/>
  <c r="Q28" i="1"/>
  <c r="H29" i="1"/>
  <c r="P29" i="1" s="1"/>
  <c r="Q29" i="1" s="1"/>
  <c r="K29" i="1"/>
  <c r="L29" i="1" s="1"/>
  <c r="O29" i="1"/>
  <c r="H30" i="1"/>
  <c r="P30" i="1" s="1"/>
  <c r="Q30" i="1" s="1"/>
  <c r="K30" i="1"/>
  <c r="L30" i="1"/>
  <c r="O30" i="1"/>
  <c r="H31" i="1"/>
  <c r="K31" i="1" s="1"/>
  <c r="L31" i="1" s="1"/>
  <c r="O31" i="1"/>
  <c r="H32" i="1"/>
  <c r="K32" i="1" s="1"/>
  <c r="L32" i="1" s="1"/>
  <c r="O32" i="1"/>
  <c r="P32" i="1"/>
  <c r="Q32" i="1"/>
  <c r="H33" i="1"/>
  <c r="P33" i="1" s="1"/>
  <c r="Q33" i="1" s="1"/>
  <c r="O33" i="1"/>
  <c r="H34" i="1"/>
  <c r="K34" i="1" s="1"/>
  <c r="L34" i="1" s="1"/>
  <c r="O34" i="1"/>
  <c r="H35" i="1"/>
  <c r="K35" i="1" s="1"/>
  <c r="L35" i="1" s="1"/>
  <c r="M35" i="1" s="1"/>
  <c r="O35" i="1"/>
  <c r="P35" i="1"/>
  <c r="Q35" i="1" s="1"/>
  <c r="H36" i="1"/>
  <c r="K36" i="1" s="1"/>
  <c r="L36" i="1" s="1"/>
  <c r="O36" i="1"/>
  <c r="P36" i="1"/>
  <c r="Q36" i="1" s="1"/>
  <c r="H37" i="1"/>
  <c r="K37" i="1" s="1"/>
  <c r="L37" i="1" s="1"/>
  <c r="O37" i="1"/>
  <c r="P37" i="1"/>
  <c r="Q37" i="1" s="1"/>
  <c r="H38" i="1"/>
  <c r="K38" i="1" s="1"/>
  <c r="L38" i="1" s="1"/>
  <c r="O38" i="1"/>
  <c r="P38" i="1"/>
  <c r="Q38" i="1" s="1"/>
  <c r="H39" i="1"/>
  <c r="K39" i="1"/>
  <c r="L39" i="1" s="1"/>
  <c r="O39" i="1"/>
  <c r="P39" i="1"/>
  <c r="Q39" i="1" s="1"/>
  <c r="H40" i="1"/>
  <c r="K40" i="1"/>
  <c r="L40" i="1" s="1"/>
  <c r="O40" i="1"/>
  <c r="P40" i="1"/>
  <c r="Q40" i="1" s="1"/>
  <c r="H41" i="1"/>
  <c r="K41" i="1"/>
  <c r="L41" i="1"/>
  <c r="M41" i="1" s="1"/>
  <c r="O41" i="1"/>
  <c r="P41" i="1"/>
  <c r="Q41" i="1" s="1"/>
  <c r="H42" i="1"/>
  <c r="K42" i="1" s="1"/>
  <c r="L42" i="1" s="1"/>
  <c r="O42" i="1"/>
  <c r="P42" i="1"/>
  <c r="Q42" i="1" s="1"/>
  <c r="H43" i="1"/>
  <c r="K43" i="1"/>
  <c r="L43" i="1" s="1"/>
  <c r="O43" i="1"/>
  <c r="P43" i="1"/>
  <c r="Q43" i="1" s="1"/>
  <c r="H44" i="1"/>
  <c r="K44" i="1"/>
  <c r="L44" i="1"/>
  <c r="O44" i="1"/>
  <c r="P44" i="1"/>
  <c r="Q44" i="1" s="1"/>
  <c r="H45" i="1"/>
  <c r="K45" i="1"/>
  <c r="L45" i="1"/>
  <c r="O45" i="1"/>
  <c r="P45" i="1"/>
  <c r="Q45" i="1" s="1"/>
  <c r="H46" i="1"/>
  <c r="K46" i="1" s="1"/>
  <c r="L46" i="1" s="1"/>
  <c r="O46" i="1"/>
  <c r="P46" i="1"/>
  <c r="Q46" i="1" s="1"/>
  <c r="H47" i="1"/>
  <c r="K47" i="1" s="1"/>
  <c r="L47" i="1" s="1"/>
  <c r="O47" i="1"/>
  <c r="P47" i="1"/>
  <c r="Q47" i="1" s="1"/>
  <c r="H48" i="1"/>
  <c r="K48" i="1" s="1"/>
  <c r="L48" i="1" s="1"/>
  <c r="O48" i="1"/>
  <c r="P48" i="1"/>
  <c r="Q48" i="1" s="1"/>
  <c r="H49" i="1"/>
  <c r="K49" i="1"/>
  <c r="L49" i="1" s="1"/>
  <c r="O49" i="1"/>
  <c r="P49" i="1"/>
  <c r="Q49" i="1" s="1"/>
  <c r="H50" i="1"/>
  <c r="K50" i="1" s="1"/>
  <c r="L50" i="1" s="1"/>
  <c r="O50" i="1"/>
  <c r="P50" i="1"/>
  <c r="Q50" i="1" s="1"/>
  <c r="H51" i="1"/>
  <c r="K51" i="1"/>
  <c r="L51" i="1" s="1"/>
  <c r="O51" i="1"/>
  <c r="P51" i="1"/>
  <c r="Q51" i="1" s="1"/>
  <c r="H52" i="1"/>
  <c r="K52" i="1"/>
  <c r="L52" i="1"/>
  <c r="O52" i="1"/>
  <c r="P52" i="1"/>
  <c r="Q52" i="1" s="1"/>
  <c r="H53" i="1"/>
  <c r="K53" i="1"/>
  <c r="L53" i="1"/>
  <c r="O53" i="1"/>
  <c r="P53" i="1"/>
  <c r="Q53" i="1" s="1"/>
  <c r="H54" i="1"/>
  <c r="K54" i="1"/>
  <c r="L54" i="1"/>
  <c r="O54" i="1"/>
  <c r="P54" i="1"/>
  <c r="Q54" i="1" s="1"/>
  <c r="H55" i="1"/>
  <c r="K55" i="1" s="1"/>
  <c r="L55" i="1" s="1"/>
  <c r="O55" i="1"/>
  <c r="P55" i="1"/>
  <c r="Q55" i="1" s="1"/>
  <c r="H56" i="1"/>
  <c r="K56" i="1" s="1"/>
  <c r="L56" i="1" s="1"/>
  <c r="O56" i="1"/>
  <c r="P56" i="1"/>
  <c r="Q56" i="1" s="1"/>
  <c r="H57" i="1"/>
  <c r="K57" i="1"/>
  <c r="L57" i="1" s="1"/>
  <c r="O57" i="1"/>
  <c r="P57" i="1"/>
  <c r="Q57" i="1" s="1"/>
  <c r="H58" i="1"/>
  <c r="K58" i="1" s="1"/>
  <c r="L58" i="1" s="1"/>
  <c r="O58" i="1"/>
  <c r="P58" i="1"/>
  <c r="Q58" i="1" s="1"/>
  <c r="H59" i="1"/>
  <c r="K59" i="1"/>
  <c r="L59" i="1" s="1"/>
  <c r="O59" i="1"/>
  <c r="P59" i="1"/>
  <c r="Q59" i="1" s="1"/>
  <c r="H60" i="1"/>
  <c r="K60" i="1"/>
  <c r="L60" i="1"/>
  <c r="O60" i="1"/>
  <c r="P60" i="1"/>
  <c r="Q60" i="1" s="1"/>
  <c r="H61" i="1"/>
  <c r="K61" i="1"/>
  <c r="L61" i="1"/>
  <c r="O61" i="1"/>
  <c r="P61" i="1"/>
  <c r="Q61" i="1" s="1"/>
  <c r="H62" i="1"/>
  <c r="K62" i="1"/>
  <c r="L62" i="1"/>
  <c r="O62" i="1"/>
  <c r="P62" i="1"/>
  <c r="Q62" i="1" s="1"/>
  <c r="H63" i="1"/>
  <c r="K63" i="1" s="1"/>
  <c r="L63" i="1" s="1"/>
  <c r="O63" i="1"/>
  <c r="P63" i="1"/>
  <c r="Q63" i="1" s="1"/>
  <c r="H64" i="1"/>
  <c r="K64" i="1" s="1"/>
  <c r="L64" i="1" s="1"/>
  <c r="O64" i="1"/>
  <c r="P64" i="1"/>
  <c r="Q64" i="1" s="1"/>
  <c r="H65" i="1"/>
  <c r="K65" i="1"/>
  <c r="L65" i="1" s="1"/>
  <c r="O65" i="1"/>
  <c r="P65" i="1"/>
  <c r="Q65" i="1" s="1"/>
  <c r="H66" i="1"/>
  <c r="K66" i="1" s="1"/>
  <c r="L66" i="1" s="1"/>
  <c r="O66" i="1"/>
  <c r="P66" i="1"/>
  <c r="Q66" i="1" s="1"/>
  <c r="H67" i="1"/>
  <c r="K67" i="1"/>
  <c r="L67" i="1" s="1"/>
  <c r="O67" i="1"/>
  <c r="P67" i="1"/>
  <c r="Q67" i="1" s="1"/>
  <c r="H68" i="1"/>
  <c r="K68" i="1"/>
  <c r="L68" i="1"/>
  <c r="O68" i="1"/>
  <c r="P68" i="1"/>
  <c r="Q68" i="1" s="1"/>
  <c r="H69" i="1"/>
  <c r="K69" i="1"/>
  <c r="L69" i="1"/>
  <c r="O69" i="1"/>
  <c r="P69" i="1"/>
  <c r="Q69" i="1" s="1"/>
  <c r="H70" i="1"/>
  <c r="K70" i="1"/>
  <c r="L70" i="1"/>
  <c r="O70" i="1"/>
  <c r="P70" i="1"/>
  <c r="Q70" i="1" s="1"/>
  <c r="H71" i="1"/>
  <c r="K71" i="1" s="1"/>
  <c r="L71" i="1" s="1"/>
  <c r="O71" i="1"/>
  <c r="P71" i="1"/>
  <c r="Q71" i="1" s="1"/>
  <c r="H72" i="1"/>
  <c r="K72" i="1" s="1"/>
  <c r="L72" i="1" s="1"/>
  <c r="O72" i="1"/>
  <c r="P72" i="1"/>
  <c r="Q72" i="1" s="1"/>
  <c r="H73" i="1"/>
  <c r="K73" i="1"/>
  <c r="L73" i="1" s="1"/>
  <c r="O73" i="1"/>
  <c r="P73" i="1"/>
  <c r="Q73" i="1" s="1"/>
  <c r="H74" i="1"/>
  <c r="K74" i="1" s="1"/>
  <c r="L74" i="1" s="1"/>
  <c r="O74" i="1"/>
  <c r="P74" i="1"/>
  <c r="Q74" i="1" s="1"/>
  <c r="H75" i="1"/>
  <c r="K75" i="1"/>
  <c r="L75" i="1" s="1"/>
  <c r="O75" i="1"/>
  <c r="P75" i="1"/>
  <c r="Q75" i="1" s="1"/>
  <c r="H76" i="1"/>
  <c r="K76" i="1"/>
  <c r="L76" i="1"/>
  <c r="O76" i="1"/>
  <c r="P76" i="1"/>
  <c r="Q76" i="1" s="1"/>
  <c r="H77" i="1"/>
  <c r="K77" i="1"/>
  <c r="L77" i="1"/>
  <c r="O77" i="1"/>
  <c r="P77" i="1"/>
  <c r="Q77" i="1" s="1"/>
  <c r="H78" i="1"/>
  <c r="K78" i="1" s="1"/>
  <c r="L78" i="1" s="1"/>
  <c r="O78" i="1"/>
  <c r="P78" i="1"/>
  <c r="Q78" i="1" s="1"/>
  <c r="H79" i="1"/>
  <c r="K79" i="1" s="1"/>
  <c r="L79" i="1" s="1"/>
  <c r="O79" i="1"/>
  <c r="P79" i="1"/>
  <c r="Q79" i="1" s="1"/>
  <c r="H80" i="1"/>
  <c r="K80" i="1" s="1"/>
  <c r="L80" i="1" s="1"/>
  <c r="M80" i="1" s="1"/>
  <c r="O80" i="1"/>
  <c r="P80" i="1"/>
  <c r="Q80" i="1" s="1"/>
  <c r="H81" i="1"/>
  <c r="K81" i="1" s="1"/>
  <c r="L81" i="1" s="1"/>
  <c r="O81" i="1"/>
  <c r="P81" i="1"/>
  <c r="Q81" i="1" s="1"/>
  <c r="H82" i="1"/>
  <c r="K82" i="1"/>
  <c r="L82" i="1"/>
  <c r="O82" i="1"/>
  <c r="P82" i="1"/>
  <c r="Q82" i="1" s="1"/>
  <c r="H83" i="1"/>
  <c r="K83" i="1" s="1"/>
  <c r="L83" i="1" s="1"/>
  <c r="O83" i="1"/>
  <c r="P83" i="1"/>
  <c r="Q83" i="1" s="1"/>
  <c r="H84" i="1"/>
  <c r="K84" i="1"/>
  <c r="L84" i="1" s="1"/>
  <c r="O84" i="1"/>
  <c r="P84" i="1"/>
  <c r="Q84" i="1" s="1"/>
  <c r="H85" i="1"/>
  <c r="K85" i="1"/>
  <c r="L85" i="1" s="1"/>
  <c r="O85" i="1"/>
  <c r="P85" i="1"/>
  <c r="Q85" i="1" s="1"/>
  <c r="H86" i="1"/>
  <c r="K86" i="1"/>
  <c r="L86" i="1"/>
  <c r="O86" i="1"/>
  <c r="P86" i="1"/>
  <c r="Q86" i="1" s="1"/>
  <c r="H87" i="1"/>
  <c r="K87" i="1"/>
  <c r="L87" i="1" s="1"/>
  <c r="O87" i="1"/>
  <c r="P87" i="1"/>
  <c r="Q87" i="1" s="1"/>
  <c r="H88" i="1"/>
  <c r="K88" i="1"/>
  <c r="L88" i="1"/>
  <c r="O88" i="1"/>
  <c r="P88" i="1"/>
  <c r="Q88" i="1" s="1"/>
  <c r="H89" i="1"/>
  <c r="K89" i="1" s="1"/>
  <c r="L89" i="1" s="1"/>
  <c r="M89" i="1" s="1"/>
  <c r="O89" i="1"/>
  <c r="P89" i="1"/>
  <c r="Q89" i="1" s="1"/>
  <c r="H90" i="1"/>
  <c r="K90" i="1"/>
  <c r="L90" i="1"/>
  <c r="O90" i="1"/>
  <c r="P90" i="1"/>
  <c r="Q90" i="1" s="1"/>
  <c r="H91" i="1"/>
  <c r="K91" i="1"/>
  <c r="L91" i="1"/>
  <c r="O91" i="1"/>
  <c r="P91" i="1"/>
  <c r="Q91" i="1" s="1"/>
  <c r="H92" i="1"/>
  <c r="K92" i="1" s="1"/>
  <c r="L92" i="1" s="1"/>
  <c r="O92" i="1"/>
  <c r="P92" i="1"/>
  <c r="Q92" i="1" s="1"/>
  <c r="H93" i="1"/>
  <c r="K93" i="1" s="1"/>
  <c r="L93" i="1" s="1"/>
  <c r="O93" i="1"/>
  <c r="P93" i="1"/>
  <c r="Q93" i="1" s="1"/>
  <c r="H94" i="1"/>
  <c r="K94" i="1"/>
  <c r="L94" i="1" s="1"/>
  <c r="O94" i="1"/>
  <c r="P94" i="1"/>
  <c r="Q94" i="1" s="1"/>
  <c r="H95" i="1"/>
  <c r="K95" i="1" s="1"/>
  <c r="L95" i="1" s="1"/>
  <c r="O95" i="1"/>
  <c r="P95" i="1"/>
  <c r="Q95" i="1" s="1"/>
  <c r="H96" i="1"/>
  <c r="K96" i="1"/>
  <c r="L96" i="1" s="1"/>
  <c r="O96" i="1"/>
  <c r="P96" i="1"/>
  <c r="Q96" i="1" s="1"/>
  <c r="H97" i="1"/>
  <c r="K97" i="1"/>
  <c r="L97" i="1"/>
  <c r="M97" i="1" s="1"/>
  <c r="O97" i="1"/>
  <c r="P97" i="1"/>
  <c r="Q97" i="1" s="1"/>
  <c r="H98" i="1"/>
  <c r="K98" i="1"/>
  <c r="L98" i="1" s="1"/>
  <c r="O98" i="1"/>
  <c r="P98" i="1"/>
  <c r="Q98" i="1" s="1"/>
  <c r="H99" i="1"/>
  <c r="K99" i="1"/>
  <c r="L99" i="1"/>
  <c r="M99" i="1" s="1"/>
  <c r="O99" i="1"/>
  <c r="P99" i="1"/>
  <c r="Q99" i="1" s="1"/>
  <c r="H100" i="1"/>
  <c r="K100" i="1" s="1"/>
  <c r="L100" i="1" s="1"/>
  <c r="O100" i="1"/>
  <c r="P100" i="1"/>
  <c r="Q100" i="1" s="1"/>
  <c r="H101" i="1"/>
  <c r="K101" i="1"/>
  <c r="L101" i="1" s="1"/>
  <c r="O101" i="1"/>
  <c r="P101" i="1"/>
  <c r="Q101" i="1" s="1"/>
  <c r="H102" i="1"/>
  <c r="K102" i="1"/>
  <c r="L102" i="1"/>
  <c r="O102" i="1"/>
  <c r="P102" i="1"/>
  <c r="Q102" i="1" s="1"/>
  <c r="H103" i="1"/>
  <c r="K103" i="1"/>
  <c r="L103" i="1"/>
  <c r="O103" i="1"/>
  <c r="P103" i="1"/>
  <c r="Q103" i="1" s="1"/>
  <c r="H104" i="1"/>
  <c r="K104" i="1" s="1"/>
  <c r="L104" i="1" s="1"/>
  <c r="O104" i="1"/>
  <c r="P104" i="1"/>
  <c r="Q104" i="1" s="1"/>
  <c r="H105" i="1"/>
  <c r="K105" i="1" s="1"/>
  <c r="L105" i="1" s="1"/>
  <c r="O105" i="1"/>
  <c r="P105" i="1"/>
  <c r="Q105" i="1" s="1"/>
  <c r="H106" i="1"/>
  <c r="K106" i="1" s="1"/>
  <c r="L106" i="1" s="1"/>
  <c r="O106" i="1"/>
  <c r="P106" i="1"/>
  <c r="Q106" i="1" s="1"/>
  <c r="H107" i="1"/>
  <c r="K107" i="1"/>
  <c r="L107" i="1" s="1"/>
  <c r="M107" i="1" s="1"/>
  <c r="O107" i="1"/>
  <c r="P107" i="1"/>
  <c r="Q107" i="1" s="1"/>
  <c r="H108" i="1"/>
  <c r="K108" i="1"/>
  <c r="L108" i="1"/>
  <c r="M108" i="1"/>
  <c r="O108" i="1"/>
  <c r="P108" i="1"/>
  <c r="Q108" i="1" s="1"/>
  <c r="H109" i="1"/>
  <c r="K109" i="1" s="1"/>
  <c r="L109" i="1" s="1"/>
  <c r="O109" i="1"/>
  <c r="P109" i="1"/>
  <c r="Q109" i="1" s="1"/>
  <c r="H110" i="1"/>
  <c r="K110" i="1" s="1"/>
  <c r="L110" i="1" s="1"/>
  <c r="O110" i="1"/>
  <c r="P110" i="1"/>
  <c r="Q110" i="1" s="1"/>
  <c r="H111" i="1"/>
  <c r="K111" i="1" s="1"/>
  <c r="L111" i="1" s="1"/>
  <c r="M111" i="1" s="1"/>
  <c r="O111" i="1"/>
  <c r="P111" i="1"/>
  <c r="Q111" i="1" s="1"/>
  <c r="H112" i="1"/>
  <c r="K112" i="1" s="1"/>
  <c r="L112" i="1" s="1"/>
  <c r="O112" i="1"/>
  <c r="P112" i="1"/>
  <c r="Q112" i="1" s="1"/>
  <c r="H113" i="1"/>
  <c r="K113" i="1"/>
  <c r="L113" i="1"/>
  <c r="O113" i="1"/>
  <c r="P113" i="1"/>
  <c r="Q113" i="1" s="1"/>
  <c r="H114" i="1"/>
  <c r="K114" i="1" s="1"/>
  <c r="L114" i="1" s="1"/>
  <c r="O114" i="1"/>
  <c r="P114" i="1"/>
  <c r="Q114" i="1" s="1"/>
  <c r="H115" i="1"/>
  <c r="K115" i="1"/>
  <c r="L115" i="1" s="1"/>
  <c r="O115" i="1"/>
  <c r="P115" i="1"/>
  <c r="Q115" i="1" s="1"/>
  <c r="H116" i="1"/>
  <c r="K116" i="1"/>
  <c r="L116" i="1" s="1"/>
  <c r="O116" i="1"/>
  <c r="P116" i="1"/>
  <c r="Q116" i="1" s="1"/>
  <c r="H117" i="1"/>
  <c r="K117" i="1"/>
  <c r="L117" i="1"/>
  <c r="O117" i="1"/>
  <c r="P117" i="1"/>
  <c r="Q117" i="1" s="1"/>
  <c r="H118" i="1"/>
  <c r="K118" i="1"/>
  <c r="L118" i="1" s="1"/>
  <c r="O118" i="1"/>
  <c r="P118" i="1"/>
  <c r="Q118" i="1" s="1"/>
  <c r="H119" i="1"/>
  <c r="K119" i="1"/>
  <c r="L119" i="1"/>
  <c r="O119" i="1"/>
  <c r="P119" i="1"/>
  <c r="Q119" i="1" s="1"/>
  <c r="H120" i="1"/>
  <c r="K120" i="1" s="1"/>
  <c r="L120" i="1" s="1"/>
  <c r="O120" i="1"/>
  <c r="P120" i="1"/>
  <c r="Q120" i="1" s="1"/>
  <c r="H121" i="1"/>
  <c r="K121" i="1"/>
  <c r="L121" i="1"/>
  <c r="O121" i="1"/>
  <c r="P121" i="1"/>
  <c r="Q121" i="1" s="1"/>
  <c r="H122" i="1"/>
  <c r="K122" i="1" s="1"/>
  <c r="L122" i="1" s="1"/>
  <c r="O122" i="1"/>
  <c r="P122" i="1"/>
  <c r="Q122" i="1" s="1"/>
  <c r="H123" i="1"/>
  <c r="K123" i="1"/>
  <c r="L123" i="1" s="1"/>
  <c r="O123" i="1"/>
  <c r="P123" i="1"/>
  <c r="Q123" i="1" s="1"/>
  <c r="H124" i="1"/>
  <c r="K124" i="1"/>
  <c r="L124" i="1" s="1"/>
  <c r="M124" i="1" s="1"/>
  <c r="O124" i="1"/>
  <c r="P124" i="1"/>
  <c r="Q124" i="1" s="1"/>
  <c r="H125" i="1"/>
  <c r="K125" i="1"/>
  <c r="L125" i="1" s="1"/>
  <c r="O125" i="1"/>
  <c r="P125" i="1"/>
  <c r="Q125" i="1" s="1"/>
  <c r="H126" i="1"/>
  <c r="K126" i="1" s="1"/>
  <c r="L126" i="1" s="1"/>
  <c r="O126" i="1"/>
  <c r="P126" i="1"/>
  <c r="Q126" i="1" s="1"/>
  <c r="H127" i="1"/>
  <c r="K127" i="1"/>
  <c r="L127" i="1" s="1"/>
  <c r="O127" i="1"/>
  <c r="P127" i="1"/>
  <c r="Q127" i="1" s="1"/>
  <c r="H128" i="1"/>
  <c r="K128" i="1"/>
  <c r="L128" i="1"/>
  <c r="O128" i="1"/>
  <c r="P128" i="1"/>
  <c r="Q128" i="1" s="1"/>
  <c r="H129" i="1"/>
  <c r="K129" i="1"/>
  <c r="L129" i="1"/>
  <c r="O129" i="1"/>
  <c r="P129" i="1"/>
  <c r="Q129" i="1" s="1"/>
  <c r="H130" i="1"/>
  <c r="K130" i="1"/>
  <c r="L130" i="1"/>
  <c r="O130" i="1"/>
  <c r="P130" i="1"/>
  <c r="Q130" i="1" s="1"/>
  <c r="H131" i="1"/>
  <c r="K131" i="1" s="1"/>
  <c r="L131" i="1" s="1"/>
  <c r="M131" i="1" s="1"/>
  <c r="O131" i="1"/>
  <c r="P131" i="1"/>
  <c r="Q131" i="1" s="1"/>
  <c r="H132" i="1"/>
  <c r="K132" i="1"/>
  <c r="L132" i="1"/>
  <c r="M132" i="1" s="1"/>
  <c r="O132" i="1"/>
  <c r="P132" i="1"/>
  <c r="Q132" i="1" s="1"/>
  <c r="H133" i="1"/>
  <c r="K133" i="1"/>
  <c r="L133" i="1"/>
  <c r="O133" i="1"/>
  <c r="P133" i="1"/>
  <c r="Q133" i="1" s="1"/>
  <c r="H134" i="1"/>
  <c r="K134" i="1"/>
  <c r="L134" i="1"/>
  <c r="O134" i="1"/>
  <c r="P134" i="1"/>
  <c r="Q134" i="1" s="1"/>
  <c r="H135" i="1"/>
  <c r="K135" i="1" s="1"/>
  <c r="L135" i="1" s="1"/>
  <c r="M135" i="1" s="1"/>
  <c r="O135" i="1"/>
  <c r="P135" i="1"/>
  <c r="Q135" i="1" s="1"/>
  <c r="H136" i="1"/>
  <c r="K136" i="1"/>
  <c r="L136" i="1" s="1"/>
  <c r="O136" i="1"/>
  <c r="P136" i="1"/>
  <c r="Q136" i="1" s="1"/>
  <c r="H137" i="1"/>
  <c r="K137" i="1"/>
  <c r="L137" i="1"/>
  <c r="M137" i="1" s="1"/>
  <c r="O137" i="1"/>
  <c r="P137" i="1"/>
  <c r="Q137" i="1" s="1"/>
  <c r="H138" i="1"/>
  <c r="K138" i="1"/>
  <c r="L138" i="1"/>
  <c r="O138" i="1"/>
  <c r="P138" i="1"/>
  <c r="Q138" i="1" s="1"/>
  <c r="H139" i="1"/>
  <c r="K139" i="1"/>
  <c r="L139" i="1"/>
  <c r="O139" i="1"/>
  <c r="P139" i="1"/>
  <c r="Q139" i="1" s="1"/>
  <c r="H140" i="1"/>
  <c r="K140" i="1" s="1"/>
  <c r="L140" i="1" s="1"/>
  <c r="O140" i="1"/>
  <c r="P140" i="1"/>
  <c r="Q140" i="1" s="1"/>
  <c r="H141" i="1"/>
  <c r="K141" i="1" s="1"/>
  <c r="L141" i="1" s="1"/>
  <c r="O141" i="1"/>
  <c r="P141" i="1"/>
  <c r="Q141" i="1" s="1"/>
  <c r="H142" i="1"/>
  <c r="K142" i="1" s="1"/>
  <c r="L142" i="1" s="1"/>
  <c r="O142" i="1"/>
  <c r="P142" i="1"/>
  <c r="Q142" i="1" s="1"/>
  <c r="H143" i="1"/>
  <c r="K143" i="1"/>
  <c r="L143" i="1" s="1"/>
  <c r="O143" i="1"/>
  <c r="P143" i="1"/>
  <c r="Q143" i="1" s="1"/>
  <c r="H144" i="1"/>
  <c r="K144" i="1" s="1"/>
  <c r="L144" i="1" s="1"/>
  <c r="O144" i="1"/>
  <c r="P144" i="1"/>
  <c r="Q144" i="1" s="1"/>
  <c r="H145" i="1"/>
  <c r="K145" i="1"/>
  <c r="L145" i="1" s="1"/>
  <c r="O145" i="1"/>
  <c r="P145" i="1"/>
  <c r="Q145" i="1" s="1"/>
  <c r="H146" i="1"/>
  <c r="K146" i="1"/>
  <c r="L146" i="1"/>
  <c r="O146" i="1"/>
  <c r="P146" i="1"/>
  <c r="Q146" i="1" s="1"/>
  <c r="H147" i="1"/>
  <c r="K147" i="1"/>
  <c r="L147" i="1"/>
  <c r="M147" i="1" s="1"/>
  <c r="O147" i="1"/>
  <c r="P147" i="1"/>
  <c r="Q147" i="1" s="1"/>
  <c r="H148" i="1"/>
  <c r="K148" i="1"/>
  <c r="L148" i="1"/>
  <c r="O148" i="1"/>
  <c r="P148" i="1"/>
  <c r="Q148" i="1" s="1"/>
  <c r="H149" i="1"/>
  <c r="K149" i="1"/>
  <c r="L149" i="1" s="1"/>
  <c r="M149" i="1" s="1"/>
  <c r="O149" i="1"/>
  <c r="P149" i="1"/>
  <c r="Q149" i="1" s="1"/>
  <c r="H150" i="1"/>
  <c r="K150" i="1"/>
  <c r="L150" i="1" s="1"/>
  <c r="O150" i="1"/>
  <c r="P150" i="1"/>
  <c r="Q150" i="1" s="1"/>
  <c r="H151" i="1"/>
  <c r="K151" i="1"/>
  <c r="L151" i="1"/>
  <c r="O151" i="1"/>
  <c r="P151" i="1"/>
  <c r="Q151" i="1" s="1"/>
  <c r="H152" i="1"/>
  <c r="K152" i="1"/>
  <c r="L152" i="1"/>
  <c r="O152" i="1"/>
  <c r="P152" i="1"/>
  <c r="Q152" i="1" s="1"/>
  <c r="H153" i="1"/>
  <c r="K153" i="1" s="1"/>
  <c r="L153" i="1" s="1"/>
  <c r="O153" i="1"/>
  <c r="P153" i="1"/>
  <c r="Q153" i="1" s="1"/>
  <c r="H154" i="1"/>
  <c r="K154" i="1" s="1"/>
  <c r="L154" i="1" s="1"/>
  <c r="M154" i="1" s="1"/>
  <c r="O154" i="1"/>
  <c r="P154" i="1"/>
  <c r="Q154" i="1" s="1"/>
  <c r="H155" i="1"/>
  <c r="K155" i="1"/>
  <c r="L155" i="1"/>
  <c r="O155" i="1"/>
  <c r="P155" i="1"/>
  <c r="Q155" i="1" s="1"/>
  <c r="H156" i="1"/>
  <c r="K156" i="1" s="1"/>
  <c r="L156" i="1" s="1"/>
  <c r="O156" i="1"/>
  <c r="P156" i="1"/>
  <c r="Q156" i="1" s="1"/>
  <c r="H157" i="1"/>
  <c r="K157" i="1"/>
  <c r="L157" i="1"/>
  <c r="O157" i="1"/>
  <c r="P157" i="1"/>
  <c r="Q157" i="1" s="1"/>
  <c r="H158" i="1"/>
  <c r="K158" i="1" s="1"/>
  <c r="L158" i="1" s="1"/>
  <c r="O158" i="1"/>
  <c r="P158" i="1"/>
  <c r="Q158" i="1" s="1"/>
  <c r="H159" i="1"/>
  <c r="K159" i="1"/>
  <c r="L159" i="1" s="1"/>
  <c r="O159" i="1"/>
  <c r="P159" i="1"/>
  <c r="Q159" i="1" s="1"/>
  <c r="H160" i="1"/>
  <c r="K160" i="1"/>
  <c r="L160" i="1" s="1"/>
  <c r="O160" i="1"/>
  <c r="P160" i="1"/>
  <c r="Q160" i="1" s="1"/>
  <c r="H161" i="1"/>
  <c r="K161" i="1"/>
  <c r="L161" i="1"/>
  <c r="O161" i="1"/>
  <c r="P161" i="1"/>
  <c r="Q161" i="1" s="1"/>
  <c r="H162" i="1"/>
  <c r="K162" i="1"/>
  <c r="L162" i="1" s="1"/>
  <c r="O162" i="1"/>
  <c r="P162" i="1"/>
  <c r="Q162" i="1" s="1"/>
  <c r="H163" i="1"/>
  <c r="K163" i="1"/>
  <c r="L163" i="1"/>
  <c r="O163" i="1"/>
  <c r="P163" i="1"/>
  <c r="Q163" i="1" s="1"/>
  <c r="H164" i="1"/>
  <c r="K164" i="1" s="1"/>
  <c r="L164" i="1" s="1"/>
  <c r="O164" i="1"/>
  <c r="P164" i="1"/>
  <c r="Q164" i="1" s="1"/>
  <c r="H165" i="1"/>
  <c r="K165" i="1"/>
  <c r="L165" i="1"/>
  <c r="O165" i="1"/>
  <c r="P165" i="1"/>
  <c r="Q165" i="1" s="1"/>
  <c r="H166" i="1"/>
  <c r="K166" i="1" s="1"/>
  <c r="L166" i="1" s="1"/>
  <c r="O166" i="1"/>
  <c r="P166" i="1"/>
  <c r="Q166" i="1" s="1"/>
  <c r="H167" i="1"/>
  <c r="K167" i="1"/>
  <c r="L167" i="1" s="1"/>
  <c r="O167" i="1"/>
  <c r="P167" i="1"/>
  <c r="Q167" i="1" s="1"/>
  <c r="H168" i="1"/>
  <c r="K168" i="1"/>
  <c r="L168" i="1" s="1"/>
  <c r="O168" i="1"/>
  <c r="P168" i="1"/>
  <c r="Q168" i="1" s="1"/>
  <c r="H169" i="1"/>
  <c r="K169" i="1"/>
  <c r="L169" i="1"/>
  <c r="O169" i="1"/>
  <c r="P169" i="1"/>
  <c r="Q169" i="1" s="1"/>
  <c r="H170" i="1"/>
  <c r="K170" i="1"/>
  <c r="L170" i="1" s="1"/>
  <c r="O170" i="1"/>
  <c r="P170" i="1"/>
  <c r="Q170" i="1" s="1"/>
  <c r="H171" i="1"/>
  <c r="K171" i="1"/>
  <c r="L171" i="1"/>
  <c r="O171" i="1"/>
  <c r="P171" i="1"/>
  <c r="Q171" i="1" s="1"/>
  <c r="H172" i="1"/>
  <c r="K172" i="1" s="1"/>
  <c r="L172" i="1" s="1"/>
  <c r="O172" i="1"/>
  <c r="P172" i="1"/>
  <c r="Q172" i="1" s="1"/>
  <c r="H173" i="1"/>
  <c r="K173" i="1"/>
  <c r="L173" i="1"/>
  <c r="O173" i="1"/>
  <c r="P173" i="1"/>
  <c r="Q173" i="1" s="1"/>
  <c r="H174" i="1"/>
  <c r="K174" i="1" s="1"/>
  <c r="L174" i="1" s="1"/>
  <c r="O174" i="1"/>
  <c r="P174" i="1"/>
  <c r="Q174" i="1" s="1"/>
  <c r="H175" i="1"/>
  <c r="K175" i="1"/>
  <c r="L175" i="1" s="1"/>
  <c r="M175" i="1" s="1"/>
  <c r="O175" i="1"/>
  <c r="P175" i="1"/>
  <c r="Q175" i="1" s="1"/>
  <c r="H176" i="1"/>
  <c r="K176" i="1" s="1"/>
  <c r="L176" i="1" s="1"/>
  <c r="O176" i="1"/>
  <c r="P176" i="1"/>
  <c r="Q176" i="1" s="1"/>
  <c r="H177" i="1"/>
  <c r="K177" i="1"/>
  <c r="L177" i="1" s="1"/>
  <c r="O177" i="1"/>
  <c r="P177" i="1"/>
  <c r="Q177" i="1" s="1"/>
  <c r="H178" i="1"/>
  <c r="K178" i="1" s="1"/>
  <c r="L178" i="1" s="1"/>
  <c r="O178" i="1"/>
  <c r="P178" i="1"/>
  <c r="Q178" i="1" s="1"/>
  <c r="H179" i="1"/>
  <c r="K179" i="1"/>
  <c r="L179" i="1" s="1"/>
  <c r="O179" i="1"/>
  <c r="P179" i="1"/>
  <c r="Q179" i="1" s="1"/>
  <c r="H180" i="1"/>
  <c r="K180" i="1"/>
  <c r="L180" i="1"/>
  <c r="O180" i="1"/>
  <c r="P180" i="1"/>
  <c r="Q180" i="1" s="1"/>
  <c r="H181" i="1"/>
  <c r="K181" i="1"/>
  <c r="L181" i="1"/>
  <c r="O181" i="1"/>
  <c r="P181" i="1"/>
  <c r="Q181" i="1" s="1"/>
  <c r="H182" i="1"/>
  <c r="K182" i="1" s="1"/>
  <c r="L182" i="1" s="1"/>
  <c r="O182" i="1"/>
  <c r="P182" i="1"/>
  <c r="Q182" i="1" s="1"/>
  <c r="H183" i="1"/>
  <c r="K183" i="1" s="1"/>
  <c r="L183" i="1" s="1"/>
  <c r="O183" i="1"/>
  <c r="P183" i="1"/>
  <c r="Q183" i="1" s="1"/>
  <c r="I185" i="1"/>
  <c r="I184" i="1"/>
  <c r="F184" i="1"/>
  <c r="E2" i="3"/>
  <c r="E7" i="3"/>
  <c r="E11" i="3"/>
  <c r="E12" i="3"/>
  <c r="E15" i="3"/>
  <c r="E16" i="3"/>
  <c r="E17" i="3"/>
  <c r="E18" i="3"/>
  <c r="O102" i="10" l="1"/>
  <c r="P102" i="10" s="1"/>
  <c r="O115" i="10"/>
  <c r="P115" i="10" s="1"/>
  <c r="I185" i="15"/>
  <c r="O103" i="10"/>
  <c r="P103" i="10" s="1"/>
  <c r="O120" i="10"/>
  <c r="P120" i="10" s="1"/>
  <c r="O108" i="10"/>
  <c r="P108" i="10" s="1"/>
  <c r="O106" i="10"/>
  <c r="P106" i="10" s="1"/>
  <c r="O116" i="10"/>
  <c r="P116" i="10" s="1"/>
  <c r="O117" i="10"/>
  <c r="P117" i="10" s="1"/>
  <c r="O113" i="10"/>
  <c r="P113" i="10" s="1"/>
  <c r="O111" i="10"/>
  <c r="P111" i="10" s="1"/>
  <c r="O37" i="17"/>
  <c r="P37" i="17" s="1"/>
  <c r="O119" i="10"/>
  <c r="P119" i="10" s="1"/>
  <c r="O87" i="15"/>
  <c r="P87" i="15" s="1"/>
  <c r="O89" i="18"/>
  <c r="P89" i="18" s="1"/>
  <c r="O86" i="15"/>
  <c r="P86" i="15" s="1"/>
  <c r="O122" i="10"/>
  <c r="P122" i="10" s="1"/>
  <c r="O82" i="17"/>
  <c r="P82" i="17" s="1"/>
  <c r="O97" i="15"/>
  <c r="P97" i="15" s="1"/>
  <c r="O107" i="10"/>
  <c r="P107" i="10" s="1"/>
  <c r="O47" i="15"/>
  <c r="P47" i="15" s="1"/>
  <c r="O88" i="15"/>
  <c r="P88" i="15" s="1"/>
  <c r="O66" i="15"/>
  <c r="P66" i="15" s="1"/>
  <c r="O54" i="15"/>
  <c r="P54" i="15" s="1"/>
  <c r="O36" i="10"/>
  <c r="P36" i="10" s="1"/>
  <c r="L77" i="18"/>
  <c r="L77" i="17"/>
  <c r="O69" i="15"/>
  <c r="P69" i="15" s="1"/>
  <c r="O35" i="17"/>
  <c r="P35" i="17" s="1"/>
  <c r="O38" i="10"/>
  <c r="P38" i="10" s="1"/>
  <c r="O58" i="17"/>
  <c r="P58" i="17" s="1"/>
  <c r="O79" i="15"/>
  <c r="P79" i="15" s="1"/>
  <c r="O46" i="15"/>
  <c r="P46" i="15" s="1"/>
  <c r="O92" i="17"/>
  <c r="P92" i="17" s="1"/>
  <c r="O55" i="17"/>
  <c r="P55" i="17" s="1"/>
  <c r="O44" i="17"/>
  <c r="P44" i="17" s="1"/>
  <c r="O82" i="10"/>
  <c r="P82" i="10" s="1"/>
  <c r="O98" i="10"/>
  <c r="P98" i="10" s="1"/>
  <c r="O91" i="15"/>
  <c r="P91" i="15" s="1"/>
  <c r="O41" i="17"/>
  <c r="P41" i="17" s="1"/>
  <c r="O65" i="15"/>
  <c r="P65" i="15" s="1"/>
  <c r="O49" i="10"/>
  <c r="P49" i="10" s="1"/>
  <c r="O86" i="10"/>
  <c r="P86" i="10" s="1"/>
  <c r="O90" i="10"/>
  <c r="P90" i="10" s="1"/>
  <c r="O67" i="17"/>
  <c r="P67" i="17" s="1"/>
  <c r="O75" i="17"/>
  <c r="P75" i="17" s="1"/>
  <c r="O103" i="18"/>
  <c r="P103" i="18" s="1"/>
  <c r="O95" i="18"/>
  <c r="P95" i="18" s="1"/>
  <c r="O86" i="18"/>
  <c r="P86" i="18" s="1"/>
  <c r="O80" i="18"/>
  <c r="P80" i="18" s="1"/>
  <c r="O82" i="18"/>
  <c r="P82" i="18" s="1"/>
  <c r="O76" i="17"/>
  <c r="P76" i="17" s="1"/>
  <c r="O39" i="18"/>
  <c r="P39" i="18" s="1"/>
  <c r="O36" i="18"/>
  <c r="P36" i="18" s="1"/>
  <c r="O77" i="18"/>
  <c r="P77" i="18" s="1"/>
  <c r="O35" i="18"/>
  <c r="P35" i="18" s="1"/>
  <c r="O79" i="17"/>
  <c r="P79" i="17" s="1"/>
  <c r="O84" i="17"/>
  <c r="P84" i="17" s="1"/>
  <c r="O93" i="18"/>
  <c r="P93" i="18" s="1"/>
  <c r="O116" i="18"/>
  <c r="P116" i="18" s="1"/>
  <c r="O108" i="18"/>
  <c r="P108" i="18" s="1"/>
  <c r="O112" i="15"/>
  <c r="P112" i="15" s="1"/>
  <c r="L83" i="18"/>
  <c r="L83" i="17"/>
  <c r="L83" i="15"/>
  <c r="L83" i="10"/>
  <c r="I185" i="18"/>
  <c r="O67" i="18"/>
  <c r="P67" i="18" s="1"/>
  <c r="P229" i="4"/>
  <c r="O89" i="17"/>
  <c r="P89" i="17" s="1"/>
  <c r="O79" i="18"/>
  <c r="P79" i="18" s="1"/>
  <c r="O51" i="18"/>
  <c r="P51" i="18" s="1"/>
  <c r="O52" i="17"/>
  <c r="P52" i="17" s="1"/>
  <c r="O81" i="17"/>
  <c r="P81" i="17" s="1"/>
  <c r="O109" i="18"/>
  <c r="P109" i="18" s="1"/>
  <c r="O122" i="15"/>
  <c r="P122" i="15" s="1"/>
  <c r="O38" i="17"/>
  <c r="P38" i="17" s="1"/>
  <c r="O62" i="17"/>
  <c r="P62" i="17" s="1"/>
  <c r="O57" i="18"/>
  <c r="P57" i="18" s="1"/>
  <c r="O102" i="15"/>
  <c r="P102" i="15" s="1"/>
  <c r="O88" i="18"/>
  <c r="P88" i="18" s="1"/>
  <c r="O101" i="18"/>
  <c r="P101" i="18" s="1"/>
  <c r="O59" i="18"/>
  <c r="P59" i="18" s="1"/>
  <c r="O121" i="18"/>
  <c r="P121" i="18" s="1"/>
  <c r="O112" i="18"/>
  <c r="P112" i="18" s="1"/>
  <c r="O99" i="18"/>
  <c r="P99" i="18" s="1"/>
  <c r="O99" i="15"/>
  <c r="P99" i="15" s="1"/>
  <c r="I185" i="17"/>
  <c r="O71" i="17"/>
  <c r="P71" i="17" s="1"/>
  <c r="O80" i="17"/>
  <c r="P80" i="17" s="1"/>
  <c r="O39" i="17"/>
  <c r="P39" i="17" s="1"/>
  <c r="O97" i="17"/>
  <c r="P97" i="17" s="1"/>
  <c r="O62" i="18"/>
  <c r="P62" i="18" s="1"/>
  <c r="O56" i="18"/>
  <c r="P56" i="18" s="1"/>
  <c r="O117" i="18"/>
  <c r="P117" i="18" s="1"/>
  <c r="O119" i="15"/>
  <c r="P119" i="15" s="1"/>
  <c r="O78" i="18"/>
  <c r="P78" i="18" s="1"/>
  <c r="O95" i="17"/>
  <c r="P95" i="17" s="1"/>
  <c r="O72" i="18"/>
  <c r="P72" i="18" s="1"/>
  <c r="O90" i="18"/>
  <c r="P90" i="18" s="1"/>
  <c r="O97" i="18"/>
  <c r="P97" i="18" s="1"/>
  <c r="O111" i="18"/>
  <c r="P111" i="18" s="1"/>
  <c r="L123" i="10"/>
  <c r="L123" i="15"/>
  <c r="O106" i="15"/>
  <c r="P106" i="15" s="1"/>
  <c r="P118" i="17"/>
  <c r="O47" i="17"/>
  <c r="O47" i="18"/>
  <c r="P47" i="18" s="1"/>
  <c r="O74" i="18"/>
  <c r="P74" i="18" s="1"/>
  <c r="O41" i="18"/>
  <c r="P41" i="18" s="1"/>
  <c r="O58" i="18"/>
  <c r="P58" i="18" s="1"/>
  <c r="O94" i="17"/>
  <c r="P94" i="17" s="1"/>
  <c r="O48" i="18"/>
  <c r="O119" i="18"/>
  <c r="P119" i="18" s="1"/>
  <c r="O121" i="15"/>
  <c r="P121" i="15" s="1"/>
  <c r="O66" i="18"/>
  <c r="P66" i="18" s="1"/>
  <c r="O38" i="18"/>
  <c r="P38" i="18" s="1"/>
  <c r="O51" i="17"/>
  <c r="P51" i="17" s="1"/>
  <c r="O91" i="17"/>
  <c r="P91" i="17" s="1"/>
  <c r="O83" i="17"/>
  <c r="P83" i="17" s="1"/>
  <c r="O114" i="18"/>
  <c r="P114" i="18" s="1"/>
  <c r="O122" i="18"/>
  <c r="P122" i="18" s="1"/>
  <c r="O85" i="18"/>
  <c r="P85" i="18" s="1"/>
  <c r="O60" i="18"/>
  <c r="P60" i="18" s="1"/>
  <c r="O69" i="18"/>
  <c r="P69" i="18" s="1"/>
  <c r="O83" i="18"/>
  <c r="P83" i="18" s="1"/>
  <c r="O70" i="18"/>
  <c r="P70" i="18" s="1"/>
  <c r="O105" i="18"/>
  <c r="P105" i="18" s="1"/>
  <c r="O94" i="18"/>
  <c r="P94" i="18" s="1"/>
  <c r="O76" i="18"/>
  <c r="P76" i="18" s="1"/>
  <c r="O87" i="18"/>
  <c r="P87" i="18" s="1"/>
  <c r="O40" i="18"/>
  <c r="P40" i="18" s="1"/>
  <c r="O61" i="18"/>
  <c r="P61" i="18" s="1"/>
  <c r="O43" i="18"/>
  <c r="P43" i="18" s="1"/>
  <c r="O81" i="18"/>
  <c r="P81" i="18" s="1"/>
  <c r="O42" i="18"/>
  <c r="P42" i="18" s="1"/>
  <c r="O91" i="18"/>
  <c r="P91" i="18" s="1"/>
  <c r="O45" i="18"/>
  <c r="P45" i="18" s="1"/>
  <c r="O63" i="18"/>
  <c r="P63" i="18" s="1"/>
  <c r="O92" i="18"/>
  <c r="P92" i="18" s="1"/>
  <c r="O45" i="17"/>
  <c r="P45" i="17" s="1"/>
  <c r="O123" i="18"/>
  <c r="P123" i="18" s="1"/>
  <c r="O49" i="18"/>
  <c r="P49" i="18" s="1"/>
  <c r="O71" i="18"/>
  <c r="P71" i="18" s="1"/>
  <c r="O40" i="17"/>
  <c r="P40" i="17" s="1"/>
  <c r="O78" i="17"/>
  <c r="P78" i="17" s="1"/>
  <c r="O73" i="18"/>
  <c r="P73" i="18" s="1"/>
  <c r="O64" i="18"/>
  <c r="O65" i="18"/>
  <c r="P65" i="18" s="1"/>
  <c r="O96" i="18"/>
  <c r="P96" i="18" s="1"/>
  <c r="O46" i="18"/>
  <c r="P46" i="18" s="1"/>
  <c r="O50" i="18"/>
  <c r="P50" i="18" s="1"/>
  <c r="O60" i="10"/>
  <c r="P60" i="10" s="1"/>
  <c r="O73" i="10"/>
  <c r="P73" i="10" s="1"/>
  <c r="O104" i="18"/>
  <c r="P104" i="18" s="1"/>
  <c r="O86" i="17"/>
  <c r="P86" i="17" s="1"/>
  <c r="O84" i="15"/>
  <c r="P84" i="15" s="1"/>
  <c r="O60" i="17"/>
  <c r="P60" i="17" s="1"/>
  <c r="O61" i="17"/>
  <c r="P61" i="17" s="1"/>
  <c r="O81" i="10"/>
  <c r="P81" i="10" s="1"/>
  <c r="O115" i="18"/>
  <c r="P115" i="18" s="1"/>
  <c r="O107" i="18"/>
  <c r="P107" i="18" s="1"/>
  <c r="L39" i="17"/>
  <c r="L39" i="15"/>
  <c r="L39" i="18"/>
  <c r="L39" i="10"/>
  <c r="O88" i="17"/>
  <c r="P88" i="17" s="1"/>
  <c r="O54" i="17"/>
  <c r="P54" i="17" s="1"/>
  <c r="O84" i="18"/>
  <c r="P84" i="18" s="1"/>
  <c r="O54" i="18"/>
  <c r="P54" i="18" s="1"/>
  <c r="O51" i="10"/>
  <c r="P51" i="10" s="1"/>
  <c r="O44" i="18"/>
  <c r="P44" i="18" s="1"/>
  <c r="O61" i="10"/>
  <c r="P61" i="10" s="1"/>
  <c r="O41" i="10"/>
  <c r="P41" i="10" s="1"/>
  <c r="O55" i="18"/>
  <c r="P55" i="18" s="1"/>
  <c r="O75" i="18"/>
  <c r="P75" i="18" s="1"/>
  <c r="O69" i="17"/>
  <c r="P69" i="17" s="1"/>
  <c r="O101" i="15"/>
  <c r="P101" i="15" s="1"/>
  <c r="O54" i="10"/>
  <c r="P54" i="10" s="1"/>
  <c r="O113" i="18"/>
  <c r="P113" i="18" s="1"/>
  <c r="O118" i="18"/>
  <c r="P118" i="18" s="1"/>
  <c r="O109" i="15"/>
  <c r="P109" i="15" s="1"/>
  <c r="O107" i="15"/>
  <c r="P107" i="15" s="1"/>
  <c r="P96" i="17"/>
  <c r="P93" i="17"/>
  <c r="O113" i="15"/>
  <c r="P113" i="15" s="1"/>
  <c r="O46" i="17"/>
  <c r="P46" i="17" s="1"/>
  <c r="O36" i="17"/>
  <c r="P36" i="17" s="1"/>
  <c r="O90" i="17"/>
  <c r="P90" i="17" s="1"/>
  <c r="O102" i="18"/>
  <c r="P102" i="18" s="1"/>
  <c r="O114" i="15"/>
  <c r="P114" i="15" s="1"/>
  <c r="O56" i="17"/>
  <c r="P56" i="17" s="1"/>
  <c r="O64" i="17"/>
  <c r="P64" i="17" s="1"/>
  <c r="O106" i="18"/>
  <c r="P106" i="18" s="1"/>
  <c r="O100" i="18"/>
  <c r="P100" i="18" s="1"/>
  <c r="O91" i="10"/>
  <c r="P91" i="10" s="1"/>
  <c r="O96" i="10"/>
  <c r="P96" i="10" s="1"/>
  <c r="O50" i="10"/>
  <c r="P50" i="10" s="1"/>
  <c r="O67" i="10"/>
  <c r="P67" i="10" s="1"/>
  <c r="O37" i="18"/>
  <c r="P37" i="18" s="1"/>
  <c r="O45" i="10"/>
  <c r="P45" i="10" s="1"/>
  <c r="O53" i="10"/>
  <c r="P53" i="10" s="1"/>
  <c r="O53" i="18"/>
  <c r="P53" i="18" s="1"/>
  <c r="O40" i="10"/>
  <c r="P40" i="10" s="1"/>
  <c r="L90" i="18"/>
  <c r="L90" i="10"/>
  <c r="L90" i="17"/>
  <c r="L90" i="15"/>
  <c r="O93" i="10"/>
  <c r="P93" i="10" s="1"/>
  <c r="O94" i="10"/>
  <c r="P94" i="10" s="1"/>
  <c r="O77" i="10"/>
  <c r="P77" i="10" s="1"/>
  <c r="L123" i="17"/>
  <c r="O111" i="15"/>
  <c r="P111" i="15" s="1"/>
  <c r="O59" i="10"/>
  <c r="P59" i="10" s="1"/>
  <c r="L92" i="17"/>
  <c r="L92" i="18"/>
  <c r="L92" i="15"/>
  <c r="L92" i="10"/>
  <c r="O100" i="15"/>
  <c r="P100" i="15" s="1"/>
  <c r="O72" i="10"/>
  <c r="P72" i="10" s="1"/>
  <c r="O89" i="10"/>
  <c r="P89" i="10" s="1"/>
  <c r="O116" i="15"/>
  <c r="P116" i="15" s="1"/>
  <c r="O108" i="15"/>
  <c r="P108" i="15" s="1"/>
  <c r="O79" i="10"/>
  <c r="P79" i="10" s="1"/>
  <c r="O97" i="10"/>
  <c r="P97" i="10" s="1"/>
  <c r="O92" i="10"/>
  <c r="P92" i="10" s="1"/>
  <c r="O58" i="10"/>
  <c r="P58" i="10" s="1"/>
  <c r="O64" i="10"/>
  <c r="P64" i="10" s="1"/>
  <c r="O88" i="10"/>
  <c r="P88" i="10" s="1"/>
  <c r="O78" i="10"/>
  <c r="P78" i="10" s="1"/>
  <c r="O117" i="15"/>
  <c r="P117" i="15" s="1"/>
  <c r="O103" i="15"/>
  <c r="P103" i="15" s="1"/>
  <c r="O48" i="10"/>
  <c r="P48" i="10" s="1"/>
  <c r="O85" i="10"/>
  <c r="P85" i="10" s="1"/>
  <c r="L104" i="18"/>
  <c r="L104" i="15"/>
  <c r="L104" i="10"/>
  <c r="L104" i="17"/>
  <c r="P48" i="18"/>
  <c r="P47" i="17"/>
  <c r="P43" i="10"/>
  <c r="P43" i="17"/>
  <c r="L74" i="17"/>
  <c r="L74" i="18"/>
  <c r="L74" i="10"/>
  <c r="L74" i="15"/>
  <c r="I184" i="10"/>
  <c r="L88" i="17"/>
  <c r="L88" i="18"/>
  <c r="L88" i="15"/>
  <c r="L88" i="10"/>
  <c r="P64" i="18"/>
  <c r="P96" i="15"/>
  <c r="M107" i="4"/>
  <c r="L107" i="17"/>
  <c r="L107" i="15"/>
  <c r="L107" i="10"/>
  <c r="L107" i="18"/>
  <c r="L96" i="17"/>
  <c r="L96" i="18"/>
  <c r="L96" i="15"/>
  <c r="L96" i="10"/>
  <c r="P93" i="15"/>
  <c r="L64" i="17"/>
  <c r="L64" i="10"/>
  <c r="L64" i="18"/>
  <c r="L64" i="15"/>
  <c r="L43" i="17"/>
  <c r="L43" i="18"/>
  <c r="L43" i="10"/>
  <c r="L43" i="15"/>
  <c r="L40" i="17"/>
  <c r="L40" i="10"/>
  <c r="L40" i="18"/>
  <c r="L40" i="15"/>
  <c r="L61" i="17"/>
  <c r="L61" i="18"/>
  <c r="L61" i="15"/>
  <c r="L61" i="10"/>
  <c r="L48" i="15"/>
  <c r="L48" i="10"/>
  <c r="L48" i="17"/>
  <c r="L48" i="18"/>
  <c r="L42" i="18"/>
  <c r="L42" i="17"/>
  <c r="L42" i="10"/>
  <c r="L42" i="15"/>
  <c r="L47" i="17"/>
  <c r="L47" i="18"/>
  <c r="L47" i="15"/>
  <c r="L47" i="10"/>
  <c r="L93" i="17"/>
  <c r="L93" i="15"/>
  <c r="L93" i="10"/>
  <c r="L93" i="18"/>
  <c r="P47" i="10"/>
  <c r="L72" i="15"/>
  <c r="L72" i="18"/>
  <c r="L72" i="10"/>
  <c r="L72" i="17"/>
  <c r="P101" i="17"/>
  <c r="M132" i="17"/>
  <c r="M132" i="18"/>
  <c r="M132" i="15"/>
  <c r="M132" i="10"/>
  <c r="M35" i="17"/>
  <c r="M35" i="18"/>
  <c r="M35" i="15"/>
  <c r="M35" i="10"/>
  <c r="M97" i="17"/>
  <c r="M97" i="18"/>
  <c r="M97" i="15"/>
  <c r="M97" i="10"/>
  <c r="M131" i="17"/>
  <c r="M131" i="18"/>
  <c r="M131" i="10"/>
  <c r="M131" i="15"/>
  <c r="M89" i="17"/>
  <c r="M89" i="18"/>
  <c r="M89" i="15"/>
  <c r="M89" i="10"/>
  <c r="M33" i="17"/>
  <c r="M33" i="18"/>
  <c r="M33" i="15"/>
  <c r="M33" i="10"/>
  <c r="M124" i="17"/>
  <c r="M124" i="18"/>
  <c r="M124" i="15"/>
  <c r="M124" i="10"/>
  <c r="M154" i="17"/>
  <c r="M154" i="15"/>
  <c r="M154" i="10"/>
  <c r="M154" i="18"/>
  <c r="Q16" i="1"/>
  <c r="K33" i="1"/>
  <c r="L33" i="1" s="1"/>
  <c r="M33" i="1" s="1"/>
  <c r="K25" i="1"/>
  <c r="L25" i="1" s="1"/>
  <c r="P22" i="1"/>
  <c r="Q22" i="1" s="1"/>
  <c r="K8" i="1"/>
  <c r="L8" i="1" s="1"/>
  <c r="P24" i="1"/>
  <c r="Q24" i="1" s="1"/>
  <c r="P34" i="1"/>
  <c r="Q34" i="1" s="1"/>
  <c r="P21" i="1"/>
  <c r="Q21" i="1" s="1"/>
  <c r="P31" i="1"/>
  <c r="Q31" i="1" s="1"/>
  <c r="E8" i="3"/>
  <c r="E9" i="3"/>
  <c r="E10" i="3"/>
  <c r="O185" i="18" l="1"/>
  <c r="P185" i="18" s="1"/>
  <c r="O185" i="15"/>
  <c r="P185" i="15" s="1"/>
  <c r="O185" i="17"/>
  <c r="P185" i="17" s="1"/>
  <c r="O185" i="10"/>
  <c r="P185" i="10" s="1"/>
  <c r="E21" i="3"/>
  <c r="E22" i="3" s="1"/>
  <c r="E23" i="3" s="1"/>
  <c r="B2" i="21"/>
  <c r="B4" i="21" s="1"/>
  <c r="B6" i="21" s="1"/>
  <c r="M107" i="18"/>
  <c r="M107" i="17"/>
  <c r="M107" i="10"/>
  <c r="M107" i="15"/>
  <c r="P185" i="1"/>
  <c r="Q185" i="1" s="1"/>
  <c r="K184" i="1"/>
  <c r="L184" i="1" s="1"/>
  <c r="B2" i="22" l="1"/>
  <c r="B4" i="22" s="1"/>
  <c r="B6" i="22"/>
  <c r="B5" i="22"/>
  <c r="B5" i="21"/>
</calcChain>
</file>

<file path=xl/sharedStrings.xml><?xml version="1.0" encoding="utf-8"?>
<sst xmlns="http://schemas.openxmlformats.org/spreadsheetml/2006/main" count="2694" uniqueCount="414">
  <si>
    <r>
      <rPr>
        <b/>
        <sz val="8"/>
        <color rgb="FF282D26"/>
        <rFont val="Arial"/>
        <family val="2"/>
      </rPr>
      <t>Etage</t>
    </r>
  </si>
  <si>
    <r>
      <rPr>
        <b/>
        <sz val="8"/>
        <color rgb="FF131A13"/>
        <rFont val="Arial"/>
        <family val="2"/>
      </rPr>
      <t>Ruimtennr.</t>
    </r>
  </si>
  <si>
    <r>
      <rPr>
        <b/>
        <sz val="8"/>
        <color rgb="FF131A13"/>
        <rFont val="Arial"/>
        <family val="2"/>
      </rPr>
      <t>Ruimtenaam</t>
    </r>
  </si>
  <si>
    <r>
      <rPr>
        <b/>
        <sz val="8"/>
        <color rgb="FF131A13"/>
        <rFont val="Arial"/>
        <family val="2"/>
      </rPr>
      <t>Unit</t>
    </r>
  </si>
  <si>
    <t>Vloerafwerking</t>
  </si>
  <si>
    <r>
      <rPr>
        <b/>
        <sz val="8"/>
        <color rgb="FF131A13"/>
        <rFont val="Arial"/>
        <family val="2"/>
      </rPr>
      <t xml:space="preserve">Freq. per </t>
    </r>
    <r>
      <rPr>
        <b/>
        <sz val="8"/>
        <color rgb="FF282D26"/>
        <rFont val="Arial"/>
        <family val="2"/>
      </rPr>
      <t>jaar</t>
    </r>
  </si>
  <si>
    <r>
      <rPr>
        <b/>
        <sz val="8"/>
        <color rgb="FF131A13"/>
        <rFont val="Arial"/>
        <family val="2"/>
      </rPr>
      <t>Kosten per jaar</t>
    </r>
  </si>
  <si>
    <r>
      <rPr>
        <b/>
        <sz val="8"/>
        <color rgb="FF131A13"/>
        <rFont val="Arial"/>
        <family val="2"/>
      </rPr>
      <t xml:space="preserve">Kosten per </t>
    </r>
    <r>
      <rPr>
        <b/>
        <sz val="8"/>
        <color rgb="FF282D26"/>
        <rFont val="Arial"/>
        <family val="2"/>
      </rPr>
      <t>maand</t>
    </r>
  </si>
  <si>
    <t>kosten per 100 m²</t>
  </si>
  <si>
    <t>Categorie</t>
  </si>
  <si>
    <t>Controle</t>
  </si>
  <si>
    <t>Percentage</t>
  </si>
  <si>
    <t>Gemiddelde</t>
  </si>
  <si>
    <t>Eerste etage</t>
  </si>
  <si>
    <t>0.09</t>
  </si>
  <si>
    <r>
      <rPr>
        <sz val="8"/>
        <color rgb="FF282D26"/>
        <rFont val="Arial"/>
        <family val="2"/>
      </rPr>
      <t>Werkkast</t>
    </r>
  </si>
  <si>
    <r>
      <rPr>
        <sz val="8"/>
        <color rgb="FF131A13"/>
        <rFont val="Arial"/>
        <family val="2"/>
      </rPr>
      <t>Gvmzaal</t>
    </r>
  </si>
  <si>
    <r>
      <rPr>
        <sz val="8"/>
        <color rgb="FF131A13"/>
        <rFont val="Arial"/>
        <family val="2"/>
      </rPr>
      <t>D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5E6759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4D524B"/>
        <rFont val="Arial"/>
        <family val="2"/>
      </rPr>
      <t>.</t>
    </r>
  </si>
  <si>
    <t>Werkkast</t>
  </si>
  <si>
    <r>
      <rPr>
        <sz val="8"/>
        <color rgb="FF131A13"/>
        <rFont val="Arial"/>
        <family val="2"/>
      </rPr>
      <t>Begane grond</t>
    </r>
  </si>
  <si>
    <t>0.19</t>
  </si>
  <si>
    <t>Opslag</t>
  </si>
  <si>
    <t>Hoofdgebouw</t>
  </si>
  <si>
    <r>
      <rPr>
        <sz val="8"/>
        <color rgb="FF131A13"/>
        <rFont val="Arial"/>
        <family val="2"/>
      </rPr>
      <t>D</t>
    </r>
    <r>
      <rPr>
        <sz val="8"/>
        <color rgb="FF3A4138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3A4138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3A4138"/>
        <rFont val="Arial"/>
        <family val="2"/>
      </rPr>
      <t>.</t>
    </r>
  </si>
  <si>
    <t>Begane grond</t>
  </si>
  <si>
    <t>0.35</t>
  </si>
  <si>
    <r>
      <rPr>
        <sz val="8"/>
        <color rgb="FF282F28"/>
        <rFont val="Arial"/>
        <family val="2"/>
      </rPr>
      <t>Werkkast</t>
    </r>
  </si>
  <si>
    <r>
      <rPr>
        <sz val="8"/>
        <color rgb="FF151A13"/>
        <rFont val="Arial"/>
        <family val="2"/>
      </rPr>
      <t>D.H.T.</t>
    </r>
  </si>
  <si>
    <t>0.38</t>
  </si>
  <si>
    <t>Repro</t>
  </si>
  <si>
    <r>
      <rPr>
        <sz val="8"/>
        <color rgb="FF151A13"/>
        <rFont val="Arial"/>
        <family val="2"/>
      </rPr>
      <t>Gietvloer</t>
    </r>
  </si>
  <si>
    <t>Derde etage</t>
  </si>
  <si>
    <t>3.08</t>
  </si>
  <si>
    <r>
      <rPr>
        <sz val="8"/>
        <color rgb="FF262D26"/>
        <rFont val="Arial"/>
        <family val="2"/>
      </rPr>
      <t>Werkkast</t>
    </r>
  </si>
  <si>
    <r>
      <rPr>
        <sz val="8"/>
        <color rgb="FF131A13"/>
        <rFont val="Arial"/>
        <family val="2"/>
      </rPr>
      <t>D.H.T.</t>
    </r>
  </si>
  <si>
    <t>3.09</t>
  </si>
  <si>
    <r>
      <rPr>
        <sz val="8"/>
        <color rgb="FF1D231C"/>
        <rFont val="Arial"/>
        <family val="2"/>
      </rPr>
      <t>Opslag</t>
    </r>
  </si>
  <si>
    <r>
      <rPr>
        <sz val="8"/>
        <color rgb="FF1D231C"/>
        <rFont val="Arial"/>
        <family val="2"/>
      </rPr>
      <t>Hoofdgebouw</t>
    </r>
  </si>
  <si>
    <r>
      <rPr>
        <sz val="8"/>
        <color rgb="FF1D231C"/>
        <rFont val="Arial"/>
        <family val="2"/>
      </rPr>
      <t>D</t>
    </r>
    <r>
      <rPr>
        <sz val="8"/>
        <color rgb="FF4F544D"/>
        <rFont val="Arial"/>
        <family val="2"/>
      </rPr>
      <t>.</t>
    </r>
    <r>
      <rPr>
        <sz val="8"/>
        <color rgb="FF1D231C"/>
        <rFont val="Arial"/>
        <family val="2"/>
      </rPr>
      <t>H.T.</t>
    </r>
  </si>
  <si>
    <t>3.14</t>
  </si>
  <si>
    <r>
      <rPr>
        <sz val="8"/>
        <color rgb="FF1D231C"/>
        <rFont val="Arial"/>
        <family val="2"/>
      </rPr>
      <t>Techniek 304</t>
    </r>
  </si>
  <si>
    <r>
      <rPr>
        <sz val="8"/>
        <color rgb="FF1D231C"/>
        <rFont val="Arial"/>
        <family val="2"/>
      </rPr>
      <t>Gietvloer</t>
    </r>
  </si>
  <si>
    <t>1.06</t>
  </si>
  <si>
    <t>1.07</t>
  </si>
  <si>
    <t>1.2</t>
  </si>
  <si>
    <r>
      <rPr>
        <sz val="8"/>
        <color rgb="FF131A13"/>
        <rFont val="Arial"/>
        <family val="2"/>
      </rPr>
      <t>Hoofdgebouw</t>
    </r>
  </si>
  <si>
    <t>Souterrain</t>
  </si>
  <si>
    <t>-1.02</t>
  </si>
  <si>
    <t>Buitentrap</t>
  </si>
  <si>
    <r>
      <rPr>
        <sz val="8"/>
        <color rgb="FF282D26"/>
        <rFont val="Arial"/>
        <family val="2"/>
      </rPr>
      <t>Steen</t>
    </r>
  </si>
  <si>
    <r>
      <rPr>
        <sz val="8"/>
        <color rgb="FF1D231C"/>
        <rFont val="Arial"/>
        <family val="2"/>
      </rPr>
      <t>Begane grond</t>
    </r>
  </si>
  <si>
    <t>0.25</t>
  </si>
  <si>
    <r>
      <rPr>
        <sz val="8"/>
        <color rgb="FF1D231C"/>
        <rFont val="Arial"/>
        <family val="2"/>
      </rPr>
      <t>Werkkast</t>
    </r>
  </si>
  <si>
    <r>
      <rPr>
        <sz val="8"/>
        <color rgb="FF1D231C"/>
        <rFont val="Arial"/>
        <family val="2"/>
      </rPr>
      <t>Onderbouw</t>
    </r>
  </si>
  <si>
    <r>
      <rPr>
        <sz val="8"/>
        <color rgb="FF1D231C"/>
        <rFont val="Arial"/>
        <family val="2"/>
      </rPr>
      <t>Epoxy</t>
    </r>
  </si>
  <si>
    <t>Prijs/m²/keer</t>
  </si>
  <si>
    <t>1.03</t>
  </si>
  <si>
    <r>
      <rPr>
        <sz val="8"/>
        <color rgb="FF111811"/>
        <rFont val="Arial"/>
        <family val="2"/>
      </rPr>
      <t>Onderbouw</t>
    </r>
  </si>
  <si>
    <r>
      <rPr>
        <sz val="8"/>
        <color rgb="FF242A23"/>
        <rFont val="Arial"/>
        <family val="2"/>
      </rPr>
      <t>Marmoleum</t>
    </r>
  </si>
  <si>
    <t>Tweede etage</t>
  </si>
  <si>
    <t>2.02</t>
  </si>
  <si>
    <r>
      <rPr>
        <sz val="8"/>
        <color rgb="FF111811"/>
        <rFont val="Arial"/>
        <family val="2"/>
      </rPr>
      <t xml:space="preserve">Techniek </t>
    </r>
    <r>
      <rPr>
        <sz val="8"/>
        <color rgb="FF424B3F"/>
        <rFont val="Arial"/>
        <family val="2"/>
      </rPr>
      <t xml:space="preserve">/ </t>
    </r>
    <r>
      <rPr>
        <sz val="8"/>
        <color rgb="FF111811"/>
        <rFont val="Arial"/>
        <family val="2"/>
      </rPr>
      <t>ict</t>
    </r>
  </si>
  <si>
    <t>Gang</t>
  </si>
  <si>
    <t>3.01</t>
  </si>
  <si>
    <r>
      <rPr>
        <sz val="8"/>
        <color rgb="FF131A13"/>
        <rFont val="Arial"/>
        <family val="2"/>
      </rPr>
      <t>Gang</t>
    </r>
  </si>
  <si>
    <t>Epoxy</t>
  </si>
  <si>
    <t>Hal en lokaal</t>
  </si>
  <si>
    <t>2.01</t>
  </si>
  <si>
    <r>
      <rPr>
        <sz val="8"/>
        <color rgb="FF262D26"/>
        <rFont val="Arial"/>
        <family val="2"/>
      </rPr>
      <t>Gang</t>
    </r>
  </si>
  <si>
    <t>Kantoor e.d.</t>
  </si>
  <si>
    <t>0.03</t>
  </si>
  <si>
    <r>
      <rPr>
        <sz val="8"/>
        <color rgb="FF282D26"/>
        <rFont val="Arial"/>
        <family val="2"/>
      </rPr>
      <t>Gvmzaal</t>
    </r>
  </si>
  <si>
    <r>
      <rPr>
        <sz val="8"/>
        <color rgb="FF131A13"/>
        <rFont val="Arial"/>
        <family val="2"/>
      </rPr>
      <t>Hout</t>
    </r>
  </si>
  <si>
    <t>Douches e.d.</t>
  </si>
  <si>
    <t>3.02</t>
  </si>
  <si>
    <t>Toilet voorruimte</t>
  </si>
  <si>
    <t>1.01</t>
  </si>
  <si>
    <r>
      <rPr>
        <sz val="8"/>
        <color rgb="FF151A13"/>
        <rFont val="Arial"/>
        <family val="2"/>
      </rPr>
      <t>Gang</t>
    </r>
  </si>
  <si>
    <r>
      <rPr>
        <sz val="8"/>
        <color rgb="FF151A13"/>
        <rFont val="Arial"/>
        <family val="2"/>
      </rPr>
      <t>Hoofdgebouw</t>
    </r>
  </si>
  <si>
    <t>Toilet</t>
  </si>
  <si>
    <t>0.02</t>
  </si>
  <si>
    <r>
      <rPr>
        <sz val="8"/>
        <color rgb="FF131A13"/>
        <rFont val="Arial"/>
        <family val="2"/>
      </rPr>
      <t xml:space="preserve">Hal </t>
    </r>
    <r>
      <rPr>
        <sz val="8"/>
        <color rgb="FF282D26"/>
        <rFont val="Arial"/>
        <family val="2"/>
      </rPr>
      <t>bii toiletten</t>
    </r>
  </si>
  <si>
    <r>
      <rPr>
        <sz val="8"/>
        <color rgb="FF131A13"/>
        <rFont val="Arial"/>
        <family val="2"/>
      </rPr>
      <t>Gietvloer</t>
    </r>
  </si>
  <si>
    <t>Docententoilet</t>
  </si>
  <si>
    <t>0.44</t>
  </si>
  <si>
    <t>Pantry</t>
  </si>
  <si>
    <t>0.47</t>
  </si>
  <si>
    <t>Damestoilet</t>
  </si>
  <si>
    <t>0.05</t>
  </si>
  <si>
    <r>
      <rPr>
        <sz val="8"/>
        <color rgb="FF282D26"/>
        <rFont val="Arial"/>
        <family val="2"/>
      </rPr>
      <t>Gang</t>
    </r>
  </si>
  <si>
    <r>
      <rPr>
        <sz val="8"/>
        <color rgb="FF131A13"/>
        <rFont val="Arial"/>
        <family val="2"/>
      </rPr>
      <t>Linoleum</t>
    </r>
  </si>
  <si>
    <t>Herentoilet</t>
  </si>
  <si>
    <t>0.34</t>
  </si>
  <si>
    <r>
      <rPr>
        <sz val="8"/>
        <color rgb="FF282F28"/>
        <rFont val="Arial"/>
        <family val="2"/>
      </rPr>
      <t xml:space="preserve">Voorhal </t>
    </r>
    <r>
      <rPr>
        <sz val="8"/>
        <color rgb="FF151A13"/>
        <rFont val="Arial"/>
        <family val="2"/>
      </rPr>
      <t>trap</t>
    </r>
  </si>
  <si>
    <r>
      <rPr>
        <sz val="8"/>
        <color rgb="FF151A13"/>
        <rFont val="Arial"/>
        <family val="2"/>
      </rPr>
      <t>D</t>
    </r>
    <r>
      <rPr>
        <sz val="8"/>
        <color rgb="FF000100"/>
        <rFont val="Arial"/>
        <family val="2"/>
      </rPr>
      <t>.</t>
    </r>
    <r>
      <rPr>
        <sz val="8"/>
        <color rgb="FF151A13"/>
        <rFont val="Arial"/>
        <family val="2"/>
      </rPr>
      <t>H.T.</t>
    </r>
  </si>
  <si>
    <t>0.04</t>
  </si>
  <si>
    <r>
      <rPr>
        <sz val="8"/>
        <color rgb="FF1D231C"/>
        <rFont val="Arial"/>
        <family val="2"/>
      </rPr>
      <t>Aulagang</t>
    </r>
  </si>
  <si>
    <r>
      <rPr>
        <sz val="8"/>
        <color rgb="FF1D231C"/>
        <rFont val="Arial"/>
        <family val="2"/>
      </rPr>
      <t>D.H</t>
    </r>
    <r>
      <rPr>
        <sz val="8"/>
        <color rgb="FF4F544D"/>
        <rFont val="Arial"/>
        <family val="2"/>
      </rPr>
      <t>.</t>
    </r>
    <r>
      <rPr>
        <sz val="8"/>
        <color rgb="FF1D231C"/>
        <rFont val="Arial"/>
        <family val="2"/>
      </rPr>
      <t>T</t>
    </r>
    <r>
      <rPr>
        <sz val="8"/>
        <color rgb="FF4F544D"/>
        <rFont val="Arial"/>
        <family val="2"/>
      </rPr>
      <t>.</t>
    </r>
  </si>
  <si>
    <t>0.23</t>
  </si>
  <si>
    <r>
      <rPr>
        <sz val="8"/>
        <color rgb="FF0C110C"/>
        <rFont val="Arial"/>
        <family val="2"/>
      </rPr>
      <t>Ep</t>
    </r>
    <r>
      <rPr>
        <sz val="8"/>
        <color rgb="FF31382F"/>
        <rFont val="Arial"/>
        <family val="2"/>
      </rPr>
      <t>oxy</t>
    </r>
  </si>
  <si>
    <t>0.27</t>
  </si>
  <si>
    <r>
      <rPr>
        <sz val="8"/>
        <color rgb="FF1D231C"/>
        <rFont val="Arial"/>
        <family val="2"/>
      </rPr>
      <t>Hal</t>
    </r>
  </si>
  <si>
    <r>
      <rPr>
        <sz val="8"/>
        <color rgb="FF1D231C"/>
        <rFont val="Arial"/>
        <family val="2"/>
      </rPr>
      <t>Marmoleum</t>
    </r>
  </si>
  <si>
    <r>
      <rPr>
        <sz val="8"/>
        <color rgb="FF111811"/>
        <rFont val="Arial"/>
        <family val="2"/>
      </rPr>
      <t>Gang</t>
    </r>
  </si>
  <si>
    <r>
      <rPr>
        <sz val="8"/>
        <color rgb="FF111811"/>
        <rFont val="Arial"/>
        <family val="2"/>
      </rPr>
      <t>D.H.T.</t>
    </r>
  </si>
  <si>
    <t>1.09</t>
  </si>
  <si>
    <t>Nooduitgang</t>
  </si>
  <si>
    <r>
      <rPr>
        <sz val="8"/>
        <color rgb="FF111811"/>
        <rFont val="Arial"/>
        <family val="2"/>
      </rPr>
      <t>Marmoleum</t>
    </r>
  </si>
  <si>
    <t>0.36</t>
  </si>
  <si>
    <r>
      <rPr>
        <sz val="8"/>
        <color rgb="FF151A13"/>
        <rFont val="Arial"/>
        <family val="2"/>
      </rPr>
      <t>Noodhal</t>
    </r>
  </si>
  <si>
    <r>
      <rPr>
        <sz val="8"/>
        <color rgb="FF282F28"/>
        <rFont val="Arial"/>
        <family val="2"/>
      </rPr>
      <t>Schoonloopmat</t>
    </r>
  </si>
  <si>
    <t>0.4</t>
  </si>
  <si>
    <r>
      <rPr>
        <sz val="8"/>
        <color rgb="FF282F28"/>
        <rFont val="Arial"/>
        <family val="2"/>
      </rPr>
      <t>Kluisjes</t>
    </r>
  </si>
  <si>
    <t>0.48</t>
  </si>
  <si>
    <t>0.33</t>
  </si>
  <si>
    <t>Kluisjes</t>
  </si>
  <si>
    <r>
      <rPr>
        <sz val="8"/>
        <color rgb="FF282F28"/>
        <rFont val="Arial"/>
        <family val="2"/>
      </rPr>
      <t>Gietvloer</t>
    </r>
  </si>
  <si>
    <t>0.06</t>
  </si>
  <si>
    <t>Sportbegeleiderkamer</t>
  </si>
  <si>
    <r>
      <rPr>
        <sz val="8"/>
        <color rgb="FF282D26"/>
        <rFont val="Arial"/>
        <family val="2"/>
      </rPr>
      <t>Linoleum</t>
    </r>
  </si>
  <si>
    <t>0.32</t>
  </si>
  <si>
    <r>
      <rPr>
        <sz val="8"/>
        <color rgb="FF151A13"/>
        <rFont val="Arial"/>
        <family val="2"/>
      </rPr>
      <t xml:space="preserve">Hal </t>
    </r>
    <r>
      <rPr>
        <sz val="8"/>
        <color rgb="FF282F28"/>
        <rFont val="Arial"/>
        <family val="2"/>
      </rPr>
      <t xml:space="preserve">bii </t>
    </r>
    <r>
      <rPr>
        <sz val="8"/>
        <color rgb="FF151A13"/>
        <rFont val="Arial"/>
        <family val="2"/>
      </rPr>
      <t>receptie</t>
    </r>
  </si>
  <si>
    <r>
      <rPr>
        <sz val="8"/>
        <color rgb="FF1D231C"/>
        <rFont val="Arial"/>
        <family val="2"/>
      </rPr>
      <t>Receptie</t>
    </r>
  </si>
  <si>
    <r>
      <rPr>
        <sz val="8"/>
        <color rgb="FF31382F"/>
        <rFont val="Arial"/>
        <family val="2"/>
      </rPr>
      <t>Marmoleum</t>
    </r>
  </si>
  <si>
    <t>0.39</t>
  </si>
  <si>
    <r>
      <rPr>
        <sz val="8"/>
        <color rgb="FF282F28"/>
        <rFont val="Arial"/>
        <family val="2"/>
      </rPr>
      <t>Mediatheek</t>
    </r>
  </si>
  <si>
    <r>
      <rPr>
        <sz val="8"/>
        <color rgb="FF151A13"/>
        <rFont val="Arial"/>
        <family val="2"/>
      </rPr>
      <t>Tapijt</t>
    </r>
  </si>
  <si>
    <t>0.45</t>
  </si>
  <si>
    <r>
      <rPr>
        <sz val="8"/>
        <color rgb="FF151A13"/>
        <rFont val="Arial"/>
        <family val="2"/>
      </rPr>
      <t>Postkamer</t>
    </r>
  </si>
  <si>
    <t>Lokaal 15a</t>
  </si>
  <si>
    <t>1.12</t>
  </si>
  <si>
    <t>Lokaal 103</t>
  </si>
  <si>
    <r>
      <rPr>
        <sz val="8"/>
        <color rgb="FF262D26"/>
        <rFont val="Arial"/>
        <family val="2"/>
      </rPr>
      <t>Gietvloer</t>
    </r>
  </si>
  <si>
    <t>1.19</t>
  </si>
  <si>
    <t>Lokaal 113</t>
  </si>
  <si>
    <t>2.12</t>
  </si>
  <si>
    <t>Lokaal 203</t>
  </si>
  <si>
    <t xml:space="preserve">Lokaal </t>
  </si>
  <si>
    <t>2.18</t>
  </si>
  <si>
    <t>Lokaal 209</t>
  </si>
  <si>
    <t>1.18</t>
  </si>
  <si>
    <t>Lokaal 112</t>
  </si>
  <si>
    <t>2.1</t>
  </si>
  <si>
    <t>Lokaal 201</t>
  </si>
  <si>
    <t>1.13</t>
  </si>
  <si>
    <t>Lokaal 104</t>
  </si>
  <si>
    <t>1.17</t>
  </si>
  <si>
    <t>Lokaal 108</t>
  </si>
  <si>
    <t>2.15</t>
  </si>
  <si>
    <t>Lokaal 206</t>
  </si>
  <si>
    <t>1.04</t>
  </si>
  <si>
    <t>Lokaal 12</t>
  </si>
  <si>
    <t>1.05</t>
  </si>
  <si>
    <t>Lokaal 13</t>
  </si>
  <si>
    <t>Lokaal 15</t>
  </si>
  <si>
    <t>2.09</t>
  </si>
  <si>
    <t>Lokaal 200</t>
  </si>
  <si>
    <t>0.12</t>
  </si>
  <si>
    <r>
      <rPr>
        <sz val="8"/>
        <color rgb="FF282D26"/>
        <rFont val="Arial"/>
        <family val="2"/>
      </rPr>
      <t>Auditorium</t>
    </r>
  </si>
  <si>
    <t>Steen / tapiit</t>
  </si>
  <si>
    <t>0.2</t>
  </si>
  <si>
    <r>
      <rPr>
        <sz val="8"/>
        <color rgb="FF1D231C"/>
        <rFont val="Arial"/>
        <family val="2"/>
      </rPr>
      <t>Dramazaal</t>
    </r>
  </si>
  <si>
    <r>
      <rPr>
        <sz val="8"/>
        <color rgb="FF1D231C"/>
        <rFont val="Arial"/>
        <family val="2"/>
      </rPr>
      <t>Hout</t>
    </r>
  </si>
  <si>
    <t>0.15</t>
  </si>
  <si>
    <t>NoodLokaal N01</t>
  </si>
  <si>
    <t>Tapiit</t>
  </si>
  <si>
    <t>0.16</t>
  </si>
  <si>
    <t>NoodLokaal N02</t>
  </si>
  <si>
    <t>1.15</t>
  </si>
  <si>
    <t>Lokaal 106</t>
  </si>
  <si>
    <t>Lokaal 109</t>
  </si>
  <si>
    <t>Lokaal 111</t>
  </si>
  <si>
    <t>2.16</t>
  </si>
  <si>
    <t>Lokaal 207</t>
  </si>
  <si>
    <t>2.19</t>
  </si>
  <si>
    <t>Lokaal 210</t>
  </si>
  <si>
    <t>2.2</t>
  </si>
  <si>
    <t>Lokaal 211</t>
  </si>
  <si>
    <t>1.02</t>
  </si>
  <si>
    <t>Lokaal 11</t>
  </si>
  <si>
    <t>Lokaal 110</t>
  </si>
  <si>
    <t>2.17</t>
  </si>
  <si>
    <t>Lokaal 208</t>
  </si>
  <si>
    <t>0.21</t>
  </si>
  <si>
    <r>
      <rPr>
        <sz val="8"/>
        <color rgb="FF0C110C"/>
        <rFont val="Arial"/>
        <family val="2"/>
      </rPr>
      <t>Theaterzaal</t>
    </r>
  </si>
  <si>
    <r>
      <rPr>
        <sz val="8"/>
        <color rgb="FF1D231C"/>
        <rFont val="Arial"/>
        <family val="2"/>
      </rPr>
      <t>Linoleum</t>
    </r>
  </si>
  <si>
    <t>2.11</t>
  </si>
  <si>
    <t>Lokaal 202</t>
  </si>
  <si>
    <t>0.26</t>
  </si>
  <si>
    <t>Lokaal 100</t>
  </si>
  <si>
    <t>2.13</t>
  </si>
  <si>
    <t>Lokaal 204</t>
  </si>
  <si>
    <t>1.14</t>
  </si>
  <si>
    <t>Lokaal 105</t>
  </si>
  <si>
    <t>0.31</t>
  </si>
  <si>
    <t>Onderbouw</t>
  </si>
  <si>
    <t>1.1</t>
  </si>
  <si>
    <t>Lokaal 101</t>
  </si>
  <si>
    <t>2.14</t>
  </si>
  <si>
    <t>Lokaal 205</t>
  </si>
  <si>
    <t>0.22</t>
  </si>
  <si>
    <r>
      <rPr>
        <sz val="8"/>
        <color rgb="FF1D231C"/>
        <rFont val="Arial"/>
        <family val="2"/>
      </rPr>
      <t>Koorzaal</t>
    </r>
  </si>
  <si>
    <t>3.13</t>
  </si>
  <si>
    <r>
      <rPr>
        <sz val="8"/>
        <color rgb="FF1D231C"/>
        <rFont val="Arial"/>
        <family val="2"/>
      </rPr>
      <t>Voorbereidingsruimte</t>
    </r>
  </si>
  <si>
    <t>3.11</t>
  </si>
  <si>
    <t>Lokaal 300 ( opslag / vitrines )</t>
  </si>
  <si>
    <t>3.17</t>
  </si>
  <si>
    <t>Lokaal 307 ( betalab )</t>
  </si>
  <si>
    <t>3.1</t>
  </si>
  <si>
    <t>Lokaal 300 ( biologie )</t>
  </si>
  <si>
    <t>3.19</t>
  </si>
  <si>
    <t>Lokaal 309</t>
  </si>
  <si>
    <t>3.12</t>
  </si>
  <si>
    <t>Lokaal 302 ( scheikunde )</t>
  </si>
  <si>
    <t>3.16</t>
  </si>
  <si>
    <t>Lokaal 306 ( natuurkunde)</t>
  </si>
  <si>
    <t>3.18</t>
  </si>
  <si>
    <t>Lokaal 308 ( natuurkunde )</t>
  </si>
  <si>
    <t>3.15</t>
  </si>
  <si>
    <t>Lokaal 305</t>
  </si>
  <si>
    <t>0.24</t>
  </si>
  <si>
    <r>
      <rPr>
        <sz val="8"/>
        <color rgb="FF282F28"/>
        <rFont val="Arial"/>
        <family val="2"/>
      </rPr>
      <t>Receptie</t>
    </r>
  </si>
  <si>
    <t>0.11</t>
  </si>
  <si>
    <r>
      <rPr>
        <sz val="8"/>
        <color rgb="FF131A13"/>
        <rFont val="Arial"/>
        <family val="2"/>
      </rPr>
      <t>Hal</t>
    </r>
  </si>
  <si>
    <t>0.17</t>
  </si>
  <si>
    <r>
      <rPr>
        <sz val="8"/>
        <color rgb="FF131A13"/>
        <rFont val="Arial"/>
        <family val="2"/>
      </rPr>
      <t>Trap</t>
    </r>
  </si>
  <si>
    <t>0.07</t>
  </si>
  <si>
    <r>
      <rPr>
        <sz val="8"/>
        <color rgb="FF1D231C"/>
        <rFont val="Arial"/>
        <family val="2"/>
      </rPr>
      <t>Kluis</t>
    </r>
    <r>
      <rPr>
        <sz val="8"/>
        <color rgb="FF4F544D"/>
        <rFont val="Arial"/>
        <family val="2"/>
      </rPr>
      <t>/</t>
    </r>
    <r>
      <rPr>
        <sz val="8"/>
        <color rgb="FF1D231C"/>
        <rFont val="Arial"/>
        <family val="2"/>
      </rPr>
      <t>zitruimte</t>
    </r>
  </si>
  <si>
    <t>-1.01</t>
  </si>
  <si>
    <r>
      <rPr>
        <sz val="8"/>
        <color rgb="FF131A13"/>
        <rFont val="Arial"/>
        <family val="2"/>
      </rPr>
      <t>Lee</t>
    </r>
    <r>
      <rPr>
        <sz val="8"/>
        <color rgb="FF3A4138"/>
        <rFont val="Arial"/>
        <family val="2"/>
      </rPr>
      <t>rlingen</t>
    </r>
    <r>
      <rPr>
        <sz val="8"/>
        <color rgb="FF282D26"/>
        <rFont val="Arial"/>
        <family val="2"/>
      </rPr>
      <t>cafe</t>
    </r>
  </si>
  <si>
    <t>Kunststof</t>
  </si>
  <si>
    <t>0.01</t>
  </si>
  <si>
    <r>
      <rPr>
        <sz val="8"/>
        <color rgb="FF131A13"/>
        <rFont val="Arial"/>
        <family val="2"/>
      </rPr>
      <t>Entreehal</t>
    </r>
  </si>
  <si>
    <t>lnloopmat/gietvloer</t>
  </si>
  <si>
    <t>Docentenruimte</t>
  </si>
  <si>
    <t>0.49</t>
  </si>
  <si>
    <r>
      <rPr>
        <sz val="8"/>
        <color rgb="FF151A13"/>
        <rFont val="Arial"/>
        <family val="2"/>
      </rPr>
      <t>Lerarenruimte</t>
    </r>
  </si>
  <si>
    <t>0.18</t>
  </si>
  <si>
    <r>
      <rPr>
        <sz val="8"/>
        <color rgb="FF1D231C"/>
        <rFont val="Arial"/>
        <family val="2"/>
      </rPr>
      <t>Trap</t>
    </r>
  </si>
  <si>
    <r>
      <rPr>
        <sz val="8"/>
        <color rgb="FF1D231C"/>
        <rFont val="Arial"/>
        <family val="2"/>
      </rPr>
      <t>Belon</t>
    </r>
  </si>
  <si>
    <t>2.21</t>
  </si>
  <si>
    <r>
      <rPr>
        <sz val="8"/>
        <color rgb="FF262D26"/>
        <rFont val="Arial"/>
        <family val="2"/>
      </rPr>
      <t>Stilteruimte</t>
    </r>
  </si>
  <si>
    <r>
      <rPr>
        <sz val="8"/>
        <color rgb="FF1D231C"/>
        <rFont val="Arial"/>
        <family val="2"/>
      </rPr>
      <t>Garderobe</t>
    </r>
  </si>
  <si>
    <t>0.5</t>
  </si>
  <si>
    <r>
      <rPr>
        <sz val="8"/>
        <color rgb="FF151A13"/>
        <rFont val="Arial"/>
        <family val="2"/>
      </rPr>
      <t>Hoofdtrappenhuis 1</t>
    </r>
  </si>
  <si>
    <r>
      <rPr>
        <sz val="8"/>
        <color rgb="FF151A13"/>
        <rFont val="Arial"/>
        <family val="2"/>
      </rPr>
      <t>D</t>
    </r>
    <r>
      <rPr>
        <sz val="8"/>
        <color rgb="FF595E57"/>
        <rFont val="Arial"/>
        <family val="2"/>
      </rPr>
      <t>.</t>
    </r>
    <r>
      <rPr>
        <sz val="8"/>
        <color rgb="FF151A13"/>
        <rFont val="Arial"/>
        <family val="2"/>
      </rPr>
      <t>H.T.</t>
    </r>
  </si>
  <si>
    <t>0.51</t>
  </si>
  <si>
    <r>
      <rPr>
        <sz val="8"/>
        <color rgb="FF151A13"/>
        <rFont val="Arial"/>
        <family val="2"/>
      </rPr>
      <t xml:space="preserve">Hoofdtrappenhuis </t>
    </r>
    <r>
      <rPr>
        <sz val="8"/>
        <color rgb="FF282F28"/>
        <rFont val="Arial"/>
        <family val="2"/>
      </rPr>
      <t>2</t>
    </r>
  </si>
  <si>
    <r>
      <rPr>
        <sz val="8"/>
        <color rgb="FF151A13"/>
        <rFont val="Arial"/>
        <family val="2"/>
      </rPr>
      <t>D</t>
    </r>
    <r>
      <rPr>
        <sz val="8"/>
        <color rgb="FF494F46"/>
        <rFont val="Arial"/>
        <family val="2"/>
      </rPr>
      <t>.</t>
    </r>
    <r>
      <rPr>
        <sz val="8"/>
        <color rgb="FF151A13"/>
        <rFont val="Arial"/>
        <family val="2"/>
      </rPr>
      <t>H.T.</t>
    </r>
  </si>
  <si>
    <r>
      <rPr>
        <sz val="8"/>
        <color rgb="FF131A13"/>
        <rFont val="Arial"/>
        <family val="2"/>
      </rPr>
      <t>Counter</t>
    </r>
  </si>
  <si>
    <r>
      <rPr>
        <sz val="8"/>
        <color rgb="FF131A13"/>
        <rFont val="Arial"/>
        <family val="2"/>
      </rPr>
      <t>D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3A4138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3A4138"/>
        <rFont val="Arial"/>
        <family val="2"/>
      </rPr>
      <t>.</t>
    </r>
  </si>
  <si>
    <t>0.46</t>
  </si>
  <si>
    <r>
      <rPr>
        <sz val="8"/>
        <color rgb="FF151A13"/>
        <rFont val="Arial"/>
        <family val="2"/>
      </rPr>
      <t xml:space="preserve">Leraren </t>
    </r>
    <r>
      <rPr>
        <sz val="8"/>
        <color rgb="FF282F28"/>
        <rFont val="Arial"/>
        <family val="2"/>
      </rPr>
      <t>koffieruimte</t>
    </r>
  </si>
  <si>
    <t>Herenkleedkamer</t>
  </si>
  <si>
    <r>
      <rPr>
        <sz val="8"/>
        <color rgb="FF131A13"/>
        <rFont val="Arial"/>
        <family val="2"/>
      </rPr>
      <t>D.H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3A4138"/>
        <rFont val="Arial"/>
        <family val="2"/>
      </rPr>
      <t>.</t>
    </r>
  </si>
  <si>
    <r>
      <rPr>
        <sz val="8"/>
        <color rgb="FF131A13"/>
        <rFont val="Arial"/>
        <family val="2"/>
      </rPr>
      <t>Dames</t>
    </r>
    <r>
      <rPr>
        <sz val="8"/>
        <color rgb="FF282D26"/>
        <rFont val="Arial"/>
        <family val="2"/>
      </rPr>
      <t>kleedkamer</t>
    </r>
  </si>
  <si>
    <r>
      <rPr>
        <sz val="8"/>
        <color rgb="FF131A13"/>
        <rFont val="Arial"/>
        <family val="2"/>
      </rPr>
      <t>D.H</t>
    </r>
    <r>
      <rPr>
        <sz val="8"/>
        <color rgb="FF3A4138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3A4138"/>
        <rFont val="Arial"/>
        <family val="2"/>
      </rPr>
      <t>.</t>
    </r>
  </si>
  <si>
    <t>3.2</t>
  </si>
  <si>
    <t>Lokaal 310</t>
  </si>
  <si>
    <t>Tussenverdieping</t>
  </si>
  <si>
    <r>
      <rPr>
        <sz val="8"/>
        <color rgb="FF282F28"/>
        <rFont val="Arial"/>
        <family val="2"/>
      </rPr>
      <t>Kleedruimte</t>
    </r>
  </si>
  <si>
    <r>
      <rPr>
        <sz val="8"/>
        <color rgb="FF282F28"/>
        <rFont val="Arial"/>
        <family val="2"/>
      </rPr>
      <t>Kleedruimte 2</t>
    </r>
  </si>
  <si>
    <r>
      <rPr>
        <sz val="8"/>
        <color rgb="FF282F28"/>
        <rFont val="Arial"/>
        <family val="2"/>
      </rPr>
      <t>Massageruimte</t>
    </r>
  </si>
  <si>
    <t>1.08</t>
  </si>
  <si>
    <r>
      <rPr>
        <sz val="8"/>
        <color rgb="FF111811"/>
        <rFont val="Arial"/>
        <family val="2"/>
      </rPr>
      <t>Kantoor</t>
    </r>
  </si>
  <si>
    <t>0.3</t>
  </si>
  <si>
    <r>
      <rPr>
        <sz val="8"/>
        <color rgb="FF31382F"/>
        <rFont val="Arial"/>
        <family val="2"/>
      </rPr>
      <t>Kantoor</t>
    </r>
  </si>
  <si>
    <r>
      <rPr>
        <sz val="8"/>
        <color rgb="FF131A13"/>
        <rFont val="Arial"/>
        <family val="2"/>
      </rPr>
      <t>Leerlingen</t>
    </r>
    <r>
      <rPr>
        <sz val="8"/>
        <color rgb="FF282D26"/>
        <rFont val="Arial"/>
        <family val="2"/>
      </rPr>
      <t>administratie</t>
    </r>
  </si>
  <si>
    <r>
      <rPr>
        <sz val="8"/>
        <color rgb="FF131A13"/>
        <rFont val="Arial"/>
        <family val="2"/>
      </rPr>
      <t>Tapiit</t>
    </r>
  </si>
  <si>
    <r>
      <rPr>
        <sz val="8"/>
        <color rgb="FF282D26"/>
        <rFont val="Arial"/>
        <family val="2"/>
      </rPr>
      <t>Rector</t>
    </r>
  </si>
  <si>
    <r>
      <rPr>
        <sz val="8"/>
        <color rgb="FF131A13"/>
        <rFont val="Arial"/>
        <family val="2"/>
      </rPr>
      <t>Entree</t>
    </r>
  </si>
  <si>
    <r>
      <rPr>
        <sz val="8"/>
        <color rgb="FF282D26"/>
        <rFont val="Arial"/>
        <family val="2"/>
      </rPr>
      <t>Schoonloopmat</t>
    </r>
  </si>
  <si>
    <r>
      <rPr>
        <sz val="8"/>
        <color rgb="FF282D26"/>
        <rFont val="Arial"/>
        <family val="2"/>
      </rPr>
      <t>Trap</t>
    </r>
  </si>
  <si>
    <r>
      <rPr>
        <sz val="8"/>
        <color rgb="FF131A13"/>
        <rFont val="Arial"/>
        <family val="2"/>
      </rPr>
      <t>G</t>
    </r>
    <r>
      <rPr>
        <sz val="8"/>
        <color rgb="FF3A4138"/>
        <rFont val="Arial"/>
        <family val="2"/>
      </rPr>
      <t>v</t>
    </r>
    <r>
      <rPr>
        <sz val="8"/>
        <color rgb="FF131A13"/>
        <rFont val="Arial"/>
        <family val="2"/>
      </rPr>
      <t>mzaal</t>
    </r>
  </si>
  <si>
    <t>0.13</t>
  </si>
  <si>
    <r>
      <rPr>
        <sz val="8"/>
        <color rgb="FF282D26"/>
        <rFont val="Arial"/>
        <family val="2"/>
      </rPr>
      <t>Aula</t>
    </r>
  </si>
  <si>
    <t>0.41</t>
  </si>
  <si>
    <r>
      <rPr>
        <sz val="8"/>
        <color rgb="FF282F28"/>
        <rFont val="Arial"/>
        <family val="2"/>
      </rPr>
      <t xml:space="preserve">Kamer </t>
    </r>
    <r>
      <rPr>
        <sz val="8"/>
        <color rgb="FF151A13"/>
        <rFont val="Arial"/>
        <family val="2"/>
      </rPr>
      <t xml:space="preserve">leerjaarcoordinator </t>
    </r>
    <r>
      <rPr>
        <sz val="8"/>
        <color rgb="FF282F28"/>
        <rFont val="Arial"/>
        <family val="2"/>
      </rPr>
      <t>2</t>
    </r>
  </si>
  <si>
    <t>0.42</t>
  </si>
  <si>
    <t>Dagcoordinaat</t>
  </si>
  <si>
    <t>0.43</t>
  </si>
  <si>
    <r>
      <rPr>
        <sz val="8"/>
        <color rgb="FF151A13"/>
        <rFont val="Arial"/>
        <family val="2"/>
      </rPr>
      <t>Decanaat</t>
    </r>
  </si>
  <si>
    <r>
      <rPr>
        <sz val="8"/>
        <color rgb="FF151A13"/>
        <rFont val="Arial"/>
        <family val="2"/>
      </rPr>
      <t>Tapiit</t>
    </r>
  </si>
  <si>
    <r>
      <rPr>
        <sz val="8"/>
        <color rgb="FF1D231C"/>
        <rFont val="Arial"/>
        <family val="2"/>
      </rPr>
      <t>Aula</t>
    </r>
  </si>
  <si>
    <r>
      <rPr>
        <sz val="8"/>
        <color rgb="FF1D231C"/>
        <rFont val="Arial"/>
        <family val="2"/>
      </rPr>
      <t>D</t>
    </r>
    <r>
      <rPr>
        <sz val="8"/>
        <color rgb="FF4F544D"/>
        <rFont val="Arial"/>
        <family val="2"/>
      </rPr>
      <t>.</t>
    </r>
    <r>
      <rPr>
        <sz val="8"/>
        <color rgb="FF1D231C"/>
        <rFont val="Arial"/>
        <family val="2"/>
      </rPr>
      <t>H</t>
    </r>
    <r>
      <rPr>
        <sz val="8"/>
        <color rgb="FF4F544D"/>
        <rFont val="Arial"/>
        <family val="2"/>
      </rPr>
      <t>.</t>
    </r>
    <r>
      <rPr>
        <sz val="8"/>
        <color rgb="FF1D231C"/>
        <rFont val="Arial"/>
        <family val="2"/>
      </rPr>
      <t>T</t>
    </r>
    <r>
      <rPr>
        <sz val="8"/>
        <color rgb="FF626962"/>
        <rFont val="Arial"/>
        <family val="2"/>
      </rPr>
      <t>.</t>
    </r>
  </si>
  <si>
    <r>
      <rPr>
        <sz val="8"/>
        <color rgb="FF151A13"/>
        <rFont val="Arial"/>
        <family val="2"/>
      </rPr>
      <t xml:space="preserve">Leraar </t>
    </r>
    <r>
      <rPr>
        <sz val="8"/>
        <color rgb="FF282F28"/>
        <rFont val="Arial"/>
        <family val="2"/>
      </rPr>
      <t>coordinator</t>
    </r>
  </si>
  <si>
    <r>
      <rPr>
        <sz val="8"/>
        <color rgb="FF131A13"/>
        <rFont val="Arial"/>
        <family val="2"/>
      </rPr>
      <t>Facilitair</t>
    </r>
  </si>
  <si>
    <r>
      <rPr>
        <sz val="8"/>
        <color rgb="FF131A13"/>
        <rFont val="Arial"/>
        <family val="2"/>
      </rPr>
      <t>G</t>
    </r>
    <r>
      <rPr>
        <sz val="8"/>
        <color rgb="FF3A4138"/>
        <rFont val="Arial"/>
        <family val="2"/>
      </rPr>
      <t>i</t>
    </r>
    <r>
      <rPr>
        <sz val="8"/>
        <color rgb="FF131A13"/>
        <rFont val="Arial"/>
        <family val="2"/>
      </rPr>
      <t>etvloer</t>
    </r>
  </si>
  <si>
    <t>0.14</t>
  </si>
  <si>
    <r>
      <rPr>
        <sz val="8"/>
        <color rgb="FF131A13"/>
        <rFont val="Arial"/>
        <family val="2"/>
      </rPr>
      <t>Podium</t>
    </r>
  </si>
  <si>
    <r>
      <rPr>
        <sz val="8"/>
        <color rgb="FF1D231C"/>
        <rFont val="Arial"/>
        <family val="2"/>
      </rPr>
      <t>Binnenentree</t>
    </r>
  </si>
  <si>
    <r>
      <rPr>
        <sz val="8"/>
        <color rgb="FF1D231C"/>
        <rFont val="Arial"/>
        <family val="2"/>
      </rPr>
      <t>D.H.T.</t>
    </r>
  </si>
  <si>
    <t>0.08</t>
  </si>
  <si>
    <r>
      <rPr>
        <sz val="8"/>
        <color rgb="FF1D231C"/>
        <rFont val="Arial"/>
        <family val="2"/>
      </rPr>
      <t>Kantine uitgifte</t>
    </r>
  </si>
  <si>
    <t>Herendouche</t>
  </si>
  <si>
    <r>
      <rPr>
        <sz val="8"/>
        <color rgb="FF282D26"/>
        <rFont val="Arial"/>
        <family val="2"/>
      </rPr>
      <t>D.H</t>
    </r>
    <r>
      <rPr>
        <sz val="8"/>
        <color rgb="FF5E6759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4D524B"/>
        <rFont val="Arial"/>
        <family val="2"/>
      </rPr>
      <t>.</t>
    </r>
  </si>
  <si>
    <t>Damesdouche</t>
  </si>
  <si>
    <r>
      <rPr>
        <sz val="8"/>
        <color rgb="FF131A13"/>
        <rFont val="Arial"/>
        <family val="2"/>
      </rPr>
      <t>G</t>
    </r>
    <r>
      <rPr>
        <sz val="8"/>
        <color rgb="FF3A4138"/>
        <rFont val="Arial"/>
        <family val="2"/>
      </rPr>
      <t>vmz</t>
    </r>
    <r>
      <rPr>
        <sz val="8"/>
        <color rgb="FF131A13"/>
        <rFont val="Arial"/>
        <family val="2"/>
      </rPr>
      <t>aal</t>
    </r>
  </si>
  <si>
    <r>
      <rPr>
        <sz val="8"/>
        <color rgb="FF131A13"/>
        <rFont val="Arial"/>
        <family val="2"/>
      </rPr>
      <t>D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3A4138"/>
        <rFont val="Arial"/>
        <family val="2"/>
      </rPr>
      <t>.</t>
    </r>
  </si>
  <si>
    <r>
      <rPr>
        <sz val="8"/>
        <color rgb="FF1D231C"/>
        <rFont val="Arial"/>
        <family val="2"/>
      </rPr>
      <t>Buitenentree</t>
    </r>
  </si>
  <si>
    <r>
      <rPr>
        <sz val="8"/>
        <color rgb="FF1D231C"/>
        <rFont val="Arial"/>
        <family val="2"/>
      </rPr>
      <t>Schoonloopmat</t>
    </r>
  </si>
  <si>
    <t>2.07</t>
  </si>
  <si>
    <r>
      <rPr>
        <sz val="8"/>
        <color rgb="FF131A13"/>
        <rFont val="Arial"/>
        <family val="2"/>
      </rPr>
      <t xml:space="preserve">Urinoirs </t>
    </r>
    <r>
      <rPr>
        <sz val="8"/>
        <color rgb="FF262D26"/>
        <rFont val="Arial"/>
        <family val="2"/>
      </rPr>
      <t>4x</t>
    </r>
  </si>
  <si>
    <r>
      <rPr>
        <sz val="8"/>
        <color rgb="FF131A13"/>
        <rFont val="Arial"/>
        <family val="2"/>
      </rPr>
      <t>D.H.T</t>
    </r>
    <r>
      <rPr>
        <sz val="8"/>
        <color rgb="FF444B42"/>
        <rFont val="Arial"/>
        <family val="2"/>
      </rPr>
      <t>.</t>
    </r>
  </si>
  <si>
    <t>Herentoilet voorruimte incl. urinoirs</t>
  </si>
  <si>
    <t>3.04</t>
  </si>
  <si>
    <t>Damestoilet voorruimte</t>
  </si>
  <si>
    <r>
      <rPr>
        <sz val="8"/>
        <color rgb="FF151A13"/>
        <rFont val="Arial"/>
        <family val="2"/>
      </rPr>
      <t>D</t>
    </r>
    <r>
      <rPr>
        <sz val="8"/>
        <color rgb="FF595E57"/>
        <rFont val="Arial"/>
        <family val="2"/>
      </rPr>
      <t>.</t>
    </r>
    <r>
      <rPr>
        <sz val="8"/>
        <color rgb="FF151A13"/>
        <rFont val="Arial"/>
        <family val="2"/>
      </rPr>
      <t>H</t>
    </r>
    <r>
      <rPr>
        <sz val="8"/>
        <color rgb="FF494F46"/>
        <rFont val="Arial"/>
        <family val="2"/>
      </rPr>
      <t>.</t>
    </r>
    <r>
      <rPr>
        <sz val="8"/>
        <color rgb="FF151A13"/>
        <rFont val="Arial"/>
        <family val="2"/>
      </rPr>
      <t>T</t>
    </r>
    <r>
      <rPr>
        <sz val="8"/>
        <color rgb="FF595E57"/>
        <rFont val="Arial"/>
        <family val="2"/>
      </rPr>
      <t>.</t>
    </r>
  </si>
  <si>
    <t>2.03</t>
  </si>
  <si>
    <t>Herentoilet voorruimte</t>
  </si>
  <si>
    <r>
      <rPr>
        <sz val="8"/>
        <color rgb="FF262D26"/>
        <rFont val="Arial"/>
        <family val="2"/>
      </rPr>
      <t>D.H</t>
    </r>
    <r>
      <rPr>
        <sz val="8"/>
        <color rgb="FF444B42"/>
        <rFont val="Arial"/>
        <family val="2"/>
      </rPr>
      <t>.</t>
    </r>
    <r>
      <rPr>
        <sz val="8"/>
        <color rgb="FF262D26"/>
        <rFont val="Arial"/>
        <family val="2"/>
      </rPr>
      <t>T.</t>
    </r>
  </si>
  <si>
    <t>Lerarentoilet dames voorruimte</t>
  </si>
  <si>
    <t>0.28</t>
  </si>
  <si>
    <t>Leraren herentoilet voorruimte</t>
  </si>
  <si>
    <r>
      <rPr>
        <sz val="8"/>
        <color rgb="FF282F28"/>
        <rFont val="Arial"/>
        <family val="2"/>
      </rPr>
      <t>D</t>
    </r>
    <r>
      <rPr>
        <sz val="8"/>
        <color rgb="FF494F46"/>
        <rFont val="Arial"/>
        <family val="2"/>
      </rPr>
      <t>.</t>
    </r>
    <r>
      <rPr>
        <sz val="8"/>
        <color rgb="FF151A13"/>
        <rFont val="Arial"/>
        <family val="2"/>
      </rPr>
      <t>H.T.</t>
    </r>
  </si>
  <si>
    <t>0.37</t>
  </si>
  <si>
    <r>
      <rPr>
        <sz val="8"/>
        <color rgb="FF151A13"/>
        <rFont val="Arial"/>
        <family val="2"/>
      </rPr>
      <t>Lift</t>
    </r>
  </si>
  <si>
    <r>
      <rPr>
        <sz val="8"/>
        <color rgb="FF151A13"/>
        <rFont val="Arial"/>
        <family val="2"/>
      </rPr>
      <t>Linoleum</t>
    </r>
  </si>
  <si>
    <r>
      <rPr>
        <sz val="8"/>
        <color rgb="FF1D231C"/>
        <rFont val="Arial"/>
        <family val="2"/>
      </rPr>
      <t>Lift</t>
    </r>
  </si>
  <si>
    <t>0.29</t>
  </si>
  <si>
    <t>Lerarentoilet heren + Miva</t>
  </si>
  <si>
    <r>
      <rPr>
        <sz val="8"/>
        <color rgb="FF0C110C"/>
        <rFont val="Arial"/>
        <family val="2"/>
      </rPr>
      <t>Epo</t>
    </r>
    <r>
      <rPr>
        <sz val="8"/>
        <color rgb="FF31382F"/>
        <rFont val="Arial"/>
        <family val="2"/>
      </rPr>
      <t>xy</t>
    </r>
  </si>
  <si>
    <r>
      <rPr>
        <sz val="8"/>
        <color rgb="FF131A13"/>
        <rFont val="Arial"/>
        <family val="2"/>
      </rPr>
      <t>Mindervalide toilet</t>
    </r>
  </si>
  <si>
    <r>
      <rPr>
        <sz val="8"/>
        <color rgb="FF131A13"/>
        <rFont val="Arial"/>
        <family val="2"/>
      </rPr>
      <t>D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H.T.</t>
    </r>
  </si>
  <si>
    <r>
      <rPr>
        <sz val="8"/>
        <color rgb="FF131A13"/>
        <rFont val="Arial"/>
        <family val="2"/>
      </rPr>
      <t>D</t>
    </r>
    <r>
      <rPr>
        <sz val="8"/>
        <color rgb="FF3A4138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3A4138"/>
        <rFont val="Arial"/>
        <family val="2"/>
      </rPr>
      <t>.</t>
    </r>
  </si>
  <si>
    <r>
      <rPr>
        <sz val="8"/>
        <color rgb="FF131A13"/>
        <rFont val="Arial"/>
        <family val="2"/>
      </rPr>
      <t>D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T.</t>
    </r>
  </si>
  <si>
    <r>
      <rPr>
        <sz val="8"/>
        <color rgb="FF131A13"/>
        <rFont val="Arial"/>
        <family val="2"/>
      </rPr>
      <t xml:space="preserve">Begane </t>
    </r>
    <r>
      <rPr>
        <sz val="8"/>
        <color rgb="FF282D26"/>
        <rFont val="Arial"/>
        <family val="2"/>
      </rPr>
      <t>grond</t>
    </r>
  </si>
  <si>
    <r>
      <rPr>
        <sz val="8"/>
        <color rgb="FF131A13"/>
        <rFont val="Arial"/>
        <family val="2"/>
      </rPr>
      <t>D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3A4138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4D524B"/>
        <rFont val="Arial"/>
        <family val="2"/>
      </rPr>
      <t>.</t>
    </r>
  </si>
  <si>
    <t>Lerarentoilet dames</t>
  </si>
  <si>
    <r>
      <rPr>
        <sz val="8"/>
        <color rgb="FF151A13"/>
        <rFont val="Arial"/>
        <family val="2"/>
      </rPr>
      <t>Douche</t>
    </r>
  </si>
  <si>
    <r>
      <rPr>
        <sz val="8"/>
        <color rgb="FF151A13"/>
        <rFont val="Arial"/>
        <family val="2"/>
      </rPr>
      <t>D</t>
    </r>
    <r>
      <rPr>
        <sz val="8"/>
        <color rgb="FF494F46"/>
        <rFont val="Arial"/>
        <family val="2"/>
      </rPr>
      <t>.</t>
    </r>
    <r>
      <rPr>
        <sz val="8"/>
        <color rgb="FF151A13"/>
        <rFont val="Arial"/>
        <family val="2"/>
      </rPr>
      <t>H</t>
    </r>
    <r>
      <rPr>
        <sz val="8"/>
        <color rgb="FF494F46"/>
        <rFont val="Arial"/>
        <family val="2"/>
      </rPr>
      <t>.</t>
    </r>
    <r>
      <rPr>
        <sz val="8"/>
        <color rgb="FF151A13"/>
        <rFont val="Arial"/>
        <family val="2"/>
      </rPr>
      <t>T</t>
    </r>
    <r>
      <rPr>
        <sz val="8"/>
        <color rgb="FF494F46"/>
        <rFont val="Arial"/>
        <family val="2"/>
      </rPr>
      <t>.</t>
    </r>
  </si>
  <si>
    <t>Sportbegeleider sanitair</t>
  </si>
  <si>
    <t>3.03</t>
  </si>
  <si>
    <r>
      <rPr>
        <sz val="8"/>
        <color rgb="FF131A13"/>
        <rFont val="Arial"/>
        <family val="2"/>
      </rPr>
      <t>D</t>
    </r>
    <r>
      <rPr>
        <sz val="8"/>
        <color rgb="FF444B42"/>
        <rFont val="Arial"/>
        <family val="2"/>
      </rPr>
      <t>.</t>
    </r>
    <r>
      <rPr>
        <sz val="8"/>
        <color rgb="FF131A13"/>
        <rFont val="Arial"/>
        <family val="2"/>
      </rPr>
      <t>H.T.</t>
    </r>
  </si>
  <si>
    <r>
      <rPr>
        <sz val="8"/>
        <color rgb="FF151A13"/>
        <rFont val="Arial"/>
        <family val="2"/>
      </rPr>
      <t>Docenten</t>
    </r>
    <r>
      <rPr>
        <sz val="8"/>
        <color rgb="FF282F28"/>
        <rFont val="Arial"/>
        <family val="2"/>
      </rPr>
      <t>toilet</t>
    </r>
  </si>
  <si>
    <r>
      <rPr>
        <sz val="8"/>
        <color rgb="FF131A13"/>
        <rFont val="Arial"/>
        <family val="2"/>
      </rPr>
      <t>D</t>
    </r>
    <r>
      <rPr>
        <sz val="8"/>
        <color rgb="FF444B42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444B42"/>
        <rFont val="Arial"/>
        <family val="2"/>
      </rPr>
      <t>.</t>
    </r>
    <r>
      <rPr>
        <sz val="8"/>
        <color rgb="FF262D26"/>
        <rFont val="Arial"/>
        <family val="2"/>
      </rPr>
      <t>T</t>
    </r>
    <r>
      <rPr>
        <sz val="8"/>
        <color rgb="FF444B42"/>
        <rFont val="Arial"/>
        <family val="2"/>
      </rPr>
      <t>.</t>
    </r>
  </si>
  <si>
    <r>
      <rPr>
        <sz val="8"/>
        <color rgb="FF151A13"/>
        <rFont val="Arial"/>
        <family val="2"/>
      </rPr>
      <t>Pantry</t>
    </r>
  </si>
  <si>
    <t>Leraren herentoilet</t>
  </si>
  <si>
    <r>
      <rPr>
        <sz val="8"/>
        <color rgb="FF151A13"/>
        <rFont val="Arial"/>
        <family val="2"/>
      </rPr>
      <t>D</t>
    </r>
    <r>
      <rPr>
        <sz val="8"/>
        <color rgb="FF595E57"/>
        <rFont val="Arial"/>
        <family val="2"/>
      </rPr>
      <t>.</t>
    </r>
    <r>
      <rPr>
        <sz val="8"/>
        <color rgb="FF151A13"/>
        <rFont val="Arial"/>
        <family val="2"/>
      </rPr>
      <t>H.T</t>
    </r>
    <r>
      <rPr>
        <sz val="8"/>
        <color rgb="FF494F46"/>
        <rFont val="Arial"/>
        <family val="2"/>
      </rPr>
      <t>.</t>
    </r>
  </si>
  <si>
    <r>
      <rPr>
        <sz val="8"/>
        <color rgb="FF282F28"/>
        <rFont val="Arial"/>
        <family val="2"/>
      </rPr>
      <t>D.H.T.</t>
    </r>
  </si>
  <si>
    <r>
      <rPr>
        <sz val="8"/>
        <color rgb="FF131A13"/>
        <rFont val="Arial"/>
        <family val="2"/>
      </rPr>
      <t>G</t>
    </r>
    <r>
      <rPr>
        <sz val="8"/>
        <color rgb="FF3A4138"/>
        <rFont val="Arial"/>
        <family val="2"/>
      </rPr>
      <t>vm</t>
    </r>
    <r>
      <rPr>
        <sz val="8"/>
        <color rgb="FF131A13"/>
        <rFont val="Arial"/>
        <family val="2"/>
      </rPr>
      <t>zaal</t>
    </r>
  </si>
  <si>
    <r>
      <rPr>
        <sz val="8"/>
        <color rgb="FF131A13"/>
        <rFont val="Arial"/>
        <family val="2"/>
      </rPr>
      <t>D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4D524B"/>
        <rFont val="Arial"/>
        <family val="2"/>
      </rPr>
      <t>.</t>
    </r>
  </si>
  <si>
    <t>0.1</t>
  </si>
  <si>
    <t>3.05</t>
  </si>
  <si>
    <t>3.06</t>
  </si>
  <si>
    <t>3.07</t>
  </si>
  <si>
    <r>
      <rPr>
        <sz val="8"/>
        <color rgb="FF131A13"/>
        <rFont val="Arial"/>
        <family val="2"/>
      </rPr>
      <t>D</t>
    </r>
    <r>
      <rPr>
        <sz val="8"/>
        <color rgb="FF444B42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444B42"/>
        <rFont val="Arial"/>
        <family val="2"/>
      </rPr>
      <t>.</t>
    </r>
    <r>
      <rPr>
        <sz val="8"/>
        <color rgb="FF131A13"/>
        <rFont val="Arial"/>
        <family val="2"/>
      </rPr>
      <t>T</t>
    </r>
    <r>
      <rPr>
        <sz val="8"/>
        <color rgb="FF444B42"/>
        <rFont val="Arial"/>
        <family val="2"/>
      </rPr>
      <t>.</t>
    </r>
  </si>
  <si>
    <r>
      <rPr>
        <sz val="8"/>
        <color rgb="FF151A13"/>
        <rFont val="Arial"/>
        <family val="2"/>
      </rPr>
      <t>D</t>
    </r>
    <r>
      <rPr>
        <sz val="8"/>
        <color rgb="FF595E57"/>
        <rFont val="Arial"/>
        <family val="2"/>
      </rPr>
      <t>.</t>
    </r>
    <r>
      <rPr>
        <sz val="8"/>
        <color rgb="FF151A13"/>
        <rFont val="Arial"/>
        <family val="2"/>
      </rPr>
      <t>H.T</t>
    </r>
    <r>
      <rPr>
        <sz val="8"/>
        <color rgb="FF595E57"/>
        <rFont val="Arial"/>
        <family val="2"/>
      </rPr>
      <t>.</t>
    </r>
  </si>
  <si>
    <r>
      <rPr>
        <sz val="8"/>
        <color rgb="FF151A13"/>
        <rFont val="Arial"/>
        <family val="2"/>
      </rPr>
      <t>D</t>
    </r>
    <r>
      <rPr>
        <sz val="8"/>
        <color rgb="FF697069"/>
        <rFont val="Arial"/>
        <family val="2"/>
      </rPr>
      <t>.</t>
    </r>
    <r>
      <rPr>
        <sz val="8"/>
        <color rgb="FF151A13"/>
        <rFont val="Arial"/>
        <family val="2"/>
      </rPr>
      <t>H</t>
    </r>
    <r>
      <rPr>
        <sz val="8"/>
        <color rgb="FF697069"/>
        <rFont val="Arial"/>
        <family val="2"/>
      </rPr>
      <t>.</t>
    </r>
    <r>
      <rPr>
        <sz val="8"/>
        <color rgb="FF151A13"/>
        <rFont val="Arial"/>
        <family val="2"/>
      </rPr>
      <t>T.</t>
    </r>
  </si>
  <si>
    <r>
      <rPr>
        <sz val="8"/>
        <color rgb="FF151A13"/>
        <rFont val="Arial"/>
        <family val="2"/>
      </rPr>
      <t>D</t>
    </r>
    <r>
      <rPr>
        <sz val="8"/>
        <color rgb="FF595E57"/>
        <rFont val="Arial"/>
        <family val="2"/>
      </rPr>
      <t>.</t>
    </r>
    <r>
      <rPr>
        <sz val="8"/>
        <color rgb="FF151A13"/>
        <rFont val="Arial"/>
        <family val="2"/>
      </rPr>
      <t>H</t>
    </r>
    <r>
      <rPr>
        <sz val="8"/>
        <color rgb="FF595E57"/>
        <rFont val="Arial"/>
        <family val="2"/>
      </rPr>
      <t>.</t>
    </r>
    <r>
      <rPr>
        <sz val="8"/>
        <color rgb="FF151A13"/>
        <rFont val="Arial"/>
        <family val="2"/>
      </rPr>
      <t>T</t>
    </r>
    <r>
      <rPr>
        <sz val="8"/>
        <color rgb="FF494F46"/>
        <rFont val="Arial"/>
        <family val="2"/>
      </rPr>
      <t>.</t>
    </r>
  </si>
  <si>
    <t>Leraren damestoilet</t>
  </si>
  <si>
    <r>
      <rPr>
        <sz val="8"/>
        <color rgb="FF151A13"/>
        <rFont val="Arial"/>
        <family val="2"/>
      </rPr>
      <t>D.H.T</t>
    </r>
    <r>
      <rPr>
        <sz val="8"/>
        <color rgb="FF494F46"/>
        <rFont val="Arial"/>
        <family val="2"/>
      </rPr>
      <t>.</t>
    </r>
  </si>
  <si>
    <r>
      <rPr>
        <sz val="8"/>
        <color rgb="FF131A13"/>
        <rFont val="Arial"/>
        <family val="2"/>
      </rPr>
      <t>D</t>
    </r>
    <r>
      <rPr>
        <sz val="8"/>
        <color rgb="FF4D524B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3A4138"/>
        <rFont val="Arial"/>
        <family val="2"/>
      </rPr>
      <t>.</t>
    </r>
    <r>
      <rPr>
        <sz val="8"/>
        <color rgb="FF131A13"/>
        <rFont val="Arial"/>
        <family val="2"/>
      </rPr>
      <t>T.</t>
    </r>
  </si>
  <si>
    <t>D.H.T.</t>
  </si>
  <si>
    <t>2.04</t>
  </si>
  <si>
    <r>
      <rPr>
        <sz val="8"/>
        <color rgb="FF131A13"/>
        <rFont val="Arial"/>
        <family val="2"/>
      </rPr>
      <t>D</t>
    </r>
    <r>
      <rPr>
        <sz val="8"/>
        <color rgb="FF444B42"/>
        <rFont val="Arial"/>
        <family val="2"/>
      </rPr>
      <t>.</t>
    </r>
    <r>
      <rPr>
        <sz val="8"/>
        <color rgb="FF262D26"/>
        <rFont val="Arial"/>
        <family val="2"/>
      </rPr>
      <t>H</t>
    </r>
    <r>
      <rPr>
        <sz val="8"/>
        <color rgb="FF444B42"/>
        <rFont val="Arial"/>
        <family val="2"/>
      </rPr>
      <t>.</t>
    </r>
    <r>
      <rPr>
        <sz val="8"/>
        <color rgb="FF262D26"/>
        <rFont val="Arial"/>
        <family val="2"/>
      </rPr>
      <t>T</t>
    </r>
    <r>
      <rPr>
        <sz val="8"/>
        <color rgb="FF030301"/>
        <rFont val="Arial"/>
        <family val="2"/>
      </rPr>
      <t>.</t>
    </r>
  </si>
  <si>
    <t>2.05</t>
  </si>
  <si>
    <r>
      <rPr>
        <sz val="8"/>
        <color rgb="FF131A13"/>
        <rFont val="Arial"/>
        <family val="2"/>
      </rPr>
      <t>D</t>
    </r>
    <r>
      <rPr>
        <sz val="8"/>
        <color rgb="FF444B42"/>
        <rFont val="Arial"/>
        <family val="2"/>
      </rPr>
      <t>.</t>
    </r>
    <r>
      <rPr>
        <sz val="8"/>
        <color rgb="FF131A13"/>
        <rFont val="Arial"/>
        <family val="2"/>
      </rPr>
      <t>H</t>
    </r>
    <r>
      <rPr>
        <sz val="8"/>
        <color rgb="FF596057"/>
        <rFont val="Arial"/>
        <family val="2"/>
      </rPr>
      <t>.</t>
    </r>
    <r>
      <rPr>
        <sz val="8"/>
        <color rgb="FF262D26"/>
        <rFont val="Arial"/>
        <family val="2"/>
      </rPr>
      <t>T.</t>
    </r>
  </si>
  <si>
    <t>2.06</t>
  </si>
  <si>
    <r>
      <rPr>
        <sz val="8"/>
        <color rgb="FF262D26"/>
        <rFont val="Arial"/>
        <family val="2"/>
      </rPr>
      <t>D</t>
    </r>
    <r>
      <rPr>
        <sz val="8"/>
        <color rgb="FF596057"/>
        <rFont val="Arial"/>
        <family val="2"/>
      </rPr>
      <t>.</t>
    </r>
    <r>
      <rPr>
        <sz val="8"/>
        <color rgb="FF131A13"/>
        <rFont val="Arial"/>
        <family val="2"/>
      </rPr>
      <t>H.T.</t>
    </r>
  </si>
  <si>
    <r>
      <rPr>
        <sz val="8"/>
        <color rgb="FF262D26"/>
        <rFont val="Arial"/>
        <family val="2"/>
      </rPr>
      <t>D</t>
    </r>
    <r>
      <rPr>
        <sz val="8"/>
        <color rgb="FF444B42"/>
        <rFont val="Arial"/>
        <family val="2"/>
      </rPr>
      <t>.</t>
    </r>
    <r>
      <rPr>
        <sz val="8"/>
        <color rgb="FF131A13"/>
        <rFont val="Arial"/>
        <family val="2"/>
      </rPr>
      <t>H.T.</t>
    </r>
  </si>
  <si>
    <t>.</t>
  </si>
  <si>
    <t>8 * log kosten 100 m²</t>
  </si>
  <si>
    <t>8</t>
  </si>
  <si>
    <t>Rijlabels</t>
  </si>
  <si>
    <t>Eindtotaal</t>
  </si>
  <si>
    <t>Prijs per jaar</t>
  </si>
  <si>
    <t>Prijs/m²/keer (€)</t>
  </si>
  <si>
    <t>Prijs (€)</t>
  </si>
  <si>
    <t>Oppervlak (m²)</t>
  </si>
  <si>
    <t>Frequentie (1/jaar)</t>
  </si>
  <si>
    <t>Som van Netto opp.</t>
  </si>
  <si>
    <t>BTW</t>
  </si>
  <si>
    <t>Inclusief BTW</t>
  </si>
  <si>
    <t>Totaal ex. BTW</t>
  </si>
  <si>
    <t>Netto opp.</t>
  </si>
  <si>
    <t>Kosten per m².keer</t>
  </si>
  <si>
    <t>Etage</t>
  </si>
  <si>
    <t>Techniek / ict</t>
  </si>
  <si>
    <t>Tafels</t>
  </si>
  <si>
    <t>Aantal</t>
  </si>
  <si>
    <t>Lengte</t>
  </si>
  <si>
    <t>Breedte</t>
  </si>
  <si>
    <t>Oppervlak</t>
  </si>
  <si>
    <t>Totaal</t>
  </si>
  <si>
    <t>Subtotaal</t>
  </si>
  <si>
    <t>Vloeren</t>
  </si>
  <si>
    <r>
      <rPr>
        <b/>
        <sz val="8"/>
        <color rgb="FF282D26"/>
        <rFont val="Arial"/>
        <family val="2"/>
      </rPr>
      <t xml:space="preserve">Netto </t>
    </r>
    <r>
      <rPr>
        <b/>
        <sz val="8"/>
        <color rgb="FF131A13"/>
        <rFont val="Arial"/>
        <family val="2"/>
      </rPr>
      <t>opp.</t>
    </r>
    <r>
      <rPr>
        <b/>
        <sz val="8"/>
        <rFont val="Arial"/>
        <family val="2"/>
      </rPr>
      <t xml:space="preserve"> (m²)</t>
    </r>
  </si>
  <si>
    <t>Prijs (€/m²)</t>
  </si>
  <si>
    <t>Vaartweg - Scheidingsglas</t>
  </si>
  <si>
    <t>Badhuislaan - Scheidingsglas</t>
  </si>
  <si>
    <t>Gymnasion - Scheidingsglas</t>
  </si>
  <si>
    <t>Schuttersweg - Scheidingsglas</t>
  </si>
  <si>
    <t>Totaal inclusief BTW</t>
  </si>
  <si>
    <t>Buiten BG</t>
  </si>
  <si>
    <t>Schoonmaak</t>
  </si>
  <si>
    <t>Glasbewassing</t>
  </si>
  <si>
    <t>€</t>
  </si>
  <si>
    <t>Totaal ex BTW</t>
  </si>
  <si>
    <t>Bedrijf</t>
  </si>
  <si>
    <t>Ondertekenaar</t>
  </si>
  <si>
    <t>Handtekening</t>
  </si>
  <si>
    <t>Leerlingentoilet</t>
  </si>
  <si>
    <t>Regieuren (/h)</t>
  </si>
  <si>
    <t>Vaartweg - Gevelglas BG</t>
  </si>
  <si>
    <t>Vaartweg - Gevelglas 1+</t>
  </si>
  <si>
    <t>Badhuislaan - Gevelglas BG</t>
  </si>
  <si>
    <t>Badhuislaan - Gevelglas 1+</t>
  </si>
  <si>
    <t>Gymnasion - Gevelglas BG</t>
  </si>
  <si>
    <t>Schuttersweg - Gevelglas BG</t>
  </si>
  <si>
    <t>Buiten eerste en hoger (1+)</t>
  </si>
  <si>
    <t>Toelichting</t>
  </si>
  <si>
    <t>BG en binnen</t>
  </si>
  <si>
    <t>Eén keer per week en in de herfst dagelijks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</si>
</sst>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00000"/>
    <numFmt numFmtId="165" formatCode="\+0.00;\-0.00"/>
    <numFmt numFmtId="166" formatCode="_ * #,##0_ ;_ * \-#,##0_ ;_ * &quot;-&quot;??_ ;_ @_ "/>
    <numFmt numFmtId="167" formatCode="_ * #,##0.00000_ ;_ * \-#,##0.00000_ ;_ * &quot;-&quot;??_ ;_ @_ "/>
    <numFmt numFmtId="168" formatCode="#,##0.00000"/>
    <numFmt numFmtId="169" formatCode="#,##0.00_ ;\-#,##0.00\ "/>
  </numFmts>
  <fonts count="42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color rgb="FF282D26"/>
      <name val="Arial"/>
      <family val="2"/>
    </font>
    <font>
      <b/>
      <sz val="8"/>
      <color rgb="FF131A13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282D26"/>
      <name val="Arial"/>
      <family val="2"/>
    </font>
    <font>
      <sz val="8"/>
      <color rgb="FF131A13"/>
      <name val="Arial"/>
      <family val="2"/>
    </font>
    <font>
      <sz val="8"/>
      <color rgb="FF4D524B"/>
      <name val="Arial"/>
      <family val="2"/>
    </font>
    <font>
      <sz val="8"/>
      <color rgb="FF5E6759"/>
      <name val="Arial"/>
      <family val="2"/>
    </font>
    <font>
      <sz val="8"/>
      <color rgb="FF3A4138"/>
      <name val="Arial"/>
      <family val="2"/>
    </font>
    <font>
      <sz val="8"/>
      <color rgb="FF151A13"/>
      <name val="Arial"/>
      <family val="2"/>
    </font>
    <font>
      <sz val="8"/>
      <color rgb="FF282F28"/>
      <name val="Arial"/>
      <family val="2"/>
    </font>
    <font>
      <sz val="8"/>
      <color rgb="FF262D26"/>
      <name val="Arial"/>
      <family val="2"/>
    </font>
    <font>
      <sz val="8"/>
      <color rgb="FF31382F"/>
      <name val="Arial"/>
      <family val="2"/>
    </font>
    <font>
      <sz val="8"/>
      <color rgb="FF1D231C"/>
      <name val="Arial"/>
      <family val="2"/>
    </font>
    <font>
      <sz val="8"/>
      <color rgb="FF4F544D"/>
      <name val="Arial"/>
      <family val="2"/>
    </font>
    <font>
      <sz val="8"/>
      <color rgb="FF111811"/>
      <name val="Arial"/>
      <family val="2"/>
    </font>
    <font>
      <sz val="8"/>
      <color rgb="FF242A23"/>
      <name val="Arial"/>
      <family val="2"/>
    </font>
    <font>
      <sz val="8"/>
      <color rgb="FF424B3F"/>
      <name val="Arial"/>
      <family val="2"/>
    </font>
    <font>
      <sz val="8"/>
      <color rgb="FF000100"/>
      <name val="Arial"/>
      <family val="2"/>
    </font>
    <font>
      <sz val="8"/>
      <color rgb="FF0C110C"/>
      <name val="Arial"/>
      <family val="2"/>
    </font>
    <font>
      <b/>
      <sz val="8"/>
      <color rgb="FF262D26"/>
      <name val="Arial"/>
      <family val="2"/>
    </font>
    <font>
      <sz val="8"/>
      <color rgb="FF595E57"/>
      <name val="Arial"/>
      <family val="2"/>
    </font>
    <font>
      <sz val="8"/>
      <color rgb="FF494F46"/>
      <name val="Arial"/>
      <family val="2"/>
    </font>
    <font>
      <sz val="8"/>
      <color rgb="FF626962"/>
      <name val="Arial"/>
      <family val="2"/>
    </font>
    <font>
      <sz val="8"/>
      <color rgb="FF444B42"/>
      <name val="Arial"/>
      <family val="2"/>
    </font>
    <font>
      <sz val="8"/>
      <color rgb="FF697069"/>
      <name val="Arial"/>
      <family val="2"/>
    </font>
    <font>
      <sz val="8"/>
      <color rgb="FF030301"/>
      <name val="Arial"/>
      <family val="2"/>
    </font>
    <font>
      <sz val="8"/>
      <color rgb="FF596057"/>
      <name val="Arial"/>
      <family val="2"/>
    </font>
    <font>
      <sz val="8"/>
      <color rgb="FFFF0000"/>
      <name val="Arial"/>
      <family val="2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sz val="12"/>
      <color rgb="FF000000"/>
      <name val="Aptos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1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3" fontId="4" fillId="0" borderId="2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9" fillId="0" borderId="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3" fontId="8" fillId="0" borderId="3" xfId="1" applyFont="1" applyBorder="1" applyAlignment="1">
      <alignment vertical="center" wrapText="1"/>
    </xf>
    <xf numFmtId="1" fontId="9" fillId="0" borderId="3" xfId="0" applyNumberFormat="1" applyFont="1" applyBorder="1" applyAlignment="1">
      <alignment horizontal="right" vertical="center" shrinkToFit="1"/>
    </xf>
    <xf numFmtId="164" fontId="9" fillId="0" borderId="1" xfId="1" applyNumberFormat="1" applyFont="1" applyBorder="1" applyAlignment="1">
      <alignment vertical="center" shrinkToFit="1"/>
    </xf>
    <xf numFmtId="43" fontId="8" fillId="0" borderId="1" xfId="1" applyFont="1" applyBorder="1" applyAlignment="1">
      <alignment vertical="center" wrapText="1"/>
    </xf>
    <xf numFmtId="43" fontId="8" fillId="0" borderId="2" xfId="1" applyFont="1" applyBorder="1" applyAlignment="1">
      <alignment vertical="center" wrapText="1"/>
    </xf>
    <xf numFmtId="1" fontId="8" fillId="0" borderId="2" xfId="1" applyNumberFormat="1" applyFont="1" applyBorder="1" applyAlignment="1">
      <alignment vertical="center" wrapText="1"/>
    </xf>
    <xf numFmtId="43" fontId="7" fillId="0" borderId="0" xfId="1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2" fontId="14" fillId="0" borderId="3" xfId="0" applyNumberFormat="1" applyFont="1" applyBorder="1" applyAlignment="1">
      <alignment horizontal="center" vertical="center" shrinkToFit="1"/>
    </xf>
    <xf numFmtId="1" fontId="15" fillId="0" borderId="3" xfId="0" applyNumberFormat="1" applyFont="1" applyBorder="1" applyAlignment="1">
      <alignment horizontal="right" vertical="center" shrinkToFit="1"/>
    </xf>
    <xf numFmtId="2" fontId="15" fillId="0" borderId="3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2" fontId="16" fillId="0" borderId="3" xfId="0" applyNumberFormat="1" applyFont="1" applyBorder="1" applyAlignment="1">
      <alignment horizontal="center" vertical="center" shrinkToFit="1"/>
    </xf>
    <xf numFmtId="1" fontId="16" fillId="0" borderId="3" xfId="0" applyNumberFormat="1" applyFont="1" applyBorder="1" applyAlignment="1">
      <alignment horizontal="right" vertical="center" shrinkToFit="1"/>
    </xf>
    <xf numFmtId="2" fontId="17" fillId="0" borderId="3" xfId="0" applyNumberFormat="1" applyFont="1" applyBorder="1" applyAlignment="1">
      <alignment horizontal="center" vertical="center" shrinkToFit="1"/>
    </xf>
    <xf numFmtId="1" fontId="18" fillId="0" borderId="3" xfId="0" applyNumberFormat="1" applyFont="1" applyBorder="1" applyAlignment="1">
      <alignment horizontal="right" vertical="center" shrinkToFit="1"/>
    </xf>
    <xf numFmtId="2" fontId="10" fillId="0" borderId="3" xfId="0" applyNumberFormat="1" applyFont="1" applyBorder="1" applyAlignment="1">
      <alignment horizontal="center" vertical="center" shrinkToFit="1"/>
    </xf>
    <xf numFmtId="2" fontId="18" fillId="0" borderId="3" xfId="0" applyNumberFormat="1" applyFont="1" applyBorder="1" applyAlignment="1">
      <alignment horizontal="center" vertical="center" shrinkToFit="1"/>
    </xf>
    <xf numFmtId="2" fontId="20" fillId="0" borderId="3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wrapText="1"/>
    </xf>
    <xf numFmtId="1" fontId="21" fillId="0" borderId="3" xfId="0" applyNumberFormat="1" applyFont="1" applyBorder="1" applyAlignment="1">
      <alignment horizontal="right" vertical="center" shrinkToFit="1"/>
    </xf>
    <xf numFmtId="164" fontId="7" fillId="0" borderId="0" xfId="0" applyNumberFormat="1" applyFont="1" applyAlignment="1">
      <alignment horizontal="left" vertical="center"/>
    </xf>
    <xf numFmtId="2" fontId="21" fillId="0" borderId="3" xfId="0" applyNumberFormat="1" applyFont="1" applyBorder="1" applyAlignment="1">
      <alignment horizontal="center" vertical="center" shrinkToFit="1"/>
    </xf>
    <xf numFmtId="1" fontId="7" fillId="2" borderId="0" xfId="0" applyNumberFormat="1" applyFont="1" applyFill="1" applyAlignment="1">
      <alignment vertical="center"/>
    </xf>
    <xf numFmtId="10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" fontId="13" fillId="0" borderId="3" xfId="0" applyNumberFormat="1" applyFont="1" applyBorder="1" applyAlignment="1">
      <alignment horizontal="right" vertical="center" shrinkToFit="1"/>
    </xf>
    <xf numFmtId="1" fontId="7" fillId="2" borderId="0" xfId="0" applyNumberFormat="1" applyFont="1" applyFill="1" applyAlignment="1">
      <alignment horizontal="left" vertical="center"/>
    </xf>
    <xf numFmtId="1" fontId="17" fillId="0" borderId="3" xfId="0" applyNumberFormat="1" applyFont="1" applyBorder="1" applyAlignment="1">
      <alignment horizontal="right" vertical="center" shrinkToFit="1"/>
    </xf>
    <xf numFmtId="1" fontId="20" fillId="0" borderId="3" xfId="0" applyNumberFormat="1" applyFont="1" applyBorder="1" applyAlignment="1">
      <alignment horizontal="right" vertical="center" shrinkToFit="1"/>
    </xf>
    <xf numFmtId="0" fontId="15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2" fontId="25" fillId="0" borderId="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/>
    </xf>
    <xf numFmtId="165" fontId="15" fillId="0" borderId="3" xfId="0" applyNumberFormat="1" applyFont="1" applyBorder="1" applyAlignment="1">
      <alignment horizontal="center" vertical="center" shrinkToFit="1"/>
    </xf>
    <xf numFmtId="165" fontId="14" fillId="0" borderId="3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3" fontId="8" fillId="0" borderId="4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0" fillId="0" borderId="0" xfId="1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 indent="1"/>
    </xf>
    <xf numFmtId="43" fontId="0" fillId="0" borderId="0" xfId="1" applyFont="1"/>
    <xf numFmtId="167" fontId="0" fillId="0" borderId="0" xfId="1" applyNumberFormat="1" applyFont="1"/>
    <xf numFmtId="166" fontId="0" fillId="0" borderId="0" xfId="1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168" fontId="9" fillId="0" borderId="1" xfId="1" applyNumberFormat="1" applyFont="1" applyBorder="1" applyAlignment="1">
      <alignment vertical="center" shrinkToFit="1"/>
    </xf>
    <xf numFmtId="168" fontId="4" fillId="0" borderId="2" xfId="0" applyNumberFormat="1" applyFont="1" applyBorder="1" applyAlignment="1">
      <alignment vertical="center" wrapText="1"/>
    </xf>
    <xf numFmtId="168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43" fontId="8" fillId="0" borderId="0" xfId="1" applyFont="1" applyBorder="1" applyAlignment="1">
      <alignment vertical="center" wrapText="1"/>
    </xf>
    <xf numFmtId="0" fontId="7" fillId="0" borderId="0" xfId="0" applyFont="1"/>
    <xf numFmtId="43" fontId="7" fillId="0" borderId="0" xfId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8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left" vertical="center" wrapText="1"/>
    </xf>
    <xf numFmtId="1" fontId="4" fillId="0" borderId="0" xfId="1" applyNumberFormat="1" applyFont="1" applyBorder="1" applyAlignment="1">
      <alignment horizontal="left" vertical="center" wrapText="1"/>
    </xf>
    <xf numFmtId="168" fontId="9" fillId="0" borderId="0" xfId="1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 wrapText="1"/>
    </xf>
    <xf numFmtId="1" fontId="9" fillId="0" borderId="5" xfId="0" applyNumberFormat="1" applyFont="1" applyBorder="1" applyAlignment="1">
      <alignment horizontal="right" vertical="center" shrinkToFit="1"/>
    </xf>
    <xf numFmtId="168" fontId="9" fillId="0" borderId="5" xfId="1" applyNumberFormat="1" applyFont="1" applyBorder="1" applyAlignment="1">
      <alignment vertical="center" shrinkToFit="1"/>
    </xf>
    <xf numFmtId="43" fontId="8" fillId="0" borderId="5" xfId="1" applyFont="1" applyBorder="1" applyAlignment="1">
      <alignment vertical="center" wrapText="1"/>
    </xf>
    <xf numFmtId="1" fontId="8" fillId="0" borderId="5" xfId="1" applyNumberFormat="1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2" fontId="14" fillId="0" borderId="5" xfId="0" applyNumberFormat="1" applyFont="1" applyBorder="1" applyAlignment="1">
      <alignment horizontal="center" vertical="center" shrinkToFit="1"/>
    </xf>
    <xf numFmtId="2" fontId="15" fillId="0" borderId="5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wrapText="1"/>
    </xf>
    <xf numFmtId="2" fontId="16" fillId="0" borderId="5" xfId="0" applyNumberFormat="1" applyFont="1" applyBorder="1" applyAlignment="1">
      <alignment horizontal="center" vertical="center" shrinkToFit="1"/>
    </xf>
    <xf numFmtId="2" fontId="17" fillId="0" borderId="5" xfId="0" applyNumberFormat="1" applyFont="1" applyBorder="1" applyAlignment="1">
      <alignment horizontal="center" vertical="center" shrinkToFit="1"/>
    </xf>
    <xf numFmtId="2" fontId="10" fillId="0" borderId="5" xfId="0" applyNumberFormat="1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left" vertical="center" wrapText="1"/>
    </xf>
    <xf numFmtId="2" fontId="18" fillId="0" borderId="5" xfId="0" applyNumberFormat="1" applyFont="1" applyBorder="1" applyAlignment="1">
      <alignment horizontal="center" vertical="center" shrinkToFit="1"/>
    </xf>
    <xf numFmtId="2" fontId="20" fillId="0" borderId="5" xfId="0" applyNumberFormat="1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left" vertical="center" wrapText="1"/>
    </xf>
    <xf numFmtId="2" fontId="21" fillId="0" borderId="5" xfId="0" applyNumberFormat="1" applyFont="1" applyBorder="1" applyAlignment="1">
      <alignment horizontal="center" vertical="center" shrinkToFit="1"/>
    </xf>
    <xf numFmtId="1" fontId="16" fillId="0" borderId="5" xfId="0" applyNumberFormat="1" applyFont="1" applyBorder="1" applyAlignment="1">
      <alignment horizontal="right" vertical="center" shrinkToFit="1"/>
    </xf>
    <xf numFmtId="1" fontId="7" fillId="2" borderId="5" xfId="0" applyNumberFormat="1" applyFont="1" applyFill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1" fontId="13" fillId="0" borderId="5" xfId="0" applyNumberFormat="1" applyFont="1" applyBorder="1" applyAlignment="1">
      <alignment horizontal="right" vertical="center" shrinkToFit="1"/>
    </xf>
    <xf numFmtId="1" fontId="15" fillId="0" borderId="5" xfId="0" applyNumberFormat="1" applyFont="1" applyBorder="1" applyAlignment="1">
      <alignment horizontal="right" vertical="center" shrinkToFit="1"/>
    </xf>
    <xf numFmtId="1" fontId="7" fillId="2" borderId="5" xfId="0" applyNumberFormat="1" applyFont="1" applyFill="1" applyBorder="1" applyAlignment="1">
      <alignment horizontal="left" vertical="center"/>
    </xf>
    <xf numFmtId="1" fontId="17" fillId="0" borderId="5" xfId="0" applyNumberFormat="1" applyFont="1" applyBorder="1" applyAlignment="1">
      <alignment horizontal="right" vertical="center" shrinkToFit="1"/>
    </xf>
    <xf numFmtId="1" fontId="18" fillId="0" borderId="5" xfId="0" applyNumberFormat="1" applyFont="1" applyBorder="1" applyAlignment="1">
      <alignment horizontal="right" vertical="center" shrinkToFit="1"/>
    </xf>
    <xf numFmtId="1" fontId="21" fillId="0" borderId="5" xfId="0" applyNumberFormat="1" applyFont="1" applyBorder="1" applyAlignment="1">
      <alignment horizontal="right" vertical="center" shrinkToFit="1"/>
    </xf>
    <xf numFmtId="1" fontId="20" fillId="0" borderId="5" xfId="0" applyNumberFormat="1" applyFont="1" applyBorder="1" applyAlignment="1">
      <alignment horizontal="right" vertical="center" shrinkToFit="1"/>
    </xf>
    <xf numFmtId="0" fontId="15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5" fontId="15" fillId="0" borderId="5" xfId="0" applyNumberFormat="1" applyFont="1" applyBorder="1" applyAlignment="1">
      <alignment horizontal="center" vertical="center" shrinkToFit="1"/>
    </xf>
    <xf numFmtId="165" fontId="14" fillId="0" borderId="5" xfId="0" applyNumberFormat="1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169" fontId="7" fillId="0" borderId="0" xfId="1" applyNumberFormat="1" applyFont="1" applyBorder="1" applyAlignment="1">
      <alignment vertical="center"/>
    </xf>
    <xf numFmtId="169" fontId="8" fillId="0" borderId="0" xfId="1" applyNumberFormat="1" applyFont="1" applyBorder="1" applyAlignment="1">
      <alignment vertical="center"/>
    </xf>
    <xf numFmtId="2" fontId="8" fillId="0" borderId="5" xfId="1" applyNumberFormat="1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2" fillId="0" borderId="0" xfId="2"/>
    <xf numFmtId="43" fontId="0" fillId="0" borderId="0" xfId="3" applyFont="1"/>
    <xf numFmtId="0" fontId="37" fillId="0" borderId="0" xfId="0" applyFont="1"/>
    <xf numFmtId="0" fontId="38" fillId="0" borderId="0" xfId="2" applyFont="1" applyAlignment="1">
      <alignment vertical="center"/>
    </xf>
    <xf numFmtId="43" fontId="38" fillId="0" borderId="0" xfId="3" applyFont="1" applyAlignment="1">
      <alignment vertical="center"/>
    </xf>
    <xf numFmtId="43" fontId="38" fillId="2" borderId="0" xfId="3" applyFont="1" applyFill="1" applyAlignment="1">
      <alignment vertical="center"/>
    </xf>
    <xf numFmtId="0" fontId="39" fillId="0" borderId="0" xfId="0" applyFont="1" applyAlignment="1">
      <alignment horizontal="left" vertical="center"/>
    </xf>
    <xf numFmtId="166" fontId="39" fillId="0" borderId="0" xfId="1" applyNumberFormat="1" applyFont="1" applyAlignment="1">
      <alignment horizontal="left" vertical="center"/>
    </xf>
    <xf numFmtId="43" fontId="39" fillId="0" borderId="0" xfId="1" applyFont="1" applyAlignment="1">
      <alignment horizontal="left" vertical="center"/>
    </xf>
    <xf numFmtId="167" fontId="39" fillId="0" borderId="0" xfId="1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66" fontId="38" fillId="0" borderId="0" xfId="1" applyNumberFormat="1" applyFont="1" applyAlignment="1">
      <alignment horizontal="left" vertical="center"/>
    </xf>
    <xf numFmtId="43" fontId="38" fillId="0" borderId="0" xfId="1" applyFont="1" applyAlignment="1">
      <alignment horizontal="left" vertical="center"/>
    </xf>
    <xf numFmtId="167" fontId="38" fillId="2" borderId="0" xfId="1" applyNumberFormat="1" applyFont="1" applyFill="1" applyAlignment="1">
      <alignment horizontal="left" vertical="center"/>
    </xf>
    <xf numFmtId="167" fontId="38" fillId="0" borderId="0" xfId="1" applyNumberFormat="1" applyFont="1" applyAlignment="1">
      <alignment horizontal="left" vertical="center"/>
    </xf>
    <xf numFmtId="0" fontId="38" fillId="0" borderId="0" xfId="0" applyFont="1" applyAlignment="1">
      <alignment vertical="top"/>
    </xf>
    <xf numFmtId="0" fontId="38" fillId="0" borderId="0" xfId="0" applyFont="1" applyAlignment="1">
      <alignment horizontal="center" vertical="top"/>
    </xf>
    <xf numFmtId="4" fontId="38" fillId="0" borderId="0" xfId="0" applyNumberFormat="1" applyFont="1" applyAlignment="1">
      <alignment vertical="top"/>
    </xf>
    <xf numFmtId="0" fontId="37" fillId="2" borderId="0" xfId="0" applyFont="1" applyFill="1"/>
    <xf numFmtId="0" fontId="1" fillId="0" borderId="0" xfId="2" applyFont="1"/>
    <xf numFmtId="43" fontId="38" fillId="2" borderId="0" xfId="1" applyFont="1" applyFill="1" applyAlignment="1">
      <alignment horizontal="left" vertical="center"/>
    </xf>
    <xf numFmtId="0" fontId="41" fillId="0" borderId="0" xfId="0" applyFont="1" applyAlignment="1">
      <alignment horizontal="left" vertical="center"/>
    </xf>
    <xf numFmtId="43" fontId="40" fillId="0" borderId="0" xfId="1" applyFont="1" applyFill="1" applyAlignment="1">
      <alignment horizontal="left" vertical="center"/>
    </xf>
    <xf numFmtId="43" fontId="38" fillId="0" borderId="0" xfId="1" applyFont="1" applyFill="1" applyAlignment="1">
      <alignment horizontal="left" vertical="center"/>
    </xf>
    <xf numFmtId="0" fontId="38" fillId="0" borderId="0" xfId="0" applyFont="1" applyFill="1" applyAlignment="1">
      <alignment vertical="top"/>
    </xf>
    <xf numFmtId="0" fontId="37" fillId="0" borderId="0" xfId="0" applyFont="1" applyFill="1"/>
    <xf numFmtId="43" fontId="0" fillId="0" borderId="0" xfId="3" applyFont="1" applyFill="1"/>
    <xf numFmtId="43" fontId="36" fillId="0" borderId="0" xfId="3" applyFont="1" applyFill="1" applyAlignment="1">
      <alignment vertical="center"/>
    </xf>
    <xf numFmtId="2" fontId="7" fillId="0" borderId="0" xfId="0" applyNumberFormat="1" applyFont="1" applyAlignment="1">
      <alignment vertical="center"/>
    </xf>
  </cellXfs>
  <cellStyles count="4">
    <cellStyle name="Komma" xfId="1" builtinId="3"/>
    <cellStyle name="Komma 2" xfId="3" xr:uid="{62089B93-2CAE-4623-A38C-D53BFD47668D}"/>
    <cellStyle name="Standaard" xfId="0" builtinId="0"/>
    <cellStyle name="Standaard 2" xfId="2" xr:uid="{7F0BA82C-FA1E-49FD-87F6-3CAD530E8F7D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82D26"/>
        <name val="Arial"/>
        <family val="2"/>
        <scheme val="none"/>
      </font>
      <numFmt numFmtId="164" formatCode="#,##0.000000"/>
      <alignment horizontal="general" vertical="center" textRotation="0" wrapText="0" indent="0" justifyLastLine="0" shrinkToFit="1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D26"/>
        <name val="Arial"/>
        <family val="2"/>
        <scheme val="none"/>
      </font>
      <numFmt numFmtId="1" formatCode="0"/>
      <alignment horizontal="right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D26"/>
        <name val="Arial"/>
        <family val="2"/>
        <scheme val="none"/>
      </font>
      <numFmt numFmtId="2" formatCode="0.0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183</xdr:row>
      <xdr:rowOff>0</xdr:rowOff>
    </xdr:from>
    <xdr:ext cx="31115" cy="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B6B76608-E742-4D4F-9134-372A9ADED183}"/>
            </a:ext>
          </a:extLst>
        </xdr:cNvPr>
        <xdr:cNvSpPr/>
      </xdr:nvSpPr>
      <xdr:spPr>
        <a:xfrm>
          <a:off x="4853940" y="327660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6</xdr:col>
      <xdr:colOff>32020</xdr:colOff>
      <xdr:row>183</xdr:row>
      <xdr:rowOff>0</xdr:rowOff>
    </xdr:from>
    <xdr:ext cx="31115" cy="0"/>
    <xdr:sp macro="" textlink="">
      <xdr:nvSpPr>
        <xdr:cNvPr id="3" name="Shape 12">
          <a:extLst>
            <a:ext uri="{FF2B5EF4-FFF2-40B4-BE49-F238E27FC236}">
              <a16:creationId xmlns:a16="http://schemas.microsoft.com/office/drawing/2014/main" id="{F4CAAF65-F517-4149-A8DD-61604A3F68EE}"/>
            </a:ext>
          </a:extLst>
        </xdr:cNvPr>
        <xdr:cNvSpPr/>
      </xdr:nvSpPr>
      <xdr:spPr>
        <a:xfrm>
          <a:off x="5449840" y="327660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9</xdr:col>
      <xdr:colOff>0</xdr:colOff>
      <xdr:row>183</xdr:row>
      <xdr:rowOff>0</xdr:rowOff>
    </xdr:from>
    <xdr:ext cx="33655" cy="0"/>
    <xdr:sp macro="" textlink="">
      <xdr:nvSpPr>
        <xdr:cNvPr id="4" name="Shape 13">
          <a:extLst>
            <a:ext uri="{FF2B5EF4-FFF2-40B4-BE49-F238E27FC236}">
              <a16:creationId xmlns:a16="http://schemas.microsoft.com/office/drawing/2014/main" id="{6D9D5B5B-3A6D-4295-925F-5257C249D044}"/>
            </a:ext>
          </a:extLst>
        </xdr:cNvPr>
        <xdr:cNvSpPr/>
      </xdr:nvSpPr>
      <xdr:spPr>
        <a:xfrm>
          <a:off x="7650480" y="3276600"/>
          <a:ext cx="33655" cy="0"/>
        </a:xfrm>
        <a:custGeom>
          <a:avLst/>
          <a:gdLst/>
          <a:ahLst/>
          <a:cxnLst/>
          <a:rect l="0" t="0" r="0" b="0"/>
          <a:pathLst>
            <a:path w="33655">
              <a:moveTo>
                <a:pt x="0" y="0"/>
              </a:moveTo>
              <a:lnTo>
                <a:pt x="33566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10</xdr:col>
      <xdr:colOff>0</xdr:colOff>
      <xdr:row>183</xdr:row>
      <xdr:rowOff>0</xdr:rowOff>
    </xdr:from>
    <xdr:ext cx="31115" cy="0"/>
    <xdr:sp macro="" textlink="">
      <xdr:nvSpPr>
        <xdr:cNvPr id="5" name="Shape 14">
          <a:extLst>
            <a:ext uri="{FF2B5EF4-FFF2-40B4-BE49-F238E27FC236}">
              <a16:creationId xmlns:a16="http://schemas.microsoft.com/office/drawing/2014/main" id="{1F384601-71E8-425C-9FCB-895E1287BBEF}"/>
            </a:ext>
          </a:extLst>
        </xdr:cNvPr>
        <xdr:cNvSpPr/>
      </xdr:nvSpPr>
      <xdr:spPr>
        <a:xfrm>
          <a:off x="8595360" y="327660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227</xdr:row>
      <xdr:rowOff>0</xdr:rowOff>
    </xdr:from>
    <xdr:ext cx="31115" cy="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544832C3-4884-458E-9A4B-0FFD1820C021}"/>
            </a:ext>
          </a:extLst>
        </xdr:cNvPr>
        <xdr:cNvSpPr/>
      </xdr:nvSpPr>
      <xdr:spPr>
        <a:xfrm>
          <a:off x="4853940" y="307695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6</xdr:col>
      <xdr:colOff>32020</xdr:colOff>
      <xdr:row>227</xdr:row>
      <xdr:rowOff>0</xdr:rowOff>
    </xdr:from>
    <xdr:ext cx="31115" cy="0"/>
    <xdr:sp macro="" textlink="">
      <xdr:nvSpPr>
        <xdr:cNvPr id="3" name="Shape 12">
          <a:extLst>
            <a:ext uri="{FF2B5EF4-FFF2-40B4-BE49-F238E27FC236}">
              <a16:creationId xmlns:a16="http://schemas.microsoft.com/office/drawing/2014/main" id="{21BD2A8C-076C-4EB4-A6D6-C6EB770EC6BF}"/>
            </a:ext>
          </a:extLst>
        </xdr:cNvPr>
        <xdr:cNvSpPr/>
      </xdr:nvSpPr>
      <xdr:spPr>
        <a:xfrm>
          <a:off x="5449840" y="307695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9</xdr:col>
      <xdr:colOff>0</xdr:colOff>
      <xdr:row>227</xdr:row>
      <xdr:rowOff>0</xdr:rowOff>
    </xdr:from>
    <xdr:ext cx="33655" cy="0"/>
    <xdr:sp macro="" textlink="">
      <xdr:nvSpPr>
        <xdr:cNvPr id="4" name="Shape 13">
          <a:extLst>
            <a:ext uri="{FF2B5EF4-FFF2-40B4-BE49-F238E27FC236}">
              <a16:creationId xmlns:a16="http://schemas.microsoft.com/office/drawing/2014/main" id="{0588DB84-40D7-4B99-9B73-AF15F121D16E}"/>
            </a:ext>
          </a:extLst>
        </xdr:cNvPr>
        <xdr:cNvSpPr/>
      </xdr:nvSpPr>
      <xdr:spPr>
        <a:xfrm>
          <a:off x="7650480" y="30769560"/>
          <a:ext cx="33655" cy="0"/>
        </a:xfrm>
        <a:custGeom>
          <a:avLst/>
          <a:gdLst/>
          <a:ahLst/>
          <a:cxnLst/>
          <a:rect l="0" t="0" r="0" b="0"/>
          <a:pathLst>
            <a:path w="33655">
              <a:moveTo>
                <a:pt x="0" y="0"/>
              </a:moveTo>
              <a:lnTo>
                <a:pt x="33566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10</xdr:col>
      <xdr:colOff>0</xdr:colOff>
      <xdr:row>227</xdr:row>
      <xdr:rowOff>0</xdr:rowOff>
    </xdr:from>
    <xdr:ext cx="31115" cy="0"/>
    <xdr:sp macro="" textlink="">
      <xdr:nvSpPr>
        <xdr:cNvPr id="5" name="Shape 14">
          <a:extLst>
            <a:ext uri="{FF2B5EF4-FFF2-40B4-BE49-F238E27FC236}">
              <a16:creationId xmlns:a16="http://schemas.microsoft.com/office/drawing/2014/main" id="{4F8A1D8B-268A-4E0B-8281-11F2790B8D38}"/>
            </a:ext>
          </a:extLst>
        </xdr:cNvPr>
        <xdr:cNvSpPr/>
      </xdr:nvSpPr>
      <xdr:spPr>
        <a:xfrm>
          <a:off x="8595360" y="307695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183</xdr:row>
      <xdr:rowOff>0</xdr:rowOff>
    </xdr:from>
    <xdr:ext cx="31115" cy="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E9C340D6-9222-4553-8431-6872851ADCE8}"/>
            </a:ext>
          </a:extLst>
        </xdr:cNvPr>
        <xdr:cNvSpPr/>
      </xdr:nvSpPr>
      <xdr:spPr>
        <a:xfrm>
          <a:off x="4617720" y="307695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6</xdr:col>
      <xdr:colOff>32020</xdr:colOff>
      <xdr:row>183</xdr:row>
      <xdr:rowOff>0</xdr:rowOff>
    </xdr:from>
    <xdr:ext cx="31115" cy="0"/>
    <xdr:sp macro="" textlink="">
      <xdr:nvSpPr>
        <xdr:cNvPr id="3" name="Shape 12">
          <a:extLst>
            <a:ext uri="{FF2B5EF4-FFF2-40B4-BE49-F238E27FC236}">
              <a16:creationId xmlns:a16="http://schemas.microsoft.com/office/drawing/2014/main" id="{DF05EE36-03F2-4F2B-B9EB-FCC2EC518068}"/>
            </a:ext>
          </a:extLst>
        </xdr:cNvPr>
        <xdr:cNvSpPr/>
      </xdr:nvSpPr>
      <xdr:spPr>
        <a:xfrm>
          <a:off x="5190760" y="307695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9</xdr:col>
      <xdr:colOff>0</xdr:colOff>
      <xdr:row>183</xdr:row>
      <xdr:rowOff>0</xdr:rowOff>
    </xdr:from>
    <xdr:ext cx="33655" cy="0"/>
    <xdr:sp macro="" textlink="">
      <xdr:nvSpPr>
        <xdr:cNvPr id="4" name="Shape 13">
          <a:extLst>
            <a:ext uri="{FF2B5EF4-FFF2-40B4-BE49-F238E27FC236}">
              <a16:creationId xmlns:a16="http://schemas.microsoft.com/office/drawing/2014/main" id="{2834BF3A-C421-4D7B-9921-A7AB60A9DD95}"/>
            </a:ext>
          </a:extLst>
        </xdr:cNvPr>
        <xdr:cNvSpPr/>
      </xdr:nvSpPr>
      <xdr:spPr>
        <a:xfrm>
          <a:off x="7132320" y="30769560"/>
          <a:ext cx="33655" cy="0"/>
        </a:xfrm>
        <a:custGeom>
          <a:avLst/>
          <a:gdLst/>
          <a:ahLst/>
          <a:cxnLst/>
          <a:rect l="0" t="0" r="0" b="0"/>
          <a:pathLst>
            <a:path w="33655">
              <a:moveTo>
                <a:pt x="0" y="0"/>
              </a:moveTo>
              <a:lnTo>
                <a:pt x="33566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10</xdr:col>
      <xdr:colOff>0</xdr:colOff>
      <xdr:row>183</xdr:row>
      <xdr:rowOff>0</xdr:rowOff>
    </xdr:from>
    <xdr:ext cx="31115" cy="0"/>
    <xdr:sp macro="" textlink="">
      <xdr:nvSpPr>
        <xdr:cNvPr id="5" name="Shape 14">
          <a:extLst>
            <a:ext uri="{FF2B5EF4-FFF2-40B4-BE49-F238E27FC236}">
              <a16:creationId xmlns:a16="http://schemas.microsoft.com/office/drawing/2014/main" id="{A8E05F1D-1FCC-4955-8564-ED3CE30424F5}"/>
            </a:ext>
          </a:extLst>
        </xdr:cNvPr>
        <xdr:cNvSpPr/>
      </xdr:nvSpPr>
      <xdr:spPr>
        <a:xfrm>
          <a:off x="7132320" y="307695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183</xdr:row>
      <xdr:rowOff>0</xdr:rowOff>
    </xdr:from>
    <xdr:ext cx="31115" cy="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CF9E216-86B0-445A-AC0F-C2015DA4C5A2}"/>
            </a:ext>
          </a:extLst>
        </xdr:cNvPr>
        <xdr:cNvSpPr/>
      </xdr:nvSpPr>
      <xdr:spPr>
        <a:xfrm>
          <a:off x="4617720" y="257403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6</xdr:col>
      <xdr:colOff>32020</xdr:colOff>
      <xdr:row>183</xdr:row>
      <xdr:rowOff>0</xdr:rowOff>
    </xdr:from>
    <xdr:ext cx="31115" cy="0"/>
    <xdr:sp macro="" textlink="">
      <xdr:nvSpPr>
        <xdr:cNvPr id="3" name="Shape 12">
          <a:extLst>
            <a:ext uri="{FF2B5EF4-FFF2-40B4-BE49-F238E27FC236}">
              <a16:creationId xmlns:a16="http://schemas.microsoft.com/office/drawing/2014/main" id="{DE7454A6-826C-42FB-94C8-08CA4BCC9D8E}"/>
            </a:ext>
          </a:extLst>
        </xdr:cNvPr>
        <xdr:cNvSpPr/>
      </xdr:nvSpPr>
      <xdr:spPr>
        <a:xfrm>
          <a:off x="5190760" y="257403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9</xdr:col>
      <xdr:colOff>0</xdr:colOff>
      <xdr:row>183</xdr:row>
      <xdr:rowOff>0</xdr:rowOff>
    </xdr:from>
    <xdr:ext cx="33655" cy="0"/>
    <xdr:sp macro="" textlink="">
      <xdr:nvSpPr>
        <xdr:cNvPr id="4" name="Shape 13">
          <a:extLst>
            <a:ext uri="{FF2B5EF4-FFF2-40B4-BE49-F238E27FC236}">
              <a16:creationId xmlns:a16="http://schemas.microsoft.com/office/drawing/2014/main" id="{1CC23891-7782-4383-B429-DCB5FDB9FE76}"/>
            </a:ext>
          </a:extLst>
        </xdr:cNvPr>
        <xdr:cNvSpPr/>
      </xdr:nvSpPr>
      <xdr:spPr>
        <a:xfrm>
          <a:off x="7132320" y="25740360"/>
          <a:ext cx="33655" cy="0"/>
        </a:xfrm>
        <a:custGeom>
          <a:avLst/>
          <a:gdLst/>
          <a:ahLst/>
          <a:cxnLst/>
          <a:rect l="0" t="0" r="0" b="0"/>
          <a:pathLst>
            <a:path w="33655">
              <a:moveTo>
                <a:pt x="0" y="0"/>
              </a:moveTo>
              <a:lnTo>
                <a:pt x="33566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10</xdr:col>
      <xdr:colOff>0</xdr:colOff>
      <xdr:row>183</xdr:row>
      <xdr:rowOff>0</xdr:rowOff>
    </xdr:from>
    <xdr:ext cx="31115" cy="0"/>
    <xdr:sp macro="" textlink="">
      <xdr:nvSpPr>
        <xdr:cNvPr id="5" name="Shape 14">
          <a:extLst>
            <a:ext uri="{FF2B5EF4-FFF2-40B4-BE49-F238E27FC236}">
              <a16:creationId xmlns:a16="http://schemas.microsoft.com/office/drawing/2014/main" id="{C8353B58-D0DA-4A86-8D6E-653E540A9A37}"/>
            </a:ext>
          </a:extLst>
        </xdr:cNvPr>
        <xdr:cNvSpPr/>
      </xdr:nvSpPr>
      <xdr:spPr>
        <a:xfrm>
          <a:off x="7132320" y="257403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183</xdr:row>
      <xdr:rowOff>0</xdr:rowOff>
    </xdr:from>
    <xdr:ext cx="31115" cy="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15A0D25A-7777-4824-97E5-21DD6FCF3DA9}"/>
            </a:ext>
          </a:extLst>
        </xdr:cNvPr>
        <xdr:cNvSpPr/>
      </xdr:nvSpPr>
      <xdr:spPr>
        <a:xfrm>
          <a:off x="4617720" y="257403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6</xdr:col>
      <xdr:colOff>32020</xdr:colOff>
      <xdr:row>183</xdr:row>
      <xdr:rowOff>0</xdr:rowOff>
    </xdr:from>
    <xdr:ext cx="31115" cy="0"/>
    <xdr:sp macro="" textlink="">
      <xdr:nvSpPr>
        <xdr:cNvPr id="3" name="Shape 12">
          <a:extLst>
            <a:ext uri="{FF2B5EF4-FFF2-40B4-BE49-F238E27FC236}">
              <a16:creationId xmlns:a16="http://schemas.microsoft.com/office/drawing/2014/main" id="{50809333-2E83-4376-946C-4FDA890B2B17}"/>
            </a:ext>
          </a:extLst>
        </xdr:cNvPr>
        <xdr:cNvSpPr/>
      </xdr:nvSpPr>
      <xdr:spPr>
        <a:xfrm>
          <a:off x="5190760" y="257403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9</xdr:col>
      <xdr:colOff>0</xdr:colOff>
      <xdr:row>183</xdr:row>
      <xdr:rowOff>0</xdr:rowOff>
    </xdr:from>
    <xdr:ext cx="33655" cy="0"/>
    <xdr:sp macro="" textlink="">
      <xdr:nvSpPr>
        <xdr:cNvPr id="4" name="Shape 13">
          <a:extLst>
            <a:ext uri="{FF2B5EF4-FFF2-40B4-BE49-F238E27FC236}">
              <a16:creationId xmlns:a16="http://schemas.microsoft.com/office/drawing/2014/main" id="{35F23939-C4B5-43A4-BAF5-199AA5B046E2}"/>
            </a:ext>
          </a:extLst>
        </xdr:cNvPr>
        <xdr:cNvSpPr/>
      </xdr:nvSpPr>
      <xdr:spPr>
        <a:xfrm>
          <a:off x="7132320" y="25740360"/>
          <a:ext cx="33655" cy="0"/>
        </a:xfrm>
        <a:custGeom>
          <a:avLst/>
          <a:gdLst/>
          <a:ahLst/>
          <a:cxnLst/>
          <a:rect l="0" t="0" r="0" b="0"/>
          <a:pathLst>
            <a:path w="33655">
              <a:moveTo>
                <a:pt x="0" y="0"/>
              </a:moveTo>
              <a:lnTo>
                <a:pt x="33566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10</xdr:col>
      <xdr:colOff>0</xdr:colOff>
      <xdr:row>183</xdr:row>
      <xdr:rowOff>0</xdr:rowOff>
    </xdr:from>
    <xdr:ext cx="31115" cy="0"/>
    <xdr:sp macro="" textlink="">
      <xdr:nvSpPr>
        <xdr:cNvPr id="5" name="Shape 14">
          <a:extLst>
            <a:ext uri="{FF2B5EF4-FFF2-40B4-BE49-F238E27FC236}">
              <a16:creationId xmlns:a16="http://schemas.microsoft.com/office/drawing/2014/main" id="{A92D083C-74CF-4C8B-AD66-8A5EEB2F4B95}"/>
            </a:ext>
          </a:extLst>
        </xdr:cNvPr>
        <xdr:cNvSpPr/>
      </xdr:nvSpPr>
      <xdr:spPr>
        <a:xfrm>
          <a:off x="7132320" y="257403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183</xdr:row>
      <xdr:rowOff>0</xdr:rowOff>
    </xdr:from>
    <xdr:ext cx="31115" cy="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5EC69469-757E-45F0-83D6-0FCABD48F005}"/>
            </a:ext>
          </a:extLst>
        </xdr:cNvPr>
        <xdr:cNvSpPr/>
      </xdr:nvSpPr>
      <xdr:spPr>
        <a:xfrm>
          <a:off x="4617720" y="257403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6</xdr:col>
      <xdr:colOff>32020</xdr:colOff>
      <xdr:row>183</xdr:row>
      <xdr:rowOff>0</xdr:rowOff>
    </xdr:from>
    <xdr:ext cx="31115" cy="0"/>
    <xdr:sp macro="" textlink="">
      <xdr:nvSpPr>
        <xdr:cNvPr id="3" name="Shape 12">
          <a:extLst>
            <a:ext uri="{FF2B5EF4-FFF2-40B4-BE49-F238E27FC236}">
              <a16:creationId xmlns:a16="http://schemas.microsoft.com/office/drawing/2014/main" id="{A3A0B5EA-C1E1-45D9-81F6-9438D00400B5}"/>
            </a:ext>
          </a:extLst>
        </xdr:cNvPr>
        <xdr:cNvSpPr/>
      </xdr:nvSpPr>
      <xdr:spPr>
        <a:xfrm>
          <a:off x="5190760" y="257403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9</xdr:col>
      <xdr:colOff>0</xdr:colOff>
      <xdr:row>183</xdr:row>
      <xdr:rowOff>0</xdr:rowOff>
    </xdr:from>
    <xdr:ext cx="33655" cy="0"/>
    <xdr:sp macro="" textlink="">
      <xdr:nvSpPr>
        <xdr:cNvPr id="4" name="Shape 13">
          <a:extLst>
            <a:ext uri="{FF2B5EF4-FFF2-40B4-BE49-F238E27FC236}">
              <a16:creationId xmlns:a16="http://schemas.microsoft.com/office/drawing/2014/main" id="{FF539E20-B621-454F-B0E2-24A994C07B25}"/>
            </a:ext>
          </a:extLst>
        </xdr:cNvPr>
        <xdr:cNvSpPr/>
      </xdr:nvSpPr>
      <xdr:spPr>
        <a:xfrm>
          <a:off x="7132320" y="25740360"/>
          <a:ext cx="33655" cy="0"/>
        </a:xfrm>
        <a:custGeom>
          <a:avLst/>
          <a:gdLst/>
          <a:ahLst/>
          <a:cxnLst/>
          <a:rect l="0" t="0" r="0" b="0"/>
          <a:pathLst>
            <a:path w="33655">
              <a:moveTo>
                <a:pt x="0" y="0"/>
              </a:moveTo>
              <a:lnTo>
                <a:pt x="33566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  <xdr:oneCellAnchor>
    <xdr:from>
      <xdr:col>10</xdr:col>
      <xdr:colOff>0</xdr:colOff>
      <xdr:row>183</xdr:row>
      <xdr:rowOff>0</xdr:rowOff>
    </xdr:from>
    <xdr:ext cx="31115" cy="0"/>
    <xdr:sp macro="" textlink="">
      <xdr:nvSpPr>
        <xdr:cNvPr id="5" name="Shape 14">
          <a:extLst>
            <a:ext uri="{FF2B5EF4-FFF2-40B4-BE49-F238E27FC236}">
              <a16:creationId xmlns:a16="http://schemas.microsoft.com/office/drawing/2014/main" id="{3D76CB60-CD70-495E-8F3C-7F5263355DC1}"/>
            </a:ext>
          </a:extLst>
        </xdr:cNvPr>
        <xdr:cNvSpPr/>
      </xdr:nvSpPr>
      <xdr:spPr>
        <a:xfrm>
          <a:off x="7132320" y="25740360"/>
          <a:ext cx="31115" cy="0"/>
        </a:xfrm>
        <a:custGeom>
          <a:avLst/>
          <a:gdLst/>
          <a:ahLst/>
          <a:cxnLst/>
          <a:rect l="0" t="0" r="0" b="0"/>
          <a:pathLst>
            <a:path w="31115">
              <a:moveTo>
                <a:pt x="0" y="0"/>
              </a:moveTo>
              <a:lnTo>
                <a:pt x="30514" y="0"/>
              </a:lnTo>
            </a:path>
          </a:pathLst>
        </a:custGeom>
        <a:ln w="12720">
          <a:solidFill>
            <a:srgbClr val="111811"/>
          </a:solidFill>
        </a:ln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bruiker" refreshedDate="45907.733127199077" createdVersion="8" refreshedVersion="8" minRefreshableVersion="3" recordCount="182" xr:uid="{31C202DA-E6AF-4A25-BA35-59A17D2D95F2}">
  <cacheSource type="worksheet">
    <worksheetSource name="Tabel1"/>
  </cacheSource>
  <cacheFields count="14">
    <cacheField name="Etage" numFmtId="0">
      <sharedItems/>
    </cacheField>
    <cacheField name="Ruimtennr." numFmtId="0">
      <sharedItems/>
    </cacheField>
    <cacheField name="Ruimtenaam" numFmtId="0">
      <sharedItems/>
    </cacheField>
    <cacheField name="Unit" numFmtId="0">
      <sharedItems/>
    </cacheField>
    <cacheField name="Vloerafwerking" numFmtId="0">
      <sharedItems/>
    </cacheField>
    <cacheField name="Netto opp." numFmtId="43">
      <sharedItems containsSemiMixedTypes="0" containsString="0" containsNumber="1" minValue="1" maxValue="517.04"/>
    </cacheField>
    <cacheField name="Freq. per jaar" numFmtId="1">
      <sharedItems containsSemiMixedTypes="0" containsString="0" containsNumber="1" containsInteger="1" minValue="0" maxValue="200" count="5">
        <n v="0"/>
        <n v="200"/>
        <n v="40"/>
        <n v="80"/>
        <n v="52"/>
      </sharedItems>
    </cacheField>
    <cacheField name="Kosten per m²" numFmtId="164">
      <sharedItems containsSemiMixedTypes="0" containsString="0" containsNumber="1" minValue="0" maxValue="0.68757425742574252"/>
    </cacheField>
    <cacheField name="Kosten per jaar" numFmtId="43">
      <sharedItems containsSemiMixedTypes="0" containsString="0" containsNumber="1" minValue="0" maxValue="4549.95"/>
    </cacheField>
    <cacheField name="Kosten per maand" numFmtId="43">
      <sharedItems containsSemiMixedTypes="0" containsString="0" containsNumber="1" minValue="0" maxValue="379.16"/>
    </cacheField>
    <cacheField name="kosten per 100 m²" numFmtId="43">
      <sharedItems containsSemiMixedTypes="0" containsString="0" containsNumber="1" minValue="0" maxValue="68.757425742574256"/>
    </cacheField>
    <cacheField name="8 * log kosten 100 m²" numFmtId="1">
      <sharedItems containsSemiMixedTypes="0" containsString="0" containsNumber="1" minValue="0" maxValue="14.698556867712526"/>
    </cacheField>
    <cacheField name="8" numFmtId="0">
      <sharedItems containsString="0" containsBlank="1" containsNumber="1" minValue="5.1476119200345973" maxValue="14.698181620018403"/>
    </cacheField>
    <cacheField name="Categorie" numFmtId="0">
      <sharedItems count="11">
        <s v="Werkkast"/>
        <s v="Gang"/>
        <s v="Hal en lokaal"/>
        <s v="Kantoor e.d."/>
        <s v="Douches e.d."/>
        <s v="Toilet voorruimte"/>
        <s v="Toilet"/>
        <s v="Docententoilet"/>
        <s v="Pantry"/>
        <s v="Damestoilet"/>
        <s v="Herentoile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s v="Eerste etage"/>
    <s v="0.09"/>
    <s v="Werkkast"/>
    <s v="Gvmzaal"/>
    <s v="D.H.T."/>
    <n v="2"/>
    <x v="0"/>
    <n v="0"/>
    <n v="0"/>
    <n v="0"/>
    <n v="0"/>
    <n v="0"/>
    <m/>
    <x v="0"/>
  </r>
  <r>
    <s v="Begane grond"/>
    <s v="0.19"/>
    <s v="Opslag"/>
    <s v="Hoofdgebouw"/>
    <s v="D.H.T."/>
    <n v="13.76"/>
    <x v="0"/>
    <n v="0"/>
    <n v="0"/>
    <n v="0"/>
    <n v="0"/>
    <n v="0"/>
    <m/>
    <x v="0"/>
  </r>
  <r>
    <s v="Begane grond"/>
    <s v="0.35"/>
    <s v="Werkkast"/>
    <s v="Hoofdgebouw"/>
    <s v="D.H.T."/>
    <n v="2.7"/>
    <x v="0"/>
    <n v="0"/>
    <n v="0"/>
    <n v="0"/>
    <n v="0"/>
    <n v="0"/>
    <m/>
    <x v="0"/>
  </r>
  <r>
    <s v="Begane grond"/>
    <s v="0.38"/>
    <s v="Repro"/>
    <s v="Hoofdgebouw"/>
    <s v="Gietvloer"/>
    <n v="24.63"/>
    <x v="0"/>
    <n v="0"/>
    <n v="0"/>
    <n v="0"/>
    <n v="0"/>
    <n v="0"/>
    <m/>
    <x v="0"/>
  </r>
  <r>
    <s v="Derde etage"/>
    <s v="3.08"/>
    <s v="Werkkast"/>
    <s v="Hoofdgebouw"/>
    <s v="D.H.T."/>
    <n v="1.05"/>
    <x v="0"/>
    <n v="0"/>
    <n v="0"/>
    <n v="0"/>
    <n v="0"/>
    <n v="0"/>
    <m/>
    <x v="0"/>
  </r>
  <r>
    <s v="Derde etage"/>
    <s v="3.09"/>
    <s v="Opslag"/>
    <s v="Hoofdgebouw"/>
    <s v="D.H.T."/>
    <n v="6"/>
    <x v="0"/>
    <n v="0"/>
    <n v="0"/>
    <n v="0"/>
    <n v="0"/>
    <n v="0"/>
    <m/>
    <x v="0"/>
  </r>
  <r>
    <s v="Derde etage"/>
    <s v="3.14"/>
    <s v="Techniek 304"/>
    <s v="Hoofdgebouw"/>
    <s v="Gietvloer"/>
    <n v="26.22"/>
    <x v="0"/>
    <n v="0"/>
    <n v="0"/>
    <n v="0"/>
    <n v="0"/>
    <n v="0"/>
    <m/>
    <x v="0"/>
  </r>
  <r>
    <s v="Eerste etage"/>
    <s v="1.06"/>
    <s v="Werkkast"/>
    <s v="Hoofdgebouw"/>
    <s v="D.H.T."/>
    <n v="1.05"/>
    <x v="0"/>
    <n v="0"/>
    <n v="0"/>
    <n v="0"/>
    <n v="0"/>
    <n v="0"/>
    <m/>
    <x v="0"/>
  </r>
  <r>
    <s v="Eerste etage"/>
    <s v="1.07"/>
    <s v="Opslag"/>
    <s v="Hoofdgebouw"/>
    <s v="D.H.T."/>
    <n v="6"/>
    <x v="0"/>
    <n v="0"/>
    <n v="0"/>
    <n v="0"/>
    <n v="0"/>
    <n v="0"/>
    <m/>
    <x v="0"/>
  </r>
  <r>
    <s v="Eerste etage"/>
    <s v="1.2"/>
    <s v="Werkkast"/>
    <s v="Hoofdgebouw"/>
    <s v="D.H.T."/>
    <n v="2.75"/>
    <x v="0"/>
    <n v="0"/>
    <n v="0"/>
    <n v="0"/>
    <n v="0"/>
    <n v="0"/>
    <m/>
    <x v="0"/>
  </r>
  <r>
    <s v="Souterrain"/>
    <s v="-1.02"/>
    <s v="Buitentrap"/>
    <s v="Hoofdgebouw"/>
    <s v="Steen"/>
    <n v="16.75"/>
    <x v="0"/>
    <n v="0"/>
    <n v="0"/>
    <n v="0"/>
    <n v="0"/>
    <n v="0"/>
    <m/>
    <x v="0"/>
  </r>
  <r>
    <s v="Begane grond"/>
    <s v="0.25"/>
    <s v="Werkkast"/>
    <s v="Onderbouw"/>
    <s v="Epoxy"/>
    <n v="2.3199999999999998"/>
    <x v="0"/>
    <n v="0"/>
    <n v="0"/>
    <n v="0"/>
    <n v="0"/>
    <n v="0"/>
    <m/>
    <x v="0"/>
  </r>
  <r>
    <s v="Eerste etage"/>
    <s v="1.03"/>
    <s v="Opslag"/>
    <s v="Onderbouw"/>
    <s v="Marmoleum"/>
    <n v="24.29"/>
    <x v="0"/>
    <n v="0"/>
    <n v="0"/>
    <n v="0"/>
    <n v="0"/>
    <n v="0"/>
    <m/>
    <x v="0"/>
  </r>
  <r>
    <s v="Tweede etage"/>
    <s v="2.02"/>
    <s v="Techniek / ict"/>
    <s v="Onderbouw"/>
    <s v="Marmoleum"/>
    <n v="3.46"/>
    <x v="0"/>
    <n v="0"/>
    <n v="0"/>
    <n v="0"/>
    <n v="0"/>
    <n v="0"/>
    <m/>
    <x v="0"/>
  </r>
  <r>
    <s v="Derde etage"/>
    <s v="3.01"/>
    <s v="Gang"/>
    <s v="Hoofdgebouw"/>
    <s v="Epoxy"/>
    <n v="166.38"/>
    <x v="1"/>
    <n v="4.3999879793244386E-2"/>
    <n v="1464.14"/>
    <n v="122.01"/>
    <n v="4.3999879793244387"/>
    <n v="5.1476119200345973"/>
    <n v="5.1476119200345973"/>
    <x v="1"/>
  </r>
  <r>
    <s v="Tweede etage"/>
    <s v="2.01"/>
    <s v="Gang"/>
    <s v="Hoofdgebouw"/>
    <s v="Epoxy"/>
    <n v="166.38"/>
    <x v="1"/>
    <n v="4.3999879793244386E-2"/>
    <n v="1464.14"/>
    <n v="122.01"/>
    <n v="4.3999879793244387"/>
    <n v="5.1476119200345973"/>
    <m/>
    <x v="1"/>
  </r>
  <r>
    <s v="Begane grond"/>
    <s v="0.03"/>
    <s v="Gvmzaal"/>
    <s v="Gvmzaal"/>
    <s v="Hout"/>
    <n v="517.04"/>
    <x v="1"/>
    <n v="4.3999980659136621E-2"/>
    <n v="4549.95"/>
    <n v="379.16"/>
    <n v="4.3999980659136622"/>
    <n v="5.1476198846836656"/>
    <m/>
    <x v="1"/>
  </r>
  <r>
    <s v="Derde etage"/>
    <s v="3.02"/>
    <s v="Gang"/>
    <s v="Hoofdgebouw"/>
    <s v="Epoxy"/>
    <n v="195.37"/>
    <x v="1"/>
    <n v="4.4000102369862314E-2"/>
    <n v="1719.26"/>
    <n v="143.27000000000001"/>
    <n v="4.4000102369862315"/>
    <n v="5.1476294952739723"/>
    <m/>
    <x v="1"/>
  </r>
  <r>
    <s v="Eerste etage"/>
    <s v="1.01"/>
    <s v="Gang"/>
    <s v="Hoofdgebouw"/>
    <s v="Epoxy"/>
    <n v="195.37"/>
    <x v="1"/>
    <n v="4.4000102369862314E-2"/>
    <n v="1719.26"/>
    <n v="143.27000000000001"/>
    <n v="4.4000102369862315"/>
    <n v="5.1476294952739723"/>
    <m/>
    <x v="1"/>
  </r>
  <r>
    <s v="Begane grond"/>
    <s v="0.02"/>
    <s v="Hal bii toiletten"/>
    <s v="Hoofdgebouw"/>
    <s v="Gietvloer"/>
    <n v="57.37"/>
    <x v="1"/>
    <n v="4.4000348614258326E-2"/>
    <n v="504.86"/>
    <n v="42.07"/>
    <n v="4.4000348614258327"/>
    <n v="5.1476489392802138"/>
    <m/>
    <x v="1"/>
  </r>
  <r>
    <s v="Begane grond"/>
    <s v="0.44"/>
    <s v="Gang"/>
    <s v="Hoofdgebouw"/>
    <s v="Gietvloer"/>
    <n v="19.559999999999999"/>
    <x v="1"/>
    <n v="4.4000511247443766E-2"/>
    <n v="172.13"/>
    <n v="14.34"/>
    <n v="4.400051124744377"/>
    <n v="5.1476617810992815"/>
    <m/>
    <x v="1"/>
  </r>
  <r>
    <s v="Begane grond"/>
    <s v="0.47"/>
    <s v="Gang"/>
    <s v="Hoofdgebouw"/>
    <s v="D.H.T."/>
    <n v="15.66"/>
    <x v="1"/>
    <n v="4.4000638569604088E-2"/>
    <n v="137.81"/>
    <n v="11.48"/>
    <n v="4.4000638569604087"/>
    <n v="5.1476718346609482"/>
    <m/>
    <x v="1"/>
  </r>
  <r>
    <s v="Eerste etage"/>
    <s v="0.05"/>
    <s v="Gang"/>
    <s v="Gvmzaal"/>
    <s v="Linoleum"/>
    <n v="11.66"/>
    <x v="1"/>
    <n v="5.4999999999999993E-2"/>
    <n v="128.26"/>
    <n v="10.69"/>
    <n v="5.4999999999999991"/>
    <n v="5.9229015159539502"/>
    <n v="5.9229015159539502"/>
    <x v="1"/>
  </r>
  <r>
    <s v="Begane grond"/>
    <s v="0.34"/>
    <s v="Voorhal trap"/>
    <s v="Hoofdgebouw"/>
    <s v="D.H.T."/>
    <n v="17.190000000000001"/>
    <x v="1"/>
    <n v="5.4999999999999993E-2"/>
    <n v="189.09"/>
    <n v="15.76"/>
    <n v="5.4999999999999991"/>
    <n v="5.9229015159539502"/>
    <m/>
    <x v="1"/>
  </r>
  <r>
    <s v="Eerste etage"/>
    <s v="0.04"/>
    <s v="Gang"/>
    <s v="Gvmzaal"/>
    <s v="Linoleum"/>
    <n v="16.37"/>
    <x v="1"/>
    <n v="5.5E-2"/>
    <n v="180.07"/>
    <n v="15.01"/>
    <n v="5.5"/>
    <n v="5.9229015159539511"/>
    <m/>
    <x v="1"/>
  </r>
  <r>
    <s v="Begane grond"/>
    <s v="0.05"/>
    <s v="Aulagang"/>
    <s v="Onderbouw"/>
    <s v="D.H.T."/>
    <n v="48.2"/>
    <x v="1"/>
    <n v="5.5000000000000007E-2"/>
    <n v="530.20000000000005"/>
    <n v="44.18"/>
    <n v="5.5000000000000009"/>
    <n v="5.9229015159539511"/>
    <m/>
    <x v="1"/>
  </r>
  <r>
    <s v="Begane grond"/>
    <s v="0.23"/>
    <s v="Gang"/>
    <s v="Onderbouw"/>
    <s v="Epoxy"/>
    <n v="12.32"/>
    <x v="1"/>
    <n v="5.5000000000000007E-2"/>
    <n v="135.52000000000001"/>
    <n v="11.29"/>
    <n v="5.5000000000000009"/>
    <n v="5.9229015159539511"/>
    <m/>
    <x v="1"/>
  </r>
  <r>
    <s v="Begane grond"/>
    <s v="0.27"/>
    <s v="Hal"/>
    <s v="Onderbouw"/>
    <s v="Marmoleum"/>
    <n v="7.51"/>
    <x v="1"/>
    <n v="5.5E-2"/>
    <n v="82.61"/>
    <n v="6.88"/>
    <n v="5.5"/>
    <n v="5.9229015159539511"/>
    <m/>
    <x v="1"/>
  </r>
  <r>
    <s v="Eerste etage"/>
    <s v="1.01"/>
    <s v="Gang"/>
    <s v="Onderbouw"/>
    <s v="D.H.T."/>
    <n v="4.83"/>
    <x v="1"/>
    <n v="5.5E-2"/>
    <n v="53.13"/>
    <n v="4.43"/>
    <n v="5.5"/>
    <n v="5.9229015159539511"/>
    <m/>
    <x v="1"/>
  </r>
  <r>
    <s v="Eerste etage"/>
    <s v="1.09"/>
    <s v="Nooduitgang"/>
    <s v="Onderbouw"/>
    <s v="Marmoleum"/>
    <n v="25.63"/>
    <x v="1"/>
    <n v="5.5E-2"/>
    <n v="281.93"/>
    <n v="23.49"/>
    <n v="5.5"/>
    <n v="5.9229015159539511"/>
    <m/>
    <x v="1"/>
  </r>
  <r>
    <s v="Begane grond"/>
    <s v="0.36"/>
    <s v="Noodhal"/>
    <s v="Hoofdgebouw"/>
    <s v="Schoonloopmat"/>
    <n v="2.68"/>
    <x v="2"/>
    <n v="5.503731343283582E-2"/>
    <n v="5.9"/>
    <n v="0.49"/>
    <n v="5.5037313432835822"/>
    <n v="5.9252578102831439"/>
    <m/>
    <x v="1"/>
  </r>
  <r>
    <s v="Begane grond"/>
    <s v="0.4"/>
    <s v="Kluisjes"/>
    <s v="Hoofdgebouw"/>
    <s v="Gietvloer"/>
    <n v="109.74"/>
    <x v="1"/>
    <n v="5.8666848915618727E-2"/>
    <n v="1287.6199999999999"/>
    <n v="107.3"/>
    <n v="5.8666848915618726"/>
    <n v="6.1471420978819813"/>
    <n v="6.1471420978819813"/>
    <x v="1"/>
  </r>
  <r>
    <s v="Begane grond"/>
    <s v="0.48"/>
    <s v="Kluisjes"/>
    <s v="Hoofdgebouw"/>
    <s v="Gietvloer"/>
    <n v="26.12"/>
    <x v="1"/>
    <n v="5.8667687595712101E-2"/>
    <n v="306.48"/>
    <n v="25.54"/>
    <n v="5.8667687595712099"/>
    <n v="6.1471917656640302"/>
    <m/>
    <x v="1"/>
  </r>
  <r>
    <s v="Begane grond"/>
    <s v="0.33"/>
    <s v="Kluisjes"/>
    <s v="Hoofdgebouw"/>
    <s v="Gietvloer"/>
    <n v="52.95"/>
    <x v="1"/>
    <n v="6.2856468366383381E-2"/>
    <n v="665.65"/>
    <n v="55.47"/>
    <n v="6.285646836638338"/>
    <n v="6.3867998098789709"/>
    <n v="6.3867998098789709"/>
    <x v="2"/>
  </r>
  <r>
    <s v="Eerste etage"/>
    <s v="0.06"/>
    <s v="Sportbegeleiderkamer"/>
    <s v="Gvmzaal"/>
    <s v="Linoleum"/>
    <n v="13.37"/>
    <x v="1"/>
    <n v="6.2857142857142861E-2"/>
    <n v="168.08"/>
    <n v="14.01"/>
    <n v="6.2857142857142865"/>
    <n v="6.3868370917754449"/>
    <m/>
    <x v="2"/>
  </r>
  <r>
    <s v="Begane grond"/>
    <s v="0.32"/>
    <s v="Hal bii receptie"/>
    <s v="Hoofdgebouw"/>
    <s v="Gietvloer"/>
    <n v="98"/>
    <x v="1"/>
    <n v="6.2857142857142861E-2"/>
    <n v="1232"/>
    <n v="102.67"/>
    <n v="6.2857142857142865"/>
    <n v="6.3868370917754449"/>
    <m/>
    <x v="2"/>
  </r>
  <r>
    <s v="Begane grond"/>
    <s v="0.03"/>
    <s v="Receptie"/>
    <s v="Onderbouw"/>
    <s v="Marmoleum"/>
    <n v="19.39"/>
    <x v="1"/>
    <n v="6.2857142857142861E-2"/>
    <n v="243.76"/>
    <n v="20.309999999999999"/>
    <n v="6.2857142857142865"/>
    <n v="6.3868370917754449"/>
    <m/>
    <x v="2"/>
  </r>
  <r>
    <s v="Begane grond"/>
    <s v="0.39"/>
    <s v="Mediatheek"/>
    <s v="Hoofdgebouw"/>
    <s v="Tapijt"/>
    <n v="169.27"/>
    <x v="1"/>
    <n v="6.2857269451172676E-2"/>
    <n v="2127.9699999999998"/>
    <n v="177.33"/>
    <n v="6.2857269451172675"/>
    <n v="6.3868440891069467"/>
    <m/>
    <x v="2"/>
  </r>
  <r>
    <s v="Begane grond"/>
    <s v="0.45"/>
    <s v="Postkamer"/>
    <s v="Hoofdgebouw"/>
    <s v="Gietvloer"/>
    <n v="23.57"/>
    <x v="2"/>
    <n v="6.2865931268561742E-2"/>
    <n v="59.27"/>
    <n v="4.9400000000000004"/>
    <n v="6.2865931268561743"/>
    <n v="6.3873228270938567"/>
    <m/>
    <x v="2"/>
  </r>
  <r>
    <s v="Eerste etage"/>
    <s v="1.07"/>
    <s v="Lokaal 15a"/>
    <s v="Onderbouw"/>
    <s v="Marmoleum"/>
    <n v="12.5"/>
    <x v="1"/>
    <n v="6.7687999999999998E-2"/>
    <n v="169.22"/>
    <n v="14.1"/>
    <n v="6.7687999999999997"/>
    <n v="6.644093456338898"/>
    <n v="6.644093456338898"/>
    <x v="2"/>
  </r>
  <r>
    <s v="Eerste etage"/>
    <s v="1.12"/>
    <s v="Lokaal 103"/>
    <s v="Hoofdgebouw"/>
    <s v="Gietvloer"/>
    <n v="55.66"/>
    <x v="1"/>
    <n v="6.7691340280273085E-2"/>
    <n v="753.54"/>
    <n v="62.8"/>
    <n v="6.7691340280273087"/>
    <n v="6.6442649052808598"/>
    <m/>
    <x v="2"/>
  </r>
  <r>
    <s v="Eerste etage"/>
    <s v="1.19"/>
    <s v="Lokaal 113"/>
    <s v="Hoofdgebouw"/>
    <s v="Gietvloer"/>
    <n v="55.66"/>
    <x v="1"/>
    <n v="6.7691340280273085E-2"/>
    <n v="753.54"/>
    <n v="62.8"/>
    <n v="6.7691340280273087"/>
    <n v="6.6442649052808598"/>
    <m/>
    <x v="2"/>
  </r>
  <r>
    <s v="Tweede etage"/>
    <s v="2.12"/>
    <s v="Lokaal 203"/>
    <s v="Hoofdgebouw"/>
    <s v="Gietvloer"/>
    <n v="57.87"/>
    <x v="1"/>
    <n v="6.7691377224814248E-2"/>
    <n v="783.46"/>
    <n v="65.290000000000006"/>
    <n v="6.7691377224814246"/>
    <n v="6.6442668015123028"/>
    <m/>
    <x v="2"/>
  </r>
  <r>
    <s v="Begane grond"/>
    <s v="0.32"/>
    <s v="Lokaal "/>
    <s v="Onderbouw"/>
    <s v="Marmoleum"/>
    <n v="53"/>
    <x v="1"/>
    <n v="6.7691509433962266E-2"/>
    <n v="717.53"/>
    <n v="59.79"/>
    <n v="6.7691509433962267"/>
    <n v="6.6442735873275396"/>
    <m/>
    <x v="2"/>
  </r>
  <r>
    <s v="Tweede etage"/>
    <s v="2.18"/>
    <s v="Lokaal 209"/>
    <s v="Hoofdgebouw"/>
    <s v="Gietvloer"/>
    <n v="59.37"/>
    <x v="1"/>
    <n v="6.7691595081691092E-2"/>
    <n v="803.77"/>
    <n v="66.98"/>
    <n v="6.7691595081691087"/>
    <n v="6.6442779833072176"/>
    <m/>
    <x v="2"/>
  </r>
  <r>
    <s v="Eerste etage"/>
    <s v="1.18"/>
    <s v="Lokaal 112"/>
    <s v="Hoofdgebouw"/>
    <s v="Gietvloer"/>
    <n v="55.15"/>
    <x v="1"/>
    <n v="6.7691749773345425E-2"/>
    <n v="746.64"/>
    <n v="62.22"/>
    <n v="6.7691749773345427"/>
    <n v="6.6442859230409512"/>
    <m/>
    <x v="2"/>
  </r>
  <r>
    <s v="Tweede etage"/>
    <s v="2.1"/>
    <s v="Lokaal 201"/>
    <s v="Hoofdgebouw"/>
    <s v="Gietvloer"/>
    <n v="56.19"/>
    <x v="1"/>
    <n v="6.7691760099661866E-2"/>
    <n v="760.72"/>
    <n v="63.39"/>
    <n v="6.7691760099661868"/>
    <n v="6.6442864530508174"/>
    <m/>
    <x v="2"/>
  </r>
  <r>
    <s v="Eerste etage"/>
    <s v="1.13"/>
    <s v="Lokaal 104"/>
    <s v="Hoofdgebouw"/>
    <s v="Gietvloer"/>
    <n v="56.5"/>
    <x v="1"/>
    <n v="6.7692035398230085E-2"/>
    <n v="764.92"/>
    <n v="63.74"/>
    <n v="6.7692035398230086"/>
    <n v="6.644300583031276"/>
    <m/>
    <x v="2"/>
  </r>
  <r>
    <s v="Eerste etage"/>
    <s v="1.17"/>
    <s v="Lokaal 108"/>
    <s v="Hoofdgebouw"/>
    <s v="Gietvloer"/>
    <n v="56.5"/>
    <x v="1"/>
    <n v="6.7692035398230085E-2"/>
    <n v="764.92"/>
    <n v="63.74"/>
    <n v="6.7692035398230086"/>
    <n v="6.644300583031276"/>
    <m/>
    <x v="2"/>
  </r>
  <r>
    <s v="Tweede etage"/>
    <s v="2.15"/>
    <s v="Lokaal 206"/>
    <s v="Hoofdgebouw"/>
    <s v="Gietvloer"/>
    <n v="56.5"/>
    <x v="1"/>
    <n v="6.7692035398230085E-2"/>
    <n v="764.92"/>
    <n v="63.74"/>
    <n v="6.7692035398230086"/>
    <n v="6.644300583031276"/>
    <m/>
    <x v="2"/>
  </r>
  <r>
    <s v="Eerste etage"/>
    <s v="1.04"/>
    <s v="Lokaal 12"/>
    <s v="Onderbouw"/>
    <s v="Marmoleum"/>
    <n v="59.1"/>
    <x v="1"/>
    <n v="6.7692047377326564E-2"/>
    <n v="800.12"/>
    <n v="66.680000000000007"/>
    <n v="6.7692047377326565"/>
    <n v="6.6443011978693454"/>
    <m/>
    <x v="2"/>
  </r>
  <r>
    <s v="Eerste etage"/>
    <s v="1.05"/>
    <s v="Lokaal 13"/>
    <s v="Onderbouw"/>
    <s v="Marmoleum"/>
    <n v="59.1"/>
    <x v="1"/>
    <n v="6.7692047377326564E-2"/>
    <n v="800.12"/>
    <n v="66.680000000000007"/>
    <n v="6.7692047377326565"/>
    <n v="6.6443011978693454"/>
    <m/>
    <x v="2"/>
  </r>
  <r>
    <s v="Eerste etage"/>
    <s v="1.06"/>
    <s v="Lokaal 15"/>
    <s v="Onderbouw"/>
    <s v="Marmoleum"/>
    <n v="59.1"/>
    <x v="1"/>
    <n v="6.7692047377326564E-2"/>
    <n v="800.12"/>
    <n v="66.680000000000007"/>
    <n v="6.7692047377326565"/>
    <n v="6.6443011978693454"/>
    <m/>
    <x v="2"/>
  </r>
  <r>
    <s v="Tweede etage"/>
    <s v="2.09"/>
    <s v="Lokaal 200"/>
    <s v="Hoofdgebouw"/>
    <s v="Gietvloer"/>
    <n v="57.52"/>
    <x v="1"/>
    <n v="6.7692107093184975E-2"/>
    <n v="778.73"/>
    <n v="64.89"/>
    <n v="6.7692107093184974"/>
    <n v="6.6443042628387001"/>
    <m/>
    <x v="2"/>
  </r>
  <r>
    <s v="Begane grond"/>
    <s v="0.12"/>
    <s v="Auditorium"/>
    <s v="Hoofdgebouw"/>
    <s v="Steen / tapiit"/>
    <n v="144.44"/>
    <x v="1"/>
    <n v="6.7692121296039881E-2"/>
    <n v="1955.49"/>
    <n v="162.96"/>
    <n v="6.7692121296039884"/>
    <n v="6.6443049918124171"/>
    <m/>
    <x v="2"/>
  </r>
  <r>
    <s v="Begane grond"/>
    <s v="0.2"/>
    <s v="Dramazaal"/>
    <s v="Onderbouw"/>
    <s v="Hout"/>
    <n v="105.25"/>
    <x v="1"/>
    <n v="6.7692161520190031E-2"/>
    <n v="1424.92"/>
    <n v="118.74"/>
    <n v="6.7692161520190028"/>
    <n v="6.6443070563506144"/>
    <m/>
    <x v="2"/>
  </r>
  <r>
    <s v="Begane grond"/>
    <s v="0.15"/>
    <s v="NoodLokaal N01"/>
    <s v="Hoofdgebouw"/>
    <s v="Tapiit"/>
    <n v="49.14"/>
    <x v="1"/>
    <n v="6.7692307692307691E-2"/>
    <n v="665.28"/>
    <n v="55.44"/>
    <n v="6.7692307692307692"/>
    <n v="6.6443145587466548"/>
    <m/>
    <x v="2"/>
  </r>
  <r>
    <s v="Begane grond"/>
    <s v="0.16"/>
    <s v="NoodLokaal N02"/>
    <s v="Hoofdgebouw"/>
    <s v="Tapiit"/>
    <n v="49.14"/>
    <x v="1"/>
    <n v="6.7692307692307691E-2"/>
    <n v="665.28"/>
    <n v="55.44"/>
    <n v="6.7692307692307692"/>
    <n v="6.6443145587466548"/>
    <m/>
    <x v="2"/>
  </r>
  <r>
    <s v="Eerste etage"/>
    <s v="1.15"/>
    <s v="Lokaal 106"/>
    <s v="Hoofdgebouw"/>
    <s v="Gietvloer"/>
    <n v="24.05"/>
    <x v="1"/>
    <n v="6.7692307692307691E-2"/>
    <n v="325.60000000000002"/>
    <n v="27.13"/>
    <n v="6.7692307692307692"/>
    <n v="6.6443145587466548"/>
    <m/>
    <x v="2"/>
  </r>
  <r>
    <s v="Eerste etage"/>
    <s v="1.18"/>
    <s v="Lokaal 109"/>
    <s v="Hoofdgebouw"/>
    <s v="Gietvloer"/>
    <n v="54.6"/>
    <x v="1"/>
    <n v="6.7692307692307691E-2"/>
    <n v="739.2"/>
    <n v="61.6"/>
    <n v="6.7692307692307692"/>
    <n v="6.6443145587466548"/>
    <m/>
    <x v="2"/>
  </r>
  <r>
    <s v="Eerste etage"/>
    <s v="1.2"/>
    <s v="Lokaal 111"/>
    <s v="Hoofdgebouw"/>
    <s v="Gietvloer"/>
    <n v="55.64"/>
    <x v="1"/>
    <n v="6.7692307692307691E-2"/>
    <n v="753.28"/>
    <n v="62.77"/>
    <n v="6.7692307692307692"/>
    <n v="6.6443145587466548"/>
    <m/>
    <x v="2"/>
  </r>
  <r>
    <s v="Tweede etage"/>
    <s v="2.16"/>
    <s v="Lokaal 207"/>
    <s v="Hoofdgebouw"/>
    <s v="Gietvloer"/>
    <n v="54.6"/>
    <x v="1"/>
    <n v="6.7692307692307691E-2"/>
    <n v="739.2"/>
    <n v="61.6"/>
    <n v="6.7692307692307692"/>
    <n v="6.6443145587466548"/>
    <m/>
    <x v="2"/>
  </r>
  <r>
    <s v="Tweede etage"/>
    <s v="2.19"/>
    <s v="Lokaal 210"/>
    <s v="Hoofdgebouw"/>
    <s v="Gietvloer"/>
    <n v="58.76"/>
    <x v="1"/>
    <n v="6.7692307692307691E-2"/>
    <n v="795.52"/>
    <n v="66.290000000000006"/>
    <n v="6.7692307692307692"/>
    <n v="6.6443145587466548"/>
    <m/>
    <x v="2"/>
  </r>
  <r>
    <s v="Begane grond"/>
    <s v="0.33"/>
    <s v="Lokaal "/>
    <s v="Onderbouw"/>
    <s v="Marmoleum"/>
    <n v="78"/>
    <x v="1"/>
    <n v="6.7692307692307691E-2"/>
    <n v="1056"/>
    <n v="88"/>
    <n v="6.7692307692307692"/>
    <n v="6.6443145587466548"/>
    <m/>
    <x v="2"/>
  </r>
  <r>
    <s v="Tweede etage"/>
    <s v="2.2"/>
    <s v="Lokaal 211"/>
    <s v="Hoofdgebouw"/>
    <s v="Gietvloer"/>
    <n v="60.89"/>
    <x v="1"/>
    <n v="6.7692560354738057E-2"/>
    <n v="824.36"/>
    <n v="68.7"/>
    <n v="6.7692560354738056"/>
    <n v="6.6443275268014599"/>
    <m/>
    <x v="2"/>
  </r>
  <r>
    <s v="Eerste etage"/>
    <s v="1.02"/>
    <s v="Lokaal 11"/>
    <s v="Onderbouw"/>
    <s v="Marmoleum"/>
    <n v="114.11"/>
    <x v="1"/>
    <n v="6.7692577337656656E-2"/>
    <n v="1544.88"/>
    <n v="128.74"/>
    <n v="6.7692577337656656"/>
    <n v="6.6443283984584776"/>
    <m/>
    <x v="2"/>
  </r>
  <r>
    <s v="Eerste etage"/>
    <s v="1.19"/>
    <s v="Lokaal 110"/>
    <s v="Hoofdgebouw"/>
    <s v="Gietvloer"/>
    <n v="54.52"/>
    <x v="1"/>
    <n v="6.7692589875275128E-2"/>
    <n v="738.12"/>
    <n v="61.51"/>
    <n v="6.7692589875275129"/>
    <n v="6.6443290419580432"/>
    <m/>
    <x v="2"/>
  </r>
  <r>
    <s v="Tweede etage"/>
    <s v="2.17"/>
    <s v="Lokaal 208"/>
    <s v="Hoofdgebouw"/>
    <s v="Gietvloer"/>
    <n v="54.52"/>
    <x v="1"/>
    <n v="6.7692589875275128E-2"/>
    <n v="738.12"/>
    <n v="61.51"/>
    <n v="6.7692589875275129"/>
    <n v="6.6443290419580432"/>
    <m/>
    <x v="2"/>
  </r>
  <r>
    <s v="Begane grond"/>
    <s v="0.21"/>
    <s v="Theaterzaal"/>
    <s v="Onderbouw"/>
    <s v="Linoleum"/>
    <n v="98.45"/>
    <x v="1"/>
    <n v="6.7692737430167599E-2"/>
    <n v="1332.87"/>
    <n v="111.07"/>
    <n v="6.7692737430167602"/>
    <n v="6.6443366152780605"/>
    <m/>
    <x v="2"/>
  </r>
  <r>
    <s v="Tweede etage"/>
    <s v="2.11"/>
    <s v="Lokaal 202"/>
    <s v="Hoofdgebouw"/>
    <s v="Gietvloer"/>
    <n v="56.93"/>
    <x v="1"/>
    <n v="6.7692780607763917E-2"/>
    <n v="770.75"/>
    <n v="64.23"/>
    <n v="6.7692780607763918"/>
    <n v="6.6443388313841369"/>
    <m/>
    <x v="2"/>
  </r>
  <r>
    <s v="Begane grond"/>
    <s v="0.26"/>
    <s v="Lokaal "/>
    <s v="Onderbouw"/>
    <s v="Marmoleum"/>
    <n v="58.34"/>
    <x v="1"/>
    <n v="6.7692835104559479E-2"/>
    <n v="789.84"/>
    <n v="65.819999999999993"/>
    <n v="6.7692835104559475"/>
    <n v="6.6443416284502756"/>
    <m/>
    <x v="2"/>
  </r>
  <r>
    <s v="Eerste etage"/>
    <s v="1.09"/>
    <s v="Lokaal 100"/>
    <s v="Hoofdgebouw"/>
    <s v="Gietvloer"/>
    <n v="56"/>
    <x v="1"/>
    <n v="6.7692857142857138E-2"/>
    <n v="758.16"/>
    <n v="63.18"/>
    <n v="6.7692857142857141"/>
    <n v="6.644342759572587"/>
    <m/>
    <x v="2"/>
  </r>
  <r>
    <s v="Tweede etage"/>
    <s v="2.13"/>
    <s v="Lokaal 204"/>
    <s v="Hoofdgebouw"/>
    <s v="Gietvloer"/>
    <n v="46.64"/>
    <x v="1"/>
    <n v="6.7692967409948554E-2"/>
    <n v="631.44000000000005"/>
    <n v="52.62"/>
    <n v="6.7692967409948555"/>
    <n v="6.6443484190589617"/>
    <m/>
    <x v="2"/>
  </r>
  <r>
    <s v="Eerste etage"/>
    <s v="1.14"/>
    <s v="Lokaal 105"/>
    <s v="Hoofdgebouw"/>
    <s v="Gietvloer"/>
    <n v="55.81"/>
    <x v="1"/>
    <n v="6.7693065758824583E-2"/>
    <n v="755.59"/>
    <n v="62.97"/>
    <n v="6.7693065758824584"/>
    <n v="6.6443534668321371"/>
    <m/>
    <x v="2"/>
  </r>
  <r>
    <s v="Begane grond"/>
    <s v="0.31"/>
    <s v="Lokaal "/>
    <s v="Onderbouw"/>
    <s v="Marmoleum"/>
    <n v="59"/>
    <x v="1"/>
    <n v="6.7693220338983048E-2"/>
    <n v="798.78"/>
    <n v="66.569999999999993"/>
    <n v="6.7693220338983044"/>
    <n v="6.6443614006708458"/>
    <m/>
    <x v="2"/>
  </r>
  <r>
    <s v="Eerste etage"/>
    <s v="1.1"/>
    <s v="Lokaal 101"/>
    <s v="Hoofdgebouw"/>
    <s v="Gietvloer"/>
    <n v="56.53"/>
    <x v="1"/>
    <n v="6.7693260215814621E-2"/>
    <n v="765.34"/>
    <n v="63.78"/>
    <n v="6.7693260215814623"/>
    <n v="6.6443634473494022"/>
    <m/>
    <x v="2"/>
  </r>
  <r>
    <s v="Tweede etage"/>
    <s v="2.14"/>
    <s v="Lokaal 205"/>
    <s v="Hoofdgebouw"/>
    <s v="Gietvloer"/>
    <n v="27.4"/>
    <x v="1"/>
    <n v="6.7693430656934298E-2"/>
    <n v="370.96"/>
    <n v="30.91"/>
    <n v="6.7693430656934295"/>
    <n v="6.6443721952270298"/>
    <m/>
    <x v="2"/>
  </r>
  <r>
    <s v="Begane grond"/>
    <s v="0.22"/>
    <s v="Koorzaal"/>
    <s v="Onderbouw"/>
    <s v="Hout"/>
    <n v="39.11"/>
    <x v="1"/>
    <n v="6.7693684479672722E-2"/>
    <n v="529.5"/>
    <n v="44.13"/>
    <n v="6.7693684479672722"/>
    <n v="6.6443852226191353"/>
    <m/>
    <x v="2"/>
  </r>
  <r>
    <s v="Derde etage"/>
    <s v="3.13"/>
    <s v="Voorbereidingsruimte"/>
    <s v="Hoofdgebouw"/>
    <s v="Gietvloer"/>
    <n v="26.22"/>
    <x v="1"/>
    <n v="7.2130053394355451E-2"/>
    <n v="378.25"/>
    <n v="31.52"/>
    <n v="7.2130053394355453"/>
    <n v="6.8649300294174216"/>
    <n v="6.8649300294174216"/>
    <x v="2"/>
  </r>
  <r>
    <s v="Derde etage"/>
    <s v="3.11"/>
    <s v="Lokaal 300 ( opslag / vitrines )"/>
    <s v="Hoofdgebouw"/>
    <s v="Gietvloer"/>
    <n v="80.849999999999994"/>
    <x v="1"/>
    <n v="7.2130488559059985E-2"/>
    <n v="1166.3499999999999"/>
    <n v="97.2"/>
    <n v="7.2130488559059982"/>
    <n v="6.8649509903401889"/>
    <m/>
    <x v="2"/>
  </r>
  <r>
    <s v="Derde etage"/>
    <s v="3.17"/>
    <s v="Lokaal 307 ( betalab )"/>
    <s v="Hoofdgebouw"/>
    <s v="Gietvloer"/>
    <n v="70.69"/>
    <x v="1"/>
    <n v="7.2131135945678312E-2"/>
    <n v="1019.79"/>
    <n v="84.98"/>
    <n v="7.2131135945678313"/>
    <n v="6.8649821732898575"/>
    <m/>
    <x v="2"/>
  </r>
  <r>
    <s v="Derde etage"/>
    <s v="3.1"/>
    <s v="Lokaal 300 ( biologie )"/>
    <s v="Hoofdgebouw"/>
    <s v="Gietvloer"/>
    <n v="77.61"/>
    <x v="1"/>
    <n v="7.2131168663831971E-2"/>
    <n v="1119.6199999999999"/>
    <n v="93.3"/>
    <n v="7.2131168663831975"/>
    <n v="6.8649837492318069"/>
    <m/>
    <x v="2"/>
  </r>
  <r>
    <s v="Derde etage"/>
    <s v="3.19"/>
    <s v="Lokaal 309"/>
    <s v="Hoofdgebouw"/>
    <s v="Gietvloer"/>
    <n v="62.52"/>
    <x v="1"/>
    <n v="7.2131317978246956E-2"/>
    <n v="901.93"/>
    <n v="75.16"/>
    <n v="7.2131317978246958"/>
    <n v="6.8649909412804675"/>
    <m/>
    <x v="2"/>
  </r>
  <r>
    <s v="Derde etage"/>
    <s v="3.12"/>
    <s v="Lokaal 302 ( scheikunde )"/>
    <s v="Hoofdgebouw"/>
    <s v="Gietvloer"/>
    <n v="83.51"/>
    <x v="1"/>
    <n v="7.2131481259729374E-2"/>
    <n v="1204.74"/>
    <n v="100.4"/>
    <n v="7.2131481259729373"/>
    <n v="6.8649988060658105"/>
    <m/>
    <x v="2"/>
  </r>
  <r>
    <s v="Derde etage"/>
    <s v="3.16"/>
    <s v="Lokaal 306 ( natuurkunde)"/>
    <s v="Hoofdgebouw"/>
    <s v="Gietvloer"/>
    <n v="82.85"/>
    <x v="1"/>
    <n v="7.2131563065781529E-2"/>
    <n v="1195.22"/>
    <n v="99.6"/>
    <n v="7.2131563065781528"/>
    <n v="6.8650027464143264"/>
    <m/>
    <x v="2"/>
  </r>
  <r>
    <s v="Derde etage"/>
    <s v="3.18"/>
    <s v="Lokaal 308 ( natuurkunde )"/>
    <s v="Hoofdgebouw"/>
    <s v="Gietvloer"/>
    <n v="61.73"/>
    <x v="1"/>
    <n v="7.213186457152114E-2"/>
    <n v="890.54"/>
    <n v="74.209999999999994"/>
    <n v="7.2131864571521138"/>
    <n v="6.8650172689894369"/>
    <m/>
    <x v="2"/>
  </r>
  <r>
    <s v="Derde etage"/>
    <s v="3.15"/>
    <s v="Lokaal 305"/>
    <s v="Hoofdgebouw"/>
    <s v="Gietvloer"/>
    <n v="30.44"/>
    <x v="1"/>
    <n v="7.2132063074901442E-2"/>
    <n v="439.14"/>
    <n v="36.6"/>
    <n v="7.213206307490144"/>
    <n v="6.8650268302344815"/>
    <m/>
    <x v="2"/>
  </r>
  <r>
    <s v="Begane grond"/>
    <s v="0.24"/>
    <s v="Receptie"/>
    <s v="Hoofdgebouw"/>
    <s v="Gietvloer"/>
    <n v="9.98"/>
    <x v="1"/>
    <n v="7.3331663326653307E-2"/>
    <n v="146.37"/>
    <n v="12.2"/>
    <n v="7.3331663326653302"/>
    <n v="6.9223322870446111"/>
    <n v="6.9223322870446111"/>
    <x v="2"/>
  </r>
  <r>
    <s v="Begane grond"/>
    <s v="0.11"/>
    <s v="Hal"/>
    <s v="Hoofdgebouw"/>
    <s v="Gietvloer"/>
    <n v="35.69"/>
    <x v="1"/>
    <n v="7.3332866349117412E-2"/>
    <n v="523.45000000000005"/>
    <n v="43.62"/>
    <n v="7.3332866349117412"/>
    <n v="6.92238928416793"/>
    <m/>
    <x v="2"/>
  </r>
  <r>
    <s v="Begane grond"/>
    <s v="0.17"/>
    <s v="Trap"/>
    <s v="Hoofdgebouw"/>
    <s v="Hout"/>
    <n v="12"/>
    <x v="1"/>
    <n v="7.3333333333333334E-2"/>
    <n v="176"/>
    <n v="14.67"/>
    <n v="7.333333333333333"/>
    <n v="6.9224114088203503"/>
    <m/>
    <x v="2"/>
  </r>
  <r>
    <s v="Begane grond"/>
    <s v="0.07"/>
    <s v="Kluis/zitruimte"/>
    <s v="Onderbouw"/>
    <s v="Epoxy"/>
    <n v="76.39"/>
    <x v="1"/>
    <n v="7.3333551511978012E-2"/>
    <n v="1120.3900000000001"/>
    <n v="93.37"/>
    <n v="7.333355151197801"/>
    <n v="6.9224217455811319"/>
    <m/>
    <x v="2"/>
  </r>
  <r>
    <s v="Souterrain"/>
    <s v="-1.01"/>
    <s v="Leerlingencafe"/>
    <s v="Hoofdgebouw"/>
    <s v="Kunststof"/>
    <n v="58.93"/>
    <x v="1"/>
    <n v="7.3333616154759876E-2"/>
    <n v="864.31"/>
    <n v="72.03"/>
    <n v="7.3333616154759875"/>
    <n v="6.9224248081892297"/>
    <m/>
    <x v="2"/>
  </r>
  <r>
    <s v="Begane grond"/>
    <s v="0.01"/>
    <s v="Entreehal"/>
    <s v="Hoofdgebouw"/>
    <s v="lnloopmat/gietvloer"/>
    <n v="70.87"/>
    <x v="1"/>
    <n v="7.4575278679271897E-2"/>
    <n v="1057.03"/>
    <n v="88.09"/>
    <n v="7.4575278679271895"/>
    <n v="6.9807590795668144"/>
    <m/>
    <x v="2"/>
  </r>
  <r>
    <s v="Tweede etage"/>
    <s v="2.01"/>
    <s v="Docentenruimte"/>
    <s v="Onderbouw"/>
    <s v="Marmoleum"/>
    <n v="44.48"/>
    <x v="1"/>
    <n v="7.4576214028776969E-2"/>
    <n v="663.43"/>
    <n v="55.29"/>
    <n v="7.457621402877697"/>
    <n v="6.9808026558927461"/>
    <m/>
    <x v="2"/>
  </r>
  <r>
    <s v="Begane grond"/>
    <s v="0.49"/>
    <s v="Lerarenruimte"/>
    <s v="Hoofdgebouw"/>
    <s v="Gietvloer"/>
    <n v="24.46"/>
    <x v="1"/>
    <n v="7.4576860179885518E-2"/>
    <n v="364.83"/>
    <n v="30.4"/>
    <n v="7.4576860179885518"/>
    <n v="6.9808327586432153"/>
    <m/>
    <x v="2"/>
  </r>
  <r>
    <s v="Begane grond"/>
    <s v="0.18"/>
    <s v="Trap"/>
    <s v="Onderbouw"/>
    <s v="Belon"/>
    <n v="40"/>
    <x v="1"/>
    <n v="8.3019999999999997E-2"/>
    <n v="664.16"/>
    <n v="55.35"/>
    <n v="8.3019999999999996"/>
    <n v="7.3534618323400052"/>
    <n v="7.3534618323400052"/>
    <x v="2"/>
  </r>
  <r>
    <s v="Begane grond"/>
    <s v="0.19"/>
    <s v="Trap"/>
    <s v="Onderbouw"/>
    <s v="Belon"/>
    <n v="40"/>
    <x v="1"/>
    <n v="8.3019999999999997E-2"/>
    <n v="664.16"/>
    <n v="55.35"/>
    <n v="8.3019999999999996"/>
    <n v="7.3534618323400052"/>
    <m/>
    <x v="2"/>
  </r>
  <r>
    <s v="Tweede etage"/>
    <s v="2.21"/>
    <s v="Stilteruimte"/>
    <s v="Hoofdgebouw"/>
    <s v="Gietvloer"/>
    <n v="28.99"/>
    <x v="1"/>
    <n v="8.7999310106933432E-2"/>
    <n v="510.22"/>
    <n v="42.52"/>
    <n v="8.7999310106933439"/>
    <n v="7.5558341392080424"/>
    <n v="7.5558341392080424"/>
    <x v="3"/>
  </r>
  <r>
    <s v="Begane grond"/>
    <s v="0.06"/>
    <s v="Garderobe"/>
    <s v="Onderbouw"/>
    <s v="Marmoleum"/>
    <n v="17.57"/>
    <x v="1"/>
    <n v="8.7999430848036436E-2"/>
    <n v="309.23"/>
    <n v="25.77"/>
    <n v="8.799943084803644"/>
    <n v="7.5558389062598508"/>
    <m/>
    <x v="3"/>
  </r>
  <r>
    <s v="Begane grond"/>
    <s v="0.5"/>
    <s v="Hoofdtrappenhuis 1"/>
    <s v="Hoofdgebouw"/>
    <s v="D.H.T."/>
    <n v="85"/>
    <x v="1"/>
    <n v="8.7999999999999995E-2"/>
    <n v="1496"/>
    <n v="124.67"/>
    <n v="8.7999999999999989"/>
    <n v="7.5558613772013485"/>
    <m/>
    <x v="3"/>
  </r>
  <r>
    <s v="Begane grond"/>
    <s v="0.51"/>
    <s v="Hoofdtrappenhuis 2"/>
    <s v="Hoofdgebouw"/>
    <s v="D.H.T."/>
    <n v="75"/>
    <x v="1"/>
    <n v="8.7999999999999995E-2"/>
    <n v="1320"/>
    <n v="110"/>
    <n v="8.7999999999999989"/>
    <n v="7.5558613772013485"/>
    <m/>
    <x v="3"/>
  </r>
  <r>
    <s v="Begane grond"/>
    <s v="0.18"/>
    <s v="Counter"/>
    <s v="Hoofdgebouw"/>
    <s v="D.H.T."/>
    <n v="8"/>
    <x v="1"/>
    <n v="8.8000000000000009E-2"/>
    <n v="140.80000000000001"/>
    <n v="11.73"/>
    <n v="8.8000000000000007"/>
    <n v="7.5558613772013494"/>
    <m/>
    <x v="3"/>
  </r>
  <r>
    <s v="Begane grond"/>
    <s v="0.46"/>
    <s v="Leraren koffieruimte"/>
    <s v="Hoofdgebouw"/>
    <s v="Gietvloer"/>
    <n v="65.03"/>
    <x v="1"/>
    <n v="8.8000153775180681E-2"/>
    <n v="1144.53"/>
    <n v="95.38"/>
    <n v="8.8000153775180685"/>
    <n v="7.5558674484426289"/>
    <m/>
    <x v="3"/>
  </r>
  <r>
    <s v="Eerste etage"/>
    <s v="0.07"/>
    <s v="Herenkleedkamer"/>
    <s v="Gvmzaal"/>
    <s v="D.H.T."/>
    <n v="35.659999999999997"/>
    <x v="1"/>
    <n v="8.8000560852495802E-2"/>
    <n v="627.62"/>
    <n v="52.3"/>
    <n v="8.8000560852495795"/>
    <n v="7.5558835203257031"/>
    <m/>
    <x v="3"/>
  </r>
  <r>
    <s v="Eerste etage"/>
    <s v="0.09"/>
    <s v="Dameskleedkamer"/>
    <s v="Gvmzaal"/>
    <s v="D.H.T."/>
    <n v="35.659999999999997"/>
    <x v="1"/>
    <n v="8.8000560852495802E-2"/>
    <n v="627.62"/>
    <n v="52.3"/>
    <n v="8.8000560852495795"/>
    <n v="7.5558835203257031"/>
    <m/>
    <x v="3"/>
  </r>
  <r>
    <s v="Derde etage"/>
    <s v="3.2"/>
    <s v="Lokaal 310"/>
    <s v="Hoofdgebouw"/>
    <s v="Gietvloer"/>
    <n v="62.52"/>
    <x v="1"/>
    <n v="9.3618042226487522E-2"/>
    <n v="1170.5999999999999"/>
    <n v="97.55"/>
    <n v="9.3618042226487521"/>
    <n v="7.7708764381362494"/>
    <n v="7.7708764381362494"/>
    <x v="3"/>
  </r>
  <r>
    <s v="Tussenverdieping"/>
    <s v="0.02"/>
    <s v="Kleedruimte"/>
    <s v="Hoofdgebouw"/>
    <s v="Gietvloer"/>
    <n v="10.16"/>
    <x v="3"/>
    <n v="9.7760826771653542E-2"/>
    <n v="79.459999999999994"/>
    <n v="6.62"/>
    <n v="9.7760826771653537"/>
    <n v="7.9213189262360002"/>
    <n v="7.9213189262360002"/>
    <x v="3"/>
  </r>
  <r>
    <s v="Tussenverdieping"/>
    <s v="0.04"/>
    <s v="Kleedruimte 2"/>
    <s v="Hoofdgebouw"/>
    <s v="Gietvloer"/>
    <n v="5.82"/>
    <x v="3"/>
    <n v="9.7766323024054982E-2"/>
    <n v="45.52"/>
    <n v="3.79"/>
    <n v="9.7766323024054991"/>
    <n v="7.9215142539614618"/>
    <m/>
    <x v="3"/>
  </r>
  <r>
    <s v="Tussenverdieping"/>
    <s v="0.01"/>
    <s v="Massageruimte"/>
    <s v="Hoofdgebouw"/>
    <s v="Gietvloer"/>
    <n v="12.19"/>
    <x v="3"/>
    <n v="9.7774815422477443E-2"/>
    <n v="95.35"/>
    <n v="7.95"/>
    <n v="9.7774815422477435"/>
    <n v="7.9218160381735911"/>
    <m/>
    <x v="3"/>
  </r>
  <r>
    <s v="Eerste etage"/>
    <s v="1.08"/>
    <s v="Kantoor"/>
    <s v="Onderbouw"/>
    <s v="Marmoleum"/>
    <n v="24.04"/>
    <x v="4"/>
    <n v="0.10999296045053117"/>
    <n v="137.5"/>
    <n v="11.46"/>
    <n v="10.999296045053116"/>
    <n v="8.3309191296062437"/>
    <n v="8.3309191296062437"/>
    <x v="3"/>
  </r>
  <r>
    <s v="Begane grond"/>
    <s v="0.3"/>
    <s v="Kantoor"/>
    <s v="Onderbouw"/>
    <s v="Marmoleum"/>
    <n v="23.12"/>
    <x v="4"/>
    <n v="0.10999467660367315"/>
    <n v="132.24"/>
    <n v="11.02"/>
    <n v="10.999467660367316"/>
    <n v="8.3309733374408044"/>
    <m/>
    <x v="3"/>
  </r>
  <r>
    <s v="Begane grond"/>
    <s v="0.22"/>
    <s v="Leerlingenadministratie"/>
    <s v="Hoofdgebouw"/>
    <s v="Tapiit"/>
    <n v="35.630000000000003"/>
    <x v="2"/>
    <n v="0.10999859668818412"/>
    <n v="156.77000000000001"/>
    <n v="13.06"/>
    <n v="10.999859668818413"/>
    <n v="8.3310971573046686"/>
    <m/>
    <x v="3"/>
  </r>
  <r>
    <s v="Begane grond"/>
    <s v="0.21"/>
    <s v="Rector"/>
    <s v="Hoofdgebouw"/>
    <s v="Tapiit"/>
    <n v="30.5"/>
    <x v="2"/>
    <n v="0.10999999999999999"/>
    <n v="134.19999999999999"/>
    <n v="11.18"/>
    <n v="10.999999999999998"/>
    <n v="8.3311414812657993"/>
    <m/>
    <x v="3"/>
  </r>
  <r>
    <s v="Begane grond"/>
    <s v="0.01"/>
    <s v="Entree"/>
    <s v="Gvmzaal"/>
    <s v="Schoonloopmat"/>
    <n v="10"/>
    <x v="1"/>
    <n v="0.11"/>
    <n v="220"/>
    <n v="18.329999999999998"/>
    <n v="11"/>
    <n v="8.3311414812658011"/>
    <m/>
    <x v="3"/>
  </r>
  <r>
    <s v="Begane grond"/>
    <s v="0.02"/>
    <s v="Trap"/>
    <s v="Gvmzaal"/>
    <s v="Hout"/>
    <n v="61"/>
    <x v="1"/>
    <n v="0.11"/>
    <n v="1342"/>
    <n v="111.83"/>
    <n v="11"/>
    <n v="8.3311414812658011"/>
    <m/>
    <x v="3"/>
  </r>
  <r>
    <s v="Begane grond"/>
    <s v="0.13"/>
    <s v="Aula"/>
    <s v="Hoofdgebouw"/>
    <s v="Gietvloer"/>
    <n v="187.75"/>
    <x v="1"/>
    <n v="0.11"/>
    <n v="4130.5"/>
    <n v="344.21"/>
    <n v="11"/>
    <n v="8.3311414812658011"/>
    <m/>
    <x v="3"/>
  </r>
  <r>
    <s v="Begane grond"/>
    <s v="0.41"/>
    <s v="Kamer leerjaarcoordinator 2"/>
    <s v="Hoofdgebouw"/>
    <s v="Tapijt"/>
    <n v="12.5"/>
    <x v="2"/>
    <n v="0.11"/>
    <n v="55"/>
    <n v="4.58"/>
    <n v="11"/>
    <n v="8.3311414812658011"/>
    <m/>
    <x v="3"/>
  </r>
  <r>
    <s v="Begane grond"/>
    <s v="0.42"/>
    <s v="Dagcoordinaat"/>
    <s v="Hoofdgebouw"/>
    <s v="Tapijt"/>
    <n v="12.5"/>
    <x v="2"/>
    <n v="0.11"/>
    <n v="55"/>
    <n v="4.58"/>
    <n v="11"/>
    <n v="8.3311414812658011"/>
    <m/>
    <x v="3"/>
  </r>
  <r>
    <s v="Begane grond"/>
    <s v="0.43"/>
    <s v="Decanaat"/>
    <s v="Hoofdgebouw"/>
    <s v="Tapiit"/>
    <n v="12.5"/>
    <x v="2"/>
    <n v="0.11"/>
    <n v="55"/>
    <n v="4.58"/>
    <n v="11"/>
    <n v="8.3311414812658011"/>
    <m/>
    <x v="3"/>
  </r>
  <r>
    <s v="Begane grond"/>
    <s v="0.04"/>
    <s v="Aula"/>
    <s v="Onderbouw"/>
    <s v="D.H.T."/>
    <n v="130.41999999999999"/>
    <x v="1"/>
    <n v="0.11"/>
    <n v="2869.24"/>
    <n v="239.1"/>
    <n v="11"/>
    <n v="8.3311414812658011"/>
    <m/>
    <x v="3"/>
  </r>
  <r>
    <s v="Begane grond"/>
    <s v="0.31"/>
    <s v="Leraar coordinator"/>
    <s v="Hoofdgebouw"/>
    <s v="Gietvloer"/>
    <n v="19.12"/>
    <x v="2"/>
    <n v="0.11000261506276149"/>
    <n v="84.13"/>
    <n v="7.01"/>
    <n v="11.000261506276148"/>
    <n v="8.3312240771805346"/>
    <m/>
    <x v="3"/>
  </r>
  <r>
    <s v="Begane grond"/>
    <s v="0.2"/>
    <s v="Facilitair"/>
    <s v="Hoofdgebouw"/>
    <s v="Gietvloer"/>
    <n v="15.29"/>
    <x v="2"/>
    <n v="0.11000654022236758"/>
    <n v="67.28"/>
    <n v="5.61"/>
    <n v="11.000654022236759"/>
    <n v="8.3313480483965865"/>
    <m/>
    <x v="3"/>
  </r>
  <r>
    <s v="Begane grond"/>
    <s v="0.14"/>
    <s v="Podium"/>
    <s v="Hoofdgebouw"/>
    <s v="Gietvloer"/>
    <n v="12"/>
    <x v="1"/>
    <n v="0.14666666666666667"/>
    <n v="352"/>
    <n v="29.33"/>
    <n v="14.666666666666666"/>
    <n v="9.3306513741322004"/>
    <n v="9.3306513741322004"/>
    <x v="4"/>
  </r>
  <r>
    <s v="Begane grond"/>
    <s v="0.02"/>
    <s v="Binnenentree"/>
    <s v="Onderbouw"/>
    <s v="D.H.T."/>
    <n v="11.4"/>
    <x v="1"/>
    <n v="0.14666666666666667"/>
    <n v="334.4"/>
    <n v="27.87"/>
    <n v="14.666666666666666"/>
    <n v="9.3306513741322004"/>
    <m/>
    <x v="4"/>
  </r>
  <r>
    <s v="Begane grond"/>
    <s v="0.08"/>
    <s v="Kantine uitgifte"/>
    <s v="Onderbouw"/>
    <s v="Epoxy"/>
    <n v="8.3699999999999992"/>
    <x v="1"/>
    <n v="0.1466666666666667"/>
    <n v="245.52"/>
    <n v="20.46"/>
    <n v="14.66666666666667"/>
    <n v="9.3306513741322004"/>
    <m/>
    <x v="4"/>
  </r>
  <r>
    <s v="Eerste etage"/>
    <s v="0.08"/>
    <s v="Herendouche"/>
    <s v="Gvmzaal"/>
    <s v="D.H.T."/>
    <n v="23.57"/>
    <x v="1"/>
    <n v="0.14666737378022909"/>
    <n v="691.39"/>
    <n v="57.62"/>
    <n v="14.666737378022908"/>
    <n v="9.3306681247564516"/>
    <m/>
    <x v="4"/>
  </r>
  <r>
    <s v="Eerste etage"/>
    <s v="0.11"/>
    <s v="Damesdouche"/>
    <s v="Gvmzaal"/>
    <s v="D.H.T."/>
    <n v="23.57"/>
    <x v="1"/>
    <n v="0.14666737378022909"/>
    <n v="691.39"/>
    <n v="57.62"/>
    <n v="14.666737378022908"/>
    <n v="9.3306681247564516"/>
    <m/>
    <x v="4"/>
  </r>
  <r>
    <s v="Begane grond"/>
    <s v="0.01"/>
    <s v="Buitenentree"/>
    <s v="Onderbouw"/>
    <s v="Schoonloopmat"/>
    <n v="8.42"/>
    <x v="1"/>
    <n v="0.14666864608076011"/>
    <n v="246.99"/>
    <n v="20.58"/>
    <n v="14.666864608076011"/>
    <n v="9.3306982637404179"/>
    <m/>
    <x v="4"/>
  </r>
  <r>
    <s v="Tweede etage"/>
    <s v="2.07"/>
    <s v="Urinoirs 4x"/>
    <s v="Hoofdgebouw"/>
    <s v="D.H.T."/>
    <n v="5.03"/>
    <x v="1"/>
    <n v="0.14666998011928431"/>
    <n v="147.55000000000001"/>
    <n v="12.3"/>
    <n v="14.666998011928431"/>
    <n v="9.3307298649285588"/>
    <m/>
    <x v="4"/>
  </r>
  <r>
    <s v="Begane grond"/>
    <s v="0.09"/>
    <s v="Herentoilet voorruimte incl. urinoirs"/>
    <s v="Onderbouw"/>
    <s v="Epoxy"/>
    <n v="8.23"/>
    <x v="1"/>
    <n v="0.17600243013365735"/>
    <n v="289.7"/>
    <n v="24.14"/>
    <n v="17.600243013365734"/>
    <n v="9.9641493146200855"/>
    <n v="9.9641493146200855"/>
    <x v="5"/>
  </r>
  <r>
    <s v="Derde etage"/>
    <s v="3.04"/>
    <s v="Damestoilet voorruimte"/>
    <s v="Hoofdgebouw"/>
    <s v="D.H.T."/>
    <n v="11.99"/>
    <x v="1"/>
    <n v="0.18333194328607172"/>
    <n v="439.63"/>
    <n v="36.64"/>
    <n v="18.333194328607171"/>
    <n v="10.105905135266735"/>
    <n v="10.105905135266735"/>
    <x v="5"/>
  </r>
  <r>
    <s v="Eerste etage"/>
    <s v="1.02"/>
    <s v="Damestoilet voorruimte"/>
    <s v="Hoofdgebouw"/>
    <s v="D.H.T."/>
    <n v="11.99"/>
    <x v="1"/>
    <n v="0.18333194328607172"/>
    <n v="439.63"/>
    <n v="36.64"/>
    <n v="18.333194328607171"/>
    <n v="10.105905135266735"/>
    <m/>
    <x v="5"/>
  </r>
  <r>
    <s v="Tweede etage"/>
    <s v="2.03"/>
    <s v="Herentoilet voorruimte"/>
    <s v="Hoofdgebouw"/>
    <s v="D.H.T."/>
    <n v="11.99"/>
    <x v="1"/>
    <n v="0.18333194328607172"/>
    <n v="439.63"/>
    <n v="36.64"/>
    <n v="18.333194328607171"/>
    <n v="10.105905135266735"/>
    <m/>
    <x v="5"/>
  </r>
  <r>
    <s v="Begane grond"/>
    <s v="0.25"/>
    <s v="Lerarentoilet dames voorruimte"/>
    <s v="Hoofdgebouw"/>
    <s v="D.H.T."/>
    <n v="4.9800000000000004"/>
    <x v="1"/>
    <n v="0.21999999999999997"/>
    <n v="219.12"/>
    <n v="18.260000000000002"/>
    <n v="21.999999999999996"/>
    <n v="10.739381446577649"/>
    <n v="10.739381446577649"/>
    <x v="5"/>
  </r>
  <r>
    <s v="Begane grond"/>
    <s v="0.28"/>
    <s v="Leraren herentoilet voorruimte"/>
    <s v="Hoofdgebouw"/>
    <s v="D.H.T."/>
    <n v="4.96"/>
    <x v="1"/>
    <n v="0.22"/>
    <n v="218.24"/>
    <n v="18.190000000000001"/>
    <n v="22"/>
    <n v="10.739381446577649"/>
    <m/>
    <x v="5"/>
  </r>
  <r>
    <s v="Begane grond"/>
    <s v="0.37"/>
    <s v="Lift"/>
    <s v="Hoofdgebouw"/>
    <s v="Linoleum"/>
    <n v="1"/>
    <x v="1"/>
    <n v="0.24440000000000001"/>
    <n v="48.88"/>
    <n v="4.07"/>
    <n v="24.44"/>
    <n v="11.104809612564134"/>
    <n v="11.104809612564134"/>
    <x v="6"/>
  </r>
  <r>
    <s v="Begane grond"/>
    <s v="0.24"/>
    <s v="Lift"/>
    <s v="Onderbouw"/>
    <s v="Marmoleum"/>
    <n v="2"/>
    <x v="1"/>
    <n v="0.244425"/>
    <n v="97.77"/>
    <n v="8.15"/>
    <n v="24.442499999999999"/>
    <n v="11.105164990854753"/>
    <m/>
    <x v="6"/>
  </r>
  <r>
    <s v="Begane grond"/>
    <s v="0.29"/>
    <s v="Lerarentoilet heren + Miva"/>
    <s v="Onderbouw"/>
    <s v="Epoxy"/>
    <n v="3.35"/>
    <x v="1"/>
    <n v="0.24443283582089553"/>
    <n v="163.77000000000001"/>
    <n v="13.65"/>
    <n v="24.443283582089553"/>
    <n v="11.105276370598379"/>
    <m/>
    <x v="6"/>
  </r>
  <r>
    <s v="Begane grond"/>
    <s v="0.06"/>
    <s v="Mindervalide toilet"/>
    <s v="Hoofdgebouw"/>
    <s v="D.H.T."/>
    <n v="4.33"/>
    <x v="1"/>
    <n v="0.24443418013856813"/>
    <n v="211.68"/>
    <n v="17.64"/>
    <n v="24.443418013856814"/>
    <n v="11.105295478608634"/>
    <m/>
    <x v="6"/>
  </r>
  <r>
    <s v="Begane grond"/>
    <s v="0.07"/>
    <s v="Damestoilet voorruimte"/>
    <s v="Hoofdgebouw"/>
    <s v="D.H.T."/>
    <n v="5.0999999999999996"/>
    <x v="1"/>
    <n v="0.24444117647058827"/>
    <n v="249.33"/>
    <n v="20.78"/>
    <n v="24.444117647058828"/>
    <n v="11.105394922144873"/>
    <m/>
    <x v="6"/>
  </r>
  <r>
    <s v="Begane grond"/>
    <s v="0.11"/>
    <s v="Damestoilet voorruimte"/>
    <s v="Onderbouw"/>
    <s v="Epoxy"/>
    <n v="5.0999999999999996"/>
    <x v="1"/>
    <n v="0.24444117647058827"/>
    <n v="249.33"/>
    <n v="20.78"/>
    <n v="24.444117647058828"/>
    <n v="11.105394922144873"/>
    <m/>
    <x v="6"/>
  </r>
  <r>
    <s v="Eerste etage"/>
    <s v="0.07"/>
    <s v="Damestoilet voorruimte"/>
    <s v="Gvmzaal"/>
    <s v="D.H.T."/>
    <n v="6.9"/>
    <x v="1"/>
    <n v="0.24444202898550724"/>
    <n v="337.33"/>
    <n v="28.11"/>
    <n v="24.444202898550724"/>
    <n v="11.10540703931383"/>
    <m/>
    <x v="6"/>
  </r>
  <r>
    <s v="Eerste etage"/>
    <s v="0.07"/>
    <s v="Herentoilet voorruimte"/>
    <s v="Gvmzaal"/>
    <s v="D.H.T."/>
    <n v="6.9"/>
    <x v="1"/>
    <n v="0.24444202898550724"/>
    <n v="337.33"/>
    <n v="28.11"/>
    <n v="24.444202898550724"/>
    <n v="11.10540703931383"/>
    <m/>
    <x v="6"/>
  </r>
  <r>
    <s v="Begane grond"/>
    <s v="0.03"/>
    <s v="Herentoilet voorruimte"/>
    <s v="Hoofdgebouw"/>
    <s v="D.H.T."/>
    <n v="5.49"/>
    <x v="1"/>
    <n v="0.24444444444444444"/>
    <n v="268.39999999999998"/>
    <n v="22.37"/>
    <n v="24.444444444444443"/>
    <n v="11.105441371063051"/>
    <m/>
    <x v="6"/>
  </r>
  <r>
    <s v="Begane grond"/>
    <s v="0.28"/>
    <s v="Lerarentoilet dames"/>
    <s v="Onderbouw"/>
    <s v="Epoxy"/>
    <n v="2.23"/>
    <x v="1"/>
    <n v="0.24446188340807176"/>
    <n v="109.03"/>
    <n v="9.09"/>
    <n v="24.446188340807176"/>
    <n v="11.10568922698948"/>
    <m/>
    <x v="6"/>
  </r>
  <r>
    <s v="Tussenverdieping"/>
    <s v="0.03"/>
    <s v="Douche"/>
    <s v="Hoofdgebouw"/>
    <s v="D.H.T."/>
    <n v="2.3199999999999998"/>
    <x v="3"/>
    <n v="0.31422413793103449"/>
    <n v="58.32"/>
    <n v="4.8600000000000003"/>
    <n v="31.422413793103448"/>
    <n v="11.977916347416599"/>
    <n v="11.977916347416599"/>
    <x v="6"/>
  </r>
  <r>
    <s v="Tussenverdieping"/>
    <s v="0.05"/>
    <s v="Douche"/>
    <s v="Hoofdgebouw"/>
    <s v="D.H.T."/>
    <n v="3"/>
    <x v="3"/>
    <n v="0.3143333333333333"/>
    <n v="75.44"/>
    <n v="6.29"/>
    <n v="31.43333333333333"/>
    <n v="11.979123504141327"/>
    <m/>
    <x v="6"/>
  </r>
  <r>
    <s v="Eerste etage"/>
    <s v="0.06"/>
    <s v="Sportbegeleider sanitair"/>
    <s v="Gvmzaal"/>
    <s v="D.H.T."/>
    <n v="4.33"/>
    <x v="1"/>
    <n v="0.36666281755196301"/>
    <n v="317.52999999999997"/>
    <n v="26.46"/>
    <n v="36.666281755196302"/>
    <n v="12.514134970969224"/>
    <n v="12.514134970969224"/>
    <x v="7"/>
  </r>
  <r>
    <s v="Derde etage"/>
    <s v="3.03"/>
    <s v="Docententoilet"/>
    <s v="Hoofdgebouw"/>
    <s v="D.H.T."/>
    <n v="1.1599999999999999"/>
    <x v="1"/>
    <n v="0.36668103448275863"/>
    <n v="85.07"/>
    <n v="7.09"/>
    <n v="36.668103448275865"/>
    <n v="12.514307583312018"/>
    <m/>
    <x v="7"/>
  </r>
  <r>
    <s v="Eerste etage"/>
    <s v="1.02"/>
    <s v="Docententoilet"/>
    <s v="Hoofdgebouw"/>
    <s v="D.H.T."/>
    <n v="1.1599999999999999"/>
    <x v="1"/>
    <n v="0.36668103448275863"/>
    <n v="85.07"/>
    <n v="7.09"/>
    <n v="36.668103448275865"/>
    <n v="12.514307583312018"/>
    <m/>
    <x v="7"/>
  </r>
  <r>
    <s v="Tweede etage"/>
    <s v="2.02"/>
    <s v="Docententoilet"/>
    <s v="Hoofdgebouw"/>
    <s v="D.H.T."/>
    <n v="1.1599999999999999"/>
    <x v="1"/>
    <n v="0.36668103448275863"/>
    <n v="85.07"/>
    <n v="7.09"/>
    <n v="36.668103448275865"/>
    <n v="12.514307583312018"/>
    <m/>
    <x v="7"/>
  </r>
  <r>
    <s v="Begane grond"/>
    <s v="0.23"/>
    <s v="Pantry"/>
    <s v="Hoofdgebouw"/>
    <s v="Gietvloer"/>
    <n v="3.51"/>
    <x v="1"/>
    <n v="0.44"/>
    <n v="308.88"/>
    <n v="25.74"/>
    <n v="44"/>
    <n v="13.147621411889499"/>
    <m/>
    <x v="8"/>
  </r>
  <r>
    <s v="Begane grond"/>
    <s v="0.29"/>
    <s v="Leraren herentoilet"/>
    <s v="Hoofdgebouw"/>
    <s v="D.H.T."/>
    <n v="1.36"/>
    <x v="1"/>
    <n v="0.62852941176470589"/>
    <n v="170.96"/>
    <n v="14.25"/>
    <n v="62.852941176470587"/>
    <n v="14.386604840974515"/>
    <n v="14.386604840974515"/>
    <x v="9"/>
  </r>
  <r>
    <s v="Begane grond"/>
    <s v="0.3"/>
    <s v="Leraren herentoilet"/>
    <s v="Hoofdgebouw"/>
    <s v="D.H.T."/>
    <n v="1.36"/>
    <x v="1"/>
    <n v="0.62852941176470589"/>
    <n v="170.96"/>
    <n v="14.25"/>
    <n v="62.852941176470587"/>
    <n v="14.386604840974515"/>
    <m/>
    <x v="9"/>
  </r>
  <r>
    <s v="Eerste etage"/>
    <s v="0.08"/>
    <s v="Damestoilet"/>
    <s v="Gvmzaal"/>
    <s v="D.H.T."/>
    <n v="1.2"/>
    <x v="1"/>
    <n v="0.62854166666666667"/>
    <n v="150.85"/>
    <n v="12.57"/>
    <n v="62.854166666666664"/>
    <n v="14.38667258239521"/>
    <m/>
    <x v="9"/>
  </r>
  <r>
    <s v="Eerste etage"/>
    <s v="0.09"/>
    <s v="Damestoilet"/>
    <s v="Gvmzaal"/>
    <s v="D.H.T."/>
    <n v="1.2"/>
    <x v="1"/>
    <n v="0.62854166666666667"/>
    <n v="150.85"/>
    <n v="12.57"/>
    <n v="62.854166666666664"/>
    <n v="14.38667258239521"/>
    <m/>
    <x v="9"/>
  </r>
  <r>
    <s v="Begane grond"/>
    <s v="0.08"/>
    <s v="Damestoilet"/>
    <s v="Hoofdgebouw"/>
    <s v="D.H.T."/>
    <n v="1.2"/>
    <x v="1"/>
    <n v="0.62854166666666667"/>
    <n v="150.85"/>
    <n v="12.57"/>
    <n v="62.854166666666664"/>
    <n v="14.38667258239521"/>
    <m/>
    <x v="9"/>
  </r>
  <r>
    <s v="Begane grond"/>
    <s v="0.09"/>
    <s v="Damestoilet"/>
    <s v="Hoofdgebouw"/>
    <s v="D.H.T."/>
    <n v="1.2"/>
    <x v="1"/>
    <n v="0.62854166666666667"/>
    <n v="150.85"/>
    <n v="12.57"/>
    <n v="62.854166666666664"/>
    <n v="14.38667258239521"/>
    <m/>
    <x v="9"/>
  </r>
  <r>
    <s v="Begane grond"/>
    <s v="0.1"/>
    <s v="Damestoilet"/>
    <s v="Hoofdgebouw"/>
    <s v="D.H.T."/>
    <n v="1.2"/>
    <x v="1"/>
    <n v="0.62854166666666667"/>
    <n v="150.85"/>
    <n v="12.57"/>
    <n v="62.854166666666664"/>
    <n v="14.38667258239521"/>
    <m/>
    <x v="9"/>
  </r>
  <r>
    <s v="Derde etage"/>
    <s v="3.05"/>
    <s v="Damestoilet"/>
    <s v="Hoofdgebouw"/>
    <s v="D.H.T."/>
    <n v="1"/>
    <x v="1"/>
    <n v="0.62854999999999994"/>
    <n v="125.71"/>
    <n v="10.48"/>
    <n v="62.854999999999997"/>
    <n v="14.386718645806857"/>
    <m/>
    <x v="9"/>
  </r>
  <r>
    <s v="Derde etage"/>
    <s v="3.06"/>
    <s v="Damestoilet"/>
    <s v="Hoofdgebouw"/>
    <s v="D.H.T."/>
    <n v="1"/>
    <x v="1"/>
    <n v="0.62854999999999994"/>
    <n v="125.71"/>
    <n v="10.48"/>
    <n v="62.854999999999997"/>
    <n v="14.386718645806857"/>
    <m/>
    <x v="9"/>
  </r>
  <r>
    <s v="Derde etage"/>
    <s v="3.07"/>
    <s v="Damestoilet"/>
    <s v="Hoofdgebouw"/>
    <s v="D.H.T."/>
    <n v="1"/>
    <x v="1"/>
    <n v="0.62854999999999994"/>
    <n v="125.71"/>
    <n v="10.48"/>
    <n v="62.854999999999997"/>
    <n v="14.386718645806857"/>
    <m/>
    <x v="9"/>
  </r>
  <r>
    <s v="Eerste etage"/>
    <s v="1.03"/>
    <s v="Damestoilet"/>
    <s v="Hoofdgebouw"/>
    <s v="D.H.T."/>
    <n v="1"/>
    <x v="1"/>
    <n v="0.62854999999999994"/>
    <n v="125.71"/>
    <n v="10.48"/>
    <n v="62.854999999999997"/>
    <n v="14.386718645806857"/>
    <m/>
    <x v="9"/>
  </r>
  <r>
    <s v="Eerste etage"/>
    <s v="1.04"/>
    <s v="Damestoilet"/>
    <s v="Hoofdgebouw"/>
    <s v="D.H.T."/>
    <n v="1"/>
    <x v="1"/>
    <n v="0.62854999999999994"/>
    <n v="125.71"/>
    <n v="10.48"/>
    <n v="62.854999999999997"/>
    <n v="14.386718645806857"/>
    <m/>
    <x v="9"/>
  </r>
  <r>
    <s v="Eerste etage"/>
    <s v="1.05"/>
    <s v="Damestoilet"/>
    <s v="Hoofdgebouw"/>
    <s v="D.H.T."/>
    <n v="1"/>
    <x v="1"/>
    <n v="0.62854999999999994"/>
    <n v="125.71"/>
    <n v="10.48"/>
    <n v="62.854999999999997"/>
    <n v="14.386718645806857"/>
    <m/>
    <x v="9"/>
  </r>
  <r>
    <s v="Begane grond"/>
    <s v="0.12"/>
    <s v="Damestoilet"/>
    <s v="Onderbouw"/>
    <s v="Epoxy"/>
    <n v="1"/>
    <x v="1"/>
    <n v="0.62854999999999994"/>
    <n v="125.71"/>
    <n v="10.48"/>
    <n v="62.854999999999997"/>
    <n v="14.386718645806857"/>
    <m/>
    <x v="9"/>
  </r>
  <r>
    <s v="Begane grond"/>
    <s v="0.13"/>
    <s v="Damestoilet"/>
    <s v="Onderbouw"/>
    <s v="Epoxy"/>
    <n v="1"/>
    <x v="1"/>
    <n v="0.62854999999999994"/>
    <n v="125.71"/>
    <n v="10.48"/>
    <n v="62.854999999999997"/>
    <n v="14.386718645806857"/>
    <m/>
    <x v="9"/>
  </r>
  <r>
    <s v="Begane grond"/>
    <s v="0.14"/>
    <s v="Damestoilet"/>
    <s v="Onderbouw"/>
    <s v="Epoxy"/>
    <n v="1"/>
    <x v="1"/>
    <n v="0.62854999999999994"/>
    <n v="125.71"/>
    <n v="10.48"/>
    <n v="62.854999999999997"/>
    <n v="14.386718645806857"/>
    <m/>
    <x v="9"/>
  </r>
  <r>
    <s v="Begane grond"/>
    <s v="0.15"/>
    <s v="Damestoilet"/>
    <s v="Onderbouw"/>
    <s v="Epoxy"/>
    <n v="1"/>
    <x v="1"/>
    <n v="0.62854999999999994"/>
    <n v="125.71"/>
    <n v="10.48"/>
    <n v="62.854999999999997"/>
    <n v="14.386718645806857"/>
    <m/>
    <x v="9"/>
  </r>
  <r>
    <s v="Begane grond"/>
    <s v="0.16"/>
    <s v="Damestoilet"/>
    <s v="Onderbouw"/>
    <s v="Epoxy"/>
    <n v="1"/>
    <x v="1"/>
    <n v="0.62854999999999994"/>
    <n v="125.71"/>
    <n v="10.48"/>
    <n v="62.854999999999997"/>
    <n v="14.386718645806857"/>
    <m/>
    <x v="9"/>
  </r>
  <r>
    <s v="Begane grond"/>
    <s v="0.17"/>
    <s v="Damestoilet"/>
    <s v="Onderbouw"/>
    <s v="Epoxy"/>
    <n v="1"/>
    <x v="1"/>
    <n v="0.62854999999999994"/>
    <n v="125.71"/>
    <n v="10.48"/>
    <n v="62.854999999999997"/>
    <n v="14.386718645806857"/>
    <m/>
    <x v="9"/>
  </r>
  <r>
    <s v="Begane grond"/>
    <s v="0.26"/>
    <s v="Leraren damestoilet"/>
    <s v="Hoofdgebouw"/>
    <s v="D.H.T."/>
    <n v="1.1100000000000001"/>
    <x v="1"/>
    <n v="0.62860360360360357"/>
    <n v="139.55000000000001"/>
    <n v="11.63"/>
    <n v="62.86036036036036"/>
    <n v="14.387014930992089"/>
    <m/>
    <x v="9"/>
  </r>
  <r>
    <s v="Begane grond"/>
    <s v="0.27"/>
    <s v="Leraren damestoilet"/>
    <s v="Hoofdgebouw"/>
    <s v="D.H.T."/>
    <n v="1.1100000000000001"/>
    <x v="1"/>
    <n v="0.62860360360360357"/>
    <n v="139.55000000000001"/>
    <n v="11.63"/>
    <n v="62.86036036036036"/>
    <n v="14.387014930992089"/>
    <m/>
    <x v="9"/>
  </r>
  <r>
    <s v="Eerste etage"/>
    <s v="0.08"/>
    <s v="Herentoilet"/>
    <s v="Gvmzaal"/>
    <s v="D.H.T."/>
    <n v="1.2"/>
    <x v="1"/>
    <n v="0.6875"/>
    <n v="165"/>
    <n v="13.75"/>
    <n v="68.75"/>
    <n v="14.698181620018403"/>
    <n v="14.698181620018403"/>
    <x v="10"/>
  </r>
  <r>
    <s v="Eerste etage"/>
    <s v="0.09"/>
    <s v="Herentoilet"/>
    <s v="Gvmzaal"/>
    <s v="D.H.T."/>
    <n v="1.2"/>
    <x v="1"/>
    <n v="0.6875"/>
    <n v="165"/>
    <n v="13.75"/>
    <n v="68.75"/>
    <n v="14.698181620018403"/>
    <m/>
    <x v="10"/>
  </r>
  <r>
    <s v="Begane grond"/>
    <s v="0.04"/>
    <s v="Herentoilet"/>
    <s v="Hoofdgebouw"/>
    <s v="D.H.T."/>
    <n v="1.2"/>
    <x v="1"/>
    <n v="0.6875"/>
    <n v="165"/>
    <n v="13.75"/>
    <n v="68.75"/>
    <n v="14.698181620018403"/>
    <m/>
    <x v="10"/>
  </r>
  <r>
    <s v="Begane grond"/>
    <s v="0.05"/>
    <s v="Herentoilet"/>
    <s v="Hoofdgebouw"/>
    <s v="D.H.T."/>
    <n v="1.2"/>
    <x v="1"/>
    <n v="0.6875"/>
    <n v="165"/>
    <n v="13.75"/>
    <n v="68.75"/>
    <n v="14.698181620018403"/>
    <m/>
    <x v="10"/>
  </r>
  <r>
    <s v="Tweede etage"/>
    <s v="2.04"/>
    <s v="Herentoilet"/>
    <s v="Hoofdgebouw"/>
    <s v="D.H.T."/>
    <n v="1"/>
    <x v="1"/>
    <n v="0.6875"/>
    <n v="137.5"/>
    <n v="11.46"/>
    <n v="68.75"/>
    <n v="14.698181620018403"/>
    <m/>
    <x v="10"/>
  </r>
  <r>
    <s v="Tweede etage"/>
    <s v="2.05"/>
    <s v="Herentoilet"/>
    <s v="Hoofdgebouw"/>
    <s v="D.H.T."/>
    <n v="1"/>
    <x v="1"/>
    <n v="0.6875"/>
    <n v="137.5"/>
    <n v="11.46"/>
    <n v="68.75"/>
    <n v="14.698181620018403"/>
    <m/>
    <x v="10"/>
  </r>
  <r>
    <s v="Tweede etage"/>
    <s v="2.06"/>
    <s v="Herentoilet"/>
    <s v="Hoofdgebouw"/>
    <s v="D.H.T."/>
    <n v="1"/>
    <x v="1"/>
    <n v="0.6875"/>
    <n v="137.5"/>
    <n v="11.46"/>
    <n v="68.75"/>
    <n v="14.698181620018403"/>
    <m/>
    <x v="10"/>
  </r>
  <r>
    <s v="Tweede etage"/>
    <s v="2.06"/>
    <s v="Herentoilet"/>
    <s v="Hoofdgebouw"/>
    <s v="D.H.T."/>
    <n v="1"/>
    <x v="1"/>
    <n v="0.6875"/>
    <n v="137.5"/>
    <n v="11.46"/>
    <n v="68.75"/>
    <n v="14.698181620018403"/>
    <m/>
    <x v="10"/>
  </r>
  <r>
    <s v="Begane grond"/>
    <s v="0.1"/>
    <s v="Herentoilet"/>
    <s v="Onderbouw"/>
    <s v="Epoxy"/>
    <n v="1.01"/>
    <x v="1"/>
    <n v="0.68757425742574252"/>
    <n v="138.88999999999999"/>
    <n v="11.57"/>
    <n v="68.757425742574256"/>
    <n v="14.698556867712526"/>
    <m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214575-FC01-4957-A5A7-5121C7082145}" name="Draaitabel2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32" firstHeaderRow="1" firstDataRow="1" firstDataCol="1"/>
  <pivotFields count="14">
    <pivotField showAll="0"/>
    <pivotField showAll="0"/>
    <pivotField showAll="0"/>
    <pivotField showAll="0"/>
    <pivotField showAll="0"/>
    <pivotField dataField="1" numFmtId="43" showAll="0"/>
    <pivotField axis="axisRow" numFmtId="1" showAll="0">
      <items count="6">
        <item x="0"/>
        <item x="2"/>
        <item x="4"/>
        <item x="3"/>
        <item x="1"/>
        <item t="default"/>
      </items>
    </pivotField>
    <pivotField numFmtId="164" showAll="0"/>
    <pivotField numFmtId="43" showAll="0"/>
    <pivotField numFmtId="43" showAll="0"/>
    <pivotField numFmtId="43" showAll="0"/>
    <pivotField numFmtId="1" showAll="0"/>
    <pivotField showAll="0"/>
    <pivotField axis="axisRow" showAll="0">
      <items count="12">
        <item x="9"/>
        <item x="7"/>
        <item x="4"/>
        <item x="1"/>
        <item x="2"/>
        <item x="10"/>
        <item x="3"/>
        <item x="8"/>
        <item x="6"/>
        <item x="5"/>
        <item x="0"/>
        <item t="default"/>
      </items>
    </pivotField>
  </pivotFields>
  <rowFields count="2">
    <field x="13"/>
    <field x="6"/>
  </rowFields>
  <rowItems count="29">
    <i>
      <x/>
    </i>
    <i r="1">
      <x v="4"/>
    </i>
    <i>
      <x v="1"/>
    </i>
    <i r="1">
      <x v="4"/>
    </i>
    <i>
      <x v="2"/>
    </i>
    <i r="1">
      <x v="4"/>
    </i>
    <i>
      <x v="3"/>
    </i>
    <i r="1">
      <x v="1"/>
    </i>
    <i r="1">
      <x v="4"/>
    </i>
    <i>
      <x v="4"/>
    </i>
    <i r="1">
      <x v="1"/>
    </i>
    <i r="1">
      <x v="4"/>
    </i>
    <i>
      <x v="5"/>
    </i>
    <i r="1">
      <x v="4"/>
    </i>
    <i>
      <x v="6"/>
    </i>
    <i r="1">
      <x v="1"/>
    </i>
    <i r="1">
      <x v="2"/>
    </i>
    <i r="1">
      <x v="3"/>
    </i>
    <i r="1">
      <x v="4"/>
    </i>
    <i>
      <x v="7"/>
    </i>
    <i r="1">
      <x v="4"/>
    </i>
    <i>
      <x v="8"/>
    </i>
    <i r="1">
      <x v="3"/>
    </i>
    <i r="1">
      <x v="4"/>
    </i>
    <i>
      <x v="9"/>
    </i>
    <i r="1">
      <x v="4"/>
    </i>
    <i>
      <x v="10"/>
    </i>
    <i r="1">
      <x/>
    </i>
    <i t="grand">
      <x/>
    </i>
  </rowItems>
  <colItems count="1">
    <i/>
  </colItems>
  <dataFields count="1">
    <dataField name="Som van Netto opp." fld="5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254CD0-BD39-4BE8-9704-0AB9414ACF9C}" name="Tabel1" displayName="Tabel1" ref="A1:O183" totalsRowShown="0" tableBorderDxfId="15">
  <tableColumns count="15">
    <tableColumn id="1" xr3:uid="{F788E86B-3F82-45E4-A6D5-E71A59870F3F}" name="Etage" dataDxfId="14"/>
    <tableColumn id="2" xr3:uid="{8412B793-1116-40A7-BD46-EB16E5E75CBA}" name="Ruimtennr." dataDxfId="13"/>
    <tableColumn id="3" xr3:uid="{FABF1C1A-8AC3-45CF-83A4-22CC2630F02B}" name="Ruimtenaam" dataDxfId="12"/>
    <tableColumn id="4" xr3:uid="{8A1DF627-1A1B-425B-B6B3-AA62055FCDF1}" name="Unit" dataDxfId="11"/>
    <tableColumn id="5" xr3:uid="{63FE2AAB-DEA8-4C06-A2C0-486DA2351F49}" name="Vloerafwerking" dataDxfId="10"/>
    <tableColumn id="6" xr3:uid="{491E15F6-FFC0-43E4-A3D8-0CE6B25A0229}" name="Netto opp." dataDxfId="9" dataCellStyle="Komma"/>
    <tableColumn id="7" xr3:uid="{241D93E9-8271-47BF-A2FC-5E9D197DB0CB}" name="Freq. per jaar" dataDxfId="8"/>
    <tableColumn id="8" xr3:uid="{A8270537-6EE2-4214-BEA4-4D35D12ECB2C}" name="Kosten per m².keer" dataDxfId="7" dataCellStyle="Komma">
      <calculatedColumnFormula>IF(G2=0,0,(I2/(G2*F2)))</calculatedColumnFormula>
    </tableColumn>
    <tableColumn id="9" xr3:uid="{62BDB1BA-7FD5-4E77-AE7F-C0AACFFE0214}" name="Kosten per jaar" dataDxfId="6" dataCellStyle="Komma"/>
    <tableColumn id="10" xr3:uid="{409F864F-668D-43C9-B3C9-C2ED35B29AD6}" name="Kosten per maand" dataDxfId="5" dataCellStyle="Komma"/>
    <tableColumn id="11" xr3:uid="{90641BDE-D1CE-403B-9AFF-2CEDEA84BD9E}" name="kosten per 100 m²" dataDxfId="4" dataCellStyle="Komma">
      <calculatedColumnFormula>H2*100</calculatedColumnFormula>
    </tableColumn>
    <tableColumn id="12" xr3:uid="{1C5F7717-F1B3-44CF-9D02-3E7E7AF9981D}" name="8 * log kosten 100 m²" dataDxfId="3" dataCellStyle="Komma">
      <calculatedColumnFormula>IF(K2=0,0,(M$1*LOG10(K2)))</calculatedColumnFormula>
    </tableColumn>
    <tableColumn id="13" xr3:uid="{C448282C-F5EB-40CF-8014-59E700F37974}" name="8" dataDxfId="2"/>
    <tableColumn id="14" xr3:uid="{B210C17D-7BE1-473C-ADF7-F0EEEE7DDB7F}" name="Categorie" dataDxfId="1"/>
    <tableColumn id="15" xr3:uid="{374DE5B1-5FD2-409D-925B-7FDBE211DA7E}" name="Prijs per jaar" dataDxfId="0">
      <calculatedColumnFormula>IF(G2=0,0,(I2/(G2*F2)))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5D5F-6A2A-4AD2-B5EC-1655529CB155}">
  <dimension ref="A3:B32"/>
  <sheetViews>
    <sheetView workbookViewId="0"/>
  </sheetViews>
  <sheetFormatPr defaultRowHeight="13.2" x14ac:dyDescent="0.25"/>
  <cols>
    <col min="1" max="1" width="17.88671875" bestFit="1" customWidth="1"/>
    <col min="2" max="4" width="16.77734375" bestFit="1" customWidth="1"/>
    <col min="5" max="5" width="19.77734375" bestFit="1" customWidth="1"/>
  </cols>
  <sheetData>
    <row r="3" spans="1:2" x14ac:dyDescent="0.25">
      <c r="A3" s="64" t="s">
        <v>364</v>
      </c>
      <c r="B3" t="s">
        <v>371</v>
      </c>
    </row>
    <row r="4" spans="1:2" x14ac:dyDescent="0.25">
      <c r="A4" s="65" t="s">
        <v>87</v>
      </c>
      <c r="B4" s="63">
        <v>22.939999999999998</v>
      </c>
    </row>
    <row r="5" spans="1:2" x14ac:dyDescent="0.25">
      <c r="A5" s="66">
        <v>200</v>
      </c>
      <c r="B5" s="63">
        <v>22.939999999999998</v>
      </c>
    </row>
    <row r="6" spans="1:2" x14ac:dyDescent="0.25">
      <c r="A6" s="65" t="s">
        <v>83</v>
      </c>
      <c r="B6" s="63">
        <v>7.8100000000000005</v>
      </c>
    </row>
    <row r="7" spans="1:2" x14ac:dyDescent="0.25">
      <c r="A7" s="66">
        <v>200</v>
      </c>
      <c r="B7" s="63">
        <v>7.8100000000000005</v>
      </c>
    </row>
    <row r="8" spans="1:2" x14ac:dyDescent="0.25">
      <c r="A8" s="65" t="s">
        <v>73</v>
      </c>
      <c r="B8" s="63">
        <v>92.36</v>
      </c>
    </row>
    <row r="9" spans="1:2" x14ac:dyDescent="0.25">
      <c r="A9" s="66">
        <v>200</v>
      </c>
      <c r="B9" s="63">
        <v>92.36</v>
      </c>
    </row>
    <row r="10" spans="1:2" x14ac:dyDescent="0.25">
      <c r="A10" s="65" t="s">
        <v>62</v>
      </c>
      <c r="B10" s="63">
        <v>1615.3799999999999</v>
      </c>
    </row>
    <row r="11" spans="1:2" x14ac:dyDescent="0.25">
      <c r="A11" s="66">
        <v>40</v>
      </c>
      <c r="B11" s="63">
        <v>2.68</v>
      </c>
    </row>
    <row r="12" spans="1:2" x14ac:dyDescent="0.25">
      <c r="A12" s="66">
        <v>200</v>
      </c>
      <c r="B12" s="63">
        <v>1612.6999999999998</v>
      </c>
    </row>
    <row r="13" spans="1:2" x14ac:dyDescent="0.25">
      <c r="A13" s="65" t="s">
        <v>66</v>
      </c>
      <c r="B13" s="63">
        <v>3687.36</v>
      </c>
    </row>
    <row r="14" spans="1:2" x14ac:dyDescent="0.25">
      <c r="A14" s="66">
        <v>40</v>
      </c>
      <c r="B14" s="63">
        <v>23.57</v>
      </c>
    </row>
    <row r="15" spans="1:2" x14ac:dyDescent="0.25">
      <c r="A15" s="66">
        <v>200</v>
      </c>
      <c r="B15" s="63">
        <v>3663.79</v>
      </c>
    </row>
    <row r="16" spans="1:2" x14ac:dyDescent="0.25">
      <c r="A16" s="65" t="s">
        <v>91</v>
      </c>
      <c r="B16" s="63">
        <v>9.81</v>
      </c>
    </row>
    <row r="17" spans="1:2" x14ac:dyDescent="0.25">
      <c r="A17" s="66">
        <v>200</v>
      </c>
      <c r="B17" s="63">
        <v>9.81</v>
      </c>
    </row>
    <row r="18" spans="1:2" x14ac:dyDescent="0.25">
      <c r="A18" s="65" t="s">
        <v>69</v>
      </c>
      <c r="B18" s="63">
        <v>1015.9699999999999</v>
      </c>
    </row>
    <row r="19" spans="1:2" x14ac:dyDescent="0.25">
      <c r="A19" s="66">
        <v>40</v>
      </c>
      <c r="B19" s="63">
        <v>138.04</v>
      </c>
    </row>
    <row r="20" spans="1:2" x14ac:dyDescent="0.25">
      <c r="A20" s="66">
        <v>52</v>
      </c>
      <c r="B20" s="63">
        <v>47.16</v>
      </c>
    </row>
    <row r="21" spans="1:2" x14ac:dyDescent="0.25">
      <c r="A21" s="66">
        <v>80</v>
      </c>
      <c r="B21" s="63">
        <v>28.17</v>
      </c>
    </row>
    <row r="22" spans="1:2" x14ac:dyDescent="0.25">
      <c r="A22" s="66">
        <v>200</v>
      </c>
      <c r="B22" s="63">
        <v>802.59999999999991</v>
      </c>
    </row>
    <row r="23" spans="1:2" x14ac:dyDescent="0.25">
      <c r="A23" s="65" t="s">
        <v>85</v>
      </c>
      <c r="B23" s="63">
        <v>3.51</v>
      </c>
    </row>
    <row r="24" spans="1:2" x14ac:dyDescent="0.25">
      <c r="A24" s="66">
        <v>200</v>
      </c>
      <c r="B24" s="63">
        <v>3.51</v>
      </c>
    </row>
    <row r="25" spans="1:2" x14ac:dyDescent="0.25">
      <c r="A25" s="65" t="s">
        <v>79</v>
      </c>
      <c r="B25" s="63">
        <v>47.72</v>
      </c>
    </row>
    <row r="26" spans="1:2" x14ac:dyDescent="0.25">
      <c r="A26" s="66">
        <v>80</v>
      </c>
      <c r="B26" s="63">
        <v>5.32</v>
      </c>
    </row>
    <row r="27" spans="1:2" x14ac:dyDescent="0.25">
      <c r="A27" s="66">
        <v>200</v>
      </c>
      <c r="B27" s="63">
        <v>42.4</v>
      </c>
    </row>
    <row r="28" spans="1:2" x14ac:dyDescent="0.25">
      <c r="A28" s="65" t="s">
        <v>75</v>
      </c>
      <c r="B28" s="63">
        <v>54.140000000000008</v>
      </c>
    </row>
    <row r="29" spans="1:2" x14ac:dyDescent="0.25">
      <c r="A29" s="66">
        <v>200</v>
      </c>
      <c r="B29" s="63">
        <v>54.140000000000008</v>
      </c>
    </row>
    <row r="30" spans="1:2" x14ac:dyDescent="0.25">
      <c r="A30" s="65" t="s">
        <v>18</v>
      </c>
      <c r="B30" s="63">
        <v>132.97999999999999</v>
      </c>
    </row>
    <row r="31" spans="1:2" x14ac:dyDescent="0.25">
      <c r="A31" s="66">
        <v>0</v>
      </c>
      <c r="B31" s="63">
        <v>132.97999999999999</v>
      </c>
    </row>
    <row r="32" spans="1:2" x14ac:dyDescent="0.25">
      <c r="A32" s="65" t="s">
        <v>365</v>
      </c>
      <c r="B32" s="63">
        <v>6689.9799999999987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EC9C-92A9-4E53-AF97-E98F1AF698D9}">
  <sheetPr filterMode="1"/>
  <dimension ref="A1:R185"/>
  <sheetViews>
    <sheetView showZeros="0" zoomScale="127" zoomScaleNormal="127" workbookViewId="0">
      <pane xSplit="3" ySplit="1" topLeftCell="D166" activePane="bottomRight" state="frozen"/>
      <selection activeCell="H1" sqref="H1"/>
      <selection pane="topRight" activeCell="H1" sqref="H1"/>
      <selection pane="bottomLeft" activeCell="H1" sqref="H1"/>
      <selection pane="bottomRight" activeCell="F184" sqref="F184:F185"/>
    </sheetView>
  </sheetViews>
  <sheetFormatPr defaultRowHeight="13.2" x14ac:dyDescent="0.25"/>
  <cols>
    <col min="1" max="1" width="12.77734375" style="11" bestFit="1" customWidth="1"/>
    <col min="2" max="2" width="8.5546875" style="11" bestFit="1" customWidth="1"/>
    <col min="3" max="3" width="25.77734375" style="11" customWidth="1"/>
    <col min="4" max="4" width="10.77734375" style="55" customWidth="1"/>
    <col min="5" max="5" width="12.6640625" style="55" bestFit="1" customWidth="1"/>
    <col min="6" max="6" width="7.88671875" style="58" customWidth="1"/>
    <col min="7" max="7" width="10.44140625" style="56" bestFit="1" customWidth="1"/>
    <col min="8" max="8" width="10.77734375" style="76" customWidth="1"/>
    <col min="9" max="9" width="9.5546875" style="58" customWidth="1"/>
    <col min="10" max="10" width="13.77734375" style="58" hidden="1" customWidth="1"/>
    <col min="11" max="11" width="8.21875" style="11" hidden="1" customWidth="1"/>
    <col min="12" max="12" width="12.6640625" style="59" hidden="1" customWidth="1"/>
    <col min="13" max="13" width="3.77734375" style="9" hidden="1" customWidth="1"/>
    <col min="14" max="14" width="11.21875" style="11" bestFit="1" customWidth="1"/>
    <col min="15" max="15" width="11.21875" style="61" hidden="1" customWidth="1"/>
    <col min="16" max="16" width="0" style="9" hidden="1" customWidth="1"/>
    <col min="17" max="17" width="11.21875" style="11" hidden="1" customWidth="1"/>
    <col min="18" max="18" width="0" style="11" hidden="1" customWidth="1"/>
    <col min="19" max="16384" width="8.88671875" style="11"/>
  </cols>
  <sheetData>
    <row r="1" spans="1:18" ht="20.399999999999999" x14ac:dyDescent="0.25">
      <c r="A1" s="70" t="str">
        <f>Rekenblad!A1</f>
        <v>Etage</v>
      </c>
      <c r="B1" s="1" t="str">
        <f>Rekenblad!B1</f>
        <v>Ruimtennr.</v>
      </c>
      <c r="C1" s="1" t="str">
        <f>Rekenblad!C1</f>
        <v>Ruimtenaam</v>
      </c>
      <c r="D1" s="2" t="str">
        <f>Rekenblad!D1</f>
        <v>Unit</v>
      </c>
      <c r="E1" s="3" t="str">
        <f>Rekenblad!E1</f>
        <v>Vloerafwerking</v>
      </c>
      <c r="F1" s="4" t="str">
        <f>Rekenblad!F1</f>
        <v>Netto opp. (m²)</v>
      </c>
      <c r="G1" s="5" t="str">
        <f>Rekenblad!G1</f>
        <v>Freq. per jaar</v>
      </c>
      <c r="H1" s="75" t="str">
        <f>Rekenblad!H1</f>
        <v>Kosten per m².keer</v>
      </c>
      <c r="I1" s="4" t="str">
        <f>Rekenblad!I1</f>
        <v>Kosten per jaar</v>
      </c>
      <c r="J1" s="4" t="str">
        <f>Rekenblad!J1</f>
        <v>Kosten per maand</v>
      </c>
      <c r="K1" s="7" t="str">
        <f>Rekenblad!K1</f>
        <v>kosten per 100 m²</v>
      </c>
      <c r="L1" s="8" t="str">
        <f>Rekenblad!L1</f>
        <v>8 * log kosten 100 m²</v>
      </c>
      <c r="M1" s="9">
        <f>Rekenblad!M1</f>
        <v>8</v>
      </c>
      <c r="N1" s="8" t="str">
        <f>Rekenblad!N1</f>
        <v>Categorie</v>
      </c>
      <c r="O1" s="10" t="s">
        <v>10</v>
      </c>
      <c r="P1" s="10" t="s">
        <v>11</v>
      </c>
      <c r="Q1" s="8" t="s">
        <v>9</v>
      </c>
      <c r="R1" s="8" t="s">
        <v>12</v>
      </c>
    </row>
    <row r="2" spans="1:18" hidden="1" x14ac:dyDescent="0.25">
      <c r="A2" s="71" t="str">
        <f>Rekenblad!A2</f>
        <v>Eerste etage</v>
      </c>
      <c r="B2" s="12" t="str">
        <f>Rekenblad!B2</f>
        <v>0.09</v>
      </c>
      <c r="C2" s="13" t="str">
        <f>Rekenblad!C2</f>
        <v>Werkkast</v>
      </c>
      <c r="D2" s="14" t="str">
        <f>Rekenblad!D2</f>
        <v>Gvmzaal</v>
      </c>
      <c r="E2" s="15" t="str">
        <f>Rekenblad!E2</f>
        <v>D.H.T.</v>
      </c>
      <c r="F2" s="16">
        <f>Rekenblad!F2</f>
        <v>2</v>
      </c>
      <c r="G2" s="17">
        <f>Rekenblad!G2</f>
        <v>1</v>
      </c>
      <c r="H2" s="74">
        <f>Rekenblad!H2</f>
        <v>0</v>
      </c>
      <c r="I2" s="20">
        <f>Rekenblad!I2</f>
        <v>0</v>
      </c>
      <c r="J2" s="20">
        <f>Rekenblad!J2</f>
        <v>0</v>
      </c>
      <c r="K2" s="20">
        <f>Rekenblad!K2</f>
        <v>0</v>
      </c>
      <c r="L2" s="21">
        <f>Rekenblad!L2</f>
        <v>0</v>
      </c>
      <c r="M2" s="9">
        <f>Rekenblad!M2</f>
        <v>0</v>
      </c>
      <c r="N2" s="9" t="str">
        <f>Rekenblad!N2</f>
        <v>Werkkast</v>
      </c>
      <c r="O2" s="22">
        <f>F2*G2*$R$14</f>
        <v>0</v>
      </c>
    </row>
    <row r="3" spans="1:18" hidden="1" x14ac:dyDescent="0.25">
      <c r="A3" s="71" t="str">
        <f>Rekenblad!A3</f>
        <v>Begane grond</v>
      </c>
      <c r="B3" s="12" t="str">
        <f>Rekenblad!B3</f>
        <v>0.19</v>
      </c>
      <c r="C3" s="23" t="str">
        <f>Rekenblad!C3</f>
        <v>Opslag</v>
      </c>
      <c r="D3" s="14" t="str">
        <f>Rekenblad!D3</f>
        <v>Hoofdgebouw</v>
      </c>
      <c r="E3" s="15" t="str">
        <f>Rekenblad!E3</f>
        <v>D.H.T.</v>
      </c>
      <c r="F3" s="16">
        <f>Rekenblad!F3</f>
        <v>13.76</v>
      </c>
      <c r="G3" s="17">
        <f>Rekenblad!G3</f>
        <v>1</v>
      </c>
      <c r="H3" s="74">
        <f>Rekenblad!H3</f>
        <v>0</v>
      </c>
      <c r="I3" s="20">
        <f>Rekenblad!I3</f>
        <v>0</v>
      </c>
      <c r="J3" s="20">
        <f>Rekenblad!J3</f>
        <v>0</v>
      </c>
      <c r="K3" s="20">
        <f>Rekenblad!K3</f>
        <v>0</v>
      </c>
      <c r="L3" s="21">
        <f>Rekenblad!L3</f>
        <v>0</v>
      </c>
      <c r="M3" s="9">
        <f>Rekenblad!M3</f>
        <v>0</v>
      </c>
      <c r="N3" s="9" t="str">
        <f>Rekenblad!N3</f>
        <v>Werkkast</v>
      </c>
      <c r="O3" s="22">
        <f t="shared" ref="O3:O15" si="0">F3*G3*$R$14</f>
        <v>0</v>
      </c>
    </row>
    <row r="4" spans="1:18" hidden="1" x14ac:dyDescent="0.25">
      <c r="A4" s="71" t="str">
        <f>Rekenblad!A4</f>
        <v>Begane grond</v>
      </c>
      <c r="B4" s="24" t="str">
        <f>Rekenblad!B4</f>
        <v>0.35</v>
      </c>
      <c r="C4" s="13" t="str">
        <f>Rekenblad!C4</f>
        <v>Werkkast</v>
      </c>
      <c r="D4" s="14" t="str">
        <f>Rekenblad!D4</f>
        <v>Hoofdgebouw</v>
      </c>
      <c r="E4" s="15" t="str">
        <f>Rekenblad!E4</f>
        <v>D.H.T.</v>
      </c>
      <c r="F4" s="16">
        <f>Rekenblad!F4</f>
        <v>2.7</v>
      </c>
      <c r="G4" s="17">
        <f>Rekenblad!G4</f>
        <v>1</v>
      </c>
      <c r="H4" s="74">
        <f>Rekenblad!H4</f>
        <v>0</v>
      </c>
      <c r="I4" s="20">
        <f>Rekenblad!I4</f>
        <v>0</v>
      </c>
      <c r="J4" s="20">
        <f>Rekenblad!J4</f>
        <v>0</v>
      </c>
      <c r="K4" s="20">
        <f>Rekenblad!K4</f>
        <v>0</v>
      </c>
      <c r="L4" s="21">
        <f>Rekenblad!L4</f>
        <v>0</v>
      </c>
      <c r="M4" s="9">
        <f>Rekenblad!M4</f>
        <v>0</v>
      </c>
      <c r="N4" s="9" t="str">
        <f>Rekenblad!N4</f>
        <v>Werkkast</v>
      </c>
      <c r="O4" s="22">
        <f t="shared" si="0"/>
        <v>0</v>
      </c>
    </row>
    <row r="5" spans="1:18" hidden="1" x14ac:dyDescent="0.25">
      <c r="A5" s="71" t="str">
        <f>Rekenblad!A5</f>
        <v>Begane grond</v>
      </c>
      <c r="B5" s="26" t="str">
        <f>Rekenblad!B5</f>
        <v>0.38</v>
      </c>
      <c r="C5" s="27" t="str">
        <f>Rekenblad!C5</f>
        <v>Repro</v>
      </c>
      <c r="D5" s="14" t="str">
        <f>Rekenblad!D5</f>
        <v>Hoofdgebouw</v>
      </c>
      <c r="E5" s="15" t="str">
        <f>Rekenblad!E5</f>
        <v>Gietvloer</v>
      </c>
      <c r="F5" s="16">
        <f>Rekenblad!F5</f>
        <v>24.63</v>
      </c>
      <c r="G5" s="17">
        <f>Rekenblad!G5</f>
        <v>1</v>
      </c>
      <c r="H5" s="74">
        <f>Rekenblad!H5</f>
        <v>0</v>
      </c>
      <c r="I5" s="20">
        <f>Rekenblad!I5</f>
        <v>0</v>
      </c>
      <c r="J5" s="20">
        <f>Rekenblad!J5</f>
        <v>0</v>
      </c>
      <c r="K5" s="20">
        <f>Rekenblad!K5</f>
        <v>0</v>
      </c>
      <c r="L5" s="21">
        <f>Rekenblad!L5</f>
        <v>0</v>
      </c>
      <c r="M5" s="9">
        <f>Rekenblad!M5</f>
        <v>0</v>
      </c>
      <c r="N5" s="9" t="str">
        <f>Rekenblad!N5</f>
        <v>Werkkast</v>
      </c>
      <c r="O5" s="22">
        <f t="shared" si="0"/>
        <v>0</v>
      </c>
    </row>
    <row r="6" spans="1:18" hidden="1" x14ac:dyDescent="0.25">
      <c r="A6" s="71" t="str">
        <f>Rekenblad!A6</f>
        <v>Derde etage</v>
      </c>
      <c r="B6" s="28" t="str">
        <f>Rekenblad!B6</f>
        <v>3.08</v>
      </c>
      <c r="C6" s="13" t="str">
        <f>Rekenblad!C6</f>
        <v>Werkkast</v>
      </c>
      <c r="D6" s="14" t="str">
        <f>Rekenblad!D6</f>
        <v>Hoofdgebouw</v>
      </c>
      <c r="E6" s="15" t="str">
        <f>Rekenblad!E6</f>
        <v>D.H.T.</v>
      </c>
      <c r="F6" s="16">
        <f>Rekenblad!F6</f>
        <v>1.05</v>
      </c>
      <c r="G6" s="17">
        <f>Rekenblad!G6</f>
        <v>1</v>
      </c>
      <c r="H6" s="74">
        <f>Rekenblad!H6</f>
        <v>0</v>
      </c>
      <c r="I6" s="20">
        <f>Rekenblad!I6</f>
        <v>0</v>
      </c>
      <c r="J6" s="20">
        <f>Rekenblad!J6</f>
        <v>0</v>
      </c>
      <c r="K6" s="20">
        <f>Rekenblad!K6</f>
        <v>0</v>
      </c>
      <c r="L6" s="21">
        <f>Rekenblad!L6</f>
        <v>0</v>
      </c>
      <c r="M6" s="9">
        <f>Rekenblad!M6</f>
        <v>0</v>
      </c>
      <c r="N6" s="9" t="str">
        <f>Rekenblad!N6</f>
        <v>Werkkast</v>
      </c>
      <c r="O6" s="22">
        <f t="shared" si="0"/>
        <v>0</v>
      </c>
    </row>
    <row r="7" spans="1:18" hidden="1" x14ac:dyDescent="0.25">
      <c r="A7" s="71" t="str">
        <f>Rekenblad!A7</f>
        <v>Derde etage</v>
      </c>
      <c r="B7" s="30" t="str">
        <f>Rekenblad!B7</f>
        <v>3.09</v>
      </c>
      <c r="C7" s="13" t="str">
        <f>Rekenblad!C7</f>
        <v>Opslag</v>
      </c>
      <c r="D7" s="14" t="str">
        <f>Rekenblad!D7</f>
        <v>Hoofdgebouw</v>
      </c>
      <c r="E7" s="15" t="str">
        <f>Rekenblad!E7</f>
        <v>D.H.T.</v>
      </c>
      <c r="F7" s="16">
        <f>Rekenblad!F7</f>
        <v>6</v>
      </c>
      <c r="G7" s="17">
        <f>Rekenblad!G7</f>
        <v>1</v>
      </c>
      <c r="H7" s="74">
        <f>Rekenblad!H7</f>
        <v>0</v>
      </c>
      <c r="I7" s="20">
        <f>Rekenblad!I7</f>
        <v>0</v>
      </c>
      <c r="J7" s="20">
        <f>Rekenblad!J7</f>
        <v>0</v>
      </c>
      <c r="K7" s="20">
        <f>Rekenblad!K7</f>
        <v>0</v>
      </c>
      <c r="L7" s="21">
        <f>Rekenblad!L7</f>
        <v>0</v>
      </c>
      <c r="M7" s="9">
        <f>Rekenblad!M7</f>
        <v>0</v>
      </c>
      <c r="N7" s="9" t="str">
        <f>Rekenblad!N7</f>
        <v>Werkkast</v>
      </c>
      <c r="O7" s="22">
        <f t="shared" si="0"/>
        <v>0</v>
      </c>
    </row>
    <row r="8" spans="1:18" hidden="1" x14ac:dyDescent="0.25">
      <c r="A8" s="71" t="str">
        <f>Rekenblad!A8</f>
        <v>Derde etage</v>
      </c>
      <c r="B8" s="30" t="str">
        <f>Rekenblad!B8</f>
        <v>3.14</v>
      </c>
      <c r="C8" s="13" t="str">
        <f>Rekenblad!C8</f>
        <v>Techniek 304</v>
      </c>
      <c r="D8" s="14" t="str">
        <f>Rekenblad!D8</f>
        <v>Hoofdgebouw</v>
      </c>
      <c r="E8" s="15" t="str">
        <f>Rekenblad!E8</f>
        <v>Gietvloer</v>
      </c>
      <c r="F8" s="16">
        <f>Rekenblad!F8</f>
        <v>26.22</v>
      </c>
      <c r="G8" s="17">
        <f>Rekenblad!G8</f>
        <v>1</v>
      </c>
      <c r="H8" s="74">
        <f>Rekenblad!H8</f>
        <v>0</v>
      </c>
      <c r="I8" s="20">
        <f>Rekenblad!I8</f>
        <v>0</v>
      </c>
      <c r="J8" s="20">
        <f>Rekenblad!J8</f>
        <v>0</v>
      </c>
      <c r="K8" s="20">
        <f>Rekenblad!K8</f>
        <v>0</v>
      </c>
      <c r="L8" s="21">
        <f>Rekenblad!L8</f>
        <v>0</v>
      </c>
      <c r="M8" s="9">
        <f>Rekenblad!M8</f>
        <v>0</v>
      </c>
      <c r="N8" s="9" t="str">
        <f>Rekenblad!N8</f>
        <v>Werkkast</v>
      </c>
      <c r="O8" s="22">
        <f t="shared" si="0"/>
        <v>0</v>
      </c>
    </row>
    <row r="9" spans="1:18" hidden="1" x14ac:dyDescent="0.25">
      <c r="A9" s="71" t="str">
        <f>Rekenblad!A9</f>
        <v>Eerste etage</v>
      </c>
      <c r="B9" s="26" t="str">
        <f>Rekenblad!B9</f>
        <v>1.06</v>
      </c>
      <c r="C9" s="13" t="str">
        <f>Rekenblad!C9</f>
        <v>Werkkast</v>
      </c>
      <c r="D9" s="14" t="str">
        <f>Rekenblad!D9</f>
        <v>Hoofdgebouw</v>
      </c>
      <c r="E9" s="15" t="str">
        <f>Rekenblad!E9</f>
        <v>D.H.T.</v>
      </c>
      <c r="F9" s="16">
        <f>Rekenblad!F9</f>
        <v>1.05</v>
      </c>
      <c r="G9" s="17">
        <f>Rekenblad!G9</f>
        <v>1</v>
      </c>
      <c r="H9" s="74">
        <f>Rekenblad!H9</f>
        <v>0</v>
      </c>
      <c r="I9" s="20">
        <f>Rekenblad!I9</f>
        <v>0</v>
      </c>
      <c r="J9" s="20">
        <f>Rekenblad!J9</f>
        <v>0</v>
      </c>
      <c r="K9" s="20">
        <f>Rekenblad!K9</f>
        <v>0</v>
      </c>
      <c r="L9" s="21">
        <f>Rekenblad!L9</f>
        <v>0</v>
      </c>
      <c r="M9" s="9">
        <f>Rekenblad!M9</f>
        <v>0</v>
      </c>
      <c r="N9" s="9" t="str">
        <f>Rekenblad!N9</f>
        <v>Werkkast</v>
      </c>
      <c r="O9" s="22">
        <f t="shared" si="0"/>
        <v>0</v>
      </c>
    </row>
    <row r="10" spans="1:18" hidden="1" x14ac:dyDescent="0.25">
      <c r="A10" s="71" t="str">
        <f>Rekenblad!A10</f>
        <v>Eerste etage</v>
      </c>
      <c r="B10" s="24" t="str">
        <f>Rekenblad!B10</f>
        <v>1.07</v>
      </c>
      <c r="C10" s="27" t="str">
        <f>Rekenblad!C10</f>
        <v>Opslag</v>
      </c>
      <c r="D10" s="14" t="str">
        <f>Rekenblad!D10</f>
        <v>Hoofdgebouw</v>
      </c>
      <c r="E10" s="15" t="str">
        <f>Rekenblad!E10</f>
        <v>D.H.T.</v>
      </c>
      <c r="F10" s="16">
        <f>Rekenblad!F10</f>
        <v>6</v>
      </c>
      <c r="G10" s="17">
        <f>Rekenblad!G10</f>
        <v>1</v>
      </c>
      <c r="H10" s="74">
        <f>Rekenblad!H10</f>
        <v>0</v>
      </c>
      <c r="I10" s="20">
        <f>Rekenblad!I10</f>
        <v>0</v>
      </c>
      <c r="J10" s="20">
        <f>Rekenblad!J10</f>
        <v>0</v>
      </c>
      <c r="K10" s="20">
        <f>Rekenblad!K10</f>
        <v>0</v>
      </c>
      <c r="L10" s="21">
        <f>Rekenblad!L10</f>
        <v>0</v>
      </c>
      <c r="M10" s="9">
        <f>Rekenblad!M10</f>
        <v>0</v>
      </c>
      <c r="N10" s="9" t="str">
        <f>Rekenblad!N10</f>
        <v>Werkkast</v>
      </c>
      <c r="O10" s="22">
        <f t="shared" si="0"/>
        <v>0</v>
      </c>
    </row>
    <row r="11" spans="1:18" hidden="1" x14ac:dyDescent="0.25">
      <c r="A11" s="71" t="str">
        <f>Rekenblad!A11</f>
        <v>Eerste etage</v>
      </c>
      <c r="B11" s="32" t="str">
        <f>Rekenblad!B11</f>
        <v>1.2</v>
      </c>
      <c r="C11" s="13" t="str">
        <f>Rekenblad!C11</f>
        <v>Werkkast</v>
      </c>
      <c r="D11" s="14" t="str">
        <f>Rekenblad!D11</f>
        <v>Hoofdgebouw</v>
      </c>
      <c r="E11" s="15" t="str">
        <f>Rekenblad!E11</f>
        <v>D.H.T.</v>
      </c>
      <c r="F11" s="16">
        <f>Rekenblad!F11</f>
        <v>2.75</v>
      </c>
      <c r="G11" s="17">
        <f>Rekenblad!G11</f>
        <v>1</v>
      </c>
      <c r="H11" s="74">
        <f>Rekenblad!H11</f>
        <v>0</v>
      </c>
      <c r="I11" s="20">
        <f>Rekenblad!I11</f>
        <v>0</v>
      </c>
      <c r="J11" s="20">
        <f>Rekenblad!J11</f>
        <v>0</v>
      </c>
      <c r="K11" s="20">
        <f>Rekenblad!K11</f>
        <v>0</v>
      </c>
      <c r="L11" s="21">
        <f>Rekenblad!L11</f>
        <v>0</v>
      </c>
      <c r="M11" s="9">
        <f>Rekenblad!M11</f>
        <v>0</v>
      </c>
      <c r="N11" s="9" t="str">
        <f>Rekenblad!N11</f>
        <v>Werkkast</v>
      </c>
      <c r="O11" s="22">
        <f t="shared" si="0"/>
        <v>0</v>
      </c>
    </row>
    <row r="12" spans="1:18" hidden="1" x14ac:dyDescent="0.25">
      <c r="A12" s="71" t="str">
        <f>Rekenblad!A12</f>
        <v>Souterrain</v>
      </c>
      <c r="B12" s="32" t="str">
        <f>Rekenblad!B12</f>
        <v>-1.02</v>
      </c>
      <c r="C12" s="73" t="str">
        <f>Rekenblad!C12</f>
        <v>Buitentrap</v>
      </c>
      <c r="D12" s="14" t="str">
        <f>Rekenblad!D12</f>
        <v>Hoofdgebouw</v>
      </c>
      <c r="E12" s="15" t="str">
        <f>Rekenblad!E12</f>
        <v>Steen</v>
      </c>
      <c r="F12" s="16">
        <f>Rekenblad!F12</f>
        <v>16.75</v>
      </c>
      <c r="G12" s="17">
        <f>Rekenblad!G12</f>
        <v>1</v>
      </c>
      <c r="H12" s="74">
        <f>Rekenblad!H12</f>
        <v>0</v>
      </c>
      <c r="I12" s="20">
        <f>Rekenblad!I12</f>
        <v>0</v>
      </c>
      <c r="J12" s="20">
        <f>Rekenblad!J12</f>
        <v>0</v>
      </c>
      <c r="K12" s="20">
        <f>Rekenblad!K12</f>
        <v>0</v>
      </c>
      <c r="L12" s="21">
        <f>Rekenblad!L12</f>
        <v>0</v>
      </c>
      <c r="M12" s="9">
        <f>Rekenblad!M12</f>
        <v>0</v>
      </c>
      <c r="N12" s="9" t="str">
        <f>Rekenblad!N12</f>
        <v>Werkkast</v>
      </c>
      <c r="O12" s="22">
        <f t="shared" si="0"/>
        <v>0</v>
      </c>
    </row>
    <row r="13" spans="1:18" hidden="1" x14ac:dyDescent="0.25">
      <c r="A13" s="71" t="str">
        <f>Rekenblad!A13</f>
        <v>Begane grond</v>
      </c>
      <c r="B13" s="33" t="str">
        <f>Rekenblad!B13</f>
        <v>0.25</v>
      </c>
      <c r="C13" s="13" t="str">
        <f>Rekenblad!C13</f>
        <v>Werkkast</v>
      </c>
      <c r="D13" s="14" t="str">
        <f>Rekenblad!D13</f>
        <v>Onderbouw</v>
      </c>
      <c r="E13" s="15" t="str">
        <f>Rekenblad!E13</f>
        <v>Epoxy</v>
      </c>
      <c r="F13" s="16">
        <f>Rekenblad!F13</f>
        <v>2.3199999999999998</v>
      </c>
      <c r="G13" s="17">
        <f>Rekenblad!G13</f>
        <v>1</v>
      </c>
      <c r="H13" s="74">
        <f>Rekenblad!H13</f>
        <v>0</v>
      </c>
      <c r="I13" s="20">
        <f>Rekenblad!I13</f>
        <v>0</v>
      </c>
      <c r="J13" s="20">
        <f>Rekenblad!J13</f>
        <v>0</v>
      </c>
      <c r="K13" s="20">
        <f>Rekenblad!K13</f>
        <v>0</v>
      </c>
      <c r="L13" s="21">
        <f>Rekenblad!L13</f>
        <v>0</v>
      </c>
      <c r="M13" s="9">
        <f>Rekenblad!M13</f>
        <v>0</v>
      </c>
      <c r="N13" s="9" t="str">
        <f>Rekenblad!N13</f>
        <v>Werkkast</v>
      </c>
      <c r="O13" s="22">
        <f t="shared" si="0"/>
        <v>0</v>
      </c>
      <c r="R13" s="9" t="s">
        <v>55</v>
      </c>
    </row>
    <row r="14" spans="1:18" hidden="1" x14ac:dyDescent="0.25">
      <c r="A14" s="71" t="str">
        <f>Rekenblad!A14</f>
        <v>Eerste etage</v>
      </c>
      <c r="B14" s="34" t="str">
        <f>Rekenblad!B14</f>
        <v>1.03</v>
      </c>
      <c r="C14" s="35" t="str">
        <f>Rekenblad!C14</f>
        <v>Opslag</v>
      </c>
      <c r="D14" s="14" t="str">
        <f>Rekenblad!D14</f>
        <v>Onderbouw</v>
      </c>
      <c r="E14" s="15" t="str">
        <f>Rekenblad!E14</f>
        <v>Marmoleum</v>
      </c>
      <c r="F14" s="16">
        <f>Rekenblad!F14</f>
        <v>24.29</v>
      </c>
      <c r="G14" s="17">
        <f>Rekenblad!G14</f>
        <v>1</v>
      </c>
      <c r="H14" s="74">
        <f>Rekenblad!H14</f>
        <v>0</v>
      </c>
      <c r="I14" s="20">
        <f>Rekenblad!I14</f>
        <v>0</v>
      </c>
      <c r="J14" s="20">
        <f>Rekenblad!J14</f>
        <v>0</v>
      </c>
      <c r="K14" s="20">
        <f>Rekenblad!K14</f>
        <v>0</v>
      </c>
      <c r="L14" s="21">
        <f>Rekenblad!L14</f>
        <v>0</v>
      </c>
      <c r="M14" s="9">
        <f>Rekenblad!M14</f>
        <v>0</v>
      </c>
      <c r="N14" s="9" t="str">
        <f>Rekenblad!N14</f>
        <v>Werkkast</v>
      </c>
      <c r="O14" s="22">
        <f t="shared" si="0"/>
        <v>0</v>
      </c>
      <c r="Q14" s="9" t="s">
        <v>18</v>
      </c>
      <c r="R14" s="37">
        <f>AVERAGE(H2:H15)</f>
        <v>0</v>
      </c>
    </row>
    <row r="15" spans="1:18" hidden="1" x14ac:dyDescent="0.25">
      <c r="A15" s="71" t="str">
        <f>Rekenblad!A15</f>
        <v>Tweede etage</v>
      </c>
      <c r="B15" s="38" t="str">
        <f>Rekenblad!B15</f>
        <v>2.02</v>
      </c>
      <c r="C15" s="73" t="str">
        <f>Rekenblad!C15</f>
        <v>Techniek / ict</v>
      </c>
      <c r="D15" s="14" t="str">
        <f>Rekenblad!D15</f>
        <v>Onderbouw</v>
      </c>
      <c r="E15" s="15" t="str">
        <f>Rekenblad!E15</f>
        <v>Marmoleum</v>
      </c>
      <c r="F15" s="16">
        <f>Rekenblad!F15</f>
        <v>3.46</v>
      </c>
      <c r="G15" s="17">
        <f>Rekenblad!G15</f>
        <v>1</v>
      </c>
      <c r="H15" s="74">
        <f>Rekenblad!H15</f>
        <v>0</v>
      </c>
      <c r="I15" s="20">
        <f>Rekenblad!I15</f>
        <v>0</v>
      </c>
      <c r="J15" s="20">
        <f>Rekenblad!J15</f>
        <v>0</v>
      </c>
      <c r="K15" s="20">
        <f>Rekenblad!K15</f>
        <v>0</v>
      </c>
      <c r="L15" s="21">
        <f>Rekenblad!L15</f>
        <v>0</v>
      </c>
      <c r="M15" s="9">
        <f>Rekenblad!M15</f>
        <v>0</v>
      </c>
      <c r="N15" s="9" t="str">
        <f>Rekenblad!N15</f>
        <v>Werkkast</v>
      </c>
      <c r="O15" s="22">
        <f t="shared" si="0"/>
        <v>0</v>
      </c>
      <c r="Q15" s="9" t="s">
        <v>62</v>
      </c>
      <c r="R15" s="37">
        <f>AVERAGE(H16:H34)</f>
        <v>0</v>
      </c>
    </row>
    <row r="16" spans="1:18" x14ac:dyDescent="0.25">
      <c r="A16" s="71" t="str">
        <f>Rekenblad!A16</f>
        <v>Derde etage</v>
      </c>
      <c r="B16" s="28" t="str">
        <f>Rekenblad!B16</f>
        <v>3.01</v>
      </c>
      <c r="C16" s="13" t="str">
        <f>Rekenblad!C16</f>
        <v>Gang</v>
      </c>
      <c r="D16" s="14" t="str">
        <f>Rekenblad!D16</f>
        <v>Hoofdgebouw</v>
      </c>
      <c r="E16" s="15" t="str">
        <f>Rekenblad!E16</f>
        <v>Epoxy</v>
      </c>
      <c r="F16" s="16">
        <f>Rekenblad!F16</f>
        <v>166.38</v>
      </c>
      <c r="G16" s="29">
        <f>Rekenblad!G16</f>
        <v>200</v>
      </c>
      <c r="H16" s="74">
        <f>Rekenblad!H16</f>
        <v>0</v>
      </c>
      <c r="I16" s="20">
        <f>Rekenblad!I16</f>
        <v>0</v>
      </c>
      <c r="J16" s="20">
        <f>Rekenblad!J16</f>
        <v>122.01</v>
      </c>
      <c r="K16" s="20">
        <f>Rekenblad!K16</f>
        <v>0</v>
      </c>
      <c r="L16" s="21">
        <f>Rekenblad!L16</f>
        <v>0</v>
      </c>
      <c r="M16" s="39">
        <f>Rekenblad!M16</f>
        <v>0</v>
      </c>
      <c r="N16" s="9" t="str">
        <f>Rekenblad!N16</f>
        <v>Gang</v>
      </c>
      <c r="O16" s="22">
        <f>F16*G16*$R$15</f>
        <v>0</v>
      </c>
      <c r="P16" s="40" t="e">
        <f t="shared" ref="P16:P79" si="1">O16/I16-1</f>
        <v>#DIV/0!</v>
      </c>
      <c r="Q16" s="9" t="s">
        <v>66</v>
      </c>
      <c r="R16" s="37">
        <f>AVERAGE(H35:H98)</f>
        <v>0</v>
      </c>
    </row>
    <row r="17" spans="1:18" x14ac:dyDescent="0.25">
      <c r="A17" s="71" t="str">
        <f>Rekenblad!A17</f>
        <v>Tweede etage</v>
      </c>
      <c r="B17" s="28" t="str">
        <f>Rekenblad!B17</f>
        <v>2.01</v>
      </c>
      <c r="C17" s="13" t="str">
        <f>Rekenblad!C17</f>
        <v>Gang</v>
      </c>
      <c r="D17" s="14" t="str">
        <f>Rekenblad!D17</f>
        <v>Hoofdgebouw</v>
      </c>
      <c r="E17" s="41" t="str">
        <f>Rekenblad!E17</f>
        <v>Epoxy</v>
      </c>
      <c r="F17" s="16">
        <f>Rekenblad!F17</f>
        <v>166.38</v>
      </c>
      <c r="G17" s="29">
        <f>Rekenblad!G17</f>
        <v>200</v>
      </c>
      <c r="H17" s="74">
        <f>Rekenblad!H17</f>
        <v>0</v>
      </c>
      <c r="I17" s="20">
        <f>Rekenblad!I17</f>
        <v>0</v>
      </c>
      <c r="J17" s="20">
        <f>Rekenblad!J17</f>
        <v>122.01</v>
      </c>
      <c r="K17" s="20">
        <f>Rekenblad!K17</f>
        <v>0</v>
      </c>
      <c r="L17" s="21">
        <f>Rekenblad!L17</f>
        <v>0</v>
      </c>
      <c r="M17" s="9">
        <f>Rekenblad!M17</f>
        <v>0</v>
      </c>
      <c r="N17" s="9" t="str">
        <f>Rekenblad!N17</f>
        <v>Gang</v>
      </c>
      <c r="O17" s="22">
        <f t="shared" ref="O17:O34" si="2">F17*G17*$R$15</f>
        <v>0</v>
      </c>
      <c r="P17" s="40" t="e">
        <f t="shared" si="1"/>
        <v>#DIV/0!</v>
      </c>
      <c r="Q17" s="9" t="s">
        <v>69</v>
      </c>
      <c r="R17" s="37">
        <f>AVERAGE(H99:H123)</f>
        <v>0</v>
      </c>
    </row>
    <row r="18" spans="1:18" x14ac:dyDescent="0.25">
      <c r="A18" s="71" t="str">
        <f>Rekenblad!A18</f>
        <v>Begane grond</v>
      </c>
      <c r="B18" s="12" t="str">
        <f>Rekenblad!B18</f>
        <v>0.03</v>
      </c>
      <c r="C18" s="13" t="str">
        <f>Rekenblad!C18</f>
        <v>Gvmzaal</v>
      </c>
      <c r="D18" s="14" t="str">
        <f>Rekenblad!D18</f>
        <v>Gvmzaal</v>
      </c>
      <c r="E18" s="15" t="str">
        <f>Rekenblad!E18</f>
        <v>Hout</v>
      </c>
      <c r="F18" s="16">
        <f>Rekenblad!F18</f>
        <v>517.04</v>
      </c>
      <c r="G18" s="42">
        <f>Rekenblad!G18</f>
        <v>200</v>
      </c>
      <c r="H18" s="74">
        <f>Rekenblad!H18</f>
        <v>0</v>
      </c>
      <c r="I18" s="20">
        <f>Rekenblad!I18</f>
        <v>0</v>
      </c>
      <c r="J18" s="20">
        <f>Rekenblad!J18</f>
        <v>379.16</v>
      </c>
      <c r="K18" s="20">
        <f>Rekenblad!K18</f>
        <v>0</v>
      </c>
      <c r="L18" s="21">
        <f>Rekenblad!L18</f>
        <v>0</v>
      </c>
      <c r="M18" s="9">
        <f>Rekenblad!M18</f>
        <v>0</v>
      </c>
      <c r="N18" s="9" t="str">
        <f>Rekenblad!N18</f>
        <v>Gang</v>
      </c>
      <c r="O18" s="22">
        <f t="shared" si="2"/>
        <v>0</v>
      </c>
      <c r="P18" s="40" t="e">
        <f t="shared" si="1"/>
        <v>#DIV/0!</v>
      </c>
      <c r="Q18" s="9" t="s">
        <v>73</v>
      </c>
      <c r="R18" s="37">
        <f>AVERAGE(H124:H130)</f>
        <v>0</v>
      </c>
    </row>
    <row r="19" spans="1:18" x14ac:dyDescent="0.25">
      <c r="A19" s="71" t="str">
        <f>Rekenblad!A19</f>
        <v>Derde etage</v>
      </c>
      <c r="B19" s="28" t="str">
        <f>Rekenblad!B19</f>
        <v>3.02</v>
      </c>
      <c r="C19" s="13" t="str">
        <f>Rekenblad!C19</f>
        <v>Gang</v>
      </c>
      <c r="D19" s="14" t="str">
        <f>Rekenblad!D19</f>
        <v>Hoofdgebouw</v>
      </c>
      <c r="E19" s="15" t="str">
        <f>Rekenblad!E19</f>
        <v>Epoxy</v>
      </c>
      <c r="F19" s="16">
        <f>Rekenblad!F19</f>
        <v>195.37</v>
      </c>
      <c r="G19" s="29">
        <f>Rekenblad!G19</f>
        <v>200</v>
      </c>
      <c r="H19" s="74">
        <f>Rekenblad!H19</f>
        <v>0</v>
      </c>
      <c r="I19" s="20">
        <f>Rekenblad!I19</f>
        <v>0</v>
      </c>
      <c r="J19" s="20">
        <f>Rekenblad!J19</f>
        <v>143.27000000000001</v>
      </c>
      <c r="K19" s="20">
        <f>Rekenblad!K19</f>
        <v>0</v>
      </c>
      <c r="L19" s="21">
        <f>Rekenblad!L19</f>
        <v>0</v>
      </c>
      <c r="M19" s="9">
        <f>Rekenblad!M19</f>
        <v>0</v>
      </c>
      <c r="N19" s="9" t="str">
        <f>Rekenblad!N19</f>
        <v>Gang</v>
      </c>
      <c r="O19" s="22">
        <f t="shared" si="2"/>
        <v>0</v>
      </c>
      <c r="P19" s="40" t="e">
        <f t="shared" si="1"/>
        <v>#DIV/0!</v>
      </c>
      <c r="Q19" s="9" t="s">
        <v>75</v>
      </c>
      <c r="R19" s="37">
        <f>AVERAGE(H131:H136)</f>
        <v>0</v>
      </c>
    </row>
    <row r="20" spans="1:18" x14ac:dyDescent="0.25">
      <c r="A20" s="71" t="str">
        <f>Rekenblad!A20</f>
        <v>Eerste etage</v>
      </c>
      <c r="B20" s="26" t="str">
        <f>Rekenblad!B20</f>
        <v>1.01</v>
      </c>
      <c r="C20" s="13" t="str">
        <f>Rekenblad!C20</f>
        <v>Gang</v>
      </c>
      <c r="D20" s="14" t="str">
        <f>Rekenblad!D20</f>
        <v>Hoofdgebouw</v>
      </c>
      <c r="E20" s="41" t="str">
        <f>Rekenblad!E20</f>
        <v>Epoxy</v>
      </c>
      <c r="F20" s="16">
        <f>Rekenblad!F20</f>
        <v>195.37</v>
      </c>
      <c r="G20" s="25">
        <f>Rekenblad!G20</f>
        <v>200</v>
      </c>
      <c r="H20" s="74">
        <f>Rekenblad!H20</f>
        <v>0</v>
      </c>
      <c r="I20" s="20">
        <f>Rekenblad!I20</f>
        <v>0</v>
      </c>
      <c r="J20" s="20">
        <f>Rekenblad!J20</f>
        <v>143.27000000000001</v>
      </c>
      <c r="K20" s="20">
        <f>Rekenblad!K20</f>
        <v>0</v>
      </c>
      <c r="L20" s="21">
        <f>Rekenblad!L20</f>
        <v>0</v>
      </c>
      <c r="M20" s="9">
        <f>Rekenblad!M20</f>
        <v>0</v>
      </c>
      <c r="N20" s="9" t="str">
        <f>Rekenblad!N20</f>
        <v>Gang</v>
      </c>
      <c r="O20" s="22">
        <f t="shared" si="2"/>
        <v>0</v>
      </c>
      <c r="P20" s="40" t="e">
        <f t="shared" si="1"/>
        <v>#DIV/0!</v>
      </c>
      <c r="Q20" s="9" t="s">
        <v>79</v>
      </c>
      <c r="R20" s="37">
        <f>AVERAGE(H137:H148)</f>
        <v>0</v>
      </c>
    </row>
    <row r="21" spans="1:18" x14ac:dyDescent="0.25">
      <c r="A21" s="71" t="str">
        <f>Rekenblad!A21</f>
        <v>Begane grond</v>
      </c>
      <c r="B21" s="12" t="str">
        <f>Rekenblad!B21</f>
        <v>0.02</v>
      </c>
      <c r="C21" s="13" t="str">
        <f>Rekenblad!C21</f>
        <v>Hal bii toiletten</v>
      </c>
      <c r="D21" s="14" t="str">
        <f>Rekenblad!D21</f>
        <v>Hoofdgebouw</v>
      </c>
      <c r="E21" s="15" t="str">
        <f>Rekenblad!E21</f>
        <v>Gietvloer</v>
      </c>
      <c r="F21" s="16">
        <f>Rekenblad!F21</f>
        <v>57.37</v>
      </c>
      <c r="G21" s="17">
        <f>Rekenblad!G21</f>
        <v>200</v>
      </c>
      <c r="H21" s="74">
        <f>Rekenblad!H21</f>
        <v>0</v>
      </c>
      <c r="I21" s="20">
        <f>Rekenblad!I21</f>
        <v>0</v>
      </c>
      <c r="J21" s="20">
        <f>Rekenblad!J21</f>
        <v>42.07</v>
      </c>
      <c r="K21" s="20">
        <f>Rekenblad!K21</f>
        <v>0</v>
      </c>
      <c r="L21" s="21">
        <f>Rekenblad!L21</f>
        <v>0</v>
      </c>
      <c r="M21" s="9">
        <f>Rekenblad!M21</f>
        <v>0</v>
      </c>
      <c r="N21" s="9" t="str">
        <f>Rekenblad!N21</f>
        <v>Gang</v>
      </c>
      <c r="O21" s="22">
        <f t="shared" si="2"/>
        <v>0</v>
      </c>
      <c r="P21" s="40" t="e">
        <f t="shared" si="1"/>
        <v>#DIV/0!</v>
      </c>
      <c r="Q21" s="9" t="s">
        <v>83</v>
      </c>
      <c r="R21" s="37">
        <f>AVERAGE(H149:H152)</f>
        <v>0</v>
      </c>
    </row>
    <row r="22" spans="1:18" x14ac:dyDescent="0.25">
      <c r="A22" s="71" t="str">
        <f>Rekenblad!A22</f>
        <v>Begane grond</v>
      </c>
      <c r="B22" s="26" t="str">
        <f>Rekenblad!B22</f>
        <v>0.44</v>
      </c>
      <c r="C22" s="13" t="str">
        <f>Rekenblad!C22</f>
        <v>Gang</v>
      </c>
      <c r="D22" s="14" t="str">
        <f>Rekenblad!D22</f>
        <v>Hoofdgebouw</v>
      </c>
      <c r="E22" s="15" t="str">
        <f>Rekenblad!E22</f>
        <v>Gietvloer</v>
      </c>
      <c r="F22" s="16">
        <f>Rekenblad!F22</f>
        <v>19.559999999999999</v>
      </c>
      <c r="G22" s="25">
        <f>Rekenblad!G22</f>
        <v>200</v>
      </c>
      <c r="H22" s="74">
        <f>Rekenblad!H22</f>
        <v>0</v>
      </c>
      <c r="I22" s="20">
        <f>Rekenblad!I22</f>
        <v>0</v>
      </c>
      <c r="J22" s="20">
        <f>Rekenblad!J22</f>
        <v>14.34</v>
      </c>
      <c r="K22" s="20">
        <f>Rekenblad!K22</f>
        <v>0</v>
      </c>
      <c r="L22" s="21">
        <f>Rekenblad!L22</f>
        <v>0</v>
      </c>
      <c r="M22" s="9">
        <f>Rekenblad!M22</f>
        <v>0</v>
      </c>
      <c r="N22" s="9" t="str">
        <f>Rekenblad!N22</f>
        <v>Gang</v>
      </c>
      <c r="O22" s="22">
        <f t="shared" si="2"/>
        <v>0</v>
      </c>
      <c r="P22" s="40" t="e">
        <f t="shared" si="1"/>
        <v>#DIV/0!</v>
      </c>
      <c r="Q22" s="9" t="s">
        <v>85</v>
      </c>
      <c r="R22" s="37">
        <f>AVERAGE(H153)</f>
        <v>0</v>
      </c>
    </row>
    <row r="23" spans="1:18" x14ac:dyDescent="0.25">
      <c r="A23" s="71" t="str">
        <f>Rekenblad!A23</f>
        <v>Begane grond</v>
      </c>
      <c r="B23" s="24" t="str">
        <f>Rekenblad!B23</f>
        <v>0.47</v>
      </c>
      <c r="C23" s="27" t="str">
        <f>Rekenblad!C23</f>
        <v>Gang</v>
      </c>
      <c r="D23" s="14" t="str">
        <f>Rekenblad!D23</f>
        <v>Hoofdgebouw</v>
      </c>
      <c r="E23" s="15" t="str">
        <f>Rekenblad!E23</f>
        <v>D.H.T.</v>
      </c>
      <c r="F23" s="16">
        <f>Rekenblad!F23</f>
        <v>15.66</v>
      </c>
      <c r="G23" s="25">
        <f>Rekenblad!G23</f>
        <v>200</v>
      </c>
      <c r="H23" s="74">
        <f>Rekenblad!H23</f>
        <v>0</v>
      </c>
      <c r="I23" s="20">
        <f>Rekenblad!I23</f>
        <v>0</v>
      </c>
      <c r="J23" s="20">
        <f>Rekenblad!J23</f>
        <v>11.48</v>
      </c>
      <c r="K23" s="20">
        <f>Rekenblad!K23</f>
        <v>0</v>
      </c>
      <c r="L23" s="21">
        <f>Rekenblad!L23</f>
        <v>0</v>
      </c>
      <c r="M23" s="9">
        <f>Rekenblad!M23</f>
        <v>0</v>
      </c>
      <c r="N23" s="9" t="str">
        <f>Rekenblad!N23</f>
        <v>Gang</v>
      </c>
      <c r="O23" s="22">
        <f t="shared" si="2"/>
        <v>0</v>
      </c>
      <c r="P23" s="40" t="e">
        <f t="shared" si="1"/>
        <v>#DIV/0!</v>
      </c>
      <c r="Q23" s="9" t="s">
        <v>87</v>
      </c>
      <c r="R23" s="37">
        <f>AVERAGE(H154:H174)</f>
        <v>0</v>
      </c>
    </row>
    <row r="24" spans="1:18" x14ac:dyDescent="0.25">
      <c r="A24" s="71" t="str">
        <f>Rekenblad!A24</f>
        <v>Eerste etage</v>
      </c>
      <c r="B24" s="12" t="str">
        <f>Rekenblad!B24</f>
        <v>0.05</v>
      </c>
      <c r="C24" s="13" t="str">
        <f>Rekenblad!C24</f>
        <v>Gang</v>
      </c>
      <c r="D24" s="14" t="str">
        <f>Rekenblad!D24</f>
        <v>Gvmzaal</v>
      </c>
      <c r="E24" s="15" t="str">
        <f>Rekenblad!E24</f>
        <v>Linoleum</v>
      </c>
      <c r="F24" s="16">
        <f>Rekenblad!F24</f>
        <v>11.66</v>
      </c>
      <c r="G24" s="17">
        <f>Rekenblad!G24</f>
        <v>200</v>
      </c>
      <c r="H24" s="74">
        <f>Rekenblad!H24</f>
        <v>0</v>
      </c>
      <c r="I24" s="20">
        <f>Rekenblad!I24</f>
        <v>0</v>
      </c>
      <c r="J24" s="20">
        <f>Rekenblad!J24</f>
        <v>10.69</v>
      </c>
      <c r="K24" s="20">
        <f>Rekenblad!K24</f>
        <v>0</v>
      </c>
      <c r="L24" s="21">
        <f>Rekenblad!L24</f>
        <v>0</v>
      </c>
      <c r="M24" s="43">
        <f>Rekenblad!M24</f>
        <v>0</v>
      </c>
      <c r="N24" s="9" t="str">
        <f>Rekenblad!N24</f>
        <v>Gang</v>
      </c>
      <c r="O24" s="22">
        <f t="shared" si="2"/>
        <v>0</v>
      </c>
      <c r="P24" s="40" t="e">
        <f t="shared" si="1"/>
        <v>#DIV/0!</v>
      </c>
      <c r="Q24" s="9" t="s">
        <v>91</v>
      </c>
      <c r="R24" s="37">
        <f>AVERAGE(H175:H183)</f>
        <v>0</v>
      </c>
    </row>
    <row r="25" spans="1:18" x14ac:dyDescent="0.25">
      <c r="A25" s="71" t="str">
        <f>Rekenblad!A25</f>
        <v>Begane grond</v>
      </c>
      <c r="B25" s="24" t="str">
        <f>Rekenblad!B25</f>
        <v>0.34</v>
      </c>
      <c r="C25" s="13" t="str">
        <f>Rekenblad!C25</f>
        <v>Voorhal trap</v>
      </c>
      <c r="D25" s="14" t="str">
        <f>Rekenblad!D25</f>
        <v>Hoofdgebouw</v>
      </c>
      <c r="E25" s="15" t="str">
        <f>Rekenblad!E25</f>
        <v>D.H.T.</v>
      </c>
      <c r="F25" s="16">
        <f>Rekenblad!F25</f>
        <v>17.190000000000001</v>
      </c>
      <c r="G25" s="25">
        <f>Rekenblad!G25</f>
        <v>200</v>
      </c>
      <c r="H25" s="74">
        <f>Rekenblad!H25</f>
        <v>0</v>
      </c>
      <c r="I25" s="20">
        <f>Rekenblad!I25</f>
        <v>0</v>
      </c>
      <c r="J25" s="20">
        <f>Rekenblad!J25</f>
        <v>15.76</v>
      </c>
      <c r="K25" s="20">
        <f>Rekenblad!K25</f>
        <v>0</v>
      </c>
      <c r="L25" s="21">
        <f>Rekenblad!L25</f>
        <v>0</v>
      </c>
      <c r="M25" s="9">
        <f>Rekenblad!M25</f>
        <v>0</v>
      </c>
      <c r="N25" s="9" t="str">
        <f>Rekenblad!N25</f>
        <v>Gang</v>
      </c>
      <c r="O25" s="22">
        <f t="shared" si="2"/>
        <v>0</v>
      </c>
      <c r="P25" s="40" t="e">
        <f t="shared" si="1"/>
        <v>#DIV/0!</v>
      </c>
    </row>
    <row r="26" spans="1:18" x14ac:dyDescent="0.25">
      <c r="A26" s="71" t="str">
        <f>Rekenblad!A26</f>
        <v>Eerste etage</v>
      </c>
      <c r="B26" s="12" t="str">
        <f>Rekenblad!B26</f>
        <v>0.04</v>
      </c>
      <c r="C26" s="13" t="str">
        <f>Rekenblad!C26</f>
        <v>Gang</v>
      </c>
      <c r="D26" s="14" t="str">
        <f>Rekenblad!D26</f>
        <v>Gvmzaal</v>
      </c>
      <c r="E26" s="15" t="str">
        <f>Rekenblad!E26</f>
        <v>Linoleum</v>
      </c>
      <c r="F26" s="16">
        <f>Rekenblad!F26</f>
        <v>16.37</v>
      </c>
      <c r="G26" s="17">
        <f>Rekenblad!G26</f>
        <v>200</v>
      </c>
      <c r="H26" s="74">
        <f>Rekenblad!H26</f>
        <v>0</v>
      </c>
      <c r="I26" s="20">
        <f>Rekenblad!I26</f>
        <v>0</v>
      </c>
      <c r="J26" s="20">
        <f>Rekenblad!J26</f>
        <v>15.01</v>
      </c>
      <c r="K26" s="20">
        <f>Rekenblad!K26</f>
        <v>0</v>
      </c>
      <c r="L26" s="21">
        <f>Rekenblad!L26</f>
        <v>0</v>
      </c>
      <c r="M26" s="9">
        <f>Rekenblad!M26</f>
        <v>0</v>
      </c>
      <c r="N26" s="9" t="str">
        <f>Rekenblad!N26</f>
        <v>Gang</v>
      </c>
      <c r="O26" s="22">
        <f t="shared" si="2"/>
        <v>0</v>
      </c>
      <c r="P26" s="40" t="e">
        <f t="shared" si="1"/>
        <v>#DIV/0!</v>
      </c>
    </row>
    <row r="27" spans="1:18" x14ac:dyDescent="0.25">
      <c r="A27" s="71" t="str">
        <f>Rekenblad!A27</f>
        <v>Begane grond</v>
      </c>
      <c r="B27" s="33" t="str">
        <f>Rekenblad!B27</f>
        <v>0.05</v>
      </c>
      <c r="C27" s="13" t="str">
        <f>Rekenblad!C27</f>
        <v>Aulagang</v>
      </c>
      <c r="D27" s="14" t="str">
        <f>Rekenblad!D27</f>
        <v>Onderbouw</v>
      </c>
      <c r="E27" s="15" t="str">
        <f>Rekenblad!E27</f>
        <v>D.H.T.</v>
      </c>
      <c r="F27" s="16">
        <f>Rekenblad!F27</f>
        <v>48.2</v>
      </c>
      <c r="G27" s="44">
        <f>Rekenblad!G27</f>
        <v>200</v>
      </c>
      <c r="H27" s="74">
        <f>Rekenblad!H27</f>
        <v>0</v>
      </c>
      <c r="I27" s="20">
        <f>Rekenblad!I27</f>
        <v>0</v>
      </c>
      <c r="J27" s="20">
        <f>Rekenblad!J27</f>
        <v>44.18</v>
      </c>
      <c r="K27" s="20">
        <f>Rekenblad!K27</f>
        <v>0</v>
      </c>
      <c r="L27" s="21">
        <f>Rekenblad!L27</f>
        <v>0</v>
      </c>
      <c r="M27" s="9">
        <f>Rekenblad!M27</f>
        <v>0</v>
      </c>
      <c r="N27" s="9" t="str">
        <f>Rekenblad!N27</f>
        <v>Gang</v>
      </c>
      <c r="O27" s="22">
        <f t="shared" si="2"/>
        <v>0</v>
      </c>
      <c r="P27" s="40" t="e">
        <f t="shared" si="1"/>
        <v>#DIV/0!</v>
      </c>
    </row>
    <row r="28" spans="1:18" x14ac:dyDescent="0.25">
      <c r="A28" s="71" t="str">
        <f>Rekenblad!A28</f>
        <v>Begane grond</v>
      </c>
      <c r="B28" s="33" t="str">
        <f>Rekenblad!B28</f>
        <v>0.23</v>
      </c>
      <c r="C28" s="13" t="str">
        <f>Rekenblad!C28</f>
        <v>Gang</v>
      </c>
      <c r="D28" s="14" t="str">
        <f>Rekenblad!D28</f>
        <v>Onderbouw</v>
      </c>
      <c r="E28" s="15" t="str">
        <f>Rekenblad!E28</f>
        <v>Epoxy</v>
      </c>
      <c r="F28" s="16">
        <f>Rekenblad!F28</f>
        <v>12.32</v>
      </c>
      <c r="G28" s="31">
        <f>Rekenblad!G28</f>
        <v>200</v>
      </c>
      <c r="H28" s="74">
        <f>Rekenblad!H28</f>
        <v>0</v>
      </c>
      <c r="I28" s="20">
        <f>Rekenblad!I28</f>
        <v>0</v>
      </c>
      <c r="J28" s="20">
        <f>Rekenblad!J28</f>
        <v>11.29</v>
      </c>
      <c r="K28" s="20">
        <f>Rekenblad!K28</f>
        <v>0</v>
      </c>
      <c r="L28" s="21">
        <f>Rekenblad!L28</f>
        <v>0</v>
      </c>
      <c r="M28" s="9">
        <f>Rekenblad!M28</f>
        <v>0</v>
      </c>
      <c r="N28" s="9" t="str">
        <f>Rekenblad!N28</f>
        <v>Gang</v>
      </c>
      <c r="O28" s="22">
        <f t="shared" si="2"/>
        <v>0</v>
      </c>
      <c r="P28" s="40" t="e">
        <f t="shared" si="1"/>
        <v>#DIV/0!</v>
      </c>
    </row>
    <row r="29" spans="1:18" x14ac:dyDescent="0.25">
      <c r="A29" s="71" t="str">
        <f>Rekenblad!A29</f>
        <v>Begane grond</v>
      </c>
      <c r="B29" s="33" t="str">
        <f>Rekenblad!B29</f>
        <v>0.27</v>
      </c>
      <c r="C29" s="13" t="str">
        <f>Rekenblad!C29</f>
        <v>Hal</v>
      </c>
      <c r="D29" s="14" t="str">
        <f>Rekenblad!D29</f>
        <v>Onderbouw</v>
      </c>
      <c r="E29" s="15" t="str">
        <f>Rekenblad!E29</f>
        <v>Marmoleum</v>
      </c>
      <c r="F29" s="16">
        <f>Rekenblad!F29</f>
        <v>7.51</v>
      </c>
      <c r="G29" s="44">
        <f>Rekenblad!G29</f>
        <v>200</v>
      </c>
      <c r="H29" s="74">
        <f>Rekenblad!H29</f>
        <v>0</v>
      </c>
      <c r="I29" s="20">
        <f>Rekenblad!I29</f>
        <v>0</v>
      </c>
      <c r="J29" s="20">
        <f>Rekenblad!J29</f>
        <v>6.88</v>
      </c>
      <c r="K29" s="20">
        <f>Rekenblad!K29</f>
        <v>0</v>
      </c>
      <c r="L29" s="21">
        <f>Rekenblad!L29</f>
        <v>0</v>
      </c>
      <c r="M29" s="9">
        <f>Rekenblad!M29</f>
        <v>0</v>
      </c>
      <c r="N29" s="9" t="str">
        <f>Rekenblad!N29</f>
        <v>Gang</v>
      </c>
      <c r="O29" s="22">
        <f t="shared" si="2"/>
        <v>0</v>
      </c>
      <c r="P29" s="40" t="e">
        <f t="shared" si="1"/>
        <v>#DIV/0!</v>
      </c>
    </row>
    <row r="30" spans="1:18" x14ac:dyDescent="0.25">
      <c r="A30" s="71" t="str">
        <f>Rekenblad!A30</f>
        <v>Eerste etage</v>
      </c>
      <c r="B30" s="34" t="str">
        <f>Rekenblad!B30</f>
        <v>1.01</v>
      </c>
      <c r="C30" s="13" t="str">
        <f>Rekenblad!C30</f>
        <v>Gang</v>
      </c>
      <c r="D30" s="14" t="str">
        <f>Rekenblad!D30</f>
        <v>Onderbouw</v>
      </c>
      <c r="E30" s="15" t="str">
        <f>Rekenblad!E30</f>
        <v>D.H.T.</v>
      </c>
      <c r="F30" s="16">
        <f>Rekenblad!F30</f>
        <v>4.83</v>
      </c>
      <c r="G30" s="36">
        <f>Rekenblad!G30</f>
        <v>200</v>
      </c>
      <c r="H30" s="74">
        <f>Rekenblad!H30</f>
        <v>0</v>
      </c>
      <c r="I30" s="20">
        <f>Rekenblad!I30</f>
        <v>0</v>
      </c>
      <c r="J30" s="20">
        <f>Rekenblad!J30</f>
        <v>4.43</v>
      </c>
      <c r="K30" s="20">
        <f>Rekenblad!K30</f>
        <v>0</v>
      </c>
      <c r="L30" s="21">
        <f>Rekenblad!L30</f>
        <v>0</v>
      </c>
      <c r="M30" s="9">
        <f>Rekenblad!M30</f>
        <v>0</v>
      </c>
      <c r="N30" s="9" t="str">
        <f>Rekenblad!N30</f>
        <v>Gang</v>
      </c>
      <c r="O30" s="22">
        <f t="shared" si="2"/>
        <v>0</v>
      </c>
      <c r="P30" s="40" t="e">
        <f t="shared" si="1"/>
        <v>#DIV/0!</v>
      </c>
    </row>
    <row r="31" spans="1:18" x14ac:dyDescent="0.25">
      <c r="A31" s="71" t="str">
        <f>Rekenblad!A31</f>
        <v>Eerste etage</v>
      </c>
      <c r="B31" s="38" t="str">
        <f>Rekenblad!B31</f>
        <v>1.09</v>
      </c>
      <c r="C31" s="13" t="str">
        <f>Rekenblad!C31</f>
        <v>Nooduitgang</v>
      </c>
      <c r="D31" s="14" t="str">
        <f>Rekenblad!D31</f>
        <v>Onderbouw</v>
      </c>
      <c r="E31" s="15" t="str">
        <f>Rekenblad!E31</f>
        <v>Marmoleum</v>
      </c>
      <c r="F31" s="16">
        <f>Rekenblad!F31</f>
        <v>25.63</v>
      </c>
      <c r="G31" s="45">
        <f>Rekenblad!G31</f>
        <v>200</v>
      </c>
      <c r="H31" s="74">
        <f>Rekenblad!H31</f>
        <v>0</v>
      </c>
      <c r="I31" s="20">
        <f>Rekenblad!I31</f>
        <v>0</v>
      </c>
      <c r="J31" s="20">
        <f>Rekenblad!J31</f>
        <v>23.49</v>
      </c>
      <c r="K31" s="20">
        <f>Rekenblad!K31</f>
        <v>0</v>
      </c>
      <c r="L31" s="21">
        <f>Rekenblad!L31</f>
        <v>0</v>
      </c>
      <c r="M31" s="9">
        <f>Rekenblad!M31</f>
        <v>0</v>
      </c>
      <c r="N31" s="9" t="str">
        <f>Rekenblad!N31</f>
        <v>Gang</v>
      </c>
      <c r="O31" s="22">
        <f t="shared" si="2"/>
        <v>0</v>
      </c>
      <c r="P31" s="40" t="e">
        <f t="shared" si="1"/>
        <v>#DIV/0!</v>
      </c>
    </row>
    <row r="32" spans="1:18" hidden="1" x14ac:dyDescent="0.25">
      <c r="A32" s="71" t="str">
        <f>Rekenblad!A32</f>
        <v>Begane grond</v>
      </c>
      <c r="B32" s="24" t="str">
        <f>Rekenblad!B32</f>
        <v>0.36</v>
      </c>
      <c r="C32" s="13" t="str">
        <f>Rekenblad!C32</f>
        <v>Noodhal</v>
      </c>
      <c r="D32" s="14" t="str">
        <f>Rekenblad!D32</f>
        <v>Hoofdgebouw</v>
      </c>
      <c r="E32" s="15" t="str">
        <f>Rekenblad!E32</f>
        <v>Schoonloopmat</v>
      </c>
      <c r="F32" s="16">
        <f>Rekenblad!F32</f>
        <v>2.68</v>
      </c>
      <c r="G32" s="25">
        <f>Rekenblad!G32</f>
        <v>40</v>
      </c>
      <c r="H32" s="74">
        <f>Rekenblad!H32</f>
        <v>0</v>
      </c>
      <c r="I32" s="20">
        <f>Rekenblad!I32</f>
        <v>0</v>
      </c>
      <c r="J32" s="20">
        <f>Rekenblad!J32</f>
        <v>0.49</v>
      </c>
      <c r="K32" s="20">
        <f>Rekenblad!K32</f>
        <v>0</v>
      </c>
      <c r="L32" s="21">
        <f>Rekenblad!L32</f>
        <v>0</v>
      </c>
      <c r="M32" s="9">
        <f>Rekenblad!M32</f>
        <v>0</v>
      </c>
      <c r="N32" s="9" t="str">
        <f>Rekenblad!N32</f>
        <v>Gang</v>
      </c>
      <c r="O32" s="22">
        <f t="shared" si="2"/>
        <v>0</v>
      </c>
      <c r="P32" s="40" t="e">
        <f t="shared" si="1"/>
        <v>#DIV/0!</v>
      </c>
    </row>
    <row r="33" spans="1:16" x14ac:dyDescent="0.25">
      <c r="A33" s="71" t="str">
        <f>Rekenblad!A33</f>
        <v>Begane grond</v>
      </c>
      <c r="B33" s="26" t="str">
        <f>Rekenblad!B33</f>
        <v>0.4</v>
      </c>
      <c r="C33" s="13" t="str">
        <f>Rekenblad!C33</f>
        <v>Kluisjes</v>
      </c>
      <c r="D33" s="14" t="str">
        <f>Rekenblad!D33</f>
        <v>Hoofdgebouw</v>
      </c>
      <c r="E33" s="15" t="str">
        <f>Rekenblad!E33</f>
        <v>Gietvloer</v>
      </c>
      <c r="F33" s="16">
        <f>Rekenblad!F33</f>
        <v>109.74</v>
      </c>
      <c r="G33" s="25">
        <f>Rekenblad!G33</f>
        <v>200</v>
      </c>
      <c r="H33" s="74">
        <f>Rekenblad!H33</f>
        <v>0</v>
      </c>
      <c r="I33" s="20">
        <f>Rekenblad!I33</f>
        <v>0</v>
      </c>
      <c r="J33" s="20">
        <f>Rekenblad!J33</f>
        <v>107.3</v>
      </c>
      <c r="K33" s="20">
        <f>Rekenblad!K33</f>
        <v>0</v>
      </c>
      <c r="L33" s="21">
        <f>Rekenblad!L33</f>
        <v>0</v>
      </c>
      <c r="M33" s="43">
        <f>Rekenblad!M33</f>
        <v>0</v>
      </c>
      <c r="N33" s="9" t="str">
        <f>Rekenblad!N33</f>
        <v>Gang</v>
      </c>
      <c r="O33" s="22">
        <f t="shared" si="2"/>
        <v>0</v>
      </c>
      <c r="P33" s="40" t="e">
        <f t="shared" si="1"/>
        <v>#DIV/0!</v>
      </c>
    </row>
    <row r="34" spans="1:16" x14ac:dyDescent="0.25">
      <c r="A34" s="71" t="str">
        <f>Rekenblad!A34</f>
        <v>Begane grond</v>
      </c>
      <c r="B34" s="24" t="str">
        <f>Rekenblad!B34</f>
        <v>0.48</v>
      </c>
      <c r="C34" s="13" t="str">
        <f>Rekenblad!C34</f>
        <v>Kluisjes</v>
      </c>
      <c r="D34" s="14" t="str">
        <f>Rekenblad!D34</f>
        <v>Hoofdgebouw</v>
      </c>
      <c r="E34" s="15" t="str">
        <f>Rekenblad!E34</f>
        <v>Gietvloer</v>
      </c>
      <c r="F34" s="16">
        <f>Rekenblad!F34</f>
        <v>26.12</v>
      </c>
      <c r="G34" s="25">
        <f>Rekenblad!G34</f>
        <v>200</v>
      </c>
      <c r="H34" s="74">
        <f>Rekenblad!H34</f>
        <v>0</v>
      </c>
      <c r="I34" s="20">
        <f>Rekenblad!I34</f>
        <v>0</v>
      </c>
      <c r="J34" s="20">
        <f>Rekenblad!J34</f>
        <v>25.54</v>
      </c>
      <c r="K34" s="20">
        <f>Rekenblad!K34</f>
        <v>0</v>
      </c>
      <c r="L34" s="21">
        <f>Rekenblad!L34</f>
        <v>0</v>
      </c>
      <c r="M34" s="9">
        <f>Rekenblad!M34</f>
        <v>0</v>
      </c>
      <c r="N34" s="9" t="str">
        <f>Rekenblad!N34</f>
        <v>Gang</v>
      </c>
      <c r="O34" s="22">
        <f t="shared" si="2"/>
        <v>0</v>
      </c>
      <c r="P34" s="40" t="e">
        <f t="shared" si="1"/>
        <v>#DIV/0!</v>
      </c>
    </row>
    <row r="35" spans="1:16" x14ac:dyDescent="0.25">
      <c r="A35" s="71" t="str">
        <f>Rekenblad!A35</f>
        <v>Begane grond</v>
      </c>
      <c r="B35" s="26" t="str">
        <f>Rekenblad!B35</f>
        <v>0.33</v>
      </c>
      <c r="C35" s="46" t="str">
        <f>Rekenblad!C35</f>
        <v>Kluisjes</v>
      </c>
      <c r="D35" s="14" t="str">
        <f>Rekenblad!D35</f>
        <v>Hoofdgebouw</v>
      </c>
      <c r="E35" s="15" t="str">
        <f>Rekenblad!E35</f>
        <v>Gietvloer</v>
      </c>
      <c r="F35" s="16">
        <f>Rekenblad!F35</f>
        <v>52.95</v>
      </c>
      <c r="G35" s="25">
        <f>Rekenblad!G35</f>
        <v>200</v>
      </c>
      <c r="H35" s="74">
        <f>Rekenblad!H35</f>
        <v>0</v>
      </c>
      <c r="I35" s="20">
        <f>Rekenblad!I35</f>
        <v>0</v>
      </c>
      <c r="J35" s="20">
        <f>Rekenblad!J35</f>
        <v>55.47</v>
      </c>
      <c r="K35" s="20">
        <f>Rekenblad!K35</f>
        <v>0</v>
      </c>
      <c r="L35" s="21">
        <f>Rekenblad!L35</f>
        <v>0</v>
      </c>
      <c r="M35" s="43">
        <f>Rekenblad!M35</f>
        <v>0</v>
      </c>
      <c r="N35" s="9" t="str">
        <f>Rekenblad!N35</f>
        <v>Hal en lokaal</v>
      </c>
      <c r="O35" s="22">
        <f>F35*G35*$R$16</f>
        <v>0</v>
      </c>
      <c r="P35" s="40" t="e">
        <f t="shared" si="1"/>
        <v>#DIV/0!</v>
      </c>
    </row>
    <row r="36" spans="1:16" x14ac:dyDescent="0.25">
      <c r="A36" s="71" t="str">
        <f>Rekenblad!A36</f>
        <v>Eerste etage</v>
      </c>
      <c r="B36" s="12" t="str">
        <f>Rekenblad!B36</f>
        <v>0.06</v>
      </c>
      <c r="C36" s="13" t="str">
        <f>Rekenblad!C36</f>
        <v>Sportbegeleiderkamer</v>
      </c>
      <c r="D36" s="14" t="str">
        <f>Rekenblad!D36</f>
        <v>Gvmzaal</v>
      </c>
      <c r="E36" s="15" t="str">
        <f>Rekenblad!E36</f>
        <v>Linoleum</v>
      </c>
      <c r="F36" s="16">
        <f>Rekenblad!F36</f>
        <v>13.37</v>
      </c>
      <c r="G36" s="17">
        <f>Rekenblad!G36</f>
        <v>200</v>
      </c>
      <c r="H36" s="74">
        <f>Rekenblad!H36</f>
        <v>0</v>
      </c>
      <c r="I36" s="20">
        <f>Rekenblad!I36</f>
        <v>0</v>
      </c>
      <c r="J36" s="20">
        <f>Rekenblad!J36</f>
        <v>14.01</v>
      </c>
      <c r="K36" s="20">
        <f>Rekenblad!K36</f>
        <v>0</v>
      </c>
      <c r="L36" s="21">
        <f>Rekenblad!L36</f>
        <v>0</v>
      </c>
      <c r="M36" s="9">
        <f>Rekenblad!M36</f>
        <v>0</v>
      </c>
      <c r="N36" s="9" t="str">
        <f>Rekenblad!N36</f>
        <v>Hal en lokaal</v>
      </c>
      <c r="O36" s="22">
        <f t="shared" ref="O36:O98" si="3">F36*G36*$R$16</f>
        <v>0</v>
      </c>
      <c r="P36" s="40" t="e">
        <f t="shared" si="1"/>
        <v>#DIV/0!</v>
      </c>
    </row>
    <row r="37" spans="1:16" x14ac:dyDescent="0.25">
      <c r="A37" s="71" t="str">
        <f>Rekenblad!A37</f>
        <v>Begane grond</v>
      </c>
      <c r="B37" s="26" t="str">
        <f>Rekenblad!B37</f>
        <v>0.32</v>
      </c>
      <c r="C37" s="13" t="str">
        <f>Rekenblad!C37</f>
        <v>Hal bii receptie</v>
      </c>
      <c r="D37" s="14" t="str">
        <f>Rekenblad!D37</f>
        <v>Hoofdgebouw</v>
      </c>
      <c r="E37" s="15" t="str">
        <f>Rekenblad!E37</f>
        <v>Gietvloer</v>
      </c>
      <c r="F37" s="16">
        <f>Rekenblad!F37</f>
        <v>98</v>
      </c>
      <c r="G37" s="25">
        <f>Rekenblad!G37</f>
        <v>200</v>
      </c>
      <c r="H37" s="74">
        <f>Rekenblad!H37</f>
        <v>0</v>
      </c>
      <c r="I37" s="20">
        <f>Rekenblad!I37</f>
        <v>0</v>
      </c>
      <c r="J37" s="20">
        <f>Rekenblad!J37</f>
        <v>102.67</v>
      </c>
      <c r="K37" s="20">
        <f>Rekenblad!K37</f>
        <v>0</v>
      </c>
      <c r="L37" s="21">
        <f>Rekenblad!L37</f>
        <v>0</v>
      </c>
      <c r="M37" s="9">
        <f>Rekenblad!M37</f>
        <v>0</v>
      </c>
      <c r="N37" s="9" t="str">
        <f>Rekenblad!N37</f>
        <v>Hal en lokaal</v>
      </c>
      <c r="O37" s="22">
        <f t="shared" si="3"/>
        <v>0</v>
      </c>
      <c r="P37" s="40" t="e">
        <f t="shared" si="1"/>
        <v>#DIV/0!</v>
      </c>
    </row>
    <row r="38" spans="1:16" x14ac:dyDescent="0.25">
      <c r="A38" s="71" t="str">
        <f>Rekenblad!A38</f>
        <v>Begane grond</v>
      </c>
      <c r="B38" s="33" t="str">
        <f>Rekenblad!B38</f>
        <v>0.03</v>
      </c>
      <c r="C38" s="13" t="str">
        <f>Rekenblad!C38</f>
        <v>Receptie</v>
      </c>
      <c r="D38" s="14" t="str">
        <f>Rekenblad!D38</f>
        <v>Onderbouw</v>
      </c>
      <c r="E38" s="15" t="str">
        <f>Rekenblad!E38</f>
        <v>Marmoleum</v>
      </c>
      <c r="F38" s="16">
        <f>Rekenblad!F38</f>
        <v>19.39</v>
      </c>
      <c r="G38" s="44">
        <f>Rekenblad!G38</f>
        <v>200</v>
      </c>
      <c r="H38" s="74">
        <f>Rekenblad!H38</f>
        <v>0</v>
      </c>
      <c r="I38" s="20">
        <f>Rekenblad!I38</f>
        <v>0</v>
      </c>
      <c r="J38" s="20">
        <f>Rekenblad!J38</f>
        <v>20.309999999999999</v>
      </c>
      <c r="K38" s="20">
        <f>Rekenblad!K38</f>
        <v>0</v>
      </c>
      <c r="L38" s="21">
        <f>Rekenblad!L38</f>
        <v>0</v>
      </c>
      <c r="M38" s="9">
        <f>Rekenblad!M38</f>
        <v>0</v>
      </c>
      <c r="N38" s="9" t="str">
        <f>Rekenblad!N38</f>
        <v>Hal en lokaal</v>
      </c>
      <c r="O38" s="22">
        <f t="shared" si="3"/>
        <v>0</v>
      </c>
      <c r="P38" s="40" t="e">
        <f t="shared" si="1"/>
        <v>#DIV/0!</v>
      </c>
    </row>
    <row r="39" spans="1:16" x14ac:dyDescent="0.25">
      <c r="A39" s="71" t="str">
        <f>Rekenblad!A39</f>
        <v>Begane grond</v>
      </c>
      <c r="B39" s="26" t="str">
        <f>Rekenblad!B39</f>
        <v>0.39</v>
      </c>
      <c r="C39" s="13" t="str">
        <f>Rekenblad!C39</f>
        <v>Mediatheek</v>
      </c>
      <c r="D39" s="14" t="str">
        <f>Rekenblad!D39</f>
        <v>Hoofdgebouw</v>
      </c>
      <c r="E39" s="15" t="str">
        <f>Rekenblad!E39</f>
        <v>Tapijt</v>
      </c>
      <c r="F39" s="16">
        <f>Rekenblad!F39</f>
        <v>169.27</v>
      </c>
      <c r="G39" s="25">
        <f>Rekenblad!G39</f>
        <v>200</v>
      </c>
      <c r="H39" s="74">
        <f>Rekenblad!H39</f>
        <v>0</v>
      </c>
      <c r="I39" s="20">
        <f>Rekenblad!I39</f>
        <v>0</v>
      </c>
      <c r="J39" s="20">
        <f>Rekenblad!J39</f>
        <v>177.33</v>
      </c>
      <c r="K39" s="20">
        <f>Rekenblad!K39</f>
        <v>0</v>
      </c>
      <c r="L39" s="21">
        <f>Rekenblad!L39</f>
        <v>0</v>
      </c>
      <c r="M39" s="9">
        <f>Rekenblad!M39</f>
        <v>0</v>
      </c>
      <c r="N39" s="9" t="str">
        <f>Rekenblad!N39</f>
        <v>Hal en lokaal</v>
      </c>
      <c r="O39" s="22">
        <f t="shared" si="3"/>
        <v>0</v>
      </c>
      <c r="P39" s="40" t="e">
        <f t="shared" si="1"/>
        <v>#DIV/0!</v>
      </c>
    </row>
    <row r="40" spans="1:16" hidden="1" x14ac:dyDescent="0.25">
      <c r="A40" s="71" t="str">
        <f>Rekenblad!A40</f>
        <v>Begane grond</v>
      </c>
      <c r="B40" s="26" t="str">
        <f>Rekenblad!B40</f>
        <v>0.45</v>
      </c>
      <c r="C40" s="13" t="str">
        <f>Rekenblad!C40</f>
        <v>Postkamer</v>
      </c>
      <c r="D40" s="14" t="str">
        <f>Rekenblad!D40</f>
        <v>Hoofdgebouw</v>
      </c>
      <c r="E40" s="15" t="str">
        <f>Rekenblad!E40</f>
        <v>Gietvloer</v>
      </c>
      <c r="F40" s="16">
        <f>Rekenblad!F40</f>
        <v>23.57</v>
      </c>
      <c r="G40" s="25">
        <f>Rekenblad!G40</f>
        <v>40</v>
      </c>
      <c r="H40" s="74">
        <f>Rekenblad!H40</f>
        <v>0</v>
      </c>
      <c r="I40" s="20">
        <f>Rekenblad!I40</f>
        <v>0</v>
      </c>
      <c r="J40" s="20">
        <f>Rekenblad!J40</f>
        <v>4.9400000000000004</v>
      </c>
      <c r="K40" s="20">
        <f>Rekenblad!K40</f>
        <v>0</v>
      </c>
      <c r="L40" s="21">
        <f>Rekenblad!L40</f>
        <v>0</v>
      </c>
      <c r="M40" s="9">
        <f>Rekenblad!M40</f>
        <v>0</v>
      </c>
      <c r="N40" s="9" t="str">
        <f>Rekenblad!N40</f>
        <v>Hal en lokaal</v>
      </c>
      <c r="O40" s="22">
        <f t="shared" si="3"/>
        <v>0</v>
      </c>
      <c r="P40" s="40" t="e">
        <f t="shared" si="1"/>
        <v>#DIV/0!</v>
      </c>
    </row>
    <row r="41" spans="1:16" x14ac:dyDescent="0.25">
      <c r="A41" s="71" t="str">
        <f>Rekenblad!A41</f>
        <v>Eerste etage</v>
      </c>
      <c r="B41" s="38" t="str">
        <f>Rekenblad!B41</f>
        <v>1.07</v>
      </c>
      <c r="C41" s="13" t="str">
        <f>Rekenblad!C41</f>
        <v>Lokaal 15a</v>
      </c>
      <c r="D41" s="14" t="str">
        <f>Rekenblad!D41</f>
        <v>Onderbouw</v>
      </c>
      <c r="E41" s="15" t="str">
        <f>Rekenblad!E41</f>
        <v>Marmoleum</v>
      </c>
      <c r="F41" s="16">
        <f>Rekenblad!F41</f>
        <v>12.5</v>
      </c>
      <c r="G41" s="36">
        <f>Rekenblad!G41</f>
        <v>160</v>
      </c>
      <c r="H41" s="74">
        <f>Rekenblad!H41</f>
        <v>0</v>
      </c>
      <c r="I41" s="20">
        <f>Rekenblad!I41</f>
        <v>0</v>
      </c>
      <c r="J41" s="20">
        <f>Rekenblad!J41</f>
        <v>14.1</v>
      </c>
      <c r="K41" s="20">
        <f>Rekenblad!K41</f>
        <v>0</v>
      </c>
      <c r="L41" s="21">
        <f>Rekenblad!L41</f>
        <v>0</v>
      </c>
      <c r="M41" s="43">
        <f>Rekenblad!M41</f>
        <v>0</v>
      </c>
      <c r="N41" s="9" t="str">
        <f>Rekenblad!N41</f>
        <v>Hal en lokaal</v>
      </c>
      <c r="O41" s="22">
        <f t="shared" si="3"/>
        <v>0</v>
      </c>
      <c r="P41" s="40" t="e">
        <f t="shared" si="1"/>
        <v>#DIV/0!</v>
      </c>
    </row>
    <row r="42" spans="1:16" x14ac:dyDescent="0.25">
      <c r="A42" s="71" t="str">
        <f>Rekenblad!A42</f>
        <v>Eerste etage</v>
      </c>
      <c r="B42" s="28" t="str">
        <f>Rekenblad!B42</f>
        <v>1.12</v>
      </c>
      <c r="C42" s="13" t="str">
        <f>Rekenblad!C42</f>
        <v>Lokaal 103</v>
      </c>
      <c r="D42" s="14" t="str">
        <f>Rekenblad!D42</f>
        <v>Hoofdgebouw</v>
      </c>
      <c r="E42" s="15" t="str">
        <f>Rekenblad!E42</f>
        <v>Gietvloer</v>
      </c>
      <c r="F42" s="16">
        <f>Rekenblad!F42</f>
        <v>55.66</v>
      </c>
      <c r="G42" s="29">
        <f>Rekenblad!G42</f>
        <v>160</v>
      </c>
      <c r="H42" s="74">
        <f>Rekenblad!H42</f>
        <v>0</v>
      </c>
      <c r="I42" s="20">
        <f>Rekenblad!I42</f>
        <v>0</v>
      </c>
      <c r="J42" s="20">
        <f>Rekenblad!J42</f>
        <v>62.8</v>
      </c>
      <c r="K42" s="20">
        <f>Rekenblad!K42</f>
        <v>0</v>
      </c>
      <c r="L42" s="21">
        <f>Rekenblad!L42</f>
        <v>0</v>
      </c>
      <c r="M42" s="9">
        <f>Rekenblad!M42</f>
        <v>0</v>
      </c>
      <c r="N42" s="9" t="str">
        <f>Rekenblad!N42</f>
        <v>Hal en lokaal</v>
      </c>
      <c r="O42" s="22">
        <f t="shared" si="3"/>
        <v>0</v>
      </c>
      <c r="P42" s="40" t="e">
        <f t="shared" si="1"/>
        <v>#DIV/0!</v>
      </c>
    </row>
    <row r="43" spans="1:16" x14ac:dyDescent="0.25">
      <c r="A43" s="71" t="str">
        <f>Rekenblad!A43</f>
        <v>Eerste etage</v>
      </c>
      <c r="B43" s="32" t="str">
        <f>Rekenblad!B43</f>
        <v>1.19</v>
      </c>
      <c r="C43" s="13" t="str">
        <f>Rekenblad!C43</f>
        <v>Lokaal 113</v>
      </c>
      <c r="D43" s="14" t="str">
        <f>Rekenblad!D43</f>
        <v>Hoofdgebouw</v>
      </c>
      <c r="E43" s="15" t="str">
        <f>Rekenblad!E43</f>
        <v>Gietvloer</v>
      </c>
      <c r="F43" s="16">
        <f>Rekenblad!F43</f>
        <v>55.66</v>
      </c>
      <c r="G43" s="29">
        <f>Rekenblad!G43</f>
        <v>160</v>
      </c>
      <c r="H43" s="74">
        <f>Rekenblad!H43</f>
        <v>0</v>
      </c>
      <c r="I43" s="20">
        <f>Rekenblad!I43</f>
        <v>0</v>
      </c>
      <c r="J43" s="20">
        <f>Rekenblad!J43</f>
        <v>62.8</v>
      </c>
      <c r="K43" s="20">
        <f>Rekenblad!K43</f>
        <v>0</v>
      </c>
      <c r="L43" s="21">
        <f>Rekenblad!L43</f>
        <v>0</v>
      </c>
      <c r="M43" s="9">
        <f>Rekenblad!M43</f>
        <v>0</v>
      </c>
      <c r="N43" s="9" t="str">
        <f>Rekenblad!N43</f>
        <v>Hal en lokaal</v>
      </c>
      <c r="O43" s="22">
        <f t="shared" si="3"/>
        <v>0</v>
      </c>
      <c r="P43" s="40" t="e">
        <f t="shared" si="1"/>
        <v>#DIV/0!</v>
      </c>
    </row>
    <row r="44" spans="1:16" x14ac:dyDescent="0.25">
      <c r="A44" s="71" t="str">
        <f>Rekenblad!A44</f>
        <v>Tweede etage</v>
      </c>
      <c r="B44" s="28" t="str">
        <f>Rekenblad!B44</f>
        <v>2.12</v>
      </c>
      <c r="C44" s="13" t="str">
        <f>Rekenblad!C44</f>
        <v>Lokaal 203</v>
      </c>
      <c r="D44" s="14" t="str">
        <f>Rekenblad!D44</f>
        <v>Hoofdgebouw</v>
      </c>
      <c r="E44" s="15" t="str">
        <f>Rekenblad!E44</f>
        <v>Gietvloer</v>
      </c>
      <c r="F44" s="16">
        <f>Rekenblad!F44</f>
        <v>57.87</v>
      </c>
      <c r="G44" s="29">
        <f>Rekenblad!G44</f>
        <v>160</v>
      </c>
      <c r="H44" s="74">
        <f>Rekenblad!H44</f>
        <v>0</v>
      </c>
      <c r="I44" s="20">
        <f>Rekenblad!I44</f>
        <v>0</v>
      </c>
      <c r="J44" s="20">
        <f>Rekenblad!J44</f>
        <v>65.290000000000006</v>
      </c>
      <c r="K44" s="20">
        <f>Rekenblad!K44</f>
        <v>0</v>
      </c>
      <c r="L44" s="21">
        <f>Rekenblad!L44</f>
        <v>0</v>
      </c>
      <c r="M44" s="9">
        <f>Rekenblad!M44</f>
        <v>0</v>
      </c>
      <c r="N44" s="9" t="str">
        <f>Rekenblad!N44</f>
        <v>Hal en lokaal</v>
      </c>
      <c r="O44" s="22">
        <f t="shared" si="3"/>
        <v>0</v>
      </c>
      <c r="P44" s="40" t="e">
        <f t="shared" si="1"/>
        <v>#DIV/0!</v>
      </c>
    </row>
    <row r="45" spans="1:16" x14ac:dyDescent="0.25">
      <c r="A45" s="71" t="str">
        <f>Rekenblad!A45</f>
        <v>Begane grond</v>
      </c>
      <c r="B45" s="34" t="str">
        <f>Rekenblad!B45</f>
        <v>0.32</v>
      </c>
      <c r="C45" s="13" t="str">
        <f>Rekenblad!C45</f>
        <v xml:space="preserve">Lokaal </v>
      </c>
      <c r="D45" s="14" t="str">
        <f>Rekenblad!D45</f>
        <v>Onderbouw</v>
      </c>
      <c r="E45" s="15" t="str">
        <f>Rekenblad!E45</f>
        <v>Marmoleum</v>
      </c>
      <c r="F45" s="16">
        <f>Rekenblad!F45</f>
        <v>53</v>
      </c>
      <c r="G45" s="36">
        <f>Rekenblad!G45</f>
        <v>160</v>
      </c>
      <c r="H45" s="74">
        <f>Rekenblad!H45</f>
        <v>0</v>
      </c>
      <c r="I45" s="20">
        <f>Rekenblad!I45</f>
        <v>0</v>
      </c>
      <c r="J45" s="20">
        <f>Rekenblad!J45</f>
        <v>59.79</v>
      </c>
      <c r="K45" s="20">
        <f>Rekenblad!K45</f>
        <v>0</v>
      </c>
      <c r="L45" s="21">
        <f>Rekenblad!L45</f>
        <v>0</v>
      </c>
      <c r="M45" s="9">
        <f>Rekenblad!M45</f>
        <v>0</v>
      </c>
      <c r="N45" s="9" t="str">
        <f>Rekenblad!N45</f>
        <v>Hal en lokaal</v>
      </c>
      <c r="O45" s="22">
        <f t="shared" si="3"/>
        <v>0</v>
      </c>
      <c r="P45" s="40" t="e">
        <f t="shared" si="1"/>
        <v>#DIV/0!</v>
      </c>
    </row>
    <row r="46" spans="1:16" x14ac:dyDescent="0.25">
      <c r="A46" s="71" t="str">
        <f>Rekenblad!A46</f>
        <v>Tweede etage</v>
      </c>
      <c r="B46" s="28" t="str">
        <f>Rekenblad!B46</f>
        <v>2.18</v>
      </c>
      <c r="C46" s="13" t="str">
        <f>Rekenblad!C46</f>
        <v>Lokaal 209</v>
      </c>
      <c r="D46" s="14" t="str">
        <f>Rekenblad!D46</f>
        <v>Hoofdgebouw</v>
      </c>
      <c r="E46" s="15" t="str">
        <f>Rekenblad!E46</f>
        <v>Gietvloer</v>
      </c>
      <c r="F46" s="16">
        <f>Rekenblad!F46</f>
        <v>59.37</v>
      </c>
      <c r="G46" s="29">
        <f>Rekenblad!G46</f>
        <v>160</v>
      </c>
      <c r="H46" s="74">
        <f>Rekenblad!H46</f>
        <v>0</v>
      </c>
      <c r="I46" s="20">
        <f>Rekenblad!I46</f>
        <v>0</v>
      </c>
      <c r="J46" s="20">
        <f>Rekenblad!J46</f>
        <v>66.98</v>
      </c>
      <c r="K46" s="20">
        <f>Rekenblad!K46</f>
        <v>0</v>
      </c>
      <c r="L46" s="21">
        <f>Rekenblad!L46</f>
        <v>0</v>
      </c>
      <c r="M46" s="9">
        <f>Rekenblad!M46</f>
        <v>0</v>
      </c>
      <c r="N46" s="9" t="str">
        <f>Rekenblad!N46</f>
        <v>Hal en lokaal</v>
      </c>
      <c r="O46" s="22">
        <f t="shared" si="3"/>
        <v>0</v>
      </c>
      <c r="P46" s="40" t="e">
        <f t="shared" si="1"/>
        <v>#DIV/0!</v>
      </c>
    </row>
    <row r="47" spans="1:16" x14ac:dyDescent="0.25">
      <c r="A47" s="71" t="str">
        <f>Rekenblad!A47</f>
        <v>Eerste etage</v>
      </c>
      <c r="B47" s="28" t="str">
        <f>Rekenblad!B47</f>
        <v>1.18</v>
      </c>
      <c r="C47" s="13" t="str">
        <f>Rekenblad!C47</f>
        <v>Lokaal 112</v>
      </c>
      <c r="D47" s="14" t="str">
        <f>Rekenblad!D47</f>
        <v>Hoofdgebouw</v>
      </c>
      <c r="E47" s="15" t="str">
        <f>Rekenblad!E47</f>
        <v>Gietvloer</v>
      </c>
      <c r="F47" s="16">
        <f>Rekenblad!F47</f>
        <v>55.15</v>
      </c>
      <c r="G47" s="29">
        <f>Rekenblad!G47</f>
        <v>160</v>
      </c>
      <c r="H47" s="74">
        <f>Rekenblad!H47</f>
        <v>0</v>
      </c>
      <c r="I47" s="20">
        <f>Rekenblad!I47</f>
        <v>0</v>
      </c>
      <c r="J47" s="20">
        <f>Rekenblad!J47</f>
        <v>62.22</v>
      </c>
      <c r="K47" s="20">
        <f>Rekenblad!K47</f>
        <v>0</v>
      </c>
      <c r="L47" s="21">
        <f>Rekenblad!L47</f>
        <v>0</v>
      </c>
      <c r="M47" s="9">
        <f>Rekenblad!M47</f>
        <v>0</v>
      </c>
      <c r="N47" s="9" t="str">
        <f>Rekenblad!N47</f>
        <v>Hal en lokaal</v>
      </c>
      <c r="O47" s="22">
        <f t="shared" si="3"/>
        <v>0</v>
      </c>
      <c r="P47" s="40" t="e">
        <f t="shared" si="1"/>
        <v>#DIV/0!</v>
      </c>
    </row>
    <row r="48" spans="1:16" x14ac:dyDescent="0.25">
      <c r="A48" s="71" t="str">
        <f>Rekenblad!A48</f>
        <v>Tweede etage</v>
      </c>
      <c r="B48" s="28" t="str">
        <f>Rekenblad!B48</f>
        <v>2.1</v>
      </c>
      <c r="C48" s="13" t="str">
        <f>Rekenblad!C48</f>
        <v>Lokaal 201</v>
      </c>
      <c r="D48" s="14" t="str">
        <f>Rekenblad!D48</f>
        <v>Hoofdgebouw</v>
      </c>
      <c r="E48" s="15" t="str">
        <f>Rekenblad!E48</f>
        <v>Gietvloer</v>
      </c>
      <c r="F48" s="16">
        <f>Rekenblad!F48</f>
        <v>56.19</v>
      </c>
      <c r="G48" s="29">
        <f>Rekenblad!G48</f>
        <v>160</v>
      </c>
      <c r="H48" s="74">
        <f>Rekenblad!H48</f>
        <v>0</v>
      </c>
      <c r="I48" s="20">
        <f>Rekenblad!I48</f>
        <v>0</v>
      </c>
      <c r="J48" s="20">
        <f>Rekenblad!J48</f>
        <v>63.39</v>
      </c>
      <c r="K48" s="20">
        <f>Rekenblad!K48</f>
        <v>0</v>
      </c>
      <c r="L48" s="21">
        <f>Rekenblad!L48</f>
        <v>0</v>
      </c>
      <c r="M48" s="9">
        <f>Rekenblad!M48</f>
        <v>0</v>
      </c>
      <c r="N48" s="9" t="str">
        <f>Rekenblad!N48</f>
        <v>Hal en lokaal</v>
      </c>
      <c r="O48" s="22">
        <f t="shared" si="3"/>
        <v>0</v>
      </c>
      <c r="P48" s="40" t="e">
        <f t="shared" si="1"/>
        <v>#DIV/0!</v>
      </c>
    </row>
    <row r="49" spans="1:16" x14ac:dyDescent="0.25">
      <c r="A49" s="71" t="str">
        <f>Rekenblad!A49</f>
        <v>Eerste etage</v>
      </c>
      <c r="B49" s="28" t="str">
        <f>Rekenblad!B49</f>
        <v>1.13</v>
      </c>
      <c r="C49" s="13" t="str">
        <f>Rekenblad!C49</f>
        <v>Lokaal 104</v>
      </c>
      <c r="D49" s="14" t="str">
        <f>Rekenblad!D49</f>
        <v>Hoofdgebouw</v>
      </c>
      <c r="E49" s="15" t="str">
        <f>Rekenblad!E49</f>
        <v>Gietvloer</v>
      </c>
      <c r="F49" s="16">
        <f>Rekenblad!F49</f>
        <v>56.5</v>
      </c>
      <c r="G49" s="29">
        <f>Rekenblad!G49</f>
        <v>160</v>
      </c>
      <c r="H49" s="74">
        <f>Rekenblad!H49</f>
        <v>0</v>
      </c>
      <c r="I49" s="20">
        <f>Rekenblad!I49</f>
        <v>0</v>
      </c>
      <c r="J49" s="20">
        <f>Rekenblad!J49</f>
        <v>63.74</v>
      </c>
      <c r="K49" s="20">
        <f>Rekenblad!K49</f>
        <v>0</v>
      </c>
      <c r="L49" s="21">
        <f>Rekenblad!L49</f>
        <v>0</v>
      </c>
      <c r="M49" s="9">
        <f>Rekenblad!M49</f>
        <v>0</v>
      </c>
      <c r="N49" s="9" t="str">
        <f>Rekenblad!N49</f>
        <v>Hal en lokaal</v>
      </c>
      <c r="O49" s="22">
        <f t="shared" si="3"/>
        <v>0</v>
      </c>
      <c r="P49" s="40" t="e">
        <f t="shared" si="1"/>
        <v>#DIV/0!</v>
      </c>
    </row>
    <row r="50" spans="1:16" x14ac:dyDescent="0.25">
      <c r="A50" s="71" t="str">
        <f>Rekenblad!A50</f>
        <v>Eerste etage</v>
      </c>
      <c r="B50" s="28" t="str">
        <f>Rekenblad!B50</f>
        <v>1.17</v>
      </c>
      <c r="C50" s="13" t="str">
        <f>Rekenblad!C50</f>
        <v>Lokaal 108</v>
      </c>
      <c r="D50" s="14" t="str">
        <f>Rekenblad!D50</f>
        <v>Hoofdgebouw</v>
      </c>
      <c r="E50" s="15" t="str">
        <f>Rekenblad!E50</f>
        <v>Gietvloer</v>
      </c>
      <c r="F50" s="16">
        <f>Rekenblad!F50</f>
        <v>56.5</v>
      </c>
      <c r="G50" s="29">
        <f>Rekenblad!G50</f>
        <v>160</v>
      </c>
      <c r="H50" s="74">
        <f>Rekenblad!H50</f>
        <v>0</v>
      </c>
      <c r="I50" s="20">
        <f>Rekenblad!I50</f>
        <v>0</v>
      </c>
      <c r="J50" s="20">
        <f>Rekenblad!J50</f>
        <v>63.74</v>
      </c>
      <c r="K50" s="20">
        <f>Rekenblad!K50</f>
        <v>0</v>
      </c>
      <c r="L50" s="21">
        <f>Rekenblad!L50</f>
        <v>0</v>
      </c>
      <c r="M50" s="9">
        <f>Rekenblad!M50</f>
        <v>0</v>
      </c>
      <c r="N50" s="9" t="str">
        <f>Rekenblad!N50</f>
        <v>Hal en lokaal</v>
      </c>
      <c r="O50" s="22">
        <f t="shared" si="3"/>
        <v>0</v>
      </c>
      <c r="P50" s="40" t="e">
        <f t="shared" si="1"/>
        <v>#DIV/0!</v>
      </c>
    </row>
    <row r="51" spans="1:16" x14ac:dyDescent="0.25">
      <c r="A51" s="71" t="str">
        <f>Rekenblad!A51</f>
        <v>Tweede etage</v>
      </c>
      <c r="B51" s="28" t="str">
        <f>Rekenblad!B51</f>
        <v>2.15</v>
      </c>
      <c r="C51" s="13" t="str">
        <f>Rekenblad!C51</f>
        <v>Lokaal 206</v>
      </c>
      <c r="D51" s="14" t="str">
        <f>Rekenblad!D51</f>
        <v>Hoofdgebouw</v>
      </c>
      <c r="E51" s="15" t="str">
        <f>Rekenblad!E51</f>
        <v>Gietvloer</v>
      </c>
      <c r="F51" s="16">
        <f>Rekenblad!F51</f>
        <v>56.5</v>
      </c>
      <c r="G51" s="29">
        <f>Rekenblad!G51</f>
        <v>160</v>
      </c>
      <c r="H51" s="74">
        <f>Rekenblad!H51</f>
        <v>0</v>
      </c>
      <c r="I51" s="20">
        <f>Rekenblad!I51</f>
        <v>0</v>
      </c>
      <c r="J51" s="20">
        <f>Rekenblad!J51</f>
        <v>63.74</v>
      </c>
      <c r="K51" s="20">
        <f>Rekenblad!K51</f>
        <v>0</v>
      </c>
      <c r="L51" s="21">
        <f>Rekenblad!L51</f>
        <v>0</v>
      </c>
      <c r="M51" s="9">
        <f>Rekenblad!M51</f>
        <v>0</v>
      </c>
      <c r="N51" s="9" t="str">
        <f>Rekenblad!N51</f>
        <v>Hal en lokaal</v>
      </c>
      <c r="O51" s="22">
        <f t="shared" si="3"/>
        <v>0</v>
      </c>
      <c r="P51" s="40" t="e">
        <f t="shared" si="1"/>
        <v>#DIV/0!</v>
      </c>
    </row>
    <row r="52" spans="1:16" x14ac:dyDescent="0.25">
      <c r="A52" s="71" t="str">
        <f>Rekenblad!A52</f>
        <v>Eerste etage</v>
      </c>
      <c r="B52" s="34" t="str">
        <f>Rekenblad!B52</f>
        <v>1.04</v>
      </c>
      <c r="C52" s="13" t="str">
        <f>Rekenblad!C52</f>
        <v>Lokaal 12</v>
      </c>
      <c r="D52" s="14" t="str">
        <f>Rekenblad!D52</f>
        <v>Onderbouw</v>
      </c>
      <c r="E52" s="15" t="str">
        <f>Rekenblad!E52</f>
        <v>Marmoleum</v>
      </c>
      <c r="F52" s="16">
        <f>Rekenblad!F52</f>
        <v>59.1</v>
      </c>
      <c r="G52" s="36">
        <f>Rekenblad!G52</f>
        <v>160</v>
      </c>
      <c r="H52" s="74">
        <f>Rekenblad!H52</f>
        <v>0</v>
      </c>
      <c r="I52" s="20">
        <f>Rekenblad!I52</f>
        <v>0</v>
      </c>
      <c r="J52" s="20">
        <f>Rekenblad!J52</f>
        <v>66.680000000000007</v>
      </c>
      <c r="K52" s="20">
        <f>Rekenblad!K52</f>
        <v>0</v>
      </c>
      <c r="L52" s="21">
        <f>Rekenblad!L52</f>
        <v>0</v>
      </c>
      <c r="M52" s="9">
        <f>Rekenblad!M52</f>
        <v>0</v>
      </c>
      <c r="N52" s="9" t="str">
        <f>Rekenblad!N52</f>
        <v>Hal en lokaal</v>
      </c>
      <c r="O52" s="22">
        <f t="shared" si="3"/>
        <v>0</v>
      </c>
      <c r="P52" s="40" t="e">
        <f t="shared" si="1"/>
        <v>#DIV/0!</v>
      </c>
    </row>
    <row r="53" spans="1:16" x14ac:dyDescent="0.25">
      <c r="A53" s="71" t="str">
        <f>Rekenblad!A53</f>
        <v>Eerste etage</v>
      </c>
      <c r="B53" s="34" t="str">
        <f>Rekenblad!B53</f>
        <v>1.05</v>
      </c>
      <c r="C53" s="13" t="str">
        <f>Rekenblad!C53</f>
        <v>Lokaal 13</v>
      </c>
      <c r="D53" s="14" t="str">
        <f>Rekenblad!D53</f>
        <v>Onderbouw</v>
      </c>
      <c r="E53" s="15" t="str">
        <f>Rekenblad!E53</f>
        <v>Marmoleum</v>
      </c>
      <c r="F53" s="16">
        <f>Rekenblad!F53</f>
        <v>59.1</v>
      </c>
      <c r="G53" s="36">
        <f>Rekenblad!G53</f>
        <v>160</v>
      </c>
      <c r="H53" s="74">
        <f>Rekenblad!H53</f>
        <v>0</v>
      </c>
      <c r="I53" s="20">
        <f>Rekenblad!I53</f>
        <v>0</v>
      </c>
      <c r="J53" s="20">
        <f>Rekenblad!J53</f>
        <v>66.680000000000007</v>
      </c>
      <c r="K53" s="20">
        <f>Rekenblad!K53</f>
        <v>0</v>
      </c>
      <c r="L53" s="21">
        <f>Rekenblad!L53</f>
        <v>0</v>
      </c>
      <c r="M53" s="9">
        <f>Rekenblad!M53</f>
        <v>0</v>
      </c>
      <c r="N53" s="9" t="str">
        <f>Rekenblad!N53</f>
        <v>Hal en lokaal</v>
      </c>
      <c r="O53" s="22">
        <f t="shared" si="3"/>
        <v>0</v>
      </c>
      <c r="P53" s="40" t="e">
        <f t="shared" si="1"/>
        <v>#DIV/0!</v>
      </c>
    </row>
    <row r="54" spans="1:16" x14ac:dyDescent="0.25">
      <c r="A54" s="71" t="str">
        <f>Rekenblad!A54</f>
        <v>Eerste etage</v>
      </c>
      <c r="B54" s="34" t="str">
        <f>Rekenblad!B54</f>
        <v>1.06</v>
      </c>
      <c r="C54" s="13" t="str">
        <f>Rekenblad!C54</f>
        <v>Lokaal 15</v>
      </c>
      <c r="D54" s="14" t="str">
        <f>Rekenblad!D54</f>
        <v>Onderbouw</v>
      </c>
      <c r="E54" s="15" t="str">
        <f>Rekenblad!E54</f>
        <v>Marmoleum</v>
      </c>
      <c r="F54" s="16">
        <f>Rekenblad!F54</f>
        <v>59.1</v>
      </c>
      <c r="G54" s="36">
        <f>Rekenblad!G54</f>
        <v>160</v>
      </c>
      <c r="H54" s="74">
        <f>Rekenblad!H54</f>
        <v>0</v>
      </c>
      <c r="I54" s="20">
        <f>Rekenblad!I54</f>
        <v>0</v>
      </c>
      <c r="J54" s="20">
        <f>Rekenblad!J54</f>
        <v>66.680000000000007</v>
      </c>
      <c r="K54" s="20">
        <f>Rekenblad!K54</f>
        <v>0</v>
      </c>
      <c r="L54" s="21">
        <f>Rekenblad!L54</f>
        <v>0</v>
      </c>
      <c r="M54" s="9">
        <f>Rekenblad!M54</f>
        <v>0</v>
      </c>
      <c r="N54" s="9" t="str">
        <f>Rekenblad!N54</f>
        <v>Hal en lokaal</v>
      </c>
      <c r="O54" s="22">
        <f t="shared" si="3"/>
        <v>0</v>
      </c>
      <c r="P54" s="40" t="e">
        <f t="shared" si="1"/>
        <v>#DIV/0!</v>
      </c>
    </row>
    <row r="55" spans="1:16" x14ac:dyDescent="0.25">
      <c r="A55" s="71" t="str">
        <f>Rekenblad!A55</f>
        <v>Tweede etage</v>
      </c>
      <c r="B55" s="28" t="str">
        <f>Rekenblad!B55</f>
        <v>2.09</v>
      </c>
      <c r="C55" s="13" t="str">
        <f>Rekenblad!C55</f>
        <v>Lokaal 200</v>
      </c>
      <c r="D55" s="14" t="str">
        <f>Rekenblad!D55</f>
        <v>Hoofdgebouw</v>
      </c>
      <c r="E55" s="15" t="str">
        <f>Rekenblad!E55</f>
        <v>Gietvloer</v>
      </c>
      <c r="F55" s="16">
        <f>Rekenblad!F55</f>
        <v>57.52</v>
      </c>
      <c r="G55" s="29">
        <f>Rekenblad!G55</f>
        <v>160</v>
      </c>
      <c r="H55" s="74">
        <f>Rekenblad!H55</f>
        <v>0</v>
      </c>
      <c r="I55" s="20">
        <f>Rekenblad!I55</f>
        <v>0</v>
      </c>
      <c r="J55" s="20">
        <f>Rekenblad!J55</f>
        <v>64.89</v>
      </c>
      <c r="K55" s="20">
        <f>Rekenblad!K55</f>
        <v>0</v>
      </c>
      <c r="L55" s="21">
        <f>Rekenblad!L55</f>
        <v>0</v>
      </c>
      <c r="M55" s="9">
        <f>Rekenblad!M55</f>
        <v>0</v>
      </c>
      <c r="N55" s="9" t="str">
        <f>Rekenblad!N55</f>
        <v>Hal en lokaal</v>
      </c>
      <c r="O55" s="22">
        <f t="shared" si="3"/>
        <v>0</v>
      </c>
      <c r="P55" s="40" t="e">
        <f t="shared" si="1"/>
        <v>#DIV/0!</v>
      </c>
    </row>
    <row r="56" spans="1:16" x14ac:dyDescent="0.25">
      <c r="A56" s="71" t="str">
        <f>Rekenblad!A56</f>
        <v>Begane grond</v>
      </c>
      <c r="B56" s="12" t="str">
        <f>Rekenblad!B56</f>
        <v>0.12</v>
      </c>
      <c r="C56" s="13" t="str">
        <f>Rekenblad!C56</f>
        <v>Auditorium</v>
      </c>
      <c r="D56" s="14" t="str">
        <f>Rekenblad!D56</f>
        <v>Hoofdgebouw</v>
      </c>
      <c r="E56" s="15" t="str">
        <f>Rekenblad!E56</f>
        <v>Steen / tapiit</v>
      </c>
      <c r="F56" s="16">
        <f>Rekenblad!F56</f>
        <v>144.44</v>
      </c>
      <c r="G56" s="17">
        <f>Rekenblad!G56</f>
        <v>200</v>
      </c>
      <c r="H56" s="74">
        <f>Rekenblad!H56</f>
        <v>0</v>
      </c>
      <c r="I56" s="20">
        <f>Rekenblad!I56</f>
        <v>0</v>
      </c>
      <c r="J56" s="20">
        <f>Rekenblad!J56</f>
        <v>162.96</v>
      </c>
      <c r="K56" s="20">
        <f>Rekenblad!K56</f>
        <v>0</v>
      </c>
      <c r="L56" s="21">
        <f>Rekenblad!L56</f>
        <v>0</v>
      </c>
      <c r="M56" s="9">
        <f>Rekenblad!M56</f>
        <v>0</v>
      </c>
      <c r="N56" s="9" t="str">
        <f>Rekenblad!N56</f>
        <v>Hal en lokaal</v>
      </c>
      <c r="O56" s="22">
        <f t="shared" si="3"/>
        <v>0</v>
      </c>
      <c r="P56" s="40" t="e">
        <f t="shared" si="1"/>
        <v>#DIV/0!</v>
      </c>
    </row>
    <row r="57" spans="1:16" x14ac:dyDescent="0.25">
      <c r="A57" s="71" t="str">
        <f>Rekenblad!A57</f>
        <v>Begane grond</v>
      </c>
      <c r="B57" s="33" t="str">
        <f>Rekenblad!B57</f>
        <v>0.2</v>
      </c>
      <c r="C57" s="13" t="str">
        <f>Rekenblad!C57</f>
        <v>Dramazaal</v>
      </c>
      <c r="D57" s="14" t="str">
        <f>Rekenblad!D57</f>
        <v>Onderbouw</v>
      </c>
      <c r="E57" s="15" t="str">
        <f>Rekenblad!E57</f>
        <v>Hout</v>
      </c>
      <c r="F57" s="16">
        <f>Rekenblad!F57</f>
        <v>105.25</v>
      </c>
      <c r="G57" s="44">
        <f>Rekenblad!G57</f>
        <v>200</v>
      </c>
      <c r="H57" s="74">
        <f>Rekenblad!H57</f>
        <v>0</v>
      </c>
      <c r="I57" s="20">
        <f>Rekenblad!I57</f>
        <v>0</v>
      </c>
      <c r="J57" s="20">
        <f>Rekenblad!J57</f>
        <v>118.74</v>
      </c>
      <c r="K57" s="20">
        <f>Rekenblad!K57</f>
        <v>0</v>
      </c>
      <c r="L57" s="21">
        <f>Rekenblad!L57</f>
        <v>0</v>
      </c>
      <c r="M57" s="9">
        <f>Rekenblad!M57</f>
        <v>0</v>
      </c>
      <c r="N57" s="9" t="str">
        <f>Rekenblad!N57</f>
        <v>Hal en lokaal</v>
      </c>
      <c r="O57" s="22">
        <f t="shared" si="3"/>
        <v>0</v>
      </c>
      <c r="P57" s="40" t="e">
        <f t="shared" si="1"/>
        <v>#DIV/0!</v>
      </c>
    </row>
    <row r="58" spans="1:16" x14ac:dyDescent="0.25">
      <c r="A58" s="71" t="str">
        <f>Rekenblad!A58</f>
        <v>Begane grond</v>
      </c>
      <c r="B58" s="32" t="str">
        <f>Rekenblad!B58</f>
        <v>0.15</v>
      </c>
      <c r="C58" s="13" t="str">
        <f>Rekenblad!C58</f>
        <v>NoodLokaal N01</v>
      </c>
      <c r="D58" s="14" t="str">
        <f>Rekenblad!D58</f>
        <v>Hoofdgebouw</v>
      </c>
      <c r="E58" s="15" t="str">
        <f>Rekenblad!E58</f>
        <v>Tapiit</v>
      </c>
      <c r="F58" s="16">
        <f>Rekenblad!F58</f>
        <v>49.14</v>
      </c>
      <c r="G58" s="17">
        <f>Rekenblad!G58</f>
        <v>160</v>
      </c>
      <c r="H58" s="74">
        <f>Rekenblad!H58</f>
        <v>0</v>
      </c>
      <c r="I58" s="20">
        <f>Rekenblad!I58</f>
        <v>0</v>
      </c>
      <c r="J58" s="20">
        <f>Rekenblad!J58</f>
        <v>55.44</v>
      </c>
      <c r="K58" s="20">
        <f>Rekenblad!K58</f>
        <v>0</v>
      </c>
      <c r="L58" s="21">
        <f>Rekenblad!L58</f>
        <v>0</v>
      </c>
      <c r="M58" s="9">
        <f>Rekenblad!M58</f>
        <v>0</v>
      </c>
      <c r="N58" s="9" t="str">
        <f>Rekenblad!N58</f>
        <v>Hal en lokaal</v>
      </c>
      <c r="O58" s="22">
        <f t="shared" si="3"/>
        <v>0</v>
      </c>
      <c r="P58" s="40" t="e">
        <f t="shared" si="1"/>
        <v>#DIV/0!</v>
      </c>
    </row>
    <row r="59" spans="1:16" x14ac:dyDescent="0.25">
      <c r="A59" s="71" t="str">
        <f>Rekenblad!A59</f>
        <v>Begane grond</v>
      </c>
      <c r="B59" s="12" t="str">
        <f>Rekenblad!B59</f>
        <v>0.16</v>
      </c>
      <c r="C59" s="13" t="str">
        <f>Rekenblad!C59</f>
        <v>NoodLokaal N02</v>
      </c>
      <c r="D59" s="14" t="str">
        <f>Rekenblad!D59</f>
        <v>Hoofdgebouw</v>
      </c>
      <c r="E59" s="15" t="str">
        <f>Rekenblad!E59</f>
        <v>Tapiit</v>
      </c>
      <c r="F59" s="16">
        <f>Rekenblad!F59</f>
        <v>49.14</v>
      </c>
      <c r="G59" s="17">
        <f>Rekenblad!G59</f>
        <v>160</v>
      </c>
      <c r="H59" s="74">
        <f>Rekenblad!H59</f>
        <v>0</v>
      </c>
      <c r="I59" s="20">
        <f>Rekenblad!I59</f>
        <v>0</v>
      </c>
      <c r="J59" s="20">
        <f>Rekenblad!J59</f>
        <v>55.44</v>
      </c>
      <c r="K59" s="20">
        <f>Rekenblad!K59</f>
        <v>0</v>
      </c>
      <c r="L59" s="21">
        <f>Rekenblad!L59</f>
        <v>0</v>
      </c>
      <c r="M59" s="9">
        <f>Rekenblad!M59</f>
        <v>0</v>
      </c>
      <c r="N59" s="9" t="str">
        <f>Rekenblad!N59</f>
        <v>Hal en lokaal</v>
      </c>
      <c r="O59" s="22">
        <f t="shared" si="3"/>
        <v>0</v>
      </c>
      <c r="P59" s="40" t="e">
        <f t="shared" si="1"/>
        <v>#DIV/0!</v>
      </c>
    </row>
    <row r="60" spans="1:16" x14ac:dyDescent="0.25">
      <c r="A60" s="71" t="str">
        <f>Rekenblad!A60</f>
        <v>Eerste etage</v>
      </c>
      <c r="B60" s="28" t="str">
        <f>Rekenblad!B60</f>
        <v>1.15</v>
      </c>
      <c r="C60" s="13" t="str">
        <f>Rekenblad!C60</f>
        <v>Lokaal 106</v>
      </c>
      <c r="D60" s="14" t="str">
        <f>Rekenblad!D60</f>
        <v>Hoofdgebouw</v>
      </c>
      <c r="E60" s="15" t="str">
        <f>Rekenblad!E60</f>
        <v>Gietvloer</v>
      </c>
      <c r="F60" s="16">
        <f>Rekenblad!F60</f>
        <v>24.05</v>
      </c>
      <c r="G60" s="29">
        <f>Rekenblad!G60</f>
        <v>160</v>
      </c>
      <c r="H60" s="74">
        <f>Rekenblad!H60</f>
        <v>0</v>
      </c>
      <c r="I60" s="20">
        <f>Rekenblad!I60</f>
        <v>0</v>
      </c>
      <c r="J60" s="20">
        <f>Rekenblad!J60</f>
        <v>27.13</v>
      </c>
      <c r="K60" s="20">
        <f>Rekenblad!K60</f>
        <v>0</v>
      </c>
      <c r="L60" s="21">
        <f>Rekenblad!L60</f>
        <v>0</v>
      </c>
      <c r="M60" s="9">
        <f>Rekenblad!M60</f>
        <v>0</v>
      </c>
      <c r="N60" s="9" t="str">
        <f>Rekenblad!N60</f>
        <v>Hal en lokaal</v>
      </c>
      <c r="O60" s="22">
        <f t="shared" si="3"/>
        <v>0</v>
      </c>
      <c r="P60" s="40" t="e">
        <f t="shared" si="1"/>
        <v>#DIV/0!</v>
      </c>
    </row>
    <row r="61" spans="1:16" x14ac:dyDescent="0.25">
      <c r="A61" s="71" t="str">
        <f>Rekenblad!A61</f>
        <v>Eerste etage</v>
      </c>
      <c r="B61" s="28" t="str">
        <f>Rekenblad!B61</f>
        <v>1.18</v>
      </c>
      <c r="C61" s="13" t="str">
        <f>Rekenblad!C61</f>
        <v>Lokaal 109</v>
      </c>
      <c r="D61" s="14" t="str">
        <f>Rekenblad!D61</f>
        <v>Hoofdgebouw</v>
      </c>
      <c r="E61" s="15" t="str">
        <f>Rekenblad!E61</f>
        <v>Gietvloer</v>
      </c>
      <c r="F61" s="16">
        <f>Rekenblad!F61</f>
        <v>54.6</v>
      </c>
      <c r="G61" s="29">
        <f>Rekenblad!G61</f>
        <v>160</v>
      </c>
      <c r="H61" s="74">
        <f>Rekenblad!H61</f>
        <v>0</v>
      </c>
      <c r="I61" s="20">
        <f>Rekenblad!I61</f>
        <v>0</v>
      </c>
      <c r="J61" s="20">
        <f>Rekenblad!J61</f>
        <v>61.6</v>
      </c>
      <c r="K61" s="20">
        <f>Rekenblad!K61</f>
        <v>0</v>
      </c>
      <c r="L61" s="21">
        <f>Rekenblad!L61</f>
        <v>0</v>
      </c>
      <c r="M61" s="9">
        <f>Rekenblad!M61</f>
        <v>0</v>
      </c>
      <c r="N61" s="9" t="str">
        <f>Rekenblad!N61</f>
        <v>Hal en lokaal</v>
      </c>
      <c r="O61" s="22">
        <f t="shared" si="3"/>
        <v>0</v>
      </c>
      <c r="P61" s="40" t="e">
        <f t="shared" si="1"/>
        <v>#DIV/0!</v>
      </c>
    </row>
    <row r="62" spans="1:16" x14ac:dyDescent="0.25">
      <c r="A62" s="71" t="str">
        <f>Rekenblad!A62</f>
        <v>Eerste etage</v>
      </c>
      <c r="B62" s="28" t="str">
        <f>Rekenblad!B62</f>
        <v>1.2</v>
      </c>
      <c r="C62" s="13" t="str">
        <f>Rekenblad!C62</f>
        <v>Lokaal 111</v>
      </c>
      <c r="D62" s="14" t="str">
        <f>Rekenblad!D62</f>
        <v>Hoofdgebouw</v>
      </c>
      <c r="E62" s="15" t="str">
        <f>Rekenblad!E62</f>
        <v>Gietvloer</v>
      </c>
      <c r="F62" s="16">
        <f>Rekenblad!F62</f>
        <v>55.64</v>
      </c>
      <c r="G62" s="29">
        <f>Rekenblad!G62</f>
        <v>160</v>
      </c>
      <c r="H62" s="74">
        <f>Rekenblad!H62</f>
        <v>0</v>
      </c>
      <c r="I62" s="20">
        <f>Rekenblad!I62</f>
        <v>0</v>
      </c>
      <c r="J62" s="20">
        <f>Rekenblad!J62</f>
        <v>62.77</v>
      </c>
      <c r="K62" s="20">
        <f>Rekenblad!K62</f>
        <v>0</v>
      </c>
      <c r="L62" s="21">
        <f>Rekenblad!L62</f>
        <v>0</v>
      </c>
      <c r="M62" s="9">
        <f>Rekenblad!M62</f>
        <v>0</v>
      </c>
      <c r="N62" s="9" t="str">
        <f>Rekenblad!N62</f>
        <v>Hal en lokaal</v>
      </c>
      <c r="O62" s="22">
        <f t="shared" si="3"/>
        <v>0</v>
      </c>
      <c r="P62" s="40" t="e">
        <f t="shared" si="1"/>
        <v>#DIV/0!</v>
      </c>
    </row>
    <row r="63" spans="1:16" x14ac:dyDescent="0.25">
      <c r="A63" s="71" t="str">
        <f>Rekenblad!A63</f>
        <v>Tweede etage</v>
      </c>
      <c r="B63" s="28" t="str">
        <f>Rekenblad!B63</f>
        <v>2.16</v>
      </c>
      <c r="C63" s="13" t="str">
        <f>Rekenblad!C63</f>
        <v>Lokaal 207</v>
      </c>
      <c r="D63" s="14" t="str">
        <f>Rekenblad!D63</f>
        <v>Hoofdgebouw</v>
      </c>
      <c r="E63" s="15" t="str">
        <f>Rekenblad!E63</f>
        <v>Gietvloer</v>
      </c>
      <c r="F63" s="16">
        <f>Rekenblad!F63</f>
        <v>54.6</v>
      </c>
      <c r="G63" s="29">
        <f>Rekenblad!G63</f>
        <v>160</v>
      </c>
      <c r="H63" s="74">
        <f>Rekenblad!H63</f>
        <v>0</v>
      </c>
      <c r="I63" s="20">
        <f>Rekenblad!I63</f>
        <v>0</v>
      </c>
      <c r="J63" s="20">
        <f>Rekenblad!J63</f>
        <v>61.6</v>
      </c>
      <c r="K63" s="20">
        <f>Rekenblad!K63</f>
        <v>0</v>
      </c>
      <c r="L63" s="21">
        <f>Rekenblad!L63</f>
        <v>0</v>
      </c>
      <c r="M63" s="9">
        <f>Rekenblad!M63</f>
        <v>0</v>
      </c>
      <c r="N63" s="9" t="str">
        <f>Rekenblad!N63</f>
        <v>Hal en lokaal</v>
      </c>
      <c r="O63" s="22">
        <f t="shared" si="3"/>
        <v>0</v>
      </c>
      <c r="P63" s="40" t="e">
        <f t="shared" si="1"/>
        <v>#DIV/0!</v>
      </c>
    </row>
    <row r="64" spans="1:16" x14ac:dyDescent="0.25">
      <c r="A64" s="71" t="str">
        <f>Rekenblad!A64</f>
        <v>Tweede etage</v>
      </c>
      <c r="B64" s="28" t="str">
        <f>Rekenblad!B64</f>
        <v>2.19</v>
      </c>
      <c r="C64" s="13" t="str">
        <f>Rekenblad!C64</f>
        <v>Lokaal 210</v>
      </c>
      <c r="D64" s="14" t="str">
        <f>Rekenblad!D64</f>
        <v>Hoofdgebouw</v>
      </c>
      <c r="E64" s="15" t="str">
        <f>Rekenblad!E64</f>
        <v>Gietvloer</v>
      </c>
      <c r="F64" s="16">
        <f>Rekenblad!F64</f>
        <v>58.76</v>
      </c>
      <c r="G64" s="29">
        <f>Rekenblad!G64</f>
        <v>160</v>
      </c>
      <c r="H64" s="74">
        <f>Rekenblad!H64</f>
        <v>0</v>
      </c>
      <c r="I64" s="20">
        <f>Rekenblad!I64</f>
        <v>0</v>
      </c>
      <c r="J64" s="20">
        <f>Rekenblad!J64</f>
        <v>66.290000000000006</v>
      </c>
      <c r="K64" s="20">
        <f>Rekenblad!K64</f>
        <v>0</v>
      </c>
      <c r="L64" s="21">
        <f>Rekenblad!L64</f>
        <v>0</v>
      </c>
      <c r="M64" s="9">
        <f>Rekenblad!M64</f>
        <v>0</v>
      </c>
      <c r="N64" s="9" t="str">
        <f>Rekenblad!N64</f>
        <v>Hal en lokaal</v>
      </c>
      <c r="O64" s="22">
        <f t="shared" si="3"/>
        <v>0</v>
      </c>
      <c r="P64" s="40" t="e">
        <f t="shared" si="1"/>
        <v>#DIV/0!</v>
      </c>
    </row>
    <row r="65" spans="1:16" x14ac:dyDescent="0.25">
      <c r="A65" s="71" t="str">
        <f>Rekenblad!A65</f>
        <v>Begane grond</v>
      </c>
      <c r="B65" s="34" t="str">
        <f>Rekenblad!B65</f>
        <v>0.33</v>
      </c>
      <c r="C65" s="13" t="str">
        <f>Rekenblad!C65</f>
        <v xml:space="preserve">Lokaal </v>
      </c>
      <c r="D65" s="14" t="str">
        <f>Rekenblad!D65</f>
        <v>Onderbouw</v>
      </c>
      <c r="E65" s="15" t="str">
        <f>Rekenblad!E65</f>
        <v>Marmoleum</v>
      </c>
      <c r="F65" s="16">
        <f>Rekenblad!F65</f>
        <v>78</v>
      </c>
      <c r="G65" s="36">
        <f>Rekenblad!G65</f>
        <v>160</v>
      </c>
      <c r="H65" s="74">
        <f>Rekenblad!H65</f>
        <v>0</v>
      </c>
      <c r="I65" s="20">
        <f>Rekenblad!I65</f>
        <v>0</v>
      </c>
      <c r="J65" s="20">
        <f>Rekenblad!J65</f>
        <v>88</v>
      </c>
      <c r="K65" s="20">
        <f>Rekenblad!K65</f>
        <v>0</v>
      </c>
      <c r="L65" s="21">
        <f>Rekenblad!L65</f>
        <v>0</v>
      </c>
      <c r="M65" s="9">
        <f>Rekenblad!M65</f>
        <v>0</v>
      </c>
      <c r="N65" s="9" t="str">
        <f>Rekenblad!N65</f>
        <v>Hal en lokaal</v>
      </c>
      <c r="O65" s="22">
        <f t="shared" si="3"/>
        <v>0</v>
      </c>
      <c r="P65" s="40" t="e">
        <f t="shared" si="1"/>
        <v>#DIV/0!</v>
      </c>
    </row>
    <row r="66" spans="1:16" x14ac:dyDescent="0.25">
      <c r="A66" s="71" t="str">
        <f>Rekenblad!A66</f>
        <v>Tweede etage</v>
      </c>
      <c r="B66" s="28" t="str">
        <f>Rekenblad!B66</f>
        <v>2.2</v>
      </c>
      <c r="C66" s="13" t="str">
        <f>Rekenblad!C66</f>
        <v>Lokaal 211</v>
      </c>
      <c r="D66" s="14" t="str">
        <f>Rekenblad!D66</f>
        <v>Hoofdgebouw</v>
      </c>
      <c r="E66" s="15" t="str">
        <f>Rekenblad!E66</f>
        <v>Gietvloer</v>
      </c>
      <c r="F66" s="16">
        <f>Rekenblad!F66</f>
        <v>60.89</v>
      </c>
      <c r="G66" s="29">
        <f>Rekenblad!G66</f>
        <v>160</v>
      </c>
      <c r="H66" s="74">
        <f>Rekenblad!H66</f>
        <v>0</v>
      </c>
      <c r="I66" s="20">
        <f>Rekenblad!I66</f>
        <v>0</v>
      </c>
      <c r="J66" s="20">
        <f>Rekenblad!J66</f>
        <v>68.7</v>
      </c>
      <c r="K66" s="20">
        <f>Rekenblad!K66</f>
        <v>0</v>
      </c>
      <c r="L66" s="21">
        <f>Rekenblad!L66</f>
        <v>0</v>
      </c>
      <c r="M66" s="9">
        <f>Rekenblad!M66</f>
        <v>0</v>
      </c>
      <c r="N66" s="9" t="str">
        <f>Rekenblad!N66</f>
        <v>Hal en lokaal</v>
      </c>
      <c r="O66" s="22">
        <f t="shared" si="3"/>
        <v>0</v>
      </c>
      <c r="P66" s="40" t="e">
        <f t="shared" si="1"/>
        <v>#DIV/0!</v>
      </c>
    </row>
    <row r="67" spans="1:16" x14ac:dyDescent="0.25">
      <c r="A67" s="71" t="str">
        <f>Rekenblad!A67</f>
        <v>Eerste etage</v>
      </c>
      <c r="B67" s="34" t="str">
        <f>Rekenblad!B67</f>
        <v>1.02</v>
      </c>
      <c r="C67" s="13" t="str">
        <f>Rekenblad!C67</f>
        <v>Lokaal 11</v>
      </c>
      <c r="D67" s="14" t="str">
        <f>Rekenblad!D67</f>
        <v>Onderbouw</v>
      </c>
      <c r="E67" s="15" t="str">
        <f>Rekenblad!E67</f>
        <v>Marmoleum</v>
      </c>
      <c r="F67" s="16">
        <f>Rekenblad!F67</f>
        <v>114.11</v>
      </c>
      <c r="G67" s="36">
        <f>Rekenblad!G67</f>
        <v>160</v>
      </c>
      <c r="H67" s="74">
        <f>Rekenblad!H67</f>
        <v>0</v>
      </c>
      <c r="I67" s="20">
        <f>Rekenblad!I67</f>
        <v>0</v>
      </c>
      <c r="J67" s="20">
        <f>Rekenblad!J67</f>
        <v>128.74</v>
      </c>
      <c r="K67" s="20">
        <f>Rekenblad!K67</f>
        <v>0</v>
      </c>
      <c r="L67" s="21">
        <f>Rekenblad!L67</f>
        <v>0</v>
      </c>
      <c r="M67" s="9">
        <f>Rekenblad!M67</f>
        <v>0</v>
      </c>
      <c r="N67" s="9" t="str">
        <f>Rekenblad!N67</f>
        <v>Hal en lokaal</v>
      </c>
      <c r="O67" s="22">
        <f t="shared" si="3"/>
        <v>0</v>
      </c>
      <c r="P67" s="40" t="e">
        <f t="shared" si="1"/>
        <v>#DIV/0!</v>
      </c>
    </row>
    <row r="68" spans="1:16" x14ac:dyDescent="0.25">
      <c r="A68" s="71" t="str">
        <f>Rekenblad!A68</f>
        <v>Eerste etage</v>
      </c>
      <c r="B68" s="28" t="str">
        <f>Rekenblad!B68</f>
        <v>1.19</v>
      </c>
      <c r="C68" s="13" t="str">
        <f>Rekenblad!C68</f>
        <v>Lokaal 110</v>
      </c>
      <c r="D68" s="14" t="str">
        <f>Rekenblad!D68</f>
        <v>Hoofdgebouw</v>
      </c>
      <c r="E68" s="15" t="str">
        <f>Rekenblad!E68</f>
        <v>Gietvloer</v>
      </c>
      <c r="F68" s="16">
        <f>Rekenblad!F68</f>
        <v>54.52</v>
      </c>
      <c r="G68" s="29">
        <f>Rekenblad!G68</f>
        <v>160</v>
      </c>
      <c r="H68" s="74">
        <f>Rekenblad!H68</f>
        <v>0</v>
      </c>
      <c r="I68" s="20">
        <f>Rekenblad!I68</f>
        <v>0</v>
      </c>
      <c r="J68" s="20">
        <f>Rekenblad!J68</f>
        <v>61.51</v>
      </c>
      <c r="K68" s="20">
        <f>Rekenblad!K68</f>
        <v>0</v>
      </c>
      <c r="L68" s="21">
        <f>Rekenblad!L68</f>
        <v>0</v>
      </c>
      <c r="M68" s="9">
        <f>Rekenblad!M68</f>
        <v>0</v>
      </c>
      <c r="N68" s="9" t="str">
        <f>Rekenblad!N68</f>
        <v>Hal en lokaal</v>
      </c>
      <c r="O68" s="22">
        <f t="shared" si="3"/>
        <v>0</v>
      </c>
      <c r="P68" s="40" t="e">
        <f t="shared" si="1"/>
        <v>#DIV/0!</v>
      </c>
    </row>
    <row r="69" spans="1:16" x14ac:dyDescent="0.25">
      <c r="A69" s="71" t="str">
        <f>Rekenblad!A69</f>
        <v>Tweede etage</v>
      </c>
      <c r="B69" s="28" t="str">
        <f>Rekenblad!B69</f>
        <v>2.17</v>
      </c>
      <c r="C69" s="13" t="str">
        <f>Rekenblad!C69</f>
        <v>Lokaal 208</v>
      </c>
      <c r="D69" s="14" t="str">
        <f>Rekenblad!D69</f>
        <v>Hoofdgebouw</v>
      </c>
      <c r="E69" s="15" t="str">
        <f>Rekenblad!E69</f>
        <v>Gietvloer</v>
      </c>
      <c r="F69" s="16">
        <f>Rekenblad!F69</f>
        <v>54.52</v>
      </c>
      <c r="G69" s="29">
        <f>Rekenblad!G69</f>
        <v>160</v>
      </c>
      <c r="H69" s="74">
        <f>Rekenblad!H69</f>
        <v>0</v>
      </c>
      <c r="I69" s="20">
        <f>Rekenblad!I69</f>
        <v>0</v>
      </c>
      <c r="J69" s="20">
        <f>Rekenblad!J69</f>
        <v>61.51</v>
      </c>
      <c r="K69" s="20">
        <f>Rekenblad!K69</f>
        <v>0</v>
      </c>
      <c r="L69" s="21">
        <f>Rekenblad!L69</f>
        <v>0</v>
      </c>
      <c r="M69" s="9">
        <f>Rekenblad!M69</f>
        <v>0</v>
      </c>
      <c r="N69" s="9" t="str">
        <f>Rekenblad!N69</f>
        <v>Hal en lokaal</v>
      </c>
      <c r="O69" s="22">
        <f t="shared" si="3"/>
        <v>0</v>
      </c>
      <c r="P69" s="40" t="e">
        <f t="shared" si="1"/>
        <v>#DIV/0!</v>
      </c>
    </row>
    <row r="70" spans="1:16" x14ac:dyDescent="0.25">
      <c r="A70" s="71" t="str">
        <f>Rekenblad!A70</f>
        <v>Begane grond</v>
      </c>
      <c r="B70" s="33" t="str">
        <f>Rekenblad!B70</f>
        <v>0.21</v>
      </c>
      <c r="C70" s="13" t="str">
        <f>Rekenblad!C70</f>
        <v>Theaterzaal</v>
      </c>
      <c r="D70" s="14" t="str">
        <f>Rekenblad!D70</f>
        <v>Onderbouw</v>
      </c>
      <c r="E70" s="15" t="str">
        <f>Rekenblad!E70</f>
        <v>Linoleum</v>
      </c>
      <c r="F70" s="16">
        <f>Rekenblad!F70</f>
        <v>98.45</v>
      </c>
      <c r="G70" s="31">
        <f>Rekenblad!G70</f>
        <v>200</v>
      </c>
      <c r="H70" s="74">
        <f>Rekenblad!H70</f>
        <v>0</v>
      </c>
      <c r="I70" s="20">
        <f>Rekenblad!I70</f>
        <v>0</v>
      </c>
      <c r="J70" s="20">
        <f>Rekenblad!J70</f>
        <v>111.07</v>
      </c>
      <c r="K70" s="20">
        <f>Rekenblad!K70</f>
        <v>0</v>
      </c>
      <c r="L70" s="21">
        <f>Rekenblad!L70</f>
        <v>0</v>
      </c>
      <c r="M70" s="9">
        <f>Rekenblad!M70</f>
        <v>0</v>
      </c>
      <c r="N70" s="9" t="str">
        <f>Rekenblad!N70</f>
        <v>Hal en lokaal</v>
      </c>
      <c r="O70" s="22">
        <f t="shared" si="3"/>
        <v>0</v>
      </c>
      <c r="P70" s="40" t="e">
        <f t="shared" si="1"/>
        <v>#DIV/0!</v>
      </c>
    </row>
    <row r="71" spans="1:16" x14ac:dyDescent="0.25">
      <c r="A71" s="71" t="str">
        <f>Rekenblad!A71</f>
        <v>Tweede etage</v>
      </c>
      <c r="B71" s="28" t="str">
        <f>Rekenblad!B71</f>
        <v>2.11</v>
      </c>
      <c r="C71" s="13" t="str">
        <f>Rekenblad!C71</f>
        <v>Lokaal 202</v>
      </c>
      <c r="D71" s="14" t="str">
        <f>Rekenblad!D71</f>
        <v>Hoofdgebouw</v>
      </c>
      <c r="E71" s="15" t="str">
        <f>Rekenblad!E71</f>
        <v>Gietvloer</v>
      </c>
      <c r="F71" s="16">
        <f>Rekenblad!F71</f>
        <v>56.93</v>
      </c>
      <c r="G71" s="29">
        <f>Rekenblad!G71</f>
        <v>160</v>
      </c>
      <c r="H71" s="74">
        <f>Rekenblad!H71</f>
        <v>0</v>
      </c>
      <c r="I71" s="20">
        <f>Rekenblad!I71</f>
        <v>0</v>
      </c>
      <c r="J71" s="20">
        <f>Rekenblad!J71</f>
        <v>64.23</v>
      </c>
      <c r="K71" s="20">
        <f>Rekenblad!K71</f>
        <v>0</v>
      </c>
      <c r="L71" s="21">
        <f>Rekenblad!L71</f>
        <v>0</v>
      </c>
      <c r="M71" s="9">
        <f>Rekenblad!M71</f>
        <v>0</v>
      </c>
      <c r="N71" s="9" t="str">
        <f>Rekenblad!N71</f>
        <v>Hal en lokaal</v>
      </c>
      <c r="O71" s="22">
        <f t="shared" si="3"/>
        <v>0</v>
      </c>
      <c r="P71" s="40" t="e">
        <f t="shared" si="1"/>
        <v>#DIV/0!</v>
      </c>
    </row>
    <row r="72" spans="1:16" x14ac:dyDescent="0.25">
      <c r="A72" s="71" t="str">
        <f>Rekenblad!A72</f>
        <v>Begane grond</v>
      </c>
      <c r="B72" s="33" t="str">
        <f>Rekenblad!B72</f>
        <v>0.26</v>
      </c>
      <c r="C72" s="13" t="str">
        <f>Rekenblad!C72</f>
        <v xml:space="preserve">Lokaal </v>
      </c>
      <c r="D72" s="14" t="str">
        <f>Rekenblad!D72</f>
        <v>Onderbouw</v>
      </c>
      <c r="E72" s="15" t="str">
        <f>Rekenblad!E72</f>
        <v>Marmoleum</v>
      </c>
      <c r="F72" s="16">
        <f>Rekenblad!F72</f>
        <v>58.34</v>
      </c>
      <c r="G72" s="31">
        <f>Rekenblad!G72</f>
        <v>160</v>
      </c>
      <c r="H72" s="74">
        <f>Rekenblad!H72</f>
        <v>0</v>
      </c>
      <c r="I72" s="20">
        <f>Rekenblad!I72</f>
        <v>0</v>
      </c>
      <c r="J72" s="20">
        <f>Rekenblad!J72</f>
        <v>65.819999999999993</v>
      </c>
      <c r="K72" s="20">
        <f>Rekenblad!K72</f>
        <v>0</v>
      </c>
      <c r="L72" s="21">
        <f>Rekenblad!L72</f>
        <v>0</v>
      </c>
      <c r="M72" s="9">
        <f>Rekenblad!M72</f>
        <v>0</v>
      </c>
      <c r="N72" s="9" t="str">
        <f>Rekenblad!N72</f>
        <v>Hal en lokaal</v>
      </c>
      <c r="O72" s="22">
        <f t="shared" si="3"/>
        <v>0</v>
      </c>
      <c r="P72" s="40" t="e">
        <f t="shared" si="1"/>
        <v>#DIV/0!</v>
      </c>
    </row>
    <row r="73" spans="1:16" x14ac:dyDescent="0.25">
      <c r="A73" s="71" t="str">
        <f>Rekenblad!A73</f>
        <v>Eerste etage</v>
      </c>
      <c r="B73" s="32" t="str">
        <f>Rekenblad!B73</f>
        <v>1.09</v>
      </c>
      <c r="C73" s="13" t="str">
        <f>Rekenblad!C73</f>
        <v>Lokaal 100</v>
      </c>
      <c r="D73" s="14" t="str">
        <f>Rekenblad!D73</f>
        <v>Hoofdgebouw</v>
      </c>
      <c r="E73" s="15" t="str">
        <f>Rekenblad!E73</f>
        <v>Gietvloer</v>
      </c>
      <c r="F73" s="16">
        <f>Rekenblad!F73</f>
        <v>56</v>
      </c>
      <c r="G73" s="29">
        <f>Rekenblad!G73</f>
        <v>160</v>
      </c>
      <c r="H73" s="74">
        <f>Rekenblad!H73</f>
        <v>0</v>
      </c>
      <c r="I73" s="20">
        <f>Rekenblad!I73</f>
        <v>0</v>
      </c>
      <c r="J73" s="20">
        <f>Rekenblad!J73</f>
        <v>63.18</v>
      </c>
      <c r="K73" s="20">
        <f>Rekenblad!K73</f>
        <v>0</v>
      </c>
      <c r="L73" s="21">
        <f>Rekenblad!L73</f>
        <v>0</v>
      </c>
      <c r="M73" s="9">
        <f>Rekenblad!M73</f>
        <v>0</v>
      </c>
      <c r="N73" s="9" t="str">
        <f>Rekenblad!N73</f>
        <v>Hal en lokaal</v>
      </c>
      <c r="O73" s="22">
        <f t="shared" si="3"/>
        <v>0</v>
      </c>
      <c r="P73" s="40" t="e">
        <f t="shared" si="1"/>
        <v>#DIV/0!</v>
      </c>
    </row>
    <row r="74" spans="1:16" x14ac:dyDescent="0.25">
      <c r="A74" s="71" t="str">
        <f>Rekenblad!A74</f>
        <v>Tweede etage</v>
      </c>
      <c r="B74" s="28" t="str">
        <f>Rekenblad!B74</f>
        <v>2.13</v>
      </c>
      <c r="C74" s="13" t="str">
        <f>Rekenblad!C74</f>
        <v>Lokaal 204</v>
      </c>
      <c r="D74" s="14" t="str">
        <f>Rekenblad!D74</f>
        <v>Hoofdgebouw</v>
      </c>
      <c r="E74" s="15" t="str">
        <f>Rekenblad!E74</f>
        <v>Gietvloer</v>
      </c>
      <c r="F74" s="16">
        <f>Rekenblad!F74</f>
        <v>46.64</v>
      </c>
      <c r="G74" s="29">
        <f>Rekenblad!G74</f>
        <v>160</v>
      </c>
      <c r="H74" s="74">
        <f>Rekenblad!H74</f>
        <v>0</v>
      </c>
      <c r="I74" s="20">
        <f>Rekenblad!I74</f>
        <v>0</v>
      </c>
      <c r="J74" s="20">
        <f>Rekenblad!J74</f>
        <v>52.62</v>
      </c>
      <c r="K74" s="20">
        <f>Rekenblad!K74</f>
        <v>0</v>
      </c>
      <c r="L74" s="21">
        <f>Rekenblad!L74</f>
        <v>0</v>
      </c>
      <c r="M74" s="9">
        <f>Rekenblad!M74</f>
        <v>0</v>
      </c>
      <c r="N74" s="9" t="str">
        <f>Rekenblad!N74</f>
        <v>Hal en lokaal</v>
      </c>
      <c r="O74" s="22">
        <f t="shared" si="3"/>
        <v>0</v>
      </c>
      <c r="P74" s="40" t="e">
        <f t="shared" si="1"/>
        <v>#DIV/0!</v>
      </c>
    </row>
    <row r="75" spans="1:16" x14ac:dyDescent="0.25">
      <c r="A75" s="71" t="str">
        <f>Rekenblad!A75</f>
        <v>Eerste etage</v>
      </c>
      <c r="B75" s="28" t="str">
        <f>Rekenblad!B75</f>
        <v>1.14</v>
      </c>
      <c r="C75" s="13" t="str">
        <f>Rekenblad!C75</f>
        <v>Lokaal 105</v>
      </c>
      <c r="D75" s="14" t="str">
        <f>Rekenblad!D75</f>
        <v>Hoofdgebouw</v>
      </c>
      <c r="E75" s="15" t="str">
        <f>Rekenblad!E75</f>
        <v>Gietvloer</v>
      </c>
      <c r="F75" s="16">
        <f>Rekenblad!F75</f>
        <v>55.81</v>
      </c>
      <c r="G75" s="29">
        <f>Rekenblad!G75</f>
        <v>160</v>
      </c>
      <c r="H75" s="74">
        <f>Rekenblad!H75</f>
        <v>0</v>
      </c>
      <c r="I75" s="20">
        <f>Rekenblad!I75</f>
        <v>0</v>
      </c>
      <c r="J75" s="20">
        <f>Rekenblad!J75</f>
        <v>62.97</v>
      </c>
      <c r="K75" s="20">
        <f>Rekenblad!K75</f>
        <v>0</v>
      </c>
      <c r="L75" s="21">
        <f>Rekenblad!L75</f>
        <v>0</v>
      </c>
      <c r="M75" s="9">
        <f>Rekenblad!M75</f>
        <v>0</v>
      </c>
      <c r="N75" s="9" t="str">
        <f>Rekenblad!N75</f>
        <v>Hal en lokaal</v>
      </c>
      <c r="O75" s="22">
        <f t="shared" si="3"/>
        <v>0</v>
      </c>
      <c r="P75" s="40" t="e">
        <f t="shared" si="1"/>
        <v>#DIV/0!</v>
      </c>
    </row>
    <row r="76" spans="1:16" x14ac:dyDescent="0.25">
      <c r="A76" s="71" t="str">
        <f>Rekenblad!A76</f>
        <v>Begane grond</v>
      </c>
      <c r="B76" s="34" t="str">
        <f>Rekenblad!B76</f>
        <v>0.31</v>
      </c>
      <c r="C76" s="13" t="str">
        <f>Rekenblad!C76</f>
        <v xml:space="preserve">Lokaal </v>
      </c>
      <c r="D76" s="47" t="str">
        <f>Rekenblad!D76</f>
        <v>Onderbouw</v>
      </c>
      <c r="E76" s="15" t="str">
        <f>Rekenblad!E76</f>
        <v>Marmoleum</v>
      </c>
      <c r="F76" s="16">
        <f>Rekenblad!F76</f>
        <v>59</v>
      </c>
      <c r="G76" s="36">
        <f>Rekenblad!G76</f>
        <v>160</v>
      </c>
      <c r="H76" s="74">
        <f>Rekenblad!H76</f>
        <v>0</v>
      </c>
      <c r="I76" s="20">
        <f>Rekenblad!I76</f>
        <v>0</v>
      </c>
      <c r="J76" s="20">
        <f>Rekenblad!J76</f>
        <v>66.569999999999993</v>
      </c>
      <c r="K76" s="20">
        <f>Rekenblad!K76</f>
        <v>0</v>
      </c>
      <c r="L76" s="21">
        <f>Rekenblad!L76</f>
        <v>0</v>
      </c>
      <c r="M76" s="9">
        <f>Rekenblad!M76</f>
        <v>0</v>
      </c>
      <c r="N76" s="9" t="str">
        <f>Rekenblad!N76</f>
        <v>Hal en lokaal</v>
      </c>
      <c r="O76" s="22">
        <f t="shared" si="3"/>
        <v>0</v>
      </c>
      <c r="P76" s="40" t="e">
        <f t="shared" si="1"/>
        <v>#DIV/0!</v>
      </c>
    </row>
    <row r="77" spans="1:16" x14ac:dyDescent="0.25">
      <c r="A77" s="71" t="str">
        <f>Rekenblad!A77</f>
        <v>Eerste etage</v>
      </c>
      <c r="B77" s="28" t="str">
        <f>Rekenblad!B77</f>
        <v>1.1</v>
      </c>
      <c r="C77" s="13" t="str">
        <f>Rekenblad!C77</f>
        <v>Lokaal 101</v>
      </c>
      <c r="D77" s="14" t="str">
        <f>Rekenblad!D77</f>
        <v>Hoofdgebouw</v>
      </c>
      <c r="E77" s="15" t="str">
        <f>Rekenblad!E77</f>
        <v>Gietvloer</v>
      </c>
      <c r="F77" s="16">
        <f>Rekenblad!F77</f>
        <v>56.53</v>
      </c>
      <c r="G77" s="29">
        <f>Rekenblad!G77</f>
        <v>160</v>
      </c>
      <c r="H77" s="74">
        <f>Rekenblad!H77</f>
        <v>0</v>
      </c>
      <c r="I77" s="20">
        <f>Rekenblad!I77</f>
        <v>0</v>
      </c>
      <c r="J77" s="20">
        <f>Rekenblad!J77</f>
        <v>63.78</v>
      </c>
      <c r="K77" s="20">
        <f>Rekenblad!K77</f>
        <v>0</v>
      </c>
      <c r="L77" s="21">
        <f>Rekenblad!L77</f>
        <v>0</v>
      </c>
      <c r="M77" s="9">
        <f>Rekenblad!M77</f>
        <v>0</v>
      </c>
      <c r="N77" s="9" t="str">
        <f>Rekenblad!N77</f>
        <v>Hal en lokaal</v>
      </c>
      <c r="O77" s="22">
        <f t="shared" si="3"/>
        <v>0</v>
      </c>
      <c r="P77" s="40" t="e">
        <f t="shared" si="1"/>
        <v>#DIV/0!</v>
      </c>
    </row>
    <row r="78" spans="1:16" x14ac:dyDescent="0.25">
      <c r="A78" s="71" t="str">
        <f>Rekenblad!A78</f>
        <v>Tweede etage</v>
      </c>
      <c r="B78" s="28" t="str">
        <f>Rekenblad!B78</f>
        <v>2.14</v>
      </c>
      <c r="C78" s="13" t="str">
        <f>Rekenblad!C78</f>
        <v>Lokaal 205</v>
      </c>
      <c r="D78" s="14" t="str">
        <f>Rekenblad!D78</f>
        <v>Hoofdgebouw</v>
      </c>
      <c r="E78" s="15" t="str">
        <f>Rekenblad!E78</f>
        <v>Gietvloer</v>
      </c>
      <c r="F78" s="16">
        <f>Rekenblad!F78</f>
        <v>27.4</v>
      </c>
      <c r="G78" s="29">
        <f>Rekenblad!G78</f>
        <v>160</v>
      </c>
      <c r="H78" s="74">
        <f>Rekenblad!H78</f>
        <v>0</v>
      </c>
      <c r="I78" s="20">
        <f>Rekenblad!I78</f>
        <v>0</v>
      </c>
      <c r="J78" s="20">
        <f>Rekenblad!J78</f>
        <v>30.91</v>
      </c>
      <c r="K78" s="20">
        <f>Rekenblad!K78</f>
        <v>0</v>
      </c>
      <c r="L78" s="21">
        <f>Rekenblad!L78</f>
        <v>0</v>
      </c>
      <c r="M78" s="9">
        <f>Rekenblad!M78</f>
        <v>0</v>
      </c>
      <c r="N78" s="9" t="str">
        <f>Rekenblad!N78</f>
        <v>Hal en lokaal</v>
      </c>
      <c r="O78" s="22">
        <f t="shared" si="3"/>
        <v>0</v>
      </c>
      <c r="P78" s="40" t="e">
        <f t="shared" si="1"/>
        <v>#DIV/0!</v>
      </c>
    </row>
    <row r="79" spans="1:16" x14ac:dyDescent="0.25">
      <c r="A79" s="71" t="str">
        <f>Rekenblad!A79</f>
        <v>Begane grond</v>
      </c>
      <c r="B79" s="33" t="str">
        <f>Rekenblad!B79</f>
        <v>0.22</v>
      </c>
      <c r="C79" s="13" t="str">
        <f>Rekenblad!C79</f>
        <v>Koorzaal</v>
      </c>
      <c r="D79" s="14" t="str">
        <f>Rekenblad!D79</f>
        <v>Onderbouw</v>
      </c>
      <c r="E79" s="15" t="str">
        <f>Rekenblad!E79</f>
        <v>Hout</v>
      </c>
      <c r="F79" s="16">
        <f>Rekenblad!F79</f>
        <v>39.11</v>
      </c>
      <c r="G79" s="44">
        <f>Rekenblad!G79</f>
        <v>200</v>
      </c>
      <c r="H79" s="74">
        <f>Rekenblad!H79</f>
        <v>0</v>
      </c>
      <c r="I79" s="20">
        <f>Rekenblad!I79</f>
        <v>0</v>
      </c>
      <c r="J79" s="20">
        <f>Rekenblad!J79</f>
        <v>44.13</v>
      </c>
      <c r="K79" s="20">
        <f>Rekenblad!K79</f>
        <v>0</v>
      </c>
      <c r="L79" s="21">
        <f>Rekenblad!L79</f>
        <v>0</v>
      </c>
      <c r="M79" s="9">
        <f>Rekenblad!M79</f>
        <v>0</v>
      </c>
      <c r="N79" s="9" t="str">
        <f>Rekenblad!N79</f>
        <v>Hal en lokaal</v>
      </c>
      <c r="O79" s="22">
        <f t="shared" si="3"/>
        <v>0</v>
      </c>
      <c r="P79" s="40" t="e">
        <f t="shared" si="1"/>
        <v>#DIV/0!</v>
      </c>
    </row>
    <row r="80" spans="1:16" x14ac:dyDescent="0.25">
      <c r="A80" s="71" t="str">
        <f>Rekenblad!A80</f>
        <v>Derde etage</v>
      </c>
      <c r="B80" s="30" t="str">
        <f>Rekenblad!B80</f>
        <v>3.13</v>
      </c>
      <c r="C80" s="13" t="str">
        <f>Rekenblad!C80</f>
        <v>Voorbereidingsruimte</v>
      </c>
      <c r="D80" s="14" t="str">
        <f>Rekenblad!D80</f>
        <v>Hoofdgebouw</v>
      </c>
      <c r="E80" s="15" t="str">
        <f>Rekenblad!E80</f>
        <v>Gietvloer</v>
      </c>
      <c r="F80" s="16">
        <f>Rekenblad!F80</f>
        <v>26.22</v>
      </c>
      <c r="G80" s="44">
        <f>Rekenblad!G80</f>
        <v>200</v>
      </c>
      <c r="H80" s="74">
        <f>Rekenblad!H80</f>
        <v>0</v>
      </c>
      <c r="I80" s="20">
        <f>Rekenblad!I80</f>
        <v>0</v>
      </c>
      <c r="J80" s="20">
        <f>Rekenblad!J80</f>
        <v>31.52</v>
      </c>
      <c r="K80" s="20">
        <f>Rekenblad!K80</f>
        <v>0</v>
      </c>
      <c r="L80" s="21">
        <f>Rekenblad!L80</f>
        <v>0</v>
      </c>
      <c r="M80" s="43">
        <f>Rekenblad!M80</f>
        <v>0</v>
      </c>
      <c r="N80" s="9" t="str">
        <f>Rekenblad!N80</f>
        <v>Hal en lokaal</v>
      </c>
      <c r="O80" s="22">
        <f t="shared" si="3"/>
        <v>0</v>
      </c>
      <c r="P80" s="40" t="e">
        <f t="shared" ref="P80:P143" si="4">O80/I80-1</f>
        <v>#DIV/0!</v>
      </c>
    </row>
    <row r="81" spans="1:16" x14ac:dyDescent="0.25">
      <c r="A81" s="71" t="str">
        <f>Rekenblad!A81</f>
        <v>Derde etage</v>
      </c>
      <c r="B81" s="30" t="str">
        <f>Rekenblad!B81</f>
        <v>3.11</v>
      </c>
      <c r="C81" s="13" t="str">
        <f>Rekenblad!C81</f>
        <v>Lokaal 300 ( opslag / vitrines )</v>
      </c>
      <c r="D81" s="14" t="str">
        <f>Rekenblad!D81</f>
        <v>Hoofdgebouw</v>
      </c>
      <c r="E81" s="15" t="str">
        <f>Rekenblad!E81</f>
        <v>Gietvloer</v>
      </c>
      <c r="F81" s="16">
        <f>Rekenblad!F81</f>
        <v>80.849999999999994</v>
      </c>
      <c r="G81" s="44">
        <f>Rekenblad!G81</f>
        <v>160</v>
      </c>
      <c r="H81" s="74">
        <f>Rekenblad!H81</f>
        <v>0</v>
      </c>
      <c r="I81" s="20">
        <f>Rekenblad!I81</f>
        <v>0</v>
      </c>
      <c r="J81" s="20">
        <f>Rekenblad!J81</f>
        <v>97.2</v>
      </c>
      <c r="K81" s="20">
        <f>Rekenblad!K81</f>
        <v>0</v>
      </c>
      <c r="L81" s="21">
        <f>Rekenblad!L81</f>
        <v>0</v>
      </c>
      <c r="M81" s="9">
        <f>Rekenblad!M81</f>
        <v>0</v>
      </c>
      <c r="N81" s="9" t="str">
        <f>Rekenblad!N81</f>
        <v>Hal en lokaal</v>
      </c>
      <c r="O81" s="22">
        <f t="shared" si="3"/>
        <v>0</v>
      </c>
      <c r="P81" s="40" t="e">
        <f t="shared" si="4"/>
        <v>#DIV/0!</v>
      </c>
    </row>
    <row r="82" spans="1:16" x14ac:dyDescent="0.25">
      <c r="A82" s="71" t="str">
        <f>Rekenblad!A82</f>
        <v>Derde etage</v>
      </c>
      <c r="B82" s="30" t="str">
        <f>Rekenblad!B82</f>
        <v>3.17</v>
      </c>
      <c r="C82" s="13" t="str">
        <f>Rekenblad!C82</f>
        <v>Lokaal 307 ( betalab )</v>
      </c>
      <c r="D82" s="14" t="str">
        <f>Rekenblad!D82</f>
        <v>Hoofdgebouw</v>
      </c>
      <c r="E82" s="15" t="str">
        <f>Rekenblad!E82</f>
        <v>Gietvloer</v>
      </c>
      <c r="F82" s="16">
        <f>Rekenblad!F82</f>
        <v>70.69</v>
      </c>
      <c r="G82" s="44">
        <f>Rekenblad!G82</f>
        <v>160</v>
      </c>
      <c r="H82" s="74">
        <f>Rekenblad!H82</f>
        <v>0</v>
      </c>
      <c r="I82" s="20">
        <f>Rekenblad!I82</f>
        <v>0</v>
      </c>
      <c r="J82" s="20">
        <f>Rekenblad!J82</f>
        <v>84.98</v>
      </c>
      <c r="K82" s="20">
        <f>Rekenblad!K82</f>
        <v>0</v>
      </c>
      <c r="L82" s="21">
        <f>Rekenblad!L82</f>
        <v>0</v>
      </c>
      <c r="M82" s="9">
        <f>Rekenblad!M82</f>
        <v>0</v>
      </c>
      <c r="N82" s="9" t="str">
        <f>Rekenblad!N82</f>
        <v>Hal en lokaal</v>
      </c>
      <c r="O82" s="22">
        <f t="shared" si="3"/>
        <v>0</v>
      </c>
      <c r="P82" s="40" t="e">
        <f t="shared" si="4"/>
        <v>#DIV/0!</v>
      </c>
    </row>
    <row r="83" spans="1:16" x14ac:dyDescent="0.25">
      <c r="A83" s="71" t="str">
        <f>Rekenblad!A83</f>
        <v>Derde etage</v>
      </c>
      <c r="B83" s="30" t="str">
        <f>Rekenblad!B83</f>
        <v>3.1</v>
      </c>
      <c r="C83" s="13" t="str">
        <f>Rekenblad!C83</f>
        <v>Lokaal 300 ( biologie )</v>
      </c>
      <c r="D83" s="14" t="str">
        <f>Rekenblad!D83</f>
        <v>Hoofdgebouw</v>
      </c>
      <c r="E83" s="15" t="str">
        <f>Rekenblad!E83</f>
        <v>Gietvloer</v>
      </c>
      <c r="F83" s="16">
        <f>Rekenblad!F83</f>
        <v>77.61</v>
      </c>
      <c r="G83" s="44">
        <f>Rekenblad!G83</f>
        <v>160</v>
      </c>
      <c r="H83" s="74">
        <f>Rekenblad!H83</f>
        <v>0</v>
      </c>
      <c r="I83" s="20">
        <f>Rekenblad!I83</f>
        <v>0</v>
      </c>
      <c r="J83" s="20">
        <f>Rekenblad!J83</f>
        <v>93.3</v>
      </c>
      <c r="K83" s="20">
        <f>Rekenblad!K83</f>
        <v>0</v>
      </c>
      <c r="L83" s="21">
        <f>Rekenblad!L83</f>
        <v>0</v>
      </c>
      <c r="M83" s="9">
        <f>Rekenblad!M83</f>
        <v>0</v>
      </c>
      <c r="N83" s="9" t="str">
        <f>Rekenblad!N83</f>
        <v>Hal en lokaal</v>
      </c>
      <c r="O83" s="22">
        <f t="shared" si="3"/>
        <v>0</v>
      </c>
      <c r="P83" s="40" t="e">
        <f t="shared" si="4"/>
        <v>#DIV/0!</v>
      </c>
    </row>
    <row r="84" spans="1:16" x14ac:dyDescent="0.25">
      <c r="A84" s="71" t="str">
        <f>Rekenblad!A84</f>
        <v>Derde etage</v>
      </c>
      <c r="B84" s="33" t="str">
        <f>Rekenblad!B84</f>
        <v>3.19</v>
      </c>
      <c r="C84" s="13" t="str">
        <f>Rekenblad!C84</f>
        <v>Lokaal 309</v>
      </c>
      <c r="D84" s="14" t="str">
        <f>Rekenblad!D84</f>
        <v>Hoofdgebouw</v>
      </c>
      <c r="E84" s="15" t="str">
        <f>Rekenblad!E84</f>
        <v>Gietvloer</v>
      </c>
      <c r="F84" s="16">
        <f>Rekenblad!F84</f>
        <v>62.52</v>
      </c>
      <c r="G84" s="44">
        <f>Rekenblad!G84</f>
        <v>160</v>
      </c>
      <c r="H84" s="74">
        <f>Rekenblad!H84</f>
        <v>0</v>
      </c>
      <c r="I84" s="20">
        <f>Rekenblad!I84</f>
        <v>0</v>
      </c>
      <c r="J84" s="20">
        <f>Rekenblad!J84</f>
        <v>75.16</v>
      </c>
      <c r="K84" s="20">
        <f>Rekenblad!K84</f>
        <v>0</v>
      </c>
      <c r="L84" s="21">
        <f>Rekenblad!L84</f>
        <v>0</v>
      </c>
      <c r="M84" s="9">
        <f>Rekenblad!M84</f>
        <v>0</v>
      </c>
      <c r="N84" s="9" t="str">
        <f>Rekenblad!N84</f>
        <v>Hal en lokaal</v>
      </c>
      <c r="O84" s="22">
        <f t="shared" si="3"/>
        <v>0</v>
      </c>
      <c r="P84" s="40" t="e">
        <f t="shared" si="4"/>
        <v>#DIV/0!</v>
      </c>
    </row>
    <row r="85" spans="1:16" x14ac:dyDescent="0.25">
      <c r="A85" s="71" t="str">
        <f>Rekenblad!A85</f>
        <v>Derde etage</v>
      </c>
      <c r="B85" s="30" t="str">
        <f>Rekenblad!B85</f>
        <v>3.12</v>
      </c>
      <c r="C85" s="13" t="str">
        <f>Rekenblad!C85</f>
        <v>Lokaal 302 ( scheikunde )</v>
      </c>
      <c r="D85" s="14" t="str">
        <f>Rekenblad!D85</f>
        <v>Hoofdgebouw</v>
      </c>
      <c r="E85" s="15" t="str">
        <f>Rekenblad!E85</f>
        <v>Gietvloer</v>
      </c>
      <c r="F85" s="16">
        <f>Rekenblad!F85</f>
        <v>83.51</v>
      </c>
      <c r="G85" s="44">
        <f>Rekenblad!G85</f>
        <v>160</v>
      </c>
      <c r="H85" s="74">
        <f>Rekenblad!H85</f>
        <v>0</v>
      </c>
      <c r="I85" s="20">
        <f>Rekenblad!I85</f>
        <v>0</v>
      </c>
      <c r="J85" s="20">
        <f>Rekenblad!J85</f>
        <v>100.4</v>
      </c>
      <c r="K85" s="20">
        <f>Rekenblad!K85</f>
        <v>0</v>
      </c>
      <c r="L85" s="21">
        <f>Rekenblad!L85</f>
        <v>0</v>
      </c>
      <c r="M85" s="9">
        <f>Rekenblad!M85</f>
        <v>0</v>
      </c>
      <c r="N85" s="9" t="str">
        <f>Rekenblad!N85</f>
        <v>Hal en lokaal</v>
      </c>
      <c r="O85" s="22">
        <f t="shared" si="3"/>
        <v>0</v>
      </c>
      <c r="P85" s="40" t="e">
        <f t="shared" si="4"/>
        <v>#DIV/0!</v>
      </c>
    </row>
    <row r="86" spans="1:16" x14ac:dyDescent="0.25">
      <c r="A86" s="71" t="str">
        <f>Rekenblad!A86</f>
        <v>Derde etage</v>
      </c>
      <c r="B86" s="30" t="str">
        <f>Rekenblad!B86</f>
        <v>3.16</v>
      </c>
      <c r="C86" s="13" t="str">
        <f>Rekenblad!C86</f>
        <v>Lokaal 306 ( natuurkunde)</v>
      </c>
      <c r="D86" s="14" t="str">
        <f>Rekenblad!D86</f>
        <v>Hoofdgebouw</v>
      </c>
      <c r="E86" s="15" t="str">
        <f>Rekenblad!E86</f>
        <v>Gietvloer</v>
      </c>
      <c r="F86" s="16">
        <f>Rekenblad!F86</f>
        <v>82.85</v>
      </c>
      <c r="G86" s="44">
        <f>Rekenblad!G86</f>
        <v>160</v>
      </c>
      <c r="H86" s="74">
        <f>Rekenblad!H86</f>
        <v>0</v>
      </c>
      <c r="I86" s="20">
        <f>Rekenblad!I86</f>
        <v>0</v>
      </c>
      <c r="J86" s="20">
        <f>Rekenblad!J86</f>
        <v>99.6</v>
      </c>
      <c r="K86" s="20">
        <f>Rekenblad!K86</f>
        <v>0</v>
      </c>
      <c r="L86" s="21">
        <f>Rekenblad!L86</f>
        <v>0</v>
      </c>
      <c r="M86" s="9">
        <f>Rekenblad!M86</f>
        <v>0</v>
      </c>
      <c r="N86" s="9" t="str">
        <f>Rekenblad!N86</f>
        <v>Hal en lokaal</v>
      </c>
      <c r="O86" s="22">
        <f t="shared" si="3"/>
        <v>0</v>
      </c>
      <c r="P86" s="40" t="e">
        <f t="shared" si="4"/>
        <v>#DIV/0!</v>
      </c>
    </row>
    <row r="87" spans="1:16" x14ac:dyDescent="0.25">
      <c r="A87" s="71" t="str">
        <f>Rekenblad!A87</f>
        <v>Derde etage</v>
      </c>
      <c r="B87" s="30" t="str">
        <f>Rekenblad!B87</f>
        <v>3.18</v>
      </c>
      <c r="C87" s="13" t="str">
        <f>Rekenblad!C87</f>
        <v>Lokaal 308 ( natuurkunde )</v>
      </c>
      <c r="D87" s="14" t="str">
        <f>Rekenblad!D87</f>
        <v>Hoofdgebouw</v>
      </c>
      <c r="E87" s="15" t="str">
        <f>Rekenblad!E87</f>
        <v>Gietvloer</v>
      </c>
      <c r="F87" s="16">
        <f>Rekenblad!F87</f>
        <v>61.73</v>
      </c>
      <c r="G87" s="44">
        <f>Rekenblad!G87</f>
        <v>160</v>
      </c>
      <c r="H87" s="74">
        <f>Rekenblad!H87</f>
        <v>0</v>
      </c>
      <c r="I87" s="20">
        <f>Rekenblad!I87</f>
        <v>0</v>
      </c>
      <c r="J87" s="20">
        <f>Rekenblad!J87</f>
        <v>74.209999999999994</v>
      </c>
      <c r="K87" s="20">
        <f>Rekenblad!K87</f>
        <v>0</v>
      </c>
      <c r="L87" s="21">
        <f>Rekenblad!L87</f>
        <v>0</v>
      </c>
      <c r="M87" s="9">
        <f>Rekenblad!M87</f>
        <v>0</v>
      </c>
      <c r="N87" s="9" t="str">
        <f>Rekenblad!N87</f>
        <v>Hal en lokaal</v>
      </c>
      <c r="O87" s="22">
        <f t="shared" si="3"/>
        <v>0</v>
      </c>
      <c r="P87" s="40" t="e">
        <f t="shared" si="4"/>
        <v>#DIV/0!</v>
      </c>
    </row>
    <row r="88" spans="1:16" x14ac:dyDescent="0.25">
      <c r="A88" s="71" t="str">
        <f>Rekenblad!A88</f>
        <v>Derde etage</v>
      </c>
      <c r="B88" s="30" t="str">
        <f>Rekenblad!B88</f>
        <v>3.15</v>
      </c>
      <c r="C88" s="13" t="str">
        <f>Rekenblad!C88</f>
        <v>Lokaal 305</v>
      </c>
      <c r="D88" s="14" t="str">
        <f>Rekenblad!D88</f>
        <v>Hoofdgebouw</v>
      </c>
      <c r="E88" s="15" t="str">
        <f>Rekenblad!E88</f>
        <v>Gietvloer</v>
      </c>
      <c r="F88" s="16">
        <f>Rekenblad!F88</f>
        <v>30.44</v>
      </c>
      <c r="G88" s="44">
        <f>Rekenblad!G88</f>
        <v>160</v>
      </c>
      <c r="H88" s="74">
        <f>Rekenblad!H88</f>
        <v>0</v>
      </c>
      <c r="I88" s="20">
        <f>Rekenblad!I88</f>
        <v>0</v>
      </c>
      <c r="J88" s="20">
        <f>Rekenblad!J88</f>
        <v>36.6</v>
      </c>
      <c r="K88" s="20">
        <f>Rekenblad!K88</f>
        <v>0</v>
      </c>
      <c r="L88" s="21">
        <f>Rekenblad!L88</f>
        <v>0</v>
      </c>
      <c r="M88" s="9">
        <f>Rekenblad!M88</f>
        <v>0</v>
      </c>
      <c r="N88" s="9" t="str">
        <f>Rekenblad!N88</f>
        <v>Hal en lokaal</v>
      </c>
      <c r="O88" s="22">
        <f t="shared" si="3"/>
        <v>0</v>
      </c>
      <c r="P88" s="40" t="e">
        <f t="shared" si="4"/>
        <v>#DIV/0!</v>
      </c>
    </row>
    <row r="89" spans="1:16" x14ac:dyDescent="0.25">
      <c r="A89" s="71" t="str">
        <f>Rekenblad!A89</f>
        <v>Begane grond</v>
      </c>
      <c r="B89" s="26" t="str">
        <f>Rekenblad!B89</f>
        <v>0.24</v>
      </c>
      <c r="C89" s="13" t="str">
        <f>Rekenblad!C89</f>
        <v>Receptie</v>
      </c>
      <c r="D89" s="14" t="str">
        <f>Rekenblad!D89</f>
        <v>Hoofdgebouw</v>
      </c>
      <c r="E89" s="15" t="str">
        <f>Rekenblad!E89</f>
        <v>Gietvloer</v>
      </c>
      <c r="F89" s="16">
        <f>Rekenblad!F89</f>
        <v>9.98</v>
      </c>
      <c r="G89" s="25">
        <f>Rekenblad!G89</f>
        <v>200</v>
      </c>
      <c r="H89" s="74">
        <f>Rekenblad!H89</f>
        <v>0</v>
      </c>
      <c r="I89" s="20">
        <f>Rekenblad!I89</f>
        <v>0</v>
      </c>
      <c r="J89" s="20">
        <f>Rekenblad!J89</f>
        <v>12.2</v>
      </c>
      <c r="K89" s="20">
        <f>Rekenblad!K89</f>
        <v>0</v>
      </c>
      <c r="L89" s="21">
        <f>Rekenblad!L89</f>
        <v>0</v>
      </c>
      <c r="M89" s="43">
        <f>Rekenblad!M89</f>
        <v>0</v>
      </c>
      <c r="N89" s="9" t="str">
        <f>Rekenblad!N89</f>
        <v>Hal en lokaal</v>
      </c>
      <c r="O89" s="22">
        <f t="shared" si="3"/>
        <v>0</v>
      </c>
      <c r="P89" s="40" t="e">
        <f t="shared" si="4"/>
        <v>#DIV/0!</v>
      </c>
    </row>
    <row r="90" spans="1:16" x14ac:dyDescent="0.25">
      <c r="A90" s="71" t="str">
        <f>Rekenblad!A90</f>
        <v>Begane grond</v>
      </c>
      <c r="B90" s="32" t="str">
        <f>Rekenblad!B90</f>
        <v>0.11</v>
      </c>
      <c r="C90" s="13" t="str">
        <f>Rekenblad!C90</f>
        <v>Hal</v>
      </c>
      <c r="D90" s="14" t="str">
        <f>Rekenblad!D90</f>
        <v>Hoofdgebouw</v>
      </c>
      <c r="E90" s="15" t="str">
        <f>Rekenblad!E90</f>
        <v>Gietvloer</v>
      </c>
      <c r="F90" s="16">
        <f>Rekenblad!F90</f>
        <v>35.69</v>
      </c>
      <c r="G90" s="17">
        <f>Rekenblad!G90</f>
        <v>200</v>
      </c>
      <c r="H90" s="74">
        <f>Rekenblad!H90</f>
        <v>0</v>
      </c>
      <c r="I90" s="20">
        <f>Rekenblad!I90</f>
        <v>0</v>
      </c>
      <c r="J90" s="20">
        <f>Rekenblad!J90</f>
        <v>43.62</v>
      </c>
      <c r="K90" s="20">
        <f>Rekenblad!K90</f>
        <v>0</v>
      </c>
      <c r="L90" s="21">
        <f>Rekenblad!L90</f>
        <v>0</v>
      </c>
      <c r="M90" s="9">
        <f>Rekenblad!M90</f>
        <v>0</v>
      </c>
      <c r="N90" s="9" t="str">
        <f>Rekenblad!N90</f>
        <v>Hal en lokaal</v>
      </c>
      <c r="O90" s="22">
        <f t="shared" si="3"/>
        <v>0</v>
      </c>
      <c r="P90" s="40" t="e">
        <f t="shared" si="4"/>
        <v>#DIV/0!</v>
      </c>
    </row>
    <row r="91" spans="1:16" x14ac:dyDescent="0.25">
      <c r="A91" s="71" t="str">
        <f>Rekenblad!A91</f>
        <v>Begane grond</v>
      </c>
      <c r="B91" s="32" t="str">
        <f>Rekenblad!B91</f>
        <v>0.17</v>
      </c>
      <c r="C91" s="13" t="str">
        <f>Rekenblad!C91</f>
        <v>Trap</v>
      </c>
      <c r="D91" s="14" t="str">
        <f>Rekenblad!D91</f>
        <v>Hoofdgebouw</v>
      </c>
      <c r="E91" s="15" t="str">
        <f>Rekenblad!E91</f>
        <v>Hout</v>
      </c>
      <c r="F91" s="16">
        <f>Rekenblad!F91</f>
        <v>12</v>
      </c>
      <c r="G91" s="17">
        <f>Rekenblad!G91</f>
        <v>200</v>
      </c>
      <c r="H91" s="74">
        <f>Rekenblad!H91</f>
        <v>0</v>
      </c>
      <c r="I91" s="20">
        <f>Rekenblad!I91</f>
        <v>0</v>
      </c>
      <c r="J91" s="20">
        <f>Rekenblad!J91</f>
        <v>14.67</v>
      </c>
      <c r="K91" s="20">
        <f>Rekenblad!K91</f>
        <v>0</v>
      </c>
      <c r="L91" s="21">
        <f>Rekenblad!L91</f>
        <v>0</v>
      </c>
      <c r="M91" s="9">
        <f>Rekenblad!M91</f>
        <v>0</v>
      </c>
      <c r="N91" s="9" t="str">
        <f>Rekenblad!N91</f>
        <v>Hal en lokaal</v>
      </c>
      <c r="O91" s="22">
        <f t="shared" si="3"/>
        <v>0</v>
      </c>
      <c r="P91" s="40" t="e">
        <f t="shared" si="4"/>
        <v>#DIV/0!</v>
      </c>
    </row>
    <row r="92" spans="1:16" x14ac:dyDescent="0.25">
      <c r="A92" s="71" t="str">
        <f>Rekenblad!A92</f>
        <v>Begane grond</v>
      </c>
      <c r="B92" s="33" t="str">
        <f>Rekenblad!B92</f>
        <v>0.07</v>
      </c>
      <c r="C92" s="13" t="str">
        <f>Rekenblad!C92</f>
        <v>Kluis/zitruimte</v>
      </c>
      <c r="D92" s="14" t="str">
        <f>Rekenblad!D92</f>
        <v>Onderbouw</v>
      </c>
      <c r="E92" s="15" t="str">
        <f>Rekenblad!E92</f>
        <v>Epoxy</v>
      </c>
      <c r="F92" s="16">
        <f>Rekenblad!F92</f>
        <v>76.39</v>
      </c>
      <c r="G92" s="44">
        <f>Rekenblad!G92</f>
        <v>200</v>
      </c>
      <c r="H92" s="74">
        <f>Rekenblad!H92</f>
        <v>0</v>
      </c>
      <c r="I92" s="20">
        <f>Rekenblad!I92</f>
        <v>0</v>
      </c>
      <c r="J92" s="20">
        <f>Rekenblad!J92</f>
        <v>93.37</v>
      </c>
      <c r="K92" s="20">
        <f>Rekenblad!K92</f>
        <v>0</v>
      </c>
      <c r="L92" s="21">
        <f>Rekenblad!L92</f>
        <v>0</v>
      </c>
      <c r="M92" s="9">
        <f>Rekenblad!M92</f>
        <v>0</v>
      </c>
      <c r="N92" s="9" t="str">
        <f>Rekenblad!N92</f>
        <v>Hal en lokaal</v>
      </c>
      <c r="O92" s="22">
        <f t="shared" si="3"/>
        <v>0</v>
      </c>
      <c r="P92" s="40" t="e">
        <f t="shared" si="4"/>
        <v>#DIV/0!</v>
      </c>
    </row>
    <row r="93" spans="1:16" x14ac:dyDescent="0.25">
      <c r="A93" s="71" t="str">
        <f>Rekenblad!A93</f>
        <v>Souterrain</v>
      </c>
      <c r="B93" s="12" t="str">
        <f>Rekenblad!B93</f>
        <v>-1.01</v>
      </c>
      <c r="C93" s="13" t="str">
        <f>Rekenblad!C93</f>
        <v>Leerlingencafe</v>
      </c>
      <c r="D93" s="14" t="str">
        <f>Rekenblad!D93</f>
        <v>Hoofdgebouw</v>
      </c>
      <c r="E93" s="49" t="str">
        <f>Rekenblad!E93</f>
        <v>Kunststof</v>
      </c>
      <c r="F93" s="16">
        <f>Rekenblad!F93</f>
        <v>58.93</v>
      </c>
      <c r="G93" s="17">
        <f>Rekenblad!G93</f>
        <v>200</v>
      </c>
      <c r="H93" s="74">
        <f>Rekenblad!H93</f>
        <v>0</v>
      </c>
      <c r="I93" s="20">
        <f>Rekenblad!I93</f>
        <v>0</v>
      </c>
      <c r="J93" s="20">
        <f>Rekenblad!J93</f>
        <v>72.03</v>
      </c>
      <c r="K93" s="20">
        <f>Rekenblad!K93</f>
        <v>0</v>
      </c>
      <c r="L93" s="21">
        <f>Rekenblad!L93</f>
        <v>0</v>
      </c>
      <c r="M93" s="9">
        <f>Rekenblad!M93</f>
        <v>0</v>
      </c>
      <c r="N93" s="9" t="str">
        <f>Rekenblad!N93</f>
        <v>Hal en lokaal</v>
      </c>
      <c r="O93" s="22">
        <f t="shared" si="3"/>
        <v>0</v>
      </c>
      <c r="P93" s="40" t="e">
        <f t="shared" si="4"/>
        <v>#DIV/0!</v>
      </c>
    </row>
    <row r="94" spans="1:16" x14ac:dyDescent="0.25">
      <c r="A94" s="71" t="str">
        <f>Rekenblad!A94</f>
        <v>Begane grond</v>
      </c>
      <c r="B94" s="12" t="str">
        <f>Rekenblad!B94</f>
        <v>0.01</v>
      </c>
      <c r="C94" s="13" t="str">
        <f>Rekenblad!C94</f>
        <v>Entreehal</v>
      </c>
      <c r="D94" s="14" t="str">
        <f>Rekenblad!D94</f>
        <v>Hoofdgebouw</v>
      </c>
      <c r="E94" s="15" t="str">
        <f>Rekenblad!E94</f>
        <v>lnloopmat/gietvloer</v>
      </c>
      <c r="F94" s="16">
        <f>Rekenblad!F94</f>
        <v>70.87</v>
      </c>
      <c r="G94" s="17">
        <f>Rekenblad!G94</f>
        <v>200</v>
      </c>
      <c r="H94" s="74">
        <f>Rekenblad!H94</f>
        <v>0</v>
      </c>
      <c r="I94" s="20">
        <f>Rekenblad!I94</f>
        <v>0</v>
      </c>
      <c r="J94" s="20">
        <f>Rekenblad!J94</f>
        <v>88.09</v>
      </c>
      <c r="K94" s="20">
        <f>Rekenblad!K94</f>
        <v>0</v>
      </c>
      <c r="L94" s="21">
        <f>Rekenblad!L94</f>
        <v>0</v>
      </c>
      <c r="M94" s="9">
        <f>Rekenblad!M94</f>
        <v>0</v>
      </c>
      <c r="N94" s="9" t="str">
        <f>Rekenblad!N94</f>
        <v>Hal en lokaal</v>
      </c>
      <c r="O94" s="22">
        <f t="shared" si="3"/>
        <v>0</v>
      </c>
      <c r="P94" s="40" t="e">
        <f t="shared" si="4"/>
        <v>#DIV/0!</v>
      </c>
    </row>
    <row r="95" spans="1:16" x14ac:dyDescent="0.25">
      <c r="A95" s="71" t="str">
        <f>Rekenblad!A95</f>
        <v>Tweede etage</v>
      </c>
      <c r="B95" s="34" t="str">
        <f>Rekenblad!B95</f>
        <v>2.01</v>
      </c>
      <c r="C95" s="35" t="str">
        <f>Rekenblad!C95</f>
        <v>Docentenruimte</v>
      </c>
      <c r="D95" s="14" t="str">
        <f>Rekenblad!D95</f>
        <v>Onderbouw</v>
      </c>
      <c r="E95" s="15" t="str">
        <f>Rekenblad!E95</f>
        <v>Marmoleum</v>
      </c>
      <c r="F95" s="16">
        <f>Rekenblad!F95</f>
        <v>44.48</v>
      </c>
      <c r="G95" s="36">
        <f>Rekenblad!G95</f>
        <v>200</v>
      </c>
      <c r="H95" s="74">
        <f>Rekenblad!H95</f>
        <v>0</v>
      </c>
      <c r="I95" s="20">
        <f>Rekenblad!I95</f>
        <v>0</v>
      </c>
      <c r="J95" s="20">
        <f>Rekenblad!J95</f>
        <v>55.29</v>
      </c>
      <c r="K95" s="20">
        <f>Rekenblad!K95</f>
        <v>0</v>
      </c>
      <c r="L95" s="21">
        <f>Rekenblad!L95</f>
        <v>0</v>
      </c>
      <c r="M95" s="9">
        <f>Rekenblad!M95</f>
        <v>0</v>
      </c>
      <c r="N95" s="9" t="str">
        <f>Rekenblad!N95</f>
        <v>Hal en lokaal</v>
      </c>
      <c r="O95" s="22">
        <f t="shared" si="3"/>
        <v>0</v>
      </c>
      <c r="P95" s="40" t="e">
        <f t="shared" si="4"/>
        <v>#DIV/0!</v>
      </c>
    </row>
    <row r="96" spans="1:16" x14ac:dyDescent="0.25">
      <c r="A96" s="71" t="str">
        <f>Rekenblad!A96</f>
        <v>Begane grond</v>
      </c>
      <c r="B96" s="26" t="str">
        <f>Rekenblad!B96</f>
        <v>0.49</v>
      </c>
      <c r="C96" s="13" t="str">
        <f>Rekenblad!C96</f>
        <v>Lerarenruimte</v>
      </c>
      <c r="D96" s="14" t="str">
        <f>Rekenblad!D96</f>
        <v>Hoofdgebouw</v>
      </c>
      <c r="E96" s="15" t="str">
        <f>Rekenblad!E96</f>
        <v>Gietvloer</v>
      </c>
      <c r="F96" s="16">
        <f>Rekenblad!F96</f>
        <v>24.46</v>
      </c>
      <c r="G96" s="25">
        <f>Rekenblad!G96</f>
        <v>200</v>
      </c>
      <c r="H96" s="74">
        <f>Rekenblad!H96</f>
        <v>0</v>
      </c>
      <c r="I96" s="20">
        <f>Rekenblad!I96</f>
        <v>0</v>
      </c>
      <c r="J96" s="20">
        <f>Rekenblad!J96</f>
        <v>30.4</v>
      </c>
      <c r="K96" s="20">
        <f>Rekenblad!K96</f>
        <v>0</v>
      </c>
      <c r="L96" s="21">
        <f>Rekenblad!L96</f>
        <v>0</v>
      </c>
      <c r="M96" s="9">
        <f>Rekenblad!M96</f>
        <v>0</v>
      </c>
      <c r="N96" s="9" t="str">
        <f>Rekenblad!N96</f>
        <v>Hal en lokaal</v>
      </c>
      <c r="O96" s="22">
        <f t="shared" si="3"/>
        <v>0</v>
      </c>
      <c r="P96" s="40" t="e">
        <f t="shared" si="4"/>
        <v>#DIV/0!</v>
      </c>
    </row>
    <row r="97" spans="1:16" x14ac:dyDescent="0.25">
      <c r="A97" s="71" t="str">
        <f>Rekenblad!A97</f>
        <v>Begane grond</v>
      </c>
      <c r="B97" s="33" t="str">
        <f>Rekenblad!B97</f>
        <v>0.18</v>
      </c>
      <c r="C97" s="13" t="str">
        <f>Rekenblad!C97</f>
        <v>Trap</v>
      </c>
      <c r="D97" s="14" t="str">
        <f>Rekenblad!D97</f>
        <v>Onderbouw</v>
      </c>
      <c r="E97" s="15" t="str">
        <f>Rekenblad!E97</f>
        <v>Belon</v>
      </c>
      <c r="F97" s="16">
        <f>Rekenblad!F97</f>
        <v>40</v>
      </c>
      <c r="G97" s="44">
        <f>Rekenblad!G97</f>
        <v>200</v>
      </c>
      <c r="H97" s="74">
        <f>Rekenblad!H97</f>
        <v>0</v>
      </c>
      <c r="I97" s="20">
        <f>Rekenblad!I97</f>
        <v>0</v>
      </c>
      <c r="J97" s="20">
        <f>Rekenblad!J97</f>
        <v>55.35</v>
      </c>
      <c r="K97" s="20">
        <f>Rekenblad!K97</f>
        <v>0</v>
      </c>
      <c r="L97" s="21">
        <f>Rekenblad!L97</f>
        <v>0</v>
      </c>
      <c r="M97" s="43">
        <f>Rekenblad!M97</f>
        <v>0</v>
      </c>
      <c r="N97" s="9" t="str">
        <f>Rekenblad!N97</f>
        <v>Hal en lokaal</v>
      </c>
      <c r="O97" s="22">
        <f t="shared" si="3"/>
        <v>0</v>
      </c>
      <c r="P97" s="40" t="e">
        <f t="shared" si="4"/>
        <v>#DIV/0!</v>
      </c>
    </row>
    <row r="98" spans="1:16" x14ac:dyDescent="0.25">
      <c r="A98" s="71" t="str">
        <f>Rekenblad!A98</f>
        <v>Begane grond</v>
      </c>
      <c r="B98" s="33" t="str">
        <f>Rekenblad!B98</f>
        <v>0.19</v>
      </c>
      <c r="C98" s="13" t="str">
        <f>Rekenblad!C98</f>
        <v>Trap</v>
      </c>
      <c r="D98" s="14" t="str">
        <f>Rekenblad!D98</f>
        <v>Onderbouw</v>
      </c>
      <c r="E98" s="15" t="str">
        <f>Rekenblad!E98</f>
        <v>Belon</v>
      </c>
      <c r="F98" s="16">
        <f>Rekenblad!F98</f>
        <v>40</v>
      </c>
      <c r="G98" s="44">
        <f>Rekenblad!G98</f>
        <v>200</v>
      </c>
      <c r="H98" s="74">
        <f>Rekenblad!H98</f>
        <v>0</v>
      </c>
      <c r="I98" s="20">
        <f>Rekenblad!I98</f>
        <v>0</v>
      </c>
      <c r="J98" s="20">
        <f>Rekenblad!J98</f>
        <v>55.35</v>
      </c>
      <c r="K98" s="20">
        <f>Rekenblad!K98</f>
        <v>0</v>
      </c>
      <c r="L98" s="21">
        <f>Rekenblad!L98</f>
        <v>0</v>
      </c>
      <c r="M98" s="9">
        <f>Rekenblad!M98</f>
        <v>0</v>
      </c>
      <c r="N98" s="9" t="str">
        <f>Rekenblad!N98</f>
        <v>Hal en lokaal</v>
      </c>
      <c r="O98" s="22">
        <f t="shared" si="3"/>
        <v>0</v>
      </c>
      <c r="P98" s="40" t="e">
        <f t="shared" si="4"/>
        <v>#DIV/0!</v>
      </c>
    </row>
    <row r="99" spans="1:16" x14ac:dyDescent="0.25">
      <c r="A99" s="71" t="str">
        <f>Rekenblad!A99</f>
        <v>Tweede etage</v>
      </c>
      <c r="B99" s="28" t="str">
        <f>Rekenblad!B99</f>
        <v>2.21</v>
      </c>
      <c r="C99" s="13" t="str">
        <f>Rekenblad!C99</f>
        <v>Stilteruimte</v>
      </c>
      <c r="D99" s="14" t="str">
        <f>Rekenblad!D99</f>
        <v>Hoofdgebouw</v>
      </c>
      <c r="E99" s="15" t="str">
        <f>Rekenblad!E99</f>
        <v>Gietvloer</v>
      </c>
      <c r="F99" s="16">
        <f>Rekenblad!F99</f>
        <v>28.99</v>
      </c>
      <c r="G99" s="29">
        <f>Rekenblad!G99</f>
        <v>200</v>
      </c>
      <c r="H99" s="74">
        <f>Rekenblad!H99</f>
        <v>0</v>
      </c>
      <c r="I99" s="20">
        <f>Rekenblad!I99</f>
        <v>0</v>
      </c>
      <c r="J99" s="20">
        <f>Rekenblad!J99</f>
        <v>42.52</v>
      </c>
      <c r="K99" s="20">
        <f>Rekenblad!K99</f>
        <v>0</v>
      </c>
      <c r="L99" s="21">
        <f>Rekenblad!L99</f>
        <v>0</v>
      </c>
      <c r="M99" s="43">
        <f>Rekenblad!M99</f>
        <v>0</v>
      </c>
      <c r="N99" s="9" t="str">
        <f>Rekenblad!N99</f>
        <v>Kantoor e.d.</v>
      </c>
      <c r="O99" s="22">
        <f>F99*G99*$R$17</f>
        <v>0</v>
      </c>
      <c r="P99" s="40" t="e">
        <f t="shared" si="4"/>
        <v>#DIV/0!</v>
      </c>
    </row>
    <row r="100" spans="1:16" x14ac:dyDescent="0.25">
      <c r="A100" s="71" t="str">
        <f>Rekenblad!A100</f>
        <v>Begane grond</v>
      </c>
      <c r="B100" s="33" t="str">
        <f>Rekenblad!B100</f>
        <v>0.06</v>
      </c>
      <c r="C100" s="13" t="str">
        <f>Rekenblad!C100</f>
        <v>Garderobe</v>
      </c>
      <c r="D100" s="14" t="str">
        <f>Rekenblad!D100</f>
        <v>Onderbouw</v>
      </c>
      <c r="E100" s="15" t="str">
        <f>Rekenblad!E100</f>
        <v>Marmoleum</v>
      </c>
      <c r="F100" s="16">
        <f>Rekenblad!F100</f>
        <v>17.57</v>
      </c>
      <c r="G100" s="44">
        <f>Rekenblad!G100</f>
        <v>200</v>
      </c>
      <c r="H100" s="74">
        <f>Rekenblad!H100</f>
        <v>0</v>
      </c>
      <c r="I100" s="20">
        <f>Rekenblad!I100</f>
        <v>0</v>
      </c>
      <c r="J100" s="20">
        <f>Rekenblad!J100</f>
        <v>25.77</v>
      </c>
      <c r="K100" s="20">
        <f>Rekenblad!K100</f>
        <v>0</v>
      </c>
      <c r="L100" s="21">
        <f>Rekenblad!L100</f>
        <v>0</v>
      </c>
      <c r="M100" s="9">
        <f>Rekenblad!M100</f>
        <v>0</v>
      </c>
      <c r="N100" s="9" t="str">
        <f>Rekenblad!N100</f>
        <v>Kantoor e.d.</v>
      </c>
      <c r="O100" s="22">
        <f t="shared" ref="O100:O123" si="5">F100*G100*$R$17</f>
        <v>0</v>
      </c>
      <c r="P100" s="40" t="e">
        <f t="shared" si="4"/>
        <v>#DIV/0!</v>
      </c>
    </row>
    <row r="101" spans="1:16" x14ac:dyDescent="0.25">
      <c r="A101" s="71" t="str">
        <f>Rekenblad!A101</f>
        <v>Begane grond</v>
      </c>
      <c r="B101" s="24" t="str">
        <f>Rekenblad!B101</f>
        <v>0.5</v>
      </c>
      <c r="C101" s="13" t="str">
        <f>Rekenblad!C101</f>
        <v>Hoofdtrappenhuis 1</v>
      </c>
      <c r="D101" s="14" t="str">
        <f>Rekenblad!D101</f>
        <v>Hoofdgebouw</v>
      </c>
      <c r="E101" s="15" t="str">
        <f>Rekenblad!E101</f>
        <v>D.H.T.</v>
      </c>
      <c r="F101" s="16">
        <f>Rekenblad!F101</f>
        <v>85</v>
      </c>
      <c r="G101" s="25">
        <f>Rekenblad!G101</f>
        <v>200</v>
      </c>
      <c r="H101" s="74">
        <f>Rekenblad!H101</f>
        <v>0</v>
      </c>
      <c r="I101" s="20">
        <f>Rekenblad!I101</f>
        <v>0</v>
      </c>
      <c r="J101" s="20">
        <f>Rekenblad!J101</f>
        <v>124.67</v>
      </c>
      <c r="K101" s="20">
        <f>Rekenblad!K101</f>
        <v>0</v>
      </c>
      <c r="L101" s="21">
        <f>Rekenblad!L101</f>
        <v>0</v>
      </c>
      <c r="M101" s="9">
        <f>Rekenblad!M101</f>
        <v>0</v>
      </c>
      <c r="N101" s="9" t="str">
        <f>Rekenblad!N101</f>
        <v>Kantoor e.d.</v>
      </c>
      <c r="O101" s="22">
        <f t="shared" si="5"/>
        <v>0</v>
      </c>
      <c r="P101" s="40" t="e">
        <f t="shared" si="4"/>
        <v>#DIV/0!</v>
      </c>
    </row>
    <row r="102" spans="1:16" x14ac:dyDescent="0.25">
      <c r="A102" s="71" t="str">
        <f>Rekenblad!A102</f>
        <v>Begane grond</v>
      </c>
      <c r="B102" s="26" t="str">
        <f>Rekenblad!B102</f>
        <v>0.51</v>
      </c>
      <c r="C102" s="13" t="str">
        <f>Rekenblad!C102</f>
        <v>Hoofdtrappenhuis 2</v>
      </c>
      <c r="D102" s="14" t="str">
        <f>Rekenblad!D102</f>
        <v>Hoofdgebouw</v>
      </c>
      <c r="E102" s="15" t="str">
        <f>Rekenblad!E102</f>
        <v>D.H.T.</v>
      </c>
      <c r="F102" s="16">
        <f>Rekenblad!F102</f>
        <v>75</v>
      </c>
      <c r="G102" s="25">
        <f>Rekenblad!G102</f>
        <v>200</v>
      </c>
      <c r="H102" s="74">
        <f>Rekenblad!H102</f>
        <v>0</v>
      </c>
      <c r="I102" s="20">
        <f>Rekenblad!I102</f>
        <v>0</v>
      </c>
      <c r="J102" s="20">
        <f>Rekenblad!J102</f>
        <v>110</v>
      </c>
      <c r="K102" s="20">
        <f>Rekenblad!K102</f>
        <v>0</v>
      </c>
      <c r="L102" s="21">
        <f>Rekenblad!L102</f>
        <v>0</v>
      </c>
      <c r="M102" s="9">
        <f>Rekenblad!M102</f>
        <v>0</v>
      </c>
      <c r="N102" s="9" t="str">
        <f>Rekenblad!N102</f>
        <v>Kantoor e.d.</v>
      </c>
      <c r="O102" s="22">
        <f t="shared" si="5"/>
        <v>0</v>
      </c>
      <c r="P102" s="40" t="e">
        <f t="shared" si="4"/>
        <v>#DIV/0!</v>
      </c>
    </row>
    <row r="103" spans="1:16" x14ac:dyDescent="0.25">
      <c r="A103" s="71" t="str">
        <f>Rekenblad!A103</f>
        <v>Begane grond</v>
      </c>
      <c r="B103" s="32" t="str">
        <f>Rekenblad!B103</f>
        <v>0.18</v>
      </c>
      <c r="C103" s="13" t="str">
        <f>Rekenblad!C103</f>
        <v>Counter</v>
      </c>
      <c r="D103" s="14" t="str">
        <f>Rekenblad!D103</f>
        <v>Hoofdgebouw</v>
      </c>
      <c r="E103" s="15" t="str">
        <f>Rekenblad!E103</f>
        <v>D.H.T.</v>
      </c>
      <c r="F103" s="16">
        <f>Rekenblad!F103</f>
        <v>8</v>
      </c>
      <c r="G103" s="17">
        <f>Rekenblad!G103</f>
        <v>200</v>
      </c>
      <c r="H103" s="74">
        <f>Rekenblad!H103</f>
        <v>0</v>
      </c>
      <c r="I103" s="20">
        <f>Rekenblad!I103</f>
        <v>0</v>
      </c>
      <c r="J103" s="20">
        <f>Rekenblad!J103</f>
        <v>11.73</v>
      </c>
      <c r="K103" s="20">
        <f>Rekenblad!K103</f>
        <v>0</v>
      </c>
      <c r="L103" s="21">
        <f>Rekenblad!L103</f>
        <v>0</v>
      </c>
      <c r="M103" s="9">
        <f>Rekenblad!M103</f>
        <v>0</v>
      </c>
      <c r="N103" s="9" t="str">
        <f>Rekenblad!N103</f>
        <v>Kantoor e.d.</v>
      </c>
      <c r="O103" s="22">
        <f t="shared" si="5"/>
        <v>0</v>
      </c>
      <c r="P103" s="40" t="e">
        <f t="shared" si="4"/>
        <v>#DIV/0!</v>
      </c>
    </row>
    <row r="104" spans="1:16" x14ac:dyDescent="0.25">
      <c r="A104" s="71" t="str">
        <f>Rekenblad!A104</f>
        <v>Begane grond</v>
      </c>
      <c r="B104" s="26" t="str">
        <f>Rekenblad!B104</f>
        <v>0.46</v>
      </c>
      <c r="C104" s="13" t="str">
        <f>Rekenblad!C104</f>
        <v>Leraren koffieruimte</v>
      </c>
      <c r="D104" s="14" t="str">
        <f>Rekenblad!D104</f>
        <v>Hoofdgebouw</v>
      </c>
      <c r="E104" s="15" t="str">
        <f>Rekenblad!E104</f>
        <v>Gietvloer</v>
      </c>
      <c r="F104" s="16">
        <f>Rekenblad!F104</f>
        <v>65.03</v>
      </c>
      <c r="G104" s="25">
        <f>Rekenblad!G104</f>
        <v>200</v>
      </c>
      <c r="H104" s="74">
        <f>Rekenblad!H104</f>
        <v>0</v>
      </c>
      <c r="I104" s="20">
        <f>Rekenblad!I104</f>
        <v>0</v>
      </c>
      <c r="J104" s="20">
        <f>Rekenblad!J104</f>
        <v>95.38</v>
      </c>
      <c r="K104" s="20">
        <f>Rekenblad!K104</f>
        <v>0</v>
      </c>
      <c r="L104" s="21">
        <f>Rekenblad!L104</f>
        <v>0</v>
      </c>
      <c r="M104" s="9">
        <f>Rekenblad!M104</f>
        <v>0</v>
      </c>
      <c r="N104" s="9" t="str">
        <f>Rekenblad!N104</f>
        <v>Kantoor e.d.</v>
      </c>
      <c r="O104" s="22">
        <f t="shared" si="5"/>
        <v>0</v>
      </c>
      <c r="P104" s="40" t="e">
        <f t="shared" si="4"/>
        <v>#DIV/0!</v>
      </c>
    </row>
    <row r="105" spans="1:16" x14ac:dyDescent="0.25">
      <c r="A105" s="71" t="str">
        <f>Rekenblad!A105</f>
        <v>Eerste etage</v>
      </c>
      <c r="B105" s="12" t="str">
        <f>Rekenblad!B105</f>
        <v>0.07</v>
      </c>
      <c r="C105" s="13" t="str">
        <f>Rekenblad!C105</f>
        <v>Herenkleedkamer</v>
      </c>
      <c r="D105" s="14" t="str">
        <f>Rekenblad!D105</f>
        <v>Gvmzaal</v>
      </c>
      <c r="E105" s="15" t="str">
        <f>Rekenblad!E105</f>
        <v>D.H.T.</v>
      </c>
      <c r="F105" s="16">
        <f>Rekenblad!F105</f>
        <v>35.659999999999997</v>
      </c>
      <c r="G105" s="42">
        <f>Rekenblad!G105</f>
        <v>200</v>
      </c>
      <c r="H105" s="74">
        <f>Rekenblad!H105</f>
        <v>0</v>
      </c>
      <c r="I105" s="20">
        <f>Rekenblad!I105</f>
        <v>0</v>
      </c>
      <c r="J105" s="20">
        <f>Rekenblad!J105</f>
        <v>52.3</v>
      </c>
      <c r="K105" s="20">
        <f>Rekenblad!K105</f>
        <v>0</v>
      </c>
      <c r="L105" s="21">
        <f>Rekenblad!L105</f>
        <v>0</v>
      </c>
      <c r="M105" s="9">
        <f>Rekenblad!M105</f>
        <v>0</v>
      </c>
      <c r="N105" s="9" t="str">
        <f>Rekenblad!N105</f>
        <v>Kantoor e.d.</v>
      </c>
      <c r="O105" s="22">
        <f t="shared" si="5"/>
        <v>0</v>
      </c>
      <c r="P105" s="40" t="e">
        <f t="shared" si="4"/>
        <v>#DIV/0!</v>
      </c>
    </row>
    <row r="106" spans="1:16" x14ac:dyDescent="0.25">
      <c r="A106" s="71" t="str">
        <f>Rekenblad!A106</f>
        <v>Eerste etage</v>
      </c>
      <c r="B106" s="12" t="str">
        <f>Rekenblad!B106</f>
        <v>0.09</v>
      </c>
      <c r="C106" s="13" t="str">
        <f>Rekenblad!C106</f>
        <v>Dameskleedkamer</v>
      </c>
      <c r="D106" s="14" t="str">
        <f>Rekenblad!D106</f>
        <v>Gvmzaal</v>
      </c>
      <c r="E106" s="15" t="str">
        <f>Rekenblad!E106</f>
        <v>D.H.T.</v>
      </c>
      <c r="F106" s="16">
        <f>Rekenblad!F106</f>
        <v>35.659999999999997</v>
      </c>
      <c r="G106" s="17">
        <f>Rekenblad!G106</f>
        <v>200</v>
      </c>
      <c r="H106" s="74">
        <f>Rekenblad!H106</f>
        <v>0</v>
      </c>
      <c r="I106" s="20">
        <f>Rekenblad!I106</f>
        <v>0</v>
      </c>
      <c r="J106" s="20">
        <f>Rekenblad!J106</f>
        <v>52.3</v>
      </c>
      <c r="K106" s="20">
        <f>Rekenblad!K106</f>
        <v>0</v>
      </c>
      <c r="L106" s="21">
        <f>Rekenblad!L106</f>
        <v>0</v>
      </c>
      <c r="M106" s="9">
        <f>Rekenblad!M106</f>
        <v>0</v>
      </c>
      <c r="N106" s="9" t="str">
        <f>Rekenblad!N106</f>
        <v>Kantoor e.d.</v>
      </c>
      <c r="O106" s="22">
        <f t="shared" si="5"/>
        <v>0</v>
      </c>
      <c r="P106" s="40" t="e">
        <f t="shared" si="4"/>
        <v>#DIV/0!</v>
      </c>
    </row>
    <row r="107" spans="1:16" x14ac:dyDescent="0.25">
      <c r="A107" s="71" t="str">
        <f>Rekenblad!A107</f>
        <v>Derde etage</v>
      </c>
      <c r="B107" s="30" t="str">
        <f>Rekenblad!B107</f>
        <v>3.2</v>
      </c>
      <c r="C107" s="13" t="str">
        <f>Rekenblad!C107</f>
        <v>Lokaal 310</v>
      </c>
      <c r="D107" s="14" t="str">
        <f>Rekenblad!D107</f>
        <v>Hoofdgebouw</v>
      </c>
      <c r="E107" s="15">
        <f>Rekenblad!E107</f>
        <v>0</v>
      </c>
      <c r="F107" s="16">
        <f>Rekenblad!F107</f>
        <v>62.52</v>
      </c>
      <c r="G107" s="31">
        <f>Rekenblad!G107</f>
        <v>160</v>
      </c>
      <c r="H107" s="74">
        <f>Rekenblad!H107</f>
        <v>0</v>
      </c>
      <c r="I107" s="20">
        <f>Rekenblad!I107</f>
        <v>0</v>
      </c>
      <c r="J107" s="20">
        <f>Rekenblad!J107</f>
        <v>97.55</v>
      </c>
      <c r="K107" s="20">
        <f>Rekenblad!K107</f>
        <v>0</v>
      </c>
      <c r="L107" s="21">
        <f>Rekenblad!L107</f>
        <v>0</v>
      </c>
      <c r="M107" s="43">
        <f>Rekenblad!M107</f>
        <v>0</v>
      </c>
      <c r="N107" s="9" t="str">
        <f>Rekenblad!N107</f>
        <v>Kantoor e.d.</v>
      </c>
      <c r="O107" s="22">
        <f t="shared" si="5"/>
        <v>0</v>
      </c>
      <c r="P107" s="40" t="e">
        <f t="shared" si="4"/>
        <v>#DIV/0!</v>
      </c>
    </row>
    <row r="108" spans="1:16" hidden="1" x14ac:dyDescent="0.25">
      <c r="A108" s="71" t="str">
        <f>Rekenblad!A108</f>
        <v>Tussenverdieping</v>
      </c>
      <c r="B108" s="50" t="str">
        <f>Rekenblad!B108</f>
        <v>0.02</v>
      </c>
      <c r="C108" s="13" t="str">
        <f>Rekenblad!C108</f>
        <v>Kleedruimte</v>
      </c>
      <c r="D108" s="14" t="str">
        <f>Rekenblad!D108</f>
        <v>Hoofdgebouw</v>
      </c>
      <c r="E108" s="15" t="str">
        <f>Rekenblad!E108</f>
        <v>Gietvloer</v>
      </c>
      <c r="F108" s="16">
        <f>Rekenblad!F108</f>
        <v>10.16</v>
      </c>
      <c r="G108" s="25">
        <f>Rekenblad!G108</f>
        <v>80</v>
      </c>
      <c r="H108" s="74">
        <f>Rekenblad!H108</f>
        <v>0</v>
      </c>
      <c r="I108" s="20">
        <f>Rekenblad!I108</f>
        <v>0</v>
      </c>
      <c r="J108" s="20">
        <f>Rekenblad!J108</f>
        <v>6.62</v>
      </c>
      <c r="K108" s="20">
        <f>Rekenblad!K108</f>
        <v>0</v>
      </c>
      <c r="L108" s="21">
        <f>Rekenblad!L108</f>
        <v>0</v>
      </c>
      <c r="M108" s="43">
        <f>Rekenblad!M108</f>
        <v>0</v>
      </c>
      <c r="N108" s="9" t="str">
        <f>Rekenblad!N108</f>
        <v>Kantoor e.d.</v>
      </c>
      <c r="O108" s="22">
        <f t="shared" si="5"/>
        <v>0</v>
      </c>
      <c r="P108" s="40" t="e">
        <f t="shared" si="4"/>
        <v>#DIV/0!</v>
      </c>
    </row>
    <row r="109" spans="1:16" hidden="1" x14ac:dyDescent="0.25">
      <c r="A109" s="71" t="str">
        <f>Rekenblad!A109</f>
        <v>Tussenverdieping</v>
      </c>
      <c r="B109" s="51" t="str">
        <f>Rekenblad!B109</f>
        <v>0.04</v>
      </c>
      <c r="C109" s="13" t="str">
        <f>Rekenblad!C109</f>
        <v>Kleedruimte 2</v>
      </c>
      <c r="D109" s="14" t="str">
        <f>Rekenblad!D109</f>
        <v>Hoofdgebouw</v>
      </c>
      <c r="E109" s="15" t="str">
        <f>Rekenblad!E109</f>
        <v>Gietvloer</v>
      </c>
      <c r="F109" s="16">
        <f>Rekenblad!F109</f>
        <v>5.82</v>
      </c>
      <c r="G109" s="25">
        <f>Rekenblad!G109</f>
        <v>80</v>
      </c>
      <c r="H109" s="74">
        <f>Rekenblad!H109</f>
        <v>0</v>
      </c>
      <c r="I109" s="20">
        <f>Rekenblad!I109</f>
        <v>0</v>
      </c>
      <c r="J109" s="20">
        <f>Rekenblad!J109</f>
        <v>3.79</v>
      </c>
      <c r="K109" s="20">
        <f>Rekenblad!K109</f>
        <v>0</v>
      </c>
      <c r="L109" s="21">
        <f>Rekenblad!L109</f>
        <v>0</v>
      </c>
      <c r="M109" s="9">
        <f>Rekenblad!M109</f>
        <v>0</v>
      </c>
      <c r="N109" s="9" t="str">
        <f>Rekenblad!N109</f>
        <v>Kantoor e.d.</v>
      </c>
      <c r="O109" s="22">
        <f t="shared" si="5"/>
        <v>0</v>
      </c>
      <c r="P109" s="40" t="e">
        <f t="shared" si="4"/>
        <v>#DIV/0!</v>
      </c>
    </row>
    <row r="110" spans="1:16" hidden="1" x14ac:dyDescent="0.25">
      <c r="A110" s="71" t="str">
        <f>Rekenblad!A110</f>
        <v>Tussenverdieping</v>
      </c>
      <c r="B110" s="50" t="str">
        <f>Rekenblad!B110</f>
        <v>0.01</v>
      </c>
      <c r="C110" s="13" t="str">
        <f>Rekenblad!C110</f>
        <v>Massageruimte</v>
      </c>
      <c r="D110" s="14" t="str">
        <f>Rekenblad!D110</f>
        <v>Hoofdgebouw</v>
      </c>
      <c r="E110" s="15" t="str">
        <f>Rekenblad!E110</f>
        <v>Gietvloer</v>
      </c>
      <c r="F110" s="16">
        <f>Rekenblad!F110</f>
        <v>12.19</v>
      </c>
      <c r="G110" s="25">
        <f>Rekenblad!G110</f>
        <v>80</v>
      </c>
      <c r="H110" s="74">
        <f>Rekenblad!H110</f>
        <v>0</v>
      </c>
      <c r="I110" s="20">
        <f>Rekenblad!I110</f>
        <v>0</v>
      </c>
      <c r="J110" s="20">
        <f>Rekenblad!J110</f>
        <v>7.95</v>
      </c>
      <c r="K110" s="20">
        <f>Rekenblad!K110</f>
        <v>0</v>
      </c>
      <c r="L110" s="21">
        <f>Rekenblad!L110</f>
        <v>0</v>
      </c>
      <c r="M110" s="9">
        <f>Rekenblad!M110</f>
        <v>0</v>
      </c>
      <c r="N110" s="9" t="str">
        <f>Rekenblad!N110</f>
        <v>Kantoor e.d.</v>
      </c>
      <c r="O110" s="22">
        <f t="shared" si="5"/>
        <v>0</v>
      </c>
      <c r="P110" s="40" t="e">
        <f t="shared" si="4"/>
        <v>#DIV/0!</v>
      </c>
    </row>
    <row r="111" spans="1:16" hidden="1" x14ac:dyDescent="0.25">
      <c r="A111" s="71" t="str">
        <f>Rekenblad!A111</f>
        <v>Eerste etage</v>
      </c>
      <c r="B111" s="34" t="str">
        <f>Rekenblad!B111</f>
        <v>1.08</v>
      </c>
      <c r="C111" s="13" t="str">
        <f>Rekenblad!C111</f>
        <v>Kantoor</v>
      </c>
      <c r="D111" s="14" t="str">
        <f>Rekenblad!D111</f>
        <v>Onderbouw</v>
      </c>
      <c r="E111" s="15" t="str">
        <f>Rekenblad!E111</f>
        <v>Marmoleum</v>
      </c>
      <c r="F111" s="16">
        <f>Rekenblad!F111</f>
        <v>24.04</v>
      </c>
      <c r="G111" s="45">
        <f>Rekenblad!G111</f>
        <v>40</v>
      </c>
      <c r="H111" s="74">
        <f>Rekenblad!H111</f>
        <v>0</v>
      </c>
      <c r="I111" s="20">
        <f>Rekenblad!I111</f>
        <v>0</v>
      </c>
      <c r="J111" s="20">
        <f>Rekenblad!J111</f>
        <v>11.46</v>
      </c>
      <c r="K111" s="20">
        <f>Rekenblad!K111</f>
        <v>0</v>
      </c>
      <c r="L111" s="21">
        <f>Rekenblad!L111</f>
        <v>0</v>
      </c>
      <c r="M111" s="43">
        <f>Rekenblad!M111</f>
        <v>0</v>
      </c>
      <c r="N111" s="9" t="str">
        <f>Rekenblad!N111</f>
        <v>Kantoor e.d.</v>
      </c>
      <c r="O111" s="22">
        <f t="shared" si="5"/>
        <v>0</v>
      </c>
      <c r="P111" s="40" t="e">
        <f t="shared" si="4"/>
        <v>#DIV/0!</v>
      </c>
    </row>
    <row r="112" spans="1:16" hidden="1" x14ac:dyDescent="0.25">
      <c r="A112" s="71" t="str">
        <f>Rekenblad!A112</f>
        <v>Begane grond</v>
      </c>
      <c r="B112" s="33" t="str">
        <f>Rekenblad!B112</f>
        <v>0.3</v>
      </c>
      <c r="C112" s="13" t="str">
        <f>Rekenblad!C112</f>
        <v>Kantoor</v>
      </c>
      <c r="D112" s="14" t="str">
        <f>Rekenblad!D112</f>
        <v>Onderbouw</v>
      </c>
      <c r="E112" s="15" t="str">
        <f>Rekenblad!E112</f>
        <v>Marmoleum</v>
      </c>
      <c r="F112" s="16">
        <f>Rekenblad!F112</f>
        <v>23.12</v>
      </c>
      <c r="G112" s="31">
        <f>Rekenblad!G112</f>
        <v>40</v>
      </c>
      <c r="H112" s="74">
        <f>Rekenblad!H112</f>
        <v>0</v>
      </c>
      <c r="I112" s="20">
        <f>Rekenblad!I112</f>
        <v>0</v>
      </c>
      <c r="J112" s="20">
        <f>Rekenblad!J112</f>
        <v>11.02</v>
      </c>
      <c r="K112" s="20">
        <f>Rekenblad!K112</f>
        <v>0</v>
      </c>
      <c r="L112" s="21">
        <f>Rekenblad!L112</f>
        <v>0</v>
      </c>
      <c r="M112" s="9">
        <f>Rekenblad!M112</f>
        <v>0</v>
      </c>
      <c r="N112" s="9" t="str">
        <f>Rekenblad!N112</f>
        <v>Kantoor e.d.</v>
      </c>
      <c r="O112" s="22">
        <f t="shared" si="5"/>
        <v>0</v>
      </c>
      <c r="P112" s="40" t="e">
        <f t="shared" si="4"/>
        <v>#DIV/0!</v>
      </c>
    </row>
    <row r="113" spans="1:16" hidden="1" x14ac:dyDescent="0.25">
      <c r="A113" s="71" t="str">
        <f>Rekenblad!A113</f>
        <v>Begane grond</v>
      </c>
      <c r="B113" s="12" t="str">
        <f>Rekenblad!B113</f>
        <v>0.22</v>
      </c>
      <c r="C113" s="13" t="str">
        <f>Rekenblad!C113</f>
        <v>Leerlingenadministratie</v>
      </c>
      <c r="D113" s="14" t="str">
        <f>Rekenblad!D113</f>
        <v>Hoofdgebouw</v>
      </c>
      <c r="E113" s="15" t="str">
        <f>Rekenblad!E113</f>
        <v>Tapiit</v>
      </c>
      <c r="F113" s="16">
        <f>Rekenblad!F113</f>
        <v>35.630000000000003</v>
      </c>
      <c r="G113" s="17">
        <f>Rekenblad!G113</f>
        <v>40</v>
      </c>
      <c r="H113" s="74">
        <f>Rekenblad!H113</f>
        <v>0</v>
      </c>
      <c r="I113" s="20">
        <f>Rekenblad!I113</f>
        <v>0</v>
      </c>
      <c r="J113" s="20">
        <f>Rekenblad!J113</f>
        <v>13.06</v>
      </c>
      <c r="K113" s="20">
        <f>Rekenblad!K113</f>
        <v>0</v>
      </c>
      <c r="L113" s="21">
        <f>Rekenblad!L113</f>
        <v>0</v>
      </c>
      <c r="M113" s="9">
        <f>Rekenblad!M113</f>
        <v>0</v>
      </c>
      <c r="N113" s="9" t="str">
        <f>Rekenblad!N113</f>
        <v>Kantoor e.d.</v>
      </c>
      <c r="O113" s="22">
        <f t="shared" si="5"/>
        <v>0</v>
      </c>
      <c r="P113" s="40" t="e">
        <f t="shared" si="4"/>
        <v>#DIV/0!</v>
      </c>
    </row>
    <row r="114" spans="1:16" hidden="1" x14ac:dyDescent="0.25">
      <c r="A114" s="71" t="str">
        <f>Rekenblad!A114</f>
        <v>Begane grond</v>
      </c>
      <c r="B114" s="32" t="str">
        <f>Rekenblad!B114</f>
        <v>0.21</v>
      </c>
      <c r="C114" s="13" t="str">
        <f>Rekenblad!C114</f>
        <v>Rector</v>
      </c>
      <c r="D114" s="14" t="str">
        <f>Rekenblad!D114</f>
        <v>Hoofdgebouw</v>
      </c>
      <c r="E114" s="15" t="str">
        <f>Rekenblad!E114</f>
        <v>Tapiit</v>
      </c>
      <c r="F114" s="16">
        <f>Rekenblad!F114</f>
        <v>30.5</v>
      </c>
      <c r="G114" s="17">
        <f>Rekenblad!G114</f>
        <v>40</v>
      </c>
      <c r="H114" s="74">
        <f>Rekenblad!H114</f>
        <v>0</v>
      </c>
      <c r="I114" s="20">
        <f>Rekenblad!I114</f>
        <v>0</v>
      </c>
      <c r="J114" s="20">
        <f>Rekenblad!J114</f>
        <v>11.18</v>
      </c>
      <c r="K114" s="20">
        <f>Rekenblad!K114</f>
        <v>0</v>
      </c>
      <c r="L114" s="21">
        <f>Rekenblad!L114</f>
        <v>0</v>
      </c>
      <c r="M114" s="9">
        <f>Rekenblad!M114</f>
        <v>0</v>
      </c>
      <c r="N114" s="9" t="str">
        <f>Rekenblad!N114</f>
        <v>Kantoor e.d.</v>
      </c>
      <c r="O114" s="22">
        <f t="shared" si="5"/>
        <v>0</v>
      </c>
      <c r="P114" s="40" t="e">
        <f t="shared" si="4"/>
        <v>#DIV/0!</v>
      </c>
    </row>
    <row r="115" spans="1:16" x14ac:dyDescent="0.25">
      <c r="A115" s="71" t="str">
        <f>Rekenblad!A115</f>
        <v>Begane grond</v>
      </c>
      <c r="B115" s="32" t="str">
        <f>Rekenblad!B115</f>
        <v>0.01</v>
      </c>
      <c r="C115" s="13" t="str">
        <f>Rekenblad!C115</f>
        <v>Entree</v>
      </c>
      <c r="D115" s="14" t="str">
        <f>Rekenblad!D115</f>
        <v>Gvmzaal</v>
      </c>
      <c r="E115" s="15" t="str">
        <f>Rekenblad!E115</f>
        <v>Schoonloopmat</v>
      </c>
      <c r="F115" s="16">
        <f>Rekenblad!F115</f>
        <v>10</v>
      </c>
      <c r="G115" s="17">
        <f>Rekenblad!G115</f>
        <v>200</v>
      </c>
      <c r="H115" s="74">
        <f>Rekenblad!H115</f>
        <v>0</v>
      </c>
      <c r="I115" s="20">
        <f>Rekenblad!I115</f>
        <v>0</v>
      </c>
      <c r="J115" s="20">
        <f>Rekenblad!J115</f>
        <v>18.329999999999998</v>
      </c>
      <c r="K115" s="20">
        <f>Rekenblad!K115</f>
        <v>0</v>
      </c>
      <c r="L115" s="21">
        <f>Rekenblad!L115</f>
        <v>0</v>
      </c>
      <c r="M115" s="9">
        <f>Rekenblad!M115</f>
        <v>0</v>
      </c>
      <c r="N115" s="9" t="str">
        <f>Rekenblad!N115</f>
        <v>Kantoor e.d.</v>
      </c>
      <c r="O115" s="22">
        <f t="shared" si="5"/>
        <v>0</v>
      </c>
      <c r="P115" s="40" t="e">
        <f t="shared" si="4"/>
        <v>#DIV/0!</v>
      </c>
    </row>
    <row r="116" spans="1:16" x14ac:dyDescent="0.25">
      <c r="A116" s="71" t="str">
        <f>Rekenblad!A116</f>
        <v>Begane grond</v>
      </c>
      <c r="B116" s="12" t="str">
        <f>Rekenblad!B116</f>
        <v>0.02</v>
      </c>
      <c r="C116" s="13" t="str">
        <f>Rekenblad!C116</f>
        <v>Trap</v>
      </c>
      <c r="D116" s="14" t="str">
        <f>Rekenblad!D116</f>
        <v>Gvmzaal</v>
      </c>
      <c r="E116" s="15" t="str">
        <f>Rekenblad!E116</f>
        <v>Hout</v>
      </c>
      <c r="F116" s="16">
        <f>Rekenblad!F116</f>
        <v>61</v>
      </c>
      <c r="G116" s="17">
        <f>Rekenblad!G116</f>
        <v>200</v>
      </c>
      <c r="H116" s="74">
        <f>Rekenblad!H116</f>
        <v>0</v>
      </c>
      <c r="I116" s="20">
        <f>Rekenblad!I116</f>
        <v>0</v>
      </c>
      <c r="J116" s="20">
        <f>Rekenblad!J116</f>
        <v>111.83</v>
      </c>
      <c r="K116" s="20">
        <f>Rekenblad!K116</f>
        <v>0</v>
      </c>
      <c r="L116" s="21">
        <f>Rekenblad!L116</f>
        <v>0</v>
      </c>
      <c r="M116" s="9">
        <f>Rekenblad!M116</f>
        <v>0</v>
      </c>
      <c r="N116" s="9" t="str">
        <f>Rekenblad!N116</f>
        <v>Kantoor e.d.</v>
      </c>
      <c r="O116" s="22">
        <f t="shared" si="5"/>
        <v>0</v>
      </c>
      <c r="P116" s="40" t="e">
        <f t="shared" si="4"/>
        <v>#DIV/0!</v>
      </c>
    </row>
    <row r="117" spans="1:16" x14ac:dyDescent="0.25">
      <c r="A117" s="71" t="str">
        <f>Rekenblad!A117</f>
        <v>Begane grond</v>
      </c>
      <c r="B117" s="12" t="str">
        <f>Rekenblad!B117</f>
        <v>0.13</v>
      </c>
      <c r="C117" s="13" t="str">
        <f>Rekenblad!C117</f>
        <v>Aula</v>
      </c>
      <c r="D117" s="14" t="str">
        <f>Rekenblad!D117</f>
        <v>Hoofdgebouw</v>
      </c>
      <c r="E117" s="15" t="str">
        <f>Rekenblad!E117</f>
        <v>Gietvloer</v>
      </c>
      <c r="F117" s="16">
        <f>Rekenblad!F117</f>
        <v>187.75</v>
      </c>
      <c r="G117" s="42">
        <f>Rekenblad!G117</f>
        <v>200</v>
      </c>
      <c r="H117" s="74">
        <f>Rekenblad!H117</f>
        <v>0</v>
      </c>
      <c r="I117" s="20">
        <f>Rekenblad!I117</f>
        <v>0</v>
      </c>
      <c r="J117" s="20">
        <f>Rekenblad!J117</f>
        <v>344.21</v>
      </c>
      <c r="K117" s="20">
        <f>Rekenblad!K117</f>
        <v>0</v>
      </c>
      <c r="L117" s="21">
        <f>Rekenblad!L117</f>
        <v>0</v>
      </c>
      <c r="M117" s="9">
        <f>Rekenblad!M117</f>
        <v>0</v>
      </c>
      <c r="N117" s="9" t="str">
        <f>Rekenblad!N117</f>
        <v>Kantoor e.d.</v>
      </c>
      <c r="O117" s="22">
        <f t="shared" si="5"/>
        <v>0</v>
      </c>
      <c r="P117" s="40" t="e">
        <f t="shared" si="4"/>
        <v>#DIV/0!</v>
      </c>
    </row>
    <row r="118" spans="1:16" hidden="1" x14ac:dyDescent="0.25">
      <c r="A118" s="71" t="str">
        <f>Rekenblad!A118</f>
        <v>Begane grond</v>
      </c>
      <c r="B118" s="26" t="str">
        <f>Rekenblad!B118</f>
        <v>0.41</v>
      </c>
      <c r="C118" s="13" t="str">
        <f>Rekenblad!C118</f>
        <v>Kamer leerjaarcoordinator 2</v>
      </c>
      <c r="D118" s="14" t="str">
        <f>Rekenblad!D118</f>
        <v>Hoofdgebouw</v>
      </c>
      <c r="E118" s="15" t="str">
        <f>Rekenblad!E118</f>
        <v>Tapijt</v>
      </c>
      <c r="F118" s="16">
        <f>Rekenblad!F118</f>
        <v>12.5</v>
      </c>
      <c r="G118" s="25">
        <f>Rekenblad!G118</f>
        <v>40</v>
      </c>
      <c r="H118" s="74">
        <f>Rekenblad!H118</f>
        <v>0</v>
      </c>
      <c r="I118" s="20">
        <f>Rekenblad!I118</f>
        <v>0</v>
      </c>
      <c r="J118" s="20">
        <f>Rekenblad!J118</f>
        <v>4.58</v>
      </c>
      <c r="K118" s="20">
        <f>Rekenblad!K118</f>
        <v>0</v>
      </c>
      <c r="L118" s="21">
        <f>Rekenblad!L118</f>
        <v>0</v>
      </c>
      <c r="M118" s="9">
        <f>Rekenblad!M118</f>
        <v>0</v>
      </c>
      <c r="N118" s="9" t="str">
        <f>Rekenblad!N118</f>
        <v>Kantoor e.d.</v>
      </c>
      <c r="O118" s="22">
        <f t="shared" si="5"/>
        <v>0</v>
      </c>
      <c r="P118" s="40" t="e">
        <f t="shared" si="4"/>
        <v>#DIV/0!</v>
      </c>
    </row>
    <row r="119" spans="1:16" hidden="1" x14ac:dyDescent="0.25">
      <c r="A119" s="71" t="str">
        <f>Rekenblad!A119</f>
        <v>Begane grond</v>
      </c>
      <c r="B119" s="26" t="str">
        <f>Rekenblad!B119</f>
        <v>0.42</v>
      </c>
      <c r="C119" s="27" t="str">
        <f>Rekenblad!C119</f>
        <v>Dagcoordinaat</v>
      </c>
      <c r="D119" s="14" t="str">
        <f>Rekenblad!D119</f>
        <v>Hoofdgebouw</v>
      </c>
      <c r="E119" s="15" t="str">
        <f>Rekenblad!E119</f>
        <v>Tapijt</v>
      </c>
      <c r="F119" s="16">
        <f>Rekenblad!F119</f>
        <v>12.5</v>
      </c>
      <c r="G119" s="25">
        <f>Rekenblad!G119</f>
        <v>40</v>
      </c>
      <c r="H119" s="74">
        <f>Rekenblad!H119</f>
        <v>0</v>
      </c>
      <c r="I119" s="20">
        <f>Rekenblad!I119</f>
        <v>0</v>
      </c>
      <c r="J119" s="20">
        <f>Rekenblad!J119</f>
        <v>4.58</v>
      </c>
      <c r="K119" s="20">
        <f>Rekenblad!K119</f>
        <v>0</v>
      </c>
      <c r="L119" s="21">
        <f>Rekenblad!L119</f>
        <v>0</v>
      </c>
      <c r="M119" s="9">
        <f>Rekenblad!M119</f>
        <v>0</v>
      </c>
      <c r="N119" s="9" t="str">
        <f>Rekenblad!N119</f>
        <v>Kantoor e.d.</v>
      </c>
      <c r="O119" s="22">
        <f t="shared" si="5"/>
        <v>0</v>
      </c>
      <c r="P119" s="40" t="e">
        <f t="shared" si="4"/>
        <v>#DIV/0!</v>
      </c>
    </row>
    <row r="120" spans="1:16" hidden="1" x14ac:dyDescent="0.25">
      <c r="A120" s="71" t="str">
        <f>Rekenblad!A120</f>
        <v>Begane grond</v>
      </c>
      <c r="B120" s="26" t="str">
        <f>Rekenblad!B120</f>
        <v>0.43</v>
      </c>
      <c r="C120" s="13" t="str">
        <f>Rekenblad!C120</f>
        <v>Decanaat</v>
      </c>
      <c r="D120" s="14" t="str">
        <f>Rekenblad!D120</f>
        <v>Hoofdgebouw</v>
      </c>
      <c r="E120" s="15" t="str">
        <f>Rekenblad!E120</f>
        <v>Tapiit</v>
      </c>
      <c r="F120" s="16">
        <f>Rekenblad!F120</f>
        <v>12.5</v>
      </c>
      <c r="G120" s="25">
        <f>Rekenblad!G120</f>
        <v>40</v>
      </c>
      <c r="H120" s="74">
        <f>Rekenblad!H120</f>
        <v>0</v>
      </c>
      <c r="I120" s="20">
        <f>Rekenblad!I120</f>
        <v>0</v>
      </c>
      <c r="J120" s="20">
        <f>Rekenblad!J120</f>
        <v>4.58</v>
      </c>
      <c r="K120" s="20">
        <f>Rekenblad!K120</f>
        <v>0</v>
      </c>
      <c r="L120" s="21">
        <f>Rekenblad!L120</f>
        <v>0</v>
      </c>
      <c r="M120" s="9">
        <f>Rekenblad!M120</f>
        <v>0</v>
      </c>
      <c r="N120" s="9" t="str">
        <f>Rekenblad!N120</f>
        <v>Kantoor e.d.</v>
      </c>
      <c r="O120" s="22">
        <f t="shared" si="5"/>
        <v>0</v>
      </c>
      <c r="P120" s="40" t="e">
        <f t="shared" si="4"/>
        <v>#DIV/0!</v>
      </c>
    </row>
    <row r="121" spans="1:16" x14ac:dyDescent="0.25">
      <c r="A121" s="71" t="str">
        <f>Rekenblad!A121</f>
        <v>Begane grond</v>
      </c>
      <c r="B121" s="33" t="str">
        <f>Rekenblad!B121</f>
        <v>0.04</v>
      </c>
      <c r="C121" s="13" t="str">
        <f>Rekenblad!C121</f>
        <v>Aula</v>
      </c>
      <c r="D121" s="14" t="str">
        <f>Rekenblad!D121</f>
        <v>Onderbouw</v>
      </c>
      <c r="E121" s="15" t="str">
        <f>Rekenblad!E121</f>
        <v>D.H.T.</v>
      </c>
      <c r="F121" s="16">
        <f>Rekenblad!F121</f>
        <v>130.41999999999999</v>
      </c>
      <c r="G121" s="44">
        <f>Rekenblad!G121</f>
        <v>200</v>
      </c>
      <c r="H121" s="74">
        <f>Rekenblad!H121</f>
        <v>0</v>
      </c>
      <c r="I121" s="20">
        <f>Rekenblad!I121</f>
        <v>0</v>
      </c>
      <c r="J121" s="20">
        <f>Rekenblad!J121</f>
        <v>239.1</v>
      </c>
      <c r="K121" s="20">
        <f>Rekenblad!K121</f>
        <v>0</v>
      </c>
      <c r="L121" s="21">
        <f>Rekenblad!L121</f>
        <v>0</v>
      </c>
      <c r="M121" s="9">
        <f>Rekenblad!M121</f>
        <v>0</v>
      </c>
      <c r="N121" s="9" t="str">
        <f>Rekenblad!N121</f>
        <v>Kantoor e.d.</v>
      </c>
      <c r="O121" s="22">
        <f t="shared" si="5"/>
        <v>0</v>
      </c>
      <c r="P121" s="40" t="e">
        <f t="shared" si="4"/>
        <v>#DIV/0!</v>
      </c>
    </row>
    <row r="122" spans="1:16" hidden="1" x14ac:dyDescent="0.25">
      <c r="A122" s="71" t="str">
        <f>Rekenblad!A122</f>
        <v>Begane grond</v>
      </c>
      <c r="B122" s="26" t="str">
        <f>Rekenblad!B122</f>
        <v>0.31</v>
      </c>
      <c r="C122" s="13" t="str">
        <f>Rekenblad!C122</f>
        <v>Leraar coordinator</v>
      </c>
      <c r="D122" s="14" t="str">
        <f>Rekenblad!D122</f>
        <v>Hoofdgebouw</v>
      </c>
      <c r="E122" s="15" t="str">
        <f>Rekenblad!E122</f>
        <v>Gietvloer</v>
      </c>
      <c r="F122" s="16">
        <f>Rekenblad!F122</f>
        <v>19.12</v>
      </c>
      <c r="G122" s="25">
        <f>Rekenblad!G122</f>
        <v>40</v>
      </c>
      <c r="H122" s="74">
        <f>Rekenblad!H122</f>
        <v>0</v>
      </c>
      <c r="I122" s="20">
        <f>Rekenblad!I122</f>
        <v>0</v>
      </c>
      <c r="J122" s="20">
        <f>Rekenblad!J122</f>
        <v>7.01</v>
      </c>
      <c r="K122" s="20">
        <f>Rekenblad!K122</f>
        <v>0</v>
      </c>
      <c r="L122" s="21">
        <f>Rekenblad!L122</f>
        <v>0</v>
      </c>
      <c r="M122" s="9">
        <f>Rekenblad!M122</f>
        <v>0</v>
      </c>
      <c r="N122" s="9" t="str">
        <f>Rekenblad!N122</f>
        <v>Kantoor e.d.</v>
      </c>
      <c r="O122" s="22">
        <f t="shared" si="5"/>
        <v>0</v>
      </c>
      <c r="P122" s="40" t="e">
        <f t="shared" si="4"/>
        <v>#DIV/0!</v>
      </c>
    </row>
    <row r="123" spans="1:16" hidden="1" x14ac:dyDescent="0.25">
      <c r="A123" s="71" t="str">
        <f>Rekenblad!A123</f>
        <v>Begane grond</v>
      </c>
      <c r="B123" s="12" t="str">
        <f>Rekenblad!B123</f>
        <v>0.2</v>
      </c>
      <c r="C123" s="13" t="str">
        <f>Rekenblad!C123</f>
        <v>Facilitair</v>
      </c>
      <c r="D123" s="14" t="str">
        <f>Rekenblad!D123</f>
        <v>Hoofdgebouw</v>
      </c>
      <c r="E123" s="15" t="str">
        <f>Rekenblad!E123</f>
        <v>Gietvloer</v>
      </c>
      <c r="F123" s="16">
        <f>Rekenblad!F123</f>
        <v>15.29</v>
      </c>
      <c r="G123" s="17">
        <f>Rekenblad!G123</f>
        <v>40</v>
      </c>
      <c r="H123" s="74">
        <f>Rekenblad!H123</f>
        <v>0</v>
      </c>
      <c r="I123" s="20">
        <f>Rekenblad!I123</f>
        <v>0</v>
      </c>
      <c r="J123" s="20">
        <f>Rekenblad!J123</f>
        <v>5.61</v>
      </c>
      <c r="K123" s="20">
        <f>Rekenblad!K123</f>
        <v>0</v>
      </c>
      <c r="L123" s="21">
        <f>Rekenblad!L123</f>
        <v>0</v>
      </c>
      <c r="M123" s="9">
        <f>Rekenblad!M123</f>
        <v>0</v>
      </c>
      <c r="N123" s="9" t="str">
        <f>Rekenblad!N123</f>
        <v>Kantoor e.d.</v>
      </c>
      <c r="O123" s="22">
        <f t="shared" si="5"/>
        <v>0</v>
      </c>
      <c r="P123" s="40" t="e">
        <f t="shared" si="4"/>
        <v>#DIV/0!</v>
      </c>
    </row>
    <row r="124" spans="1:16" x14ac:dyDescent="0.25">
      <c r="A124" s="71" t="str">
        <f>Rekenblad!A124</f>
        <v>Begane grond</v>
      </c>
      <c r="B124" s="32" t="str">
        <f>Rekenblad!B124</f>
        <v>0.14</v>
      </c>
      <c r="C124" s="13" t="str">
        <f>Rekenblad!C124</f>
        <v>Podium</v>
      </c>
      <c r="D124" s="14" t="str">
        <f>Rekenblad!D124</f>
        <v>Hoofdgebouw</v>
      </c>
      <c r="E124" s="15" t="str">
        <f>Rekenblad!E124</f>
        <v>Gietvloer</v>
      </c>
      <c r="F124" s="16">
        <f>Rekenblad!F124</f>
        <v>12</v>
      </c>
      <c r="G124" s="17">
        <f>Rekenblad!G124</f>
        <v>200</v>
      </c>
      <c r="H124" s="74">
        <f>Rekenblad!H124</f>
        <v>0</v>
      </c>
      <c r="I124" s="20">
        <f>Rekenblad!I124</f>
        <v>0</v>
      </c>
      <c r="J124" s="20">
        <f>Rekenblad!J124</f>
        <v>29.33</v>
      </c>
      <c r="K124" s="20">
        <f>Rekenblad!K124</f>
        <v>0</v>
      </c>
      <c r="L124" s="21">
        <f>Rekenblad!L124</f>
        <v>0</v>
      </c>
      <c r="M124" s="43">
        <f>Rekenblad!M124</f>
        <v>0</v>
      </c>
      <c r="N124" s="9" t="str">
        <f>Rekenblad!N124</f>
        <v>Douches e.d.</v>
      </c>
      <c r="O124" s="22">
        <f>F124*G124*$R$18</f>
        <v>0</v>
      </c>
      <c r="P124" s="40" t="e">
        <f t="shared" si="4"/>
        <v>#DIV/0!</v>
      </c>
    </row>
    <row r="125" spans="1:16" x14ac:dyDescent="0.25">
      <c r="A125" s="71" t="str">
        <f>Rekenblad!A125</f>
        <v>Begane grond</v>
      </c>
      <c r="B125" s="33" t="str">
        <f>Rekenblad!B125</f>
        <v>0.02</v>
      </c>
      <c r="C125" s="13" t="str">
        <f>Rekenblad!C125</f>
        <v>Binnenentree</v>
      </c>
      <c r="D125" s="14" t="str">
        <f>Rekenblad!D125</f>
        <v>Onderbouw</v>
      </c>
      <c r="E125" s="15" t="str">
        <f>Rekenblad!E125</f>
        <v>D.H.T.</v>
      </c>
      <c r="F125" s="16">
        <f>Rekenblad!F125</f>
        <v>11.4</v>
      </c>
      <c r="G125" s="44">
        <f>Rekenblad!G125</f>
        <v>200</v>
      </c>
      <c r="H125" s="74">
        <f>Rekenblad!H125</f>
        <v>0</v>
      </c>
      <c r="I125" s="20">
        <f>Rekenblad!I125</f>
        <v>0</v>
      </c>
      <c r="J125" s="20">
        <f>Rekenblad!J125</f>
        <v>27.87</v>
      </c>
      <c r="K125" s="20">
        <f>Rekenblad!K125</f>
        <v>0</v>
      </c>
      <c r="L125" s="21">
        <f>Rekenblad!L125</f>
        <v>0</v>
      </c>
      <c r="M125" s="9">
        <f>Rekenblad!M125</f>
        <v>0</v>
      </c>
      <c r="N125" s="9" t="str">
        <f>Rekenblad!N125</f>
        <v>Douches e.d.</v>
      </c>
      <c r="O125" s="22">
        <f t="shared" ref="O125:O130" si="6">F125*G125*$R$18</f>
        <v>0</v>
      </c>
      <c r="P125" s="40" t="e">
        <f t="shared" si="4"/>
        <v>#DIV/0!</v>
      </c>
    </row>
    <row r="126" spans="1:16" x14ac:dyDescent="0.25">
      <c r="A126" s="71" t="str">
        <f>Rekenblad!A126</f>
        <v>Begane grond</v>
      </c>
      <c r="B126" s="33" t="str">
        <f>Rekenblad!B126</f>
        <v>0.08</v>
      </c>
      <c r="C126" s="13" t="str">
        <f>Rekenblad!C126</f>
        <v>Kantine uitgifte</v>
      </c>
      <c r="D126" s="14" t="str">
        <f>Rekenblad!D126</f>
        <v>Onderbouw</v>
      </c>
      <c r="E126" s="15" t="str">
        <f>Rekenblad!E126</f>
        <v>Epoxy</v>
      </c>
      <c r="F126" s="16">
        <f>Rekenblad!F126</f>
        <v>8.3699999999999992</v>
      </c>
      <c r="G126" s="44">
        <f>Rekenblad!G126</f>
        <v>200</v>
      </c>
      <c r="H126" s="74">
        <f>Rekenblad!H126</f>
        <v>0</v>
      </c>
      <c r="I126" s="20">
        <f>Rekenblad!I126</f>
        <v>0</v>
      </c>
      <c r="J126" s="20">
        <f>Rekenblad!J126</f>
        <v>20.46</v>
      </c>
      <c r="K126" s="20">
        <f>Rekenblad!K126</f>
        <v>0</v>
      </c>
      <c r="L126" s="21">
        <f>Rekenblad!L126</f>
        <v>0</v>
      </c>
      <c r="M126" s="9">
        <f>Rekenblad!M126</f>
        <v>0</v>
      </c>
      <c r="N126" s="9" t="str">
        <f>Rekenblad!N126</f>
        <v>Douches e.d.</v>
      </c>
      <c r="O126" s="22">
        <f t="shared" si="6"/>
        <v>0</v>
      </c>
      <c r="P126" s="40" t="e">
        <f t="shared" si="4"/>
        <v>#DIV/0!</v>
      </c>
    </row>
    <row r="127" spans="1:16" x14ac:dyDescent="0.25">
      <c r="A127" s="71" t="str">
        <f>Rekenblad!A127</f>
        <v>Eerste etage</v>
      </c>
      <c r="B127" s="12" t="str">
        <f>Rekenblad!B127</f>
        <v>0.08</v>
      </c>
      <c r="C127" s="13" t="str">
        <f>Rekenblad!C127</f>
        <v>Herendouche</v>
      </c>
      <c r="D127" s="14" t="str">
        <f>Rekenblad!D127</f>
        <v>Gvmzaal</v>
      </c>
      <c r="E127" s="15" t="str">
        <f>Rekenblad!E127</f>
        <v>D.H.T.</v>
      </c>
      <c r="F127" s="16">
        <f>Rekenblad!F127</f>
        <v>23.57</v>
      </c>
      <c r="G127" s="17">
        <f>Rekenblad!G127</f>
        <v>200</v>
      </c>
      <c r="H127" s="74">
        <f>Rekenblad!H127</f>
        <v>0</v>
      </c>
      <c r="I127" s="20">
        <f>Rekenblad!I127</f>
        <v>0</v>
      </c>
      <c r="J127" s="20">
        <f>Rekenblad!J127</f>
        <v>57.62</v>
      </c>
      <c r="K127" s="20">
        <f>Rekenblad!K127</f>
        <v>0</v>
      </c>
      <c r="L127" s="21">
        <f>Rekenblad!L127</f>
        <v>0</v>
      </c>
      <c r="M127" s="9">
        <f>Rekenblad!M127</f>
        <v>0</v>
      </c>
      <c r="N127" s="9" t="str">
        <f>Rekenblad!N127</f>
        <v>Douches e.d.</v>
      </c>
      <c r="O127" s="22">
        <f t="shared" si="6"/>
        <v>0</v>
      </c>
      <c r="P127" s="40" t="e">
        <f t="shared" si="4"/>
        <v>#DIV/0!</v>
      </c>
    </row>
    <row r="128" spans="1:16" x14ac:dyDescent="0.25">
      <c r="A128" s="71" t="str">
        <f>Rekenblad!A128</f>
        <v>Eerste etage</v>
      </c>
      <c r="B128" s="12" t="str">
        <f>Rekenblad!B128</f>
        <v>0.11</v>
      </c>
      <c r="C128" s="13" t="str">
        <f>Rekenblad!C128</f>
        <v>Damesdouche</v>
      </c>
      <c r="D128" s="14" t="str">
        <f>Rekenblad!D128</f>
        <v>Gvmzaal</v>
      </c>
      <c r="E128" s="15" t="str">
        <f>Rekenblad!E128</f>
        <v>D.H.T.</v>
      </c>
      <c r="F128" s="16">
        <f>Rekenblad!F128</f>
        <v>23.57</v>
      </c>
      <c r="G128" s="17">
        <f>Rekenblad!G128</f>
        <v>200</v>
      </c>
      <c r="H128" s="74">
        <f>Rekenblad!H128</f>
        <v>0</v>
      </c>
      <c r="I128" s="20">
        <f>Rekenblad!I128</f>
        <v>0</v>
      </c>
      <c r="J128" s="20">
        <f>Rekenblad!J128</f>
        <v>57.62</v>
      </c>
      <c r="K128" s="20">
        <f>Rekenblad!K128</f>
        <v>0</v>
      </c>
      <c r="L128" s="21">
        <f>Rekenblad!L128</f>
        <v>0</v>
      </c>
      <c r="M128" s="9">
        <f>Rekenblad!M128</f>
        <v>0</v>
      </c>
      <c r="N128" s="9" t="str">
        <f>Rekenblad!N128</f>
        <v>Douches e.d.</v>
      </c>
      <c r="O128" s="22">
        <f t="shared" si="6"/>
        <v>0</v>
      </c>
      <c r="P128" s="40" t="e">
        <f t="shared" si="4"/>
        <v>#DIV/0!</v>
      </c>
    </row>
    <row r="129" spans="1:16" x14ac:dyDescent="0.25">
      <c r="A129" s="71" t="str">
        <f>Rekenblad!A129</f>
        <v>Begane grond</v>
      </c>
      <c r="B129" s="33" t="str">
        <f>Rekenblad!B129</f>
        <v>0.01</v>
      </c>
      <c r="C129" s="13" t="str">
        <f>Rekenblad!C129</f>
        <v>Buitenentree</v>
      </c>
      <c r="D129" s="14" t="str">
        <f>Rekenblad!D129</f>
        <v>Onderbouw</v>
      </c>
      <c r="E129" s="15" t="str">
        <f>Rekenblad!E129</f>
        <v>Schoonloopmat</v>
      </c>
      <c r="F129" s="16">
        <f>Rekenblad!F129</f>
        <v>8.42</v>
      </c>
      <c r="G129" s="31">
        <f>Rekenblad!G129</f>
        <v>200</v>
      </c>
      <c r="H129" s="74">
        <f>Rekenblad!H129</f>
        <v>0</v>
      </c>
      <c r="I129" s="20">
        <f>Rekenblad!I129</f>
        <v>0</v>
      </c>
      <c r="J129" s="20">
        <f>Rekenblad!J129</f>
        <v>20.58</v>
      </c>
      <c r="K129" s="20">
        <f>Rekenblad!K129</f>
        <v>0</v>
      </c>
      <c r="L129" s="21">
        <f>Rekenblad!L129</f>
        <v>0</v>
      </c>
      <c r="M129" s="9">
        <f>Rekenblad!M129</f>
        <v>0</v>
      </c>
      <c r="N129" s="9" t="str">
        <f>Rekenblad!N129</f>
        <v>Douches e.d.</v>
      </c>
      <c r="O129" s="22">
        <f t="shared" si="6"/>
        <v>0</v>
      </c>
      <c r="P129" s="40" t="e">
        <f t="shared" si="4"/>
        <v>#DIV/0!</v>
      </c>
    </row>
    <row r="130" spans="1:16" x14ac:dyDescent="0.25">
      <c r="A130" s="71" t="str">
        <f>Rekenblad!A130</f>
        <v>Tweede etage</v>
      </c>
      <c r="B130" s="28" t="str">
        <f>Rekenblad!B130</f>
        <v>2.07</v>
      </c>
      <c r="C130" s="13" t="str">
        <f>Rekenblad!C130</f>
        <v>Urinoirs 4x</v>
      </c>
      <c r="D130" s="14" t="str">
        <f>Rekenblad!D130</f>
        <v>Hoofdgebouw</v>
      </c>
      <c r="E130" s="15" t="str">
        <f>Rekenblad!E130</f>
        <v>D.H.T.</v>
      </c>
      <c r="F130" s="16">
        <f>Rekenblad!F130</f>
        <v>5.03</v>
      </c>
      <c r="G130" s="29">
        <f>Rekenblad!G130</f>
        <v>200</v>
      </c>
      <c r="H130" s="74">
        <f>Rekenblad!H130</f>
        <v>0</v>
      </c>
      <c r="I130" s="20">
        <f>Rekenblad!I130</f>
        <v>0</v>
      </c>
      <c r="J130" s="20">
        <f>Rekenblad!J130</f>
        <v>12.3</v>
      </c>
      <c r="K130" s="20">
        <f>Rekenblad!K130</f>
        <v>0</v>
      </c>
      <c r="L130" s="21">
        <f>Rekenblad!L130</f>
        <v>0</v>
      </c>
      <c r="M130" s="9">
        <f>Rekenblad!M130</f>
        <v>0</v>
      </c>
      <c r="N130" s="9" t="str">
        <f>Rekenblad!N130</f>
        <v>Douches e.d.</v>
      </c>
      <c r="O130" s="22">
        <f t="shared" si="6"/>
        <v>0</v>
      </c>
      <c r="P130" s="40" t="e">
        <f t="shared" si="4"/>
        <v>#DIV/0!</v>
      </c>
    </row>
    <row r="131" spans="1:16" x14ac:dyDescent="0.25">
      <c r="A131" s="71" t="str">
        <f>Rekenblad!A131</f>
        <v>Begane grond</v>
      </c>
      <c r="B131" s="33" t="str">
        <f>Rekenblad!B131</f>
        <v>0.09</v>
      </c>
      <c r="C131" s="13" t="str">
        <f>Rekenblad!C131</f>
        <v>Herentoilet voorruimte incl. urinoirs</v>
      </c>
      <c r="D131" s="14" t="str">
        <f>Rekenblad!D131</f>
        <v>Onderbouw</v>
      </c>
      <c r="E131" s="15" t="str">
        <f>Rekenblad!E131</f>
        <v>Epoxy</v>
      </c>
      <c r="F131" s="16">
        <f>Rekenblad!F131</f>
        <v>8.23</v>
      </c>
      <c r="G131" s="31">
        <f>Rekenblad!G131</f>
        <v>200</v>
      </c>
      <c r="H131" s="74">
        <f>Rekenblad!H131</f>
        <v>0</v>
      </c>
      <c r="I131" s="20">
        <f>Rekenblad!I131</f>
        <v>0</v>
      </c>
      <c r="J131" s="20">
        <f>Rekenblad!J131</f>
        <v>24.14</v>
      </c>
      <c r="K131" s="20">
        <f>Rekenblad!K131</f>
        <v>0</v>
      </c>
      <c r="L131" s="21">
        <f>Rekenblad!L131</f>
        <v>0</v>
      </c>
      <c r="M131" s="43">
        <f>Rekenblad!M131</f>
        <v>0</v>
      </c>
      <c r="N131" s="9" t="str">
        <f>Rekenblad!N131</f>
        <v>Toilet voorruimte</v>
      </c>
      <c r="O131" s="22">
        <f>F131*G131*$R$19</f>
        <v>0</v>
      </c>
      <c r="P131" s="40" t="e">
        <f t="shared" si="4"/>
        <v>#DIV/0!</v>
      </c>
    </row>
    <row r="132" spans="1:16" x14ac:dyDescent="0.25">
      <c r="A132" s="71" t="str">
        <f>Rekenblad!A132</f>
        <v>Derde etage</v>
      </c>
      <c r="B132" s="28" t="str">
        <f>Rekenblad!B132</f>
        <v>3.04</v>
      </c>
      <c r="C132" s="13" t="str">
        <f>Rekenblad!C132</f>
        <v>Damestoilet voorruimte</v>
      </c>
      <c r="D132" s="14" t="str">
        <f>Rekenblad!D132</f>
        <v>Hoofdgebouw</v>
      </c>
      <c r="E132" s="15" t="str">
        <f>Rekenblad!E132</f>
        <v>D.H.T.</v>
      </c>
      <c r="F132" s="16">
        <f>Rekenblad!F132</f>
        <v>11.99</v>
      </c>
      <c r="G132" s="29">
        <f>Rekenblad!G132</f>
        <v>200</v>
      </c>
      <c r="H132" s="74">
        <f>Rekenblad!H132</f>
        <v>0</v>
      </c>
      <c r="I132" s="20">
        <f>Rekenblad!I132</f>
        <v>0</v>
      </c>
      <c r="J132" s="20">
        <f>Rekenblad!J132</f>
        <v>36.64</v>
      </c>
      <c r="K132" s="20">
        <f>Rekenblad!K132</f>
        <v>0</v>
      </c>
      <c r="L132" s="21">
        <f>Rekenblad!L132</f>
        <v>0</v>
      </c>
      <c r="M132" s="43">
        <f>Rekenblad!M132</f>
        <v>0</v>
      </c>
      <c r="N132" s="9" t="str">
        <f>Rekenblad!N132</f>
        <v>Toilet voorruimte</v>
      </c>
      <c r="O132" s="22">
        <f t="shared" ref="O132:O136" si="7">F132*G132*$R$19</f>
        <v>0</v>
      </c>
      <c r="P132" s="40" t="e">
        <f t="shared" si="4"/>
        <v>#DIV/0!</v>
      </c>
    </row>
    <row r="133" spans="1:16" x14ac:dyDescent="0.25">
      <c r="A133" s="71" t="str">
        <f>Rekenblad!A133</f>
        <v>Eerste etage</v>
      </c>
      <c r="B133" s="26" t="str">
        <f>Rekenblad!B133</f>
        <v>1.02</v>
      </c>
      <c r="C133" s="13" t="str">
        <f>Rekenblad!C133</f>
        <v>Damestoilet voorruimte</v>
      </c>
      <c r="D133" s="14" t="str">
        <f>Rekenblad!D133</f>
        <v>Hoofdgebouw</v>
      </c>
      <c r="E133" s="15" t="str">
        <f>Rekenblad!E133</f>
        <v>D.H.T.</v>
      </c>
      <c r="F133" s="16">
        <f>Rekenblad!F133</f>
        <v>11.99</v>
      </c>
      <c r="G133" s="25">
        <f>Rekenblad!G133</f>
        <v>200</v>
      </c>
      <c r="H133" s="74">
        <f>Rekenblad!H133</f>
        <v>0</v>
      </c>
      <c r="I133" s="20">
        <f>Rekenblad!I133</f>
        <v>0</v>
      </c>
      <c r="J133" s="20">
        <f>Rekenblad!J133</f>
        <v>36.64</v>
      </c>
      <c r="K133" s="20">
        <f>Rekenblad!K133</f>
        <v>0</v>
      </c>
      <c r="L133" s="21">
        <f>Rekenblad!L133</f>
        <v>0</v>
      </c>
      <c r="M133" s="9">
        <f>Rekenblad!M133</f>
        <v>0</v>
      </c>
      <c r="N133" s="9" t="str">
        <f>Rekenblad!N133</f>
        <v>Toilet voorruimte</v>
      </c>
      <c r="O133" s="22">
        <f t="shared" si="7"/>
        <v>0</v>
      </c>
      <c r="P133" s="40" t="e">
        <f t="shared" si="4"/>
        <v>#DIV/0!</v>
      </c>
    </row>
    <row r="134" spans="1:16" x14ac:dyDescent="0.25">
      <c r="A134" s="71" t="str">
        <f>Rekenblad!A134</f>
        <v>Tweede etage</v>
      </c>
      <c r="B134" s="28" t="str">
        <f>Rekenblad!B134</f>
        <v>2.03</v>
      </c>
      <c r="C134" s="13" t="str">
        <f>Rekenblad!C134</f>
        <v>Herentoilet voorruimte</v>
      </c>
      <c r="D134" s="14" t="str">
        <f>Rekenblad!D134</f>
        <v>Hoofdgebouw</v>
      </c>
      <c r="E134" s="15" t="str">
        <f>Rekenblad!E134</f>
        <v>D.H.T.</v>
      </c>
      <c r="F134" s="16">
        <f>Rekenblad!F134</f>
        <v>11.99</v>
      </c>
      <c r="G134" s="29">
        <f>Rekenblad!G134</f>
        <v>200</v>
      </c>
      <c r="H134" s="74">
        <f>Rekenblad!H134</f>
        <v>0</v>
      </c>
      <c r="I134" s="20">
        <f>Rekenblad!I134</f>
        <v>0</v>
      </c>
      <c r="J134" s="20">
        <f>Rekenblad!J134</f>
        <v>36.64</v>
      </c>
      <c r="K134" s="20">
        <f>Rekenblad!K134</f>
        <v>0</v>
      </c>
      <c r="L134" s="21">
        <f>Rekenblad!L134</f>
        <v>0</v>
      </c>
      <c r="M134" s="9">
        <f>Rekenblad!M134</f>
        <v>0</v>
      </c>
      <c r="N134" s="9" t="str">
        <f>Rekenblad!N134</f>
        <v>Toilet voorruimte</v>
      </c>
      <c r="O134" s="22">
        <f t="shared" si="7"/>
        <v>0</v>
      </c>
      <c r="P134" s="40" t="e">
        <f t="shared" si="4"/>
        <v>#DIV/0!</v>
      </c>
    </row>
    <row r="135" spans="1:16" x14ac:dyDescent="0.25">
      <c r="A135" s="71" t="str">
        <f>Rekenblad!A135</f>
        <v>Begane grond</v>
      </c>
      <c r="B135" s="26" t="str">
        <f>Rekenblad!B135</f>
        <v>0.25</v>
      </c>
      <c r="C135" s="13" t="str">
        <f>Rekenblad!C135</f>
        <v>Lerarentoilet dames voorruimte</v>
      </c>
      <c r="D135" s="14" t="str">
        <f>Rekenblad!D135</f>
        <v>Hoofdgebouw</v>
      </c>
      <c r="E135" s="15" t="str">
        <f>Rekenblad!E135</f>
        <v>D.H.T.</v>
      </c>
      <c r="F135" s="16">
        <f>Rekenblad!F135</f>
        <v>4.9800000000000004</v>
      </c>
      <c r="G135" s="25">
        <f>Rekenblad!G135</f>
        <v>200</v>
      </c>
      <c r="H135" s="74">
        <f>Rekenblad!H135</f>
        <v>0</v>
      </c>
      <c r="I135" s="20">
        <f>Rekenblad!I135</f>
        <v>0</v>
      </c>
      <c r="J135" s="20">
        <f>Rekenblad!J135</f>
        <v>18.260000000000002</v>
      </c>
      <c r="K135" s="20">
        <f>Rekenblad!K135</f>
        <v>0</v>
      </c>
      <c r="L135" s="21">
        <f>Rekenblad!L135</f>
        <v>0</v>
      </c>
      <c r="M135" s="43">
        <f>Rekenblad!M135</f>
        <v>0</v>
      </c>
      <c r="N135" s="9" t="str">
        <f>Rekenblad!N135</f>
        <v>Toilet voorruimte</v>
      </c>
      <c r="O135" s="22">
        <f t="shared" si="7"/>
        <v>0</v>
      </c>
      <c r="P135" s="40" t="e">
        <f t="shared" si="4"/>
        <v>#DIV/0!</v>
      </c>
    </row>
    <row r="136" spans="1:16" x14ac:dyDescent="0.25">
      <c r="A136" s="71" t="str">
        <f>Rekenblad!A136</f>
        <v>Begane grond</v>
      </c>
      <c r="B136" s="26" t="str">
        <f>Rekenblad!B136</f>
        <v>0.28</v>
      </c>
      <c r="C136" s="13" t="str">
        <f>Rekenblad!C136</f>
        <v>Leraren herentoilet voorruimte</v>
      </c>
      <c r="D136" s="14" t="str">
        <f>Rekenblad!D136</f>
        <v>Hoofdgebouw</v>
      </c>
      <c r="E136" s="15" t="str">
        <f>Rekenblad!E136</f>
        <v>D.H.T.</v>
      </c>
      <c r="F136" s="16">
        <f>Rekenblad!F136</f>
        <v>4.96</v>
      </c>
      <c r="G136" s="25">
        <f>Rekenblad!G136</f>
        <v>200</v>
      </c>
      <c r="H136" s="74">
        <f>Rekenblad!H136</f>
        <v>0</v>
      </c>
      <c r="I136" s="20">
        <f>Rekenblad!I136</f>
        <v>0</v>
      </c>
      <c r="J136" s="20">
        <f>Rekenblad!J136</f>
        <v>18.190000000000001</v>
      </c>
      <c r="K136" s="20">
        <f>Rekenblad!K136</f>
        <v>0</v>
      </c>
      <c r="L136" s="21">
        <f>Rekenblad!L136</f>
        <v>0</v>
      </c>
      <c r="M136" s="9">
        <f>Rekenblad!M136</f>
        <v>0</v>
      </c>
      <c r="N136" s="9" t="str">
        <f>Rekenblad!N136</f>
        <v>Toilet voorruimte</v>
      </c>
      <c r="O136" s="22">
        <f t="shared" si="7"/>
        <v>0</v>
      </c>
      <c r="P136" s="40" t="e">
        <f t="shared" si="4"/>
        <v>#DIV/0!</v>
      </c>
    </row>
    <row r="137" spans="1:16" x14ac:dyDescent="0.25">
      <c r="A137" s="71" t="str">
        <f>Rekenblad!A137</f>
        <v>Begane grond</v>
      </c>
      <c r="B137" s="26" t="str">
        <f>Rekenblad!B137</f>
        <v>0.37</v>
      </c>
      <c r="C137" s="13" t="str">
        <f>Rekenblad!C137</f>
        <v>Lift</v>
      </c>
      <c r="D137" s="14" t="str">
        <f>Rekenblad!D137</f>
        <v>Hoofdgebouw</v>
      </c>
      <c r="E137" s="15" t="str">
        <f>Rekenblad!E137</f>
        <v>Linoleum</v>
      </c>
      <c r="F137" s="16">
        <f>Rekenblad!F137</f>
        <v>1</v>
      </c>
      <c r="G137" s="25">
        <f>Rekenblad!G137</f>
        <v>200</v>
      </c>
      <c r="H137" s="74">
        <f>Rekenblad!H137</f>
        <v>0</v>
      </c>
      <c r="I137" s="20">
        <f>Rekenblad!I137</f>
        <v>0</v>
      </c>
      <c r="J137" s="20">
        <f>Rekenblad!J137</f>
        <v>4.07</v>
      </c>
      <c r="K137" s="20">
        <f>Rekenblad!K137</f>
        <v>0</v>
      </c>
      <c r="L137" s="21">
        <f>Rekenblad!L137</f>
        <v>0</v>
      </c>
      <c r="M137" s="43">
        <f>Rekenblad!M137</f>
        <v>0</v>
      </c>
      <c r="N137" s="9" t="str">
        <f>Rekenblad!N137</f>
        <v>Toilet</v>
      </c>
      <c r="O137" s="22">
        <f>F137*G137*$R$20</f>
        <v>0</v>
      </c>
      <c r="P137" s="40" t="e">
        <f t="shared" si="4"/>
        <v>#DIV/0!</v>
      </c>
    </row>
    <row r="138" spans="1:16" x14ac:dyDescent="0.25">
      <c r="A138" s="71" t="str">
        <f>Rekenblad!A138</f>
        <v>Begane grond</v>
      </c>
      <c r="B138" s="33" t="str">
        <f>Rekenblad!B138</f>
        <v>0.24</v>
      </c>
      <c r="C138" s="13" t="str">
        <f>Rekenblad!C138</f>
        <v>Lift</v>
      </c>
      <c r="D138" s="14" t="str">
        <f>Rekenblad!D138</f>
        <v>Onderbouw</v>
      </c>
      <c r="E138" s="15" t="str">
        <f>Rekenblad!E138</f>
        <v>Marmoleum</v>
      </c>
      <c r="F138" s="16">
        <f>Rekenblad!F138</f>
        <v>2</v>
      </c>
      <c r="G138" s="44">
        <f>Rekenblad!G138</f>
        <v>200</v>
      </c>
      <c r="H138" s="74">
        <f>Rekenblad!H138</f>
        <v>0</v>
      </c>
      <c r="I138" s="20">
        <f>Rekenblad!I138</f>
        <v>0</v>
      </c>
      <c r="J138" s="20">
        <f>Rekenblad!J138</f>
        <v>8.15</v>
      </c>
      <c r="K138" s="20">
        <f>Rekenblad!K138</f>
        <v>0</v>
      </c>
      <c r="L138" s="21">
        <f>Rekenblad!L138</f>
        <v>0</v>
      </c>
      <c r="M138" s="9">
        <f>Rekenblad!M138</f>
        <v>0</v>
      </c>
      <c r="N138" s="9" t="str">
        <f>Rekenblad!N138</f>
        <v>Toilet</v>
      </c>
      <c r="O138" s="22">
        <f t="shared" ref="O138:O148" si="8">F138*G138*$R$20</f>
        <v>0</v>
      </c>
      <c r="P138" s="40" t="e">
        <f t="shared" si="4"/>
        <v>#DIV/0!</v>
      </c>
    </row>
    <row r="139" spans="1:16" x14ac:dyDescent="0.25">
      <c r="A139" s="71" t="str">
        <f>Rekenblad!A139</f>
        <v>Begane grond</v>
      </c>
      <c r="B139" s="33" t="str">
        <f>Rekenblad!B139</f>
        <v>0.29</v>
      </c>
      <c r="C139" s="13" t="str">
        <f>Rekenblad!C139</f>
        <v>Lerarentoilet heren + Miva</v>
      </c>
      <c r="D139" s="14" t="str">
        <f>Rekenblad!D139</f>
        <v>Onderbouw</v>
      </c>
      <c r="E139" s="15" t="str">
        <f>Rekenblad!E139</f>
        <v>Epoxy</v>
      </c>
      <c r="F139" s="16">
        <f>Rekenblad!F139</f>
        <v>3.35</v>
      </c>
      <c r="G139" s="44">
        <f>Rekenblad!G139</f>
        <v>200</v>
      </c>
      <c r="H139" s="74">
        <f>Rekenblad!H139</f>
        <v>0</v>
      </c>
      <c r="I139" s="20">
        <f>Rekenblad!I139</f>
        <v>0</v>
      </c>
      <c r="J139" s="20">
        <f>Rekenblad!J139</f>
        <v>13.65</v>
      </c>
      <c r="K139" s="20">
        <f>Rekenblad!K139</f>
        <v>0</v>
      </c>
      <c r="L139" s="21">
        <f>Rekenblad!L139</f>
        <v>0</v>
      </c>
      <c r="M139" s="9">
        <f>Rekenblad!M139</f>
        <v>0</v>
      </c>
      <c r="N139" s="9" t="str">
        <f>Rekenblad!N139</f>
        <v>Toilet</v>
      </c>
      <c r="O139" s="22">
        <f t="shared" si="8"/>
        <v>0</v>
      </c>
      <c r="P139" s="40" t="e">
        <f t="shared" si="4"/>
        <v>#DIV/0!</v>
      </c>
    </row>
    <row r="140" spans="1:16" x14ac:dyDescent="0.25">
      <c r="A140" s="71" t="str">
        <f>Rekenblad!A140</f>
        <v>Begane grond</v>
      </c>
      <c r="B140" s="12" t="str">
        <f>Rekenblad!B140</f>
        <v>0.06</v>
      </c>
      <c r="C140" s="13" t="str">
        <f>Rekenblad!C140</f>
        <v>Mindervalide toilet</v>
      </c>
      <c r="D140" s="14" t="str">
        <f>Rekenblad!D140</f>
        <v>Hoofdgebouw</v>
      </c>
      <c r="E140" s="15" t="str">
        <f>Rekenblad!E140</f>
        <v>D.H.T.</v>
      </c>
      <c r="F140" s="16">
        <f>Rekenblad!F140</f>
        <v>4.33</v>
      </c>
      <c r="G140" s="17">
        <f>Rekenblad!G140</f>
        <v>200</v>
      </c>
      <c r="H140" s="74">
        <f>Rekenblad!H140</f>
        <v>0</v>
      </c>
      <c r="I140" s="20">
        <f>Rekenblad!I140</f>
        <v>0</v>
      </c>
      <c r="J140" s="20">
        <f>Rekenblad!J140</f>
        <v>17.64</v>
      </c>
      <c r="K140" s="20">
        <f>Rekenblad!K140</f>
        <v>0</v>
      </c>
      <c r="L140" s="21">
        <f>Rekenblad!L140</f>
        <v>0</v>
      </c>
      <c r="M140" s="9">
        <f>Rekenblad!M140</f>
        <v>0</v>
      </c>
      <c r="N140" s="9" t="str">
        <f>Rekenblad!N140</f>
        <v>Toilet</v>
      </c>
      <c r="O140" s="22">
        <f t="shared" si="8"/>
        <v>0</v>
      </c>
      <c r="P140" s="40" t="e">
        <f t="shared" si="4"/>
        <v>#DIV/0!</v>
      </c>
    </row>
    <row r="141" spans="1:16" x14ac:dyDescent="0.25">
      <c r="A141" s="71" t="str">
        <f>Rekenblad!A141</f>
        <v>Begane grond</v>
      </c>
      <c r="B141" s="32" t="str">
        <f>Rekenblad!B141</f>
        <v>0.07</v>
      </c>
      <c r="C141" s="13" t="str">
        <f>Rekenblad!C141</f>
        <v>Damestoilet voorruimte</v>
      </c>
      <c r="D141" s="14" t="str">
        <f>Rekenblad!D141</f>
        <v>Hoofdgebouw</v>
      </c>
      <c r="E141" s="15" t="str">
        <f>Rekenblad!E141</f>
        <v>D.H.T.</v>
      </c>
      <c r="F141" s="16">
        <f>Rekenblad!F141</f>
        <v>5.0999999999999996</v>
      </c>
      <c r="G141" s="17">
        <f>Rekenblad!G141</f>
        <v>200</v>
      </c>
      <c r="H141" s="74">
        <f>Rekenblad!H141</f>
        <v>0</v>
      </c>
      <c r="I141" s="20">
        <f>Rekenblad!I141</f>
        <v>0</v>
      </c>
      <c r="J141" s="20">
        <f>Rekenblad!J141</f>
        <v>20.78</v>
      </c>
      <c r="K141" s="20">
        <f>Rekenblad!K141</f>
        <v>0</v>
      </c>
      <c r="L141" s="21">
        <f>Rekenblad!L141</f>
        <v>0</v>
      </c>
      <c r="M141" s="9">
        <f>Rekenblad!M141</f>
        <v>0</v>
      </c>
      <c r="N141" s="9" t="str">
        <f>Rekenblad!N141</f>
        <v>Toilet</v>
      </c>
      <c r="O141" s="22">
        <f t="shared" si="8"/>
        <v>0</v>
      </c>
      <c r="P141" s="40" t="e">
        <f t="shared" si="4"/>
        <v>#DIV/0!</v>
      </c>
    </row>
    <row r="142" spans="1:16" x14ac:dyDescent="0.25">
      <c r="A142" s="71" t="str">
        <f>Rekenblad!A142</f>
        <v>Begane grond</v>
      </c>
      <c r="B142" s="33" t="str">
        <f>Rekenblad!B142</f>
        <v>0.11</v>
      </c>
      <c r="C142" s="13" t="str">
        <f>Rekenblad!C142</f>
        <v>Damestoilet voorruimte</v>
      </c>
      <c r="D142" s="14" t="str">
        <f>Rekenblad!D142</f>
        <v>Onderbouw</v>
      </c>
      <c r="E142" s="15" t="str">
        <f>Rekenblad!E142</f>
        <v>Epoxy</v>
      </c>
      <c r="F142" s="16">
        <f>Rekenblad!F142</f>
        <v>5.0999999999999996</v>
      </c>
      <c r="G142" s="31">
        <f>Rekenblad!G142</f>
        <v>200</v>
      </c>
      <c r="H142" s="74">
        <f>Rekenblad!H142</f>
        <v>0</v>
      </c>
      <c r="I142" s="20">
        <f>Rekenblad!I142</f>
        <v>0</v>
      </c>
      <c r="J142" s="20">
        <f>Rekenblad!J142</f>
        <v>20.78</v>
      </c>
      <c r="K142" s="20">
        <f>Rekenblad!K142</f>
        <v>0</v>
      </c>
      <c r="L142" s="21">
        <f>Rekenblad!L142</f>
        <v>0</v>
      </c>
      <c r="M142" s="9">
        <f>Rekenblad!M142</f>
        <v>0</v>
      </c>
      <c r="N142" s="9" t="str">
        <f>Rekenblad!N142</f>
        <v>Toilet</v>
      </c>
      <c r="O142" s="22">
        <f t="shared" si="8"/>
        <v>0</v>
      </c>
      <c r="P142" s="40" t="e">
        <f t="shared" si="4"/>
        <v>#DIV/0!</v>
      </c>
    </row>
    <row r="143" spans="1:16" x14ac:dyDescent="0.25">
      <c r="A143" s="71" t="str">
        <f>Rekenblad!A143</f>
        <v>Eerste etage</v>
      </c>
      <c r="B143" s="32" t="str">
        <f>Rekenblad!B143</f>
        <v>0.07</v>
      </c>
      <c r="C143" s="13" t="str">
        <f>Rekenblad!C143</f>
        <v>Damestoilet voorruimte</v>
      </c>
      <c r="D143" s="14" t="str">
        <f>Rekenblad!D143</f>
        <v>Gvmzaal</v>
      </c>
      <c r="E143" s="15" t="str">
        <f>Rekenblad!E143</f>
        <v>D.H.T.</v>
      </c>
      <c r="F143" s="16">
        <f>Rekenblad!F143</f>
        <v>6.9</v>
      </c>
      <c r="G143" s="17">
        <f>Rekenblad!G143</f>
        <v>200</v>
      </c>
      <c r="H143" s="74">
        <f>Rekenblad!H143</f>
        <v>0</v>
      </c>
      <c r="I143" s="20">
        <f>Rekenblad!I143</f>
        <v>0</v>
      </c>
      <c r="J143" s="20">
        <f>Rekenblad!J143</f>
        <v>28.11</v>
      </c>
      <c r="K143" s="20">
        <f>Rekenblad!K143</f>
        <v>0</v>
      </c>
      <c r="L143" s="21">
        <f>Rekenblad!L143</f>
        <v>0</v>
      </c>
      <c r="M143" s="9">
        <f>Rekenblad!M143</f>
        <v>0</v>
      </c>
      <c r="N143" s="9" t="str">
        <f>Rekenblad!N143</f>
        <v>Toilet</v>
      </c>
      <c r="O143" s="22">
        <f t="shared" si="8"/>
        <v>0</v>
      </c>
      <c r="P143" s="40" t="e">
        <f t="shared" si="4"/>
        <v>#DIV/0!</v>
      </c>
    </row>
    <row r="144" spans="1:16" x14ac:dyDescent="0.25">
      <c r="A144" s="71" t="str">
        <f>Rekenblad!A144</f>
        <v>Eerste etage</v>
      </c>
      <c r="B144" s="12" t="str">
        <f>Rekenblad!B144</f>
        <v>0.07</v>
      </c>
      <c r="C144" s="13" t="str">
        <f>Rekenblad!C144</f>
        <v>Herentoilet voorruimte</v>
      </c>
      <c r="D144" s="14" t="str">
        <f>Rekenblad!D144</f>
        <v>Gvmzaal</v>
      </c>
      <c r="E144" s="15" t="str">
        <f>Rekenblad!E144</f>
        <v>D.H.T.</v>
      </c>
      <c r="F144" s="16">
        <f>Rekenblad!F144</f>
        <v>6.9</v>
      </c>
      <c r="G144" s="17">
        <f>Rekenblad!G144</f>
        <v>200</v>
      </c>
      <c r="H144" s="74">
        <f>Rekenblad!H144</f>
        <v>0</v>
      </c>
      <c r="I144" s="20">
        <f>Rekenblad!I144</f>
        <v>0</v>
      </c>
      <c r="J144" s="20">
        <f>Rekenblad!J144</f>
        <v>28.11</v>
      </c>
      <c r="K144" s="20">
        <f>Rekenblad!K144</f>
        <v>0</v>
      </c>
      <c r="L144" s="21">
        <f>Rekenblad!L144</f>
        <v>0</v>
      </c>
      <c r="M144" s="9">
        <f>Rekenblad!M144</f>
        <v>0</v>
      </c>
      <c r="N144" s="9" t="str">
        <f>Rekenblad!N144</f>
        <v>Toilet</v>
      </c>
      <c r="O144" s="22">
        <f t="shared" si="8"/>
        <v>0</v>
      </c>
      <c r="P144" s="40" t="e">
        <f t="shared" ref="P144:P183" si="9">O144/I144-1</f>
        <v>#DIV/0!</v>
      </c>
    </row>
    <row r="145" spans="1:16" x14ac:dyDescent="0.25">
      <c r="A145" s="71" t="str">
        <f>Rekenblad!A145</f>
        <v>Begane grond</v>
      </c>
      <c r="B145" s="12" t="str">
        <f>Rekenblad!B145</f>
        <v>0.03</v>
      </c>
      <c r="C145" s="13" t="str">
        <f>Rekenblad!C145</f>
        <v>Herentoilet voorruimte</v>
      </c>
      <c r="D145" s="14" t="str">
        <f>Rekenblad!D145</f>
        <v>Hoofdgebouw</v>
      </c>
      <c r="E145" s="15" t="str">
        <f>Rekenblad!E145</f>
        <v>D.H.T.</v>
      </c>
      <c r="F145" s="16">
        <f>Rekenblad!F145</f>
        <v>5.49</v>
      </c>
      <c r="G145" s="17">
        <f>Rekenblad!G145</f>
        <v>200</v>
      </c>
      <c r="H145" s="74">
        <f>Rekenblad!H145</f>
        <v>0</v>
      </c>
      <c r="I145" s="20">
        <f>Rekenblad!I145</f>
        <v>0</v>
      </c>
      <c r="J145" s="20">
        <f>Rekenblad!J145</f>
        <v>22.37</v>
      </c>
      <c r="K145" s="20">
        <f>Rekenblad!K145</f>
        <v>0</v>
      </c>
      <c r="L145" s="21">
        <f>Rekenblad!L145</f>
        <v>0</v>
      </c>
      <c r="M145" s="9">
        <f>Rekenblad!M145</f>
        <v>0</v>
      </c>
      <c r="N145" s="9" t="str">
        <f>Rekenblad!N145</f>
        <v>Toilet</v>
      </c>
      <c r="O145" s="22">
        <f t="shared" si="8"/>
        <v>0</v>
      </c>
      <c r="P145" s="40" t="e">
        <f t="shared" si="9"/>
        <v>#DIV/0!</v>
      </c>
    </row>
    <row r="146" spans="1:16" x14ac:dyDescent="0.25">
      <c r="A146" s="71" t="str">
        <f>Rekenblad!A146</f>
        <v>Begane grond</v>
      </c>
      <c r="B146" s="33" t="str">
        <f>Rekenblad!B146</f>
        <v>0.28</v>
      </c>
      <c r="C146" s="13" t="str">
        <f>Rekenblad!C146</f>
        <v>Lerarentoilet dames</v>
      </c>
      <c r="D146" s="14" t="str">
        <f>Rekenblad!D146</f>
        <v>Onderbouw</v>
      </c>
      <c r="E146" s="15" t="str">
        <f>Rekenblad!E146</f>
        <v>Epoxy</v>
      </c>
      <c r="F146" s="16">
        <f>Rekenblad!F146</f>
        <v>2.23</v>
      </c>
      <c r="G146" s="44">
        <f>Rekenblad!G146</f>
        <v>200</v>
      </c>
      <c r="H146" s="74">
        <f>Rekenblad!H146</f>
        <v>0</v>
      </c>
      <c r="I146" s="20">
        <f>Rekenblad!I146</f>
        <v>0</v>
      </c>
      <c r="J146" s="20">
        <f>Rekenblad!J146</f>
        <v>9.09</v>
      </c>
      <c r="K146" s="20">
        <f>Rekenblad!K146</f>
        <v>0</v>
      </c>
      <c r="L146" s="21">
        <f>Rekenblad!L146</f>
        <v>0</v>
      </c>
      <c r="M146" s="9">
        <f>Rekenblad!M146</f>
        <v>0</v>
      </c>
      <c r="N146" s="9" t="str">
        <f>Rekenblad!N146</f>
        <v>Toilet</v>
      </c>
      <c r="O146" s="22">
        <f t="shared" si="8"/>
        <v>0</v>
      </c>
      <c r="P146" s="40" t="e">
        <f t="shared" si="9"/>
        <v>#DIV/0!</v>
      </c>
    </row>
    <row r="147" spans="1:16" hidden="1" x14ac:dyDescent="0.25">
      <c r="A147" s="71" t="str">
        <f>Rekenblad!A147</f>
        <v>Tussenverdieping</v>
      </c>
      <c r="B147" s="50" t="str">
        <f>Rekenblad!B147</f>
        <v>0.03</v>
      </c>
      <c r="C147" s="13" t="str">
        <f>Rekenblad!C147</f>
        <v>Douche</v>
      </c>
      <c r="D147" s="14" t="str">
        <f>Rekenblad!D147</f>
        <v>Hoofdgebouw</v>
      </c>
      <c r="E147" s="15" t="str">
        <f>Rekenblad!E147</f>
        <v>D.H.T.</v>
      </c>
      <c r="F147" s="16">
        <f>Rekenblad!F147</f>
        <v>2.3199999999999998</v>
      </c>
      <c r="G147" s="25">
        <f>Rekenblad!G147</f>
        <v>80</v>
      </c>
      <c r="H147" s="74">
        <f>Rekenblad!H147</f>
        <v>0</v>
      </c>
      <c r="I147" s="20">
        <f>Rekenblad!I147</f>
        <v>0</v>
      </c>
      <c r="J147" s="20">
        <f>Rekenblad!J147</f>
        <v>4.8600000000000003</v>
      </c>
      <c r="K147" s="20">
        <f>Rekenblad!K147</f>
        <v>0</v>
      </c>
      <c r="L147" s="21">
        <f>Rekenblad!L147</f>
        <v>0</v>
      </c>
      <c r="M147" s="43">
        <f>Rekenblad!M147</f>
        <v>0</v>
      </c>
      <c r="N147" s="9" t="str">
        <f>Rekenblad!N147</f>
        <v>Toilet</v>
      </c>
      <c r="O147" s="22">
        <f t="shared" si="8"/>
        <v>0</v>
      </c>
      <c r="P147" s="40" t="e">
        <f t="shared" si="9"/>
        <v>#DIV/0!</v>
      </c>
    </row>
    <row r="148" spans="1:16" hidden="1" x14ac:dyDescent="0.25">
      <c r="A148" s="71" t="str">
        <f>Rekenblad!A148</f>
        <v>Tussenverdieping</v>
      </c>
      <c r="B148" s="51" t="str">
        <f>Rekenblad!B148</f>
        <v>0.05</v>
      </c>
      <c r="C148" s="13" t="str">
        <f>Rekenblad!C148</f>
        <v>Douche</v>
      </c>
      <c r="D148" s="14" t="str">
        <f>Rekenblad!D148</f>
        <v>Hoofdgebouw</v>
      </c>
      <c r="E148" s="15" t="str">
        <f>Rekenblad!E148</f>
        <v>D.H.T.</v>
      </c>
      <c r="F148" s="16">
        <f>Rekenblad!F148</f>
        <v>3</v>
      </c>
      <c r="G148" s="25">
        <f>Rekenblad!G148</f>
        <v>80</v>
      </c>
      <c r="H148" s="74">
        <f>Rekenblad!H148</f>
        <v>0</v>
      </c>
      <c r="I148" s="20">
        <f>Rekenblad!I148</f>
        <v>0</v>
      </c>
      <c r="J148" s="20">
        <f>Rekenblad!J148</f>
        <v>6.29</v>
      </c>
      <c r="K148" s="20">
        <f>Rekenblad!K148</f>
        <v>0</v>
      </c>
      <c r="L148" s="21">
        <f>Rekenblad!L148</f>
        <v>0</v>
      </c>
      <c r="M148" s="9">
        <f>Rekenblad!M148</f>
        <v>0</v>
      </c>
      <c r="N148" s="9" t="str">
        <f>Rekenblad!N148</f>
        <v>Toilet</v>
      </c>
      <c r="O148" s="22">
        <f t="shared" si="8"/>
        <v>0</v>
      </c>
      <c r="P148" s="40" t="e">
        <f t="shared" si="9"/>
        <v>#DIV/0!</v>
      </c>
    </row>
    <row r="149" spans="1:16" x14ac:dyDescent="0.25">
      <c r="A149" s="71" t="str">
        <f>Rekenblad!A149</f>
        <v>Eerste etage</v>
      </c>
      <c r="B149" s="12" t="str">
        <f>Rekenblad!B149</f>
        <v>0.06</v>
      </c>
      <c r="C149" s="13" t="str">
        <f>Rekenblad!C149</f>
        <v>Sportbegeleider sanitair</v>
      </c>
      <c r="D149" s="14" t="str">
        <f>Rekenblad!D149</f>
        <v>Gvmzaal</v>
      </c>
      <c r="E149" s="15" t="str">
        <f>Rekenblad!E149</f>
        <v>D.H.T.</v>
      </c>
      <c r="F149" s="16">
        <f>Rekenblad!F149</f>
        <v>4.33</v>
      </c>
      <c r="G149" s="17">
        <f>Rekenblad!G149</f>
        <v>200</v>
      </c>
      <c r="H149" s="74">
        <f>Rekenblad!H149</f>
        <v>0</v>
      </c>
      <c r="I149" s="20">
        <f>Rekenblad!I149</f>
        <v>0</v>
      </c>
      <c r="J149" s="20">
        <f>Rekenblad!J149</f>
        <v>26.46</v>
      </c>
      <c r="K149" s="20">
        <f>Rekenblad!K149</f>
        <v>0</v>
      </c>
      <c r="L149" s="21">
        <f>Rekenblad!L149</f>
        <v>0</v>
      </c>
      <c r="M149" s="43">
        <f>Rekenblad!M149</f>
        <v>0</v>
      </c>
      <c r="N149" s="9" t="str">
        <f>Rekenblad!N149</f>
        <v>Docententoilet</v>
      </c>
      <c r="O149" s="22">
        <f>F149*G149*$R$21</f>
        <v>0</v>
      </c>
      <c r="P149" s="40" t="e">
        <f t="shared" si="9"/>
        <v>#DIV/0!</v>
      </c>
    </row>
    <row r="150" spans="1:16" x14ac:dyDescent="0.25">
      <c r="A150" s="71" t="str">
        <f>Rekenblad!A150</f>
        <v>Derde etage</v>
      </c>
      <c r="B150" s="28" t="str">
        <f>Rekenblad!B150</f>
        <v>3.03</v>
      </c>
      <c r="C150" s="23" t="str">
        <f>Rekenblad!C150</f>
        <v>Docententoilet</v>
      </c>
      <c r="D150" s="14" t="str">
        <f>Rekenblad!D150</f>
        <v>Hoofdgebouw</v>
      </c>
      <c r="E150" s="15" t="str">
        <f>Rekenblad!E150</f>
        <v>D.H.T.</v>
      </c>
      <c r="F150" s="16">
        <f>Rekenblad!F150</f>
        <v>1.1599999999999999</v>
      </c>
      <c r="G150" s="29">
        <f>Rekenblad!G150</f>
        <v>200</v>
      </c>
      <c r="H150" s="74">
        <f>Rekenblad!H150</f>
        <v>0</v>
      </c>
      <c r="I150" s="20">
        <f>Rekenblad!I150</f>
        <v>0</v>
      </c>
      <c r="J150" s="20">
        <f>Rekenblad!J150</f>
        <v>7.09</v>
      </c>
      <c r="K150" s="20">
        <f>Rekenblad!K150</f>
        <v>0</v>
      </c>
      <c r="L150" s="21">
        <f>Rekenblad!L150</f>
        <v>0</v>
      </c>
      <c r="M150" s="9">
        <f>Rekenblad!M150</f>
        <v>0</v>
      </c>
      <c r="N150" s="9" t="str">
        <f>Rekenblad!N150</f>
        <v>Docententoilet</v>
      </c>
      <c r="O150" s="22">
        <f t="shared" ref="O150:O152" si="10">F150*G150*$R$21</f>
        <v>0</v>
      </c>
      <c r="P150" s="40" t="e">
        <f t="shared" si="9"/>
        <v>#DIV/0!</v>
      </c>
    </row>
    <row r="151" spans="1:16" x14ac:dyDescent="0.25">
      <c r="A151" s="71" t="str">
        <f>Rekenblad!A151</f>
        <v>Eerste etage</v>
      </c>
      <c r="B151" s="26" t="str">
        <f>Rekenblad!B151</f>
        <v>1.02</v>
      </c>
      <c r="C151" s="13" t="str">
        <f>Rekenblad!C151</f>
        <v>Docententoilet</v>
      </c>
      <c r="D151" s="14" t="str">
        <f>Rekenblad!D151</f>
        <v>Hoofdgebouw</v>
      </c>
      <c r="E151" s="15" t="str">
        <f>Rekenblad!E151</f>
        <v>D.H.T.</v>
      </c>
      <c r="F151" s="16">
        <f>Rekenblad!F151</f>
        <v>1.1599999999999999</v>
      </c>
      <c r="G151" s="25">
        <f>Rekenblad!G151</f>
        <v>200</v>
      </c>
      <c r="H151" s="74">
        <f>Rekenblad!H151</f>
        <v>0</v>
      </c>
      <c r="I151" s="20">
        <f>Rekenblad!I151</f>
        <v>0</v>
      </c>
      <c r="J151" s="20">
        <f>Rekenblad!J151</f>
        <v>7.09</v>
      </c>
      <c r="K151" s="20">
        <f>Rekenblad!K151</f>
        <v>0</v>
      </c>
      <c r="L151" s="21">
        <f>Rekenblad!L151</f>
        <v>0</v>
      </c>
      <c r="M151" s="9">
        <f>Rekenblad!M151</f>
        <v>0</v>
      </c>
      <c r="N151" s="9" t="str">
        <f>Rekenblad!N151</f>
        <v>Docententoilet</v>
      </c>
      <c r="O151" s="22">
        <f t="shared" si="10"/>
        <v>0</v>
      </c>
      <c r="P151" s="40" t="e">
        <f t="shared" si="9"/>
        <v>#DIV/0!</v>
      </c>
    </row>
    <row r="152" spans="1:16" x14ac:dyDescent="0.25">
      <c r="A152" s="71" t="str">
        <f>Rekenblad!A152</f>
        <v>Tweede etage</v>
      </c>
      <c r="B152" s="28" t="str">
        <f>Rekenblad!B152</f>
        <v>2.02</v>
      </c>
      <c r="C152" s="52" t="str">
        <f>Rekenblad!C152</f>
        <v>Docententoilet</v>
      </c>
      <c r="D152" s="14" t="str">
        <f>Rekenblad!D152</f>
        <v>Hoofdgebouw</v>
      </c>
      <c r="E152" s="15" t="str">
        <f>Rekenblad!E152</f>
        <v>D.H.T.</v>
      </c>
      <c r="F152" s="16">
        <f>Rekenblad!F152</f>
        <v>1.1599999999999999</v>
      </c>
      <c r="G152" s="29">
        <f>Rekenblad!G152</f>
        <v>200</v>
      </c>
      <c r="H152" s="74">
        <f>Rekenblad!H152</f>
        <v>0</v>
      </c>
      <c r="I152" s="20">
        <f>Rekenblad!I152</f>
        <v>0</v>
      </c>
      <c r="J152" s="20">
        <f>Rekenblad!J152</f>
        <v>7.09</v>
      </c>
      <c r="K152" s="20">
        <f>Rekenblad!K152</f>
        <v>0</v>
      </c>
      <c r="L152" s="21">
        <f>Rekenblad!L152</f>
        <v>0</v>
      </c>
      <c r="M152" s="9">
        <f>Rekenblad!M152</f>
        <v>0</v>
      </c>
      <c r="N152" s="9" t="str">
        <f>Rekenblad!N152</f>
        <v>Docententoilet</v>
      </c>
      <c r="O152" s="22">
        <f t="shared" si="10"/>
        <v>0</v>
      </c>
      <c r="P152" s="40" t="e">
        <f t="shared" si="9"/>
        <v>#DIV/0!</v>
      </c>
    </row>
    <row r="153" spans="1:16" x14ac:dyDescent="0.25">
      <c r="A153" s="71" t="str">
        <f>Rekenblad!A153</f>
        <v>Begane grond</v>
      </c>
      <c r="B153" s="26" t="str">
        <f>Rekenblad!B153</f>
        <v>0.23</v>
      </c>
      <c r="C153" s="13" t="str">
        <f>Rekenblad!C153</f>
        <v>Pantry</v>
      </c>
      <c r="D153" s="14" t="str">
        <f>Rekenblad!D153</f>
        <v>Hoofdgebouw</v>
      </c>
      <c r="E153" s="15" t="str">
        <f>Rekenblad!E153</f>
        <v>Gietvloer</v>
      </c>
      <c r="F153" s="16">
        <f>Rekenblad!F153</f>
        <v>3.51</v>
      </c>
      <c r="G153" s="25">
        <f>Rekenblad!G153</f>
        <v>200</v>
      </c>
      <c r="H153" s="74">
        <f>Rekenblad!H153</f>
        <v>0</v>
      </c>
      <c r="I153" s="20">
        <f>Rekenblad!I153</f>
        <v>0</v>
      </c>
      <c r="J153" s="20">
        <f>Rekenblad!J153</f>
        <v>25.74</v>
      </c>
      <c r="K153" s="20">
        <f>Rekenblad!K153</f>
        <v>0</v>
      </c>
      <c r="L153" s="21">
        <f>Rekenblad!L153</f>
        <v>0</v>
      </c>
      <c r="M153" s="9">
        <f>Rekenblad!M153</f>
        <v>0</v>
      </c>
      <c r="N153" s="9" t="str">
        <f>Rekenblad!N153</f>
        <v>Pantry</v>
      </c>
      <c r="O153" s="22">
        <f>F153*G153*$R$22</f>
        <v>0</v>
      </c>
      <c r="P153" s="40" t="e">
        <f t="shared" si="9"/>
        <v>#DIV/0!</v>
      </c>
    </row>
    <row r="154" spans="1:16" x14ac:dyDescent="0.25">
      <c r="A154" s="71" t="str">
        <f>Rekenblad!A154</f>
        <v>Begane grond</v>
      </c>
      <c r="B154" s="26" t="str">
        <f>Rekenblad!B154</f>
        <v>0.29</v>
      </c>
      <c r="C154" s="13" t="str">
        <f>Rekenblad!C154</f>
        <v>Leraren herentoilet</v>
      </c>
      <c r="D154" s="14" t="str">
        <f>Rekenblad!D154</f>
        <v>Hoofdgebouw</v>
      </c>
      <c r="E154" s="15" t="str">
        <f>Rekenblad!E154</f>
        <v>D.H.T.</v>
      </c>
      <c r="F154" s="16">
        <f>Rekenblad!F154</f>
        <v>1.36</v>
      </c>
      <c r="G154" s="25">
        <f>Rekenblad!G154</f>
        <v>200</v>
      </c>
      <c r="H154" s="74">
        <f>Rekenblad!H154</f>
        <v>0</v>
      </c>
      <c r="I154" s="20">
        <f>Rekenblad!I154</f>
        <v>0</v>
      </c>
      <c r="J154" s="20">
        <f>Rekenblad!J154</f>
        <v>14.25</v>
      </c>
      <c r="K154" s="20">
        <f>Rekenblad!K154</f>
        <v>0</v>
      </c>
      <c r="L154" s="21">
        <f>Rekenblad!L154</f>
        <v>0</v>
      </c>
      <c r="M154" s="43">
        <f>Rekenblad!M154</f>
        <v>0</v>
      </c>
      <c r="N154" s="9" t="str">
        <f>Rekenblad!N154</f>
        <v>Damestoilet</v>
      </c>
      <c r="O154" s="22">
        <f>F154*G154*$R$23</f>
        <v>0</v>
      </c>
      <c r="P154" s="40" t="e">
        <f t="shared" si="9"/>
        <v>#DIV/0!</v>
      </c>
    </row>
    <row r="155" spans="1:16" x14ac:dyDescent="0.25">
      <c r="A155" s="71" t="str">
        <f>Rekenblad!A155</f>
        <v>Begane grond</v>
      </c>
      <c r="B155" s="26" t="str">
        <f>Rekenblad!B155</f>
        <v>0.3</v>
      </c>
      <c r="C155" s="13" t="str">
        <f>Rekenblad!C155</f>
        <v>Leraren herentoilet</v>
      </c>
      <c r="D155" s="14" t="str">
        <f>Rekenblad!D155</f>
        <v>Hoofdgebouw</v>
      </c>
      <c r="E155" s="15" t="str">
        <f>Rekenblad!E155</f>
        <v>D.H.T.</v>
      </c>
      <c r="F155" s="16">
        <f>Rekenblad!F155</f>
        <v>1.36</v>
      </c>
      <c r="G155" s="25">
        <f>Rekenblad!G155</f>
        <v>200</v>
      </c>
      <c r="H155" s="74">
        <f>Rekenblad!H155</f>
        <v>0</v>
      </c>
      <c r="I155" s="20">
        <f>Rekenblad!I155</f>
        <v>0</v>
      </c>
      <c r="J155" s="20">
        <f>Rekenblad!J155</f>
        <v>14.25</v>
      </c>
      <c r="K155" s="20">
        <f>Rekenblad!K155</f>
        <v>0</v>
      </c>
      <c r="L155" s="21">
        <f>Rekenblad!L155</f>
        <v>0</v>
      </c>
      <c r="M155" s="9">
        <f>Rekenblad!M155</f>
        <v>0</v>
      </c>
      <c r="N155" s="9" t="str">
        <f>Rekenblad!N155</f>
        <v>Damestoilet</v>
      </c>
      <c r="O155" s="22">
        <f t="shared" ref="O155:O174" si="11">F155*G155*$R$23</f>
        <v>0</v>
      </c>
      <c r="P155" s="40" t="e">
        <f t="shared" si="9"/>
        <v>#DIV/0!</v>
      </c>
    </row>
    <row r="156" spans="1:16" x14ac:dyDescent="0.25">
      <c r="A156" s="71" t="str">
        <f>Rekenblad!A156</f>
        <v>Eerste etage</v>
      </c>
      <c r="B156" s="12" t="str">
        <f>Rekenblad!B156</f>
        <v>0.08</v>
      </c>
      <c r="C156" s="13" t="str">
        <f>Rekenblad!C156</f>
        <v>Damestoilet</v>
      </c>
      <c r="D156" s="14" t="str">
        <f>Rekenblad!D156</f>
        <v>Gvmzaal</v>
      </c>
      <c r="E156" s="15" t="str">
        <f>Rekenblad!E156</f>
        <v>D.H.T.</v>
      </c>
      <c r="F156" s="16">
        <f>Rekenblad!F156</f>
        <v>1.2</v>
      </c>
      <c r="G156" s="17">
        <f>Rekenblad!G156</f>
        <v>200</v>
      </c>
      <c r="H156" s="74">
        <f>Rekenblad!H156</f>
        <v>0</v>
      </c>
      <c r="I156" s="20">
        <f>Rekenblad!I156</f>
        <v>0</v>
      </c>
      <c r="J156" s="20">
        <f>Rekenblad!J156</f>
        <v>12.57</v>
      </c>
      <c r="K156" s="20">
        <f>Rekenblad!K156</f>
        <v>0</v>
      </c>
      <c r="L156" s="21">
        <f>Rekenblad!L156</f>
        <v>0</v>
      </c>
      <c r="M156" s="9">
        <f>Rekenblad!M156</f>
        <v>0</v>
      </c>
      <c r="N156" s="9" t="str">
        <f>Rekenblad!N156</f>
        <v>Damestoilet</v>
      </c>
      <c r="O156" s="22">
        <f t="shared" si="11"/>
        <v>0</v>
      </c>
      <c r="P156" s="40" t="e">
        <f t="shared" si="9"/>
        <v>#DIV/0!</v>
      </c>
    </row>
    <row r="157" spans="1:16" x14ac:dyDescent="0.25">
      <c r="A157" s="71" t="str">
        <f>Rekenblad!A157</f>
        <v>Eerste etage</v>
      </c>
      <c r="B157" s="12" t="str">
        <f>Rekenblad!B157</f>
        <v>0.09</v>
      </c>
      <c r="C157" s="13" t="str">
        <f>Rekenblad!C157</f>
        <v>Damestoilet</v>
      </c>
      <c r="D157" s="14" t="str">
        <f>Rekenblad!D157</f>
        <v>Gvmzaal</v>
      </c>
      <c r="E157" s="15" t="str">
        <f>Rekenblad!E157</f>
        <v>D.H.T.</v>
      </c>
      <c r="F157" s="16">
        <f>Rekenblad!F157</f>
        <v>1.2</v>
      </c>
      <c r="G157" s="17">
        <f>Rekenblad!G157</f>
        <v>200</v>
      </c>
      <c r="H157" s="74">
        <f>Rekenblad!H157</f>
        <v>0</v>
      </c>
      <c r="I157" s="20">
        <f>Rekenblad!I157</f>
        <v>0</v>
      </c>
      <c r="J157" s="20">
        <f>Rekenblad!J157</f>
        <v>12.57</v>
      </c>
      <c r="K157" s="20">
        <f>Rekenblad!K157</f>
        <v>0</v>
      </c>
      <c r="L157" s="21">
        <f>Rekenblad!L157</f>
        <v>0</v>
      </c>
      <c r="M157" s="9">
        <f>Rekenblad!M157</f>
        <v>0</v>
      </c>
      <c r="N157" s="9" t="str">
        <f>Rekenblad!N157</f>
        <v>Damestoilet</v>
      </c>
      <c r="O157" s="22">
        <f t="shared" si="11"/>
        <v>0</v>
      </c>
      <c r="P157" s="40" t="e">
        <f t="shared" si="9"/>
        <v>#DIV/0!</v>
      </c>
    </row>
    <row r="158" spans="1:16" x14ac:dyDescent="0.25">
      <c r="A158" s="71" t="str">
        <f>Rekenblad!A158</f>
        <v>Begane grond</v>
      </c>
      <c r="B158" s="32" t="str">
        <f>Rekenblad!B158</f>
        <v>0.08</v>
      </c>
      <c r="C158" s="13" t="str">
        <f>Rekenblad!C158</f>
        <v>Damestoilet</v>
      </c>
      <c r="D158" s="14" t="str">
        <f>Rekenblad!D158</f>
        <v>Hoofdgebouw</v>
      </c>
      <c r="E158" s="15" t="str">
        <f>Rekenblad!E158</f>
        <v>D.H.T.</v>
      </c>
      <c r="F158" s="16">
        <f>Rekenblad!F158</f>
        <v>1.2</v>
      </c>
      <c r="G158" s="17">
        <f>Rekenblad!G158</f>
        <v>200</v>
      </c>
      <c r="H158" s="74">
        <f>Rekenblad!H158</f>
        <v>0</v>
      </c>
      <c r="I158" s="20">
        <f>Rekenblad!I158</f>
        <v>0</v>
      </c>
      <c r="J158" s="20">
        <f>Rekenblad!J158</f>
        <v>12.57</v>
      </c>
      <c r="K158" s="20">
        <f>Rekenblad!K158</f>
        <v>0</v>
      </c>
      <c r="L158" s="21">
        <f>Rekenblad!L158</f>
        <v>0</v>
      </c>
      <c r="M158" s="9">
        <f>Rekenblad!M158</f>
        <v>0</v>
      </c>
      <c r="N158" s="9" t="str">
        <f>Rekenblad!N158</f>
        <v>Damestoilet</v>
      </c>
      <c r="O158" s="22">
        <f t="shared" si="11"/>
        <v>0</v>
      </c>
      <c r="P158" s="40" t="e">
        <f t="shared" si="9"/>
        <v>#DIV/0!</v>
      </c>
    </row>
    <row r="159" spans="1:16" x14ac:dyDescent="0.25">
      <c r="A159" s="71" t="str">
        <f>Rekenblad!A159</f>
        <v>Begane grond</v>
      </c>
      <c r="B159" s="12" t="str">
        <f>Rekenblad!B159</f>
        <v>0.09</v>
      </c>
      <c r="C159" s="13" t="str">
        <f>Rekenblad!C159</f>
        <v>Damestoilet</v>
      </c>
      <c r="D159" s="14" t="str">
        <f>Rekenblad!D159</f>
        <v>Hoofdgebouw</v>
      </c>
      <c r="E159" s="15" t="str">
        <f>Rekenblad!E159</f>
        <v>D.H.T.</v>
      </c>
      <c r="F159" s="16">
        <f>Rekenblad!F159</f>
        <v>1.2</v>
      </c>
      <c r="G159" s="17">
        <f>Rekenblad!G159</f>
        <v>200</v>
      </c>
      <c r="H159" s="74">
        <f>Rekenblad!H159</f>
        <v>0</v>
      </c>
      <c r="I159" s="20">
        <f>Rekenblad!I159</f>
        <v>0</v>
      </c>
      <c r="J159" s="20">
        <f>Rekenblad!J159</f>
        <v>12.57</v>
      </c>
      <c r="K159" s="20">
        <f>Rekenblad!K159</f>
        <v>0</v>
      </c>
      <c r="L159" s="21">
        <f>Rekenblad!L159</f>
        <v>0</v>
      </c>
      <c r="M159" s="9">
        <f>Rekenblad!M159</f>
        <v>0</v>
      </c>
      <c r="N159" s="9" t="str">
        <f>Rekenblad!N159</f>
        <v>Damestoilet</v>
      </c>
      <c r="O159" s="22">
        <f t="shared" si="11"/>
        <v>0</v>
      </c>
      <c r="P159" s="40" t="e">
        <f t="shared" si="9"/>
        <v>#DIV/0!</v>
      </c>
    </row>
    <row r="160" spans="1:16" x14ac:dyDescent="0.25">
      <c r="A160" s="71" t="str">
        <f>Rekenblad!A160</f>
        <v>Begane grond</v>
      </c>
      <c r="B160" s="12" t="str">
        <f>Rekenblad!B160</f>
        <v>0.1</v>
      </c>
      <c r="C160" s="13" t="str">
        <f>Rekenblad!C160</f>
        <v>Damestoilet</v>
      </c>
      <c r="D160" s="14" t="str">
        <f>Rekenblad!D160</f>
        <v>Hoofdgebouw</v>
      </c>
      <c r="E160" s="15" t="str">
        <f>Rekenblad!E160</f>
        <v>D.H.T.</v>
      </c>
      <c r="F160" s="16">
        <f>Rekenblad!F160</f>
        <v>1.2</v>
      </c>
      <c r="G160" s="17">
        <f>Rekenblad!G160</f>
        <v>200</v>
      </c>
      <c r="H160" s="74">
        <f>Rekenblad!H160</f>
        <v>0</v>
      </c>
      <c r="I160" s="20">
        <f>Rekenblad!I160</f>
        <v>0</v>
      </c>
      <c r="J160" s="20">
        <f>Rekenblad!J160</f>
        <v>12.57</v>
      </c>
      <c r="K160" s="20">
        <f>Rekenblad!K160</f>
        <v>0</v>
      </c>
      <c r="L160" s="21">
        <f>Rekenblad!L160</f>
        <v>0</v>
      </c>
      <c r="M160" s="9">
        <f>Rekenblad!M160</f>
        <v>0</v>
      </c>
      <c r="N160" s="9" t="str">
        <f>Rekenblad!N160</f>
        <v>Damestoilet</v>
      </c>
      <c r="O160" s="22">
        <f t="shared" si="11"/>
        <v>0</v>
      </c>
      <c r="P160" s="40" t="e">
        <f t="shared" si="9"/>
        <v>#DIV/0!</v>
      </c>
    </row>
    <row r="161" spans="1:16" x14ac:dyDescent="0.25">
      <c r="A161" s="71" t="str">
        <f>Rekenblad!A161</f>
        <v>Derde etage</v>
      </c>
      <c r="B161" s="28" t="str">
        <f>Rekenblad!B161</f>
        <v>3.05</v>
      </c>
      <c r="C161" s="13" t="str">
        <f>Rekenblad!C161</f>
        <v>Damestoilet</v>
      </c>
      <c r="D161" s="14" t="str">
        <f>Rekenblad!D161</f>
        <v>Hoofdgebouw</v>
      </c>
      <c r="E161" s="15" t="str">
        <f>Rekenblad!E161</f>
        <v>D.H.T.</v>
      </c>
      <c r="F161" s="16">
        <f>Rekenblad!F161</f>
        <v>1</v>
      </c>
      <c r="G161" s="29">
        <f>Rekenblad!G161</f>
        <v>200</v>
      </c>
      <c r="H161" s="74">
        <f>Rekenblad!H161</f>
        <v>0</v>
      </c>
      <c r="I161" s="20">
        <f>Rekenblad!I161</f>
        <v>0</v>
      </c>
      <c r="J161" s="20">
        <f>Rekenblad!J161</f>
        <v>10.48</v>
      </c>
      <c r="K161" s="20">
        <f>Rekenblad!K161</f>
        <v>0</v>
      </c>
      <c r="L161" s="21">
        <f>Rekenblad!L161</f>
        <v>0</v>
      </c>
      <c r="M161" s="9">
        <f>Rekenblad!M161</f>
        <v>0</v>
      </c>
      <c r="N161" s="9" t="str">
        <f>Rekenblad!N161</f>
        <v>Damestoilet</v>
      </c>
      <c r="O161" s="22">
        <f t="shared" si="11"/>
        <v>0</v>
      </c>
      <c r="P161" s="40" t="e">
        <f t="shared" si="9"/>
        <v>#DIV/0!</v>
      </c>
    </row>
    <row r="162" spans="1:16" x14ac:dyDescent="0.25">
      <c r="A162" s="71" t="str">
        <f>Rekenblad!A162</f>
        <v>Derde etage</v>
      </c>
      <c r="B162" s="28" t="str">
        <f>Rekenblad!B162</f>
        <v>3.06</v>
      </c>
      <c r="C162" s="13" t="str">
        <f>Rekenblad!C162</f>
        <v>Damestoilet</v>
      </c>
      <c r="D162" s="14" t="str">
        <f>Rekenblad!D162</f>
        <v>Hoofdgebouw</v>
      </c>
      <c r="E162" s="15" t="str">
        <f>Rekenblad!E162</f>
        <v>D.H.T.</v>
      </c>
      <c r="F162" s="16">
        <f>Rekenblad!F162</f>
        <v>1</v>
      </c>
      <c r="G162" s="29">
        <f>Rekenblad!G162</f>
        <v>200</v>
      </c>
      <c r="H162" s="74">
        <f>Rekenblad!H162</f>
        <v>0</v>
      </c>
      <c r="I162" s="20">
        <f>Rekenblad!I162</f>
        <v>0</v>
      </c>
      <c r="J162" s="20">
        <f>Rekenblad!J162</f>
        <v>10.48</v>
      </c>
      <c r="K162" s="20">
        <f>Rekenblad!K162</f>
        <v>0</v>
      </c>
      <c r="L162" s="21">
        <f>Rekenblad!L162</f>
        <v>0</v>
      </c>
      <c r="M162" s="9">
        <f>Rekenblad!M162</f>
        <v>0</v>
      </c>
      <c r="N162" s="9" t="str">
        <f>Rekenblad!N162</f>
        <v>Damestoilet</v>
      </c>
      <c r="O162" s="22">
        <f t="shared" si="11"/>
        <v>0</v>
      </c>
      <c r="P162" s="40" t="e">
        <f t="shared" si="9"/>
        <v>#DIV/0!</v>
      </c>
    </row>
    <row r="163" spans="1:16" x14ac:dyDescent="0.25">
      <c r="A163" s="71" t="str">
        <f>Rekenblad!A163</f>
        <v>Derde etage</v>
      </c>
      <c r="B163" s="28" t="str">
        <f>Rekenblad!B163</f>
        <v>3.07</v>
      </c>
      <c r="C163" s="13" t="str">
        <f>Rekenblad!C163</f>
        <v>Damestoilet</v>
      </c>
      <c r="D163" s="14" t="str">
        <f>Rekenblad!D163</f>
        <v>Hoofdgebouw</v>
      </c>
      <c r="E163" s="15" t="str">
        <f>Rekenblad!E163</f>
        <v>D.H.T.</v>
      </c>
      <c r="F163" s="16">
        <f>Rekenblad!F163</f>
        <v>1</v>
      </c>
      <c r="G163" s="29">
        <f>Rekenblad!G163</f>
        <v>200</v>
      </c>
      <c r="H163" s="74">
        <f>Rekenblad!H163</f>
        <v>0</v>
      </c>
      <c r="I163" s="20">
        <f>Rekenblad!I163</f>
        <v>0</v>
      </c>
      <c r="J163" s="20">
        <f>Rekenblad!J163</f>
        <v>10.48</v>
      </c>
      <c r="K163" s="20">
        <f>Rekenblad!K163</f>
        <v>0</v>
      </c>
      <c r="L163" s="21">
        <f>Rekenblad!L163</f>
        <v>0</v>
      </c>
      <c r="M163" s="9">
        <f>Rekenblad!M163</f>
        <v>0</v>
      </c>
      <c r="N163" s="9" t="str">
        <f>Rekenblad!N163</f>
        <v>Damestoilet</v>
      </c>
      <c r="O163" s="22">
        <f t="shared" si="11"/>
        <v>0</v>
      </c>
      <c r="P163" s="40" t="e">
        <f t="shared" si="9"/>
        <v>#DIV/0!</v>
      </c>
    </row>
    <row r="164" spans="1:16" x14ac:dyDescent="0.25">
      <c r="A164" s="71" t="str">
        <f>Rekenblad!A164</f>
        <v>Eerste etage</v>
      </c>
      <c r="B164" s="26" t="str">
        <f>Rekenblad!B164</f>
        <v>1.03</v>
      </c>
      <c r="C164" s="13" t="str">
        <f>Rekenblad!C164</f>
        <v>Damestoilet</v>
      </c>
      <c r="D164" s="14" t="str">
        <f>Rekenblad!D164</f>
        <v>Hoofdgebouw</v>
      </c>
      <c r="E164" s="15" t="str">
        <f>Rekenblad!E164</f>
        <v>D.H.T.</v>
      </c>
      <c r="F164" s="16">
        <f>Rekenblad!F164</f>
        <v>1</v>
      </c>
      <c r="G164" s="25">
        <f>Rekenblad!G164</f>
        <v>200</v>
      </c>
      <c r="H164" s="74">
        <f>Rekenblad!H164</f>
        <v>0</v>
      </c>
      <c r="I164" s="20">
        <f>Rekenblad!I164</f>
        <v>0</v>
      </c>
      <c r="J164" s="20">
        <f>Rekenblad!J164</f>
        <v>10.48</v>
      </c>
      <c r="K164" s="20">
        <f>Rekenblad!K164</f>
        <v>0</v>
      </c>
      <c r="L164" s="21">
        <f>Rekenblad!L164</f>
        <v>0</v>
      </c>
      <c r="M164" s="9">
        <f>Rekenblad!M164</f>
        <v>0</v>
      </c>
      <c r="N164" s="9" t="str">
        <f>Rekenblad!N164</f>
        <v>Damestoilet</v>
      </c>
      <c r="O164" s="22">
        <f t="shared" si="11"/>
        <v>0</v>
      </c>
      <c r="P164" s="40" t="e">
        <f t="shared" si="9"/>
        <v>#DIV/0!</v>
      </c>
    </row>
    <row r="165" spans="1:16" x14ac:dyDescent="0.25">
      <c r="A165" s="71" t="str">
        <f>Rekenblad!A165</f>
        <v>Eerste etage</v>
      </c>
      <c r="B165" s="26" t="str">
        <f>Rekenblad!B165</f>
        <v>1.04</v>
      </c>
      <c r="C165" s="13" t="str">
        <f>Rekenblad!C165</f>
        <v>Damestoilet</v>
      </c>
      <c r="D165" s="14" t="str">
        <f>Rekenblad!D165</f>
        <v>Hoofdgebouw</v>
      </c>
      <c r="E165" s="15" t="str">
        <f>Rekenblad!E165</f>
        <v>D.H.T.</v>
      </c>
      <c r="F165" s="16">
        <f>Rekenblad!F165</f>
        <v>1</v>
      </c>
      <c r="G165" s="25">
        <f>Rekenblad!G165</f>
        <v>200</v>
      </c>
      <c r="H165" s="74">
        <f>Rekenblad!H165</f>
        <v>0</v>
      </c>
      <c r="I165" s="20">
        <f>Rekenblad!I165</f>
        <v>0</v>
      </c>
      <c r="J165" s="20">
        <f>Rekenblad!J165</f>
        <v>10.48</v>
      </c>
      <c r="K165" s="20">
        <f>Rekenblad!K165</f>
        <v>0</v>
      </c>
      <c r="L165" s="21">
        <f>Rekenblad!L165</f>
        <v>0</v>
      </c>
      <c r="M165" s="9">
        <f>Rekenblad!M165</f>
        <v>0</v>
      </c>
      <c r="N165" s="9" t="str">
        <f>Rekenblad!N165</f>
        <v>Damestoilet</v>
      </c>
      <c r="O165" s="22">
        <f t="shared" si="11"/>
        <v>0</v>
      </c>
      <c r="P165" s="40" t="e">
        <f t="shared" si="9"/>
        <v>#DIV/0!</v>
      </c>
    </row>
    <row r="166" spans="1:16" x14ac:dyDescent="0.25">
      <c r="A166" s="71" t="str">
        <f>Rekenblad!A166</f>
        <v>Eerste etage</v>
      </c>
      <c r="B166" s="26" t="str">
        <f>Rekenblad!B166</f>
        <v>1.05</v>
      </c>
      <c r="C166" s="13" t="str">
        <f>Rekenblad!C166</f>
        <v>Damestoilet</v>
      </c>
      <c r="D166" s="14" t="str">
        <f>Rekenblad!D166</f>
        <v>Hoofdgebouw</v>
      </c>
      <c r="E166" s="15" t="str">
        <f>Rekenblad!E166</f>
        <v>D.H.T.</v>
      </c>
      <c r="F166" s="16">
        <f>Rekenblad!F166</f>
        <v>1</v>
      </c>
      <c r="G166" s="25">
        <f>Rekenblad!G166</f>
        <v>200</v>
      </c>
      <c r="H166" s="74">
        <f>Rekenblad!H166</f>
        <v>0</v>
      </c>
      <c r="I166" s="20">
        <f>Rekenblad!I166</f>
        <v>0</v>
      </c>
      <c r="J166" s="20">
        <f>Rekenblad!J166</f>
        <v>10.48</v>
      </c>
      <c r="K166" s="20">
        <f>Rekenblad!K166</f>
        <v>0</v>
      </c>
      <c r="L166" s="21">
        <f>Rekenblad!L166</f>
        <v>0</v>
      </c>
      <c r="M166" s="9">
        <f>Rekenblad!M166</f>
        <v>0</v>
      </c>
      <c r="N166" s="9" t="str">
        <f>Rekenblad!N166</f>
        <v>Damestoilet</v>
      </c>
      <c r="O166" s="22">
        <f t="shared" si="11"/>
        <v>0</v>
      </c>
      <c r="P166" s="40" t="e">
        <f t="shared" si="9"/>
        <v>#DIV/0!</v>
      </c>
    </row>
    <row r="167" spans="1:16" x14ac:dyDescent="0.25">
      <c r="A167" s="71" t="str">
        <f>Rekenblad!A167</f>
        <v>Begane grond</v>
      </c>
      <c r="B167" s="33" t="str">
        <f>Rekenblad!B167</f>
        <v>0.12</v>
      </c>
      <c r="C167" s="13" t="str">
        <f>Rekenblad!C167</f>
        <v>Damestoilet</v>
      </c>
      <c r="D167" s="14" t="str">
        <f>Rekenblad!D167</f>
        <v>Onderbouw</v>
      </c>
      <c r="E167" s="15" t="str">
        <f>Rekenblad!E167</f>
        <v>Epoxy</v>
      </c>
      <c r="F167" s="16">
        <f>Rekenblad!F167</f>
        <v>1</v>
      </c>
      <c r="G167" s="31">
        <f>Rekenblad!G167</f>
        <v>200</v>
      </c>
      <c r="H167" s="74">
        <f>Rekenblad!H167</f>
        <v>0</v>
      </c>
      <c r="I167" s="20">
        <f>Rekenblad!I167</f>
        <v>0</v>
      </c>
      <c r="J167" s="20">
        <f>Rekenblad!J167</f>
        <v>10.48</v>
      </c>
      <c r="K167" s="20">
        <f>Rekenblad!K167</f>
        <v>0</v>
      </c>
      <c r="L167" s="21">
        <f>Rekenblad!L167</f>
        <v>0</v>
      </c>
      <c r="M167" s="9">
        <f>Rekenblad!M167</f>
        <v>0</v>
      </c>
      <c r="N167" s="9" t="str">
        <f>Rekenblad!N167</f>
        <v>Damestoilet</v>
      </c>
      <c r="O167" s="22">
        <f t="shared" si="11"/>
        <v>0</v>
      </c>
      <c r="P167" s="40" t="e">
        <f t="shared" si="9"/>
        <v>#DIV/0!</v>
      </c>
    </row>
    <row r="168" spans="1:16" x14ac:dyDescent="0.25">
      <c r="A168" s="71" t="str">
        <f>Rekenblad!A168</f>
        <v>Begane grond</v>
      </c>
      <c r="B168" s="33" t="str">
        <f>Rekenblad!B168</f>
        <v>0.13</v>
      </c>
      <c r="C168" s="13" t="str">
        <f>Rekenblad!C168</f>
        <v>Damestoilet</v>
      </c>
      <c r="D168" s="14" t="str">
        <f>Rekenblad!D168</f>
        <v>Onderbouw</v>
      </c>
      <c r="E168" s="15" t="str">
        <f>Rekenblad!E168</f>
        <v>Epoxy</v>
      </c>
      <c r="F168" s="16">
        <f>Rekenblad!F168</f>
        <v>1</v>
      </c>
      <c r="G168" s="44">
        <f>Rekenblad!G168</f>
        <v>200</v>
      </c>
      <c r="H168" s="74">
        <f>Rekenblad!H168</f>
        <v>0</v>
      </c>
      <c r="I168" s="20">
        <f>Rekenblad!I168</f>
        <v>0</v>
      </c>
      <c r="J168" s="20">
        <f>Rekenblad!J168</f>
        <v>10.48</v>
      </c>
      <c r="K168" s="20">
        <f>Rekenblad!K168</f>
        <v>0</v>
      </c>
      <c r="L168" s="21">
        <f>Rekenblad!L168</f>
        <v>0</v>
      </c>
      <c r="M168" s="9">
        <f>Rekenblad!M168</f>
        <v>0</v>
      </c>
      <c r="N168" s="9" t="str">
        <f>Rekenblad!N168</f>
        <v>Damestoilet</v>
      </c>
      <c r="O168" s="22">
        <f t="shared" si="11"/>
        <v>0</v>
      </c>
      <c r="P168" s="40" t="e">
        <f t="shared" si="9"/>
        <v>#DIV/0!</v>
      </c>
    </row>
    <row r="169" spans="1:16" x14ac:dyDescent="0.25">
      <c r="A169" s="71" t="str">
        <f>Rekenblad!A169</f>
        <v>Begane grond</v>
      </c>
      <c r="B169" s="33" t="str">
        <f>Rekenblad!B169</f>
        <v>0.14</v>
      </c>
      <c r="C169" s="13" t="str">
        <f>Rekenblad!C169</f>
        <v>Damestoilet</v>
      </c>
      <c r="D169" s="14" t="str">
        <f>Rekenblad!D169</f>
        <v>Onderbouw</v>
      </c>
      <c r="E169" s="53" t="str">
        <f>Rekenblad!E169</f>
        <v>Epoxy</v>
      </c>
      <c r="F169" s="16">
        <f>Rekenblad!F169</f>
        <v>1</v>
      </c>
      <c r="G169" s="31">
        <f>Rekenblad!G169</f>
        <v>200</v>
      </c>
      <c r="H169" s="74">
        <f>Rekenblad!H169</f>
        <v>0</v>
      </c>
      <c r="I169" s="20">
        <f>Rekenblad!I169</f>
        <v>0</v>
      </c>
      <c r="J169" s="20">
        <f>Rekenblad!J169</f>
        <v>10.48</v>
      </c>
      <c r="K169" s="20">
        <f>Rekenblad!K169</f>
        <v>0</v>
      </c>
      <c r="L169" s="21">
        <f>Rekenblad!L169</f>
        <v>0</v>
      </c>
      <c r="M169" s="9">
        <f>Rekenblad!M169</f>
        <v>0</v>
      </c>
      <c r="N169" s="9" t="str">
        <f>Rekenblad!N169</f>
        <v>Damestoilet</v>
      </c>
      <c r="O169" s="22">
        <f t="shared" si="11"/>
        <v>0</v>
      </c>
      <c r="P169" s="40" t="e">
        <f t="shared" si="9"/>
        <v>#DIV/0!</v>
      </c>
    </row>
    <row r="170" spans="1:16" x14ac:dyDescent="0.25">
      <c r="A170" s="71" t="str">
        <f>Rekenblad!A170</f>
        <v>Begane grond</v>
      </c>
      <c r="B170" s="33" t="str">
        <f>Rekenblad!B170</f>
        <v>0.15</v>
      </c>
      <c r="C170" s="13" t="str">
        <f>Rekenblad!C170</f>
        <v>Damestoilet</v>
      </c>
      <c r="D170" s="14" t="str">
        <f>Rekenblad!D170</f>
        <v>Onderbouw</v>
      </c>
      <c r="E170" s="15" t="str">
        <f>Rekenblad!E170</f>
        <v>Epoxy</v>
      </c>
      <c r="F170" s="16">
        <f>Rekenblad!F170</f>
        <v>1</v>
      </c>
      <c r="G170" s="44">
        <f>Rekenblad!G170</f>
        <v>200</v>
      </c>
      <c r="H170" s="74">
        <f>Rekenblad!H170</f>
        <v>0</v>
      </c>
      <c r="I170" s="20">
        <f>Rekenblad!I170</f>
        <v>0</v>
      </c>
      <c r="J170" s="54">
        <f>Rekenblad!J170</f>
        <v>10.48</v>
      </c>
      <c r="K170" s="20">
        <f>Rekenblad!K170</f>
        <v>0</v>
      </c>
      <c r="L170" s="21">
        <f>Rekenblad!L170</f>
        <v>0</v>
      </c>
      <c r="M170" s="9">
        <f>Rekenblad!M170</f>
        <v>0</v>
      </c>
      <c r="N170" s="9" t="str">
        <f>Rekenblad!N170</f>
        <v>Damestoilet</v>
      </c>
      <c r="O170" s="22">
        <f t="shared" si="11"/>
        <v>0</v>
      </c>
      <c r="P170" s="40" t="e">
        <f t="shared" si="9"/>
        <v>#DIV/0!</v>
      </c>
    </row>
    <row r="171" spans="1:16" x14ac:dyDescent="0.25">
      <c r="A171" s="71" t="str">
        <f>Rekenblad!A171</f>
        <v>Begane grond</v>
      </c>
      <c r="B171" s="33" t="str">
        <f>Rekenblad!B171</f>
        <v>0.16</v>
      </c>
      <c r="C171" s="13" t="str">
        <f>Rekenblad!C171</f>
        <v>Damestoilet</v>
      </c>
      <c r="D171" s="14" t="str">
        <f>Rekenblad!D171</f>
        <v>Onderbouw</v>
      </c>
      <c r="E171" s="15" t="str">
        <f>Rekenblad!E171</f>
        <v>Epoxy</v>
      </c>
      <c r="F171" s="16">
        <f>Rekenblad!F171</f>
        <v>1</v>
      </c>
      <c r="G171" s="44">
        <f>Rekenblad!G171</f>
        <v>200</v>
      </c>
      <c r="H171" s="74">
        <f>Rekenblad!H171</f>
        <v>0</v>
      </c>
      <c r="I171" s="20">
        <f>Rekenblad!I171</f>
        <v>0</v>
      </c>
      <c r="J171" s="54">
        <f>Rekenblad!J171</f>
        <v>10.48</v>
      </c>
      <c r="K171" s="20">
        <f>Rekenblad!K171</f>
        <v>0</v>
      </c>
      <c r="L171" s="21">
        <f>Rekenblad!L171</f>
        <v>0</v>
      </c>
      <c r="M171" s="9">
        <f>Rekenblad!M171</f>
        <v>0</v>
      </c>
      <c r="N171" s="9" t="str">
        <f>Rekenblad!N171</f>
        <v>Damestoilet</v>
      </c>
      <c r="O171" s="22">
        <f t="shared" si="11"/>
        <v>0</v>
      </c>
      <c r="P171" s="40" t="e">
        <f t="shared" si="9"/>
        <v>#DIV/0!</v>
      </c>
    </row>
    <row r="172" spans="1:16" x14ac:dyDescent="0.25">
      <c r="A172" s="71" t="str">
        <f>Rekenblad!A172</f>
        <v>Begane grond</v>
      </c>
      <c r="B172" s="33" t="str">
        <f>Rekenblad!B172</f>
        <v>0.17</v>
      </c>
      <c r="C172" s="13" t="str">
        <f>Rekenblad!C172</f>
        <v>Damestoilet</v>
      </c>
      <c r="D172" s="14" t="str">
        <f>Rekenblad!D172</f>
        <v>Onderbouw</v>
      </c>
      <c r="E172" s="15" t="str">
        <f>Rekenblad!E172</f>
        <v>Epoxy</v>
      </c>
      <c r="F172" s="16">
        <f>Rekenblad!F172</f>
        <v>1</v>
      </c>
      <c r="G172" s="44">
        <f>Rekenblad!G172</f>
        <v>200</v>
      </c>
      <c r="H172" s="74">
        <f>Rekenblad!H172</f>
        <v>0</v>
      </c>
      <c r="I172" s="20">
        <f>Rekenblad!I172</f>
        <v>0</v>
      </c>
      <c r="J172" s="54">
        <f>Rekenblad!J172</f>
        <v>10.48</v>
      </c>
      <c r="K172" s="20">
        <f>Rekenblad!K172</f>
        <v>0</v>
      </c>
      <c r="L172" s="21">
        <f>Rekenblad!L172</f>
        <v>0</v>
      </c>
      <c r="M172" s="9">
        <f>Rekenblad!M172</f>
        <v>0</v>
      </c>
      <c r="N172" s="9" t="str">
        <f>Rekenblad!N172</f>
        <v>Damestoilet</v>
      </c>
      <c r="O172" s="22">
        <f t="shared" si="11"/>
        <v>0</v>
      </c>
      <c r="P172" s="40" t="e">
        <f t="shared" si="9"/>
        <v>#DIV/0!</v>
      </c>
    </row>
    <row r="173" spans="1:16" x14ac:dyDescent="0.25">
      <c r="A173" s="71" t="str">
        <f>Rekenblad!A173</f>
        <v>Begane grond</v>
      </c>
      <c r="B173" s="26" t="str">
        <f>Rekenblad!B173</f>
        <v>0.26</v>
      </c>
      <c r="C173" s="13" t="str">
        <f>Rekenblad!C173</f>
        <v>Leraren damestoilet</v>
      </c>
      <c r="D173" s="14" t="str">
        <f>Rekenblad!D173</f>
        <v>Hoofdgebouw</v>
      </c>
      <c r="E173" s="15" t="str">
        <f>Rekenblad!E173</f>
        <v>D.H.T.</v>
      </c>
      <c r="F173" s="16">
        <f>Rekenblad!F173</f>
        <v>1.1100000000000001</v>
      </c>
      <c r="G173" s="25">
        <f>Rekenblad!G173</f>
        <v>200</v>
      </c>
      <c r="H173" s="74">
        <f>Rekenblad!H173</f>
        <v>0</v>
      </c>
      <c r="I173" s="20">
        <f>Rekenblad!I173</f>
        <v>0</v>
      </c>
      <c r="J173" s="54">
        <f>Rekenblad!J173</f>
        <v>11.63</v>
      </c>
      <c r="K173" s="20">
        <f>Rekenblad!K173</f>
        <v>0</v>
      </c>
      <c r="L173" s="21">
        <f>Rekenblad!L173</f>
        <v>0</v>
      </c>
      <c r="M173" s="9">
        <f>Rekenblad!M173</f>
        <v>0</v>
      </c>
      <c r="N173" s="9" t="str">
        <f>Rekenblad!N173</f>
        <v>Damestoilet</v>
      </c>
      <c r="O173" s="22">
        <f t="shared" si="11"/>
        <v>0</v>
      </c>
      <c r="P173" s="40" t="e">
        <f t="shared" si="9"/>
        <v>#DIV/0!</v>
      </c>
    </row>
    <row r="174" spans="1:16" x14ac:dyDescent="0.25">
      <c r="A174" s="71" t="str">
        <f>Rekenblad!A174</f>
        <v>Begane grond</v>
      </c>
      <c r="B174" s="26" t="str">
        <f>Rekenblad!B174</f>
        <v>0.27</v>
      </c>
      <c r="C174" s="13" t="str">
        <f>Rekenblad!C174</f>
        <v>Leraren damestoilet</v>
      </c>
      <c r="D174" s="14" t="str">
        <f>Rekenblad!D174</f>
        <v>Hoofdgebouw</v>
      </c>
      <c r="E174" s="15" t="str">
        <f>Rekenblad!E174</f>
        <v>D.H.T.</v>
      </c>
      <c r="F174" s="16">
        <f>Rekenblad!F174</f>
        <v>1.1100000000000001</v>
      </c>
      <c r="G174" s="25">
        <f>Rekenblad!G174</f>
        <v>200</v>
      </c>
      <c r="H174" s="74">
        <f>Rekenblad!H174</f>
        <v>0</v>
      </c>
      <c r="I174" s="20">
        <f>Rekenblad!I174</f>
        <v>0</v>
      </c>
      <c r="J174" s="54">
        <f>Rekenblad!J174</f>
        <v>11.63</v>
      </c>
      <c r="K174" s="20">
        <f>Rekenblad!K174</f>
        <v>0</v>
      </c>
      <c r="L174" s="21">
        <f>Rekenblad!L174</f>
        <v>0</v>
      </c>
      <c r="M174" s="9">
        <f>Rekenblad!M174</f>
        <v>0</v>
      </c>
      <c r="N174" s="9" t="str">
        <f>Rekenblad!N174</f>
        <v>Damestoilet</v>
      </c>
      <c r="O174" s="22">
        <f t="shared" si="11"/>
        <v>0</v>
      </c>
      <c r="P174" s="40" t="e">
        <f t="shared" si="9"/>
        <v>#DIV/0!</v>
      </c>
    </row>
    <row r="175" spans="1:16" x14ac:dyDescent="0.25">
      <c r="A175" s="71" t="str">
        <f>Rekenblad!A175</f>
        <v>Eerste etage</v>
      </c>
      <c r="B175" s="32" t="str">
        <f>Rekenblad!B175</f>
        <v>0.08</v>
      </c>
      <c r="C175" s="13" t="str">
        <f>Rekenblad!C175</f>
        <v>Herentoilet</v>
      </c>
      <c r="D175" s="14" t="str">
        <f>Rekenblad!D175</f>
        <v>Gvmzaal</v>
      </c>
      <c r="E175" s="15" t="str">
        <f>Rekenblad!E175</f>
        <v>D.H.T.</v>
      </c>
      <c r="F175" s="16">
        <f>Rekenblad!F175</f>
        <v>1.2</v>
      </c>
      <c r="G175" s="17">
        <f>Rekenblad!G175</f>
        <v>200</v>
      </c>
      <c r="H175" s="74">
        <f>Rekenblad!H175</f>
        <v>0</v>
      </c>
      <c r="I175" s="20">
        <f>Rekenblad!I175</f>
        <v>0</v>
      </c>
      <c r="J175" s="54">
        <f>Rekenblad!J175</f>
        <v>13.75</v>
      </c>
      <c r="K175" s="20">
        <f>Rekenblad!K175</f>
        <v>0</v>
      </c>
      <c r="L175" s="21">
        <f>Rekenblad!L175</f>
        <v>0</v>
      </c>
      <c r="M175" s="43">
        <f>Rekenblad!M175</f>
        <v>0</v>
      </c>
      <c r="N175" s="9" t="str">
        <f>Rekenblad!N175</f>
        <v>Herentoilet</v>
      </c>
      <c r="O175" s="22">
        <f>F175*G175*$R$24</f>
        <v>0</v>
      </c>
      <c r="P175" s="40" t="e">
        <f t="shared" si="9"/>
        <v>#DIV/0!</v>
      </c>
    </row>
    <row r="176" spans="1:16" x14ac:dyDescent="0.25">
      <c r="A176" s="71" t="str">
        <f>Rekenblad!A176</f>
        <v>Eerste etage</v>
      </c>
      <c r="B176" s="32" t="str">
        <f>Rekenblad!B176</f>
        <v>0.09</v>
      </c>
      <c r="C176" s="13" t="str">
        <f>Rekenblad!C176</f>
        <v>Herentoilet</v>
      </c>
      <c r="D176" s="14" t="str">
        <f>Rekenblad!D176</f>
        <v>Gvmzaal</v>
      </c>
      <c r="E176" s="15" t="str">
        <f>Rekenblad!E176</f>
        <v>D.H.T.</v>
      </c>
      <c r="F176" s="16">
        <f>Rekenblad!F176</f>
        <v>1.2</v>
      </c>
      <c r="G176" s="17">
        <f>Rekenblad!G176</f>
        <v>200</v>
      </c>
      <c r="H176" s="74">
        <f>Rekenblad!H176</f>
        <v>0</v>
      </c>
      <c r="I176" s="20">
        <f>Rekenblad!I176</f>
        <v>0</v>
      </c>
      <c r="J176" s="54">
        <f>Rekenblad!J176</f>
        <v>13.75</v>
      </c>
      <c r="K176" s="20">
        <f>Rekenblad!K176</f>
        <v>0</v>
      </c>
      <c r="L176" s="21">
        <f>Rekenblad!L176</f>
        <v>0</v>
      </c>
      <c r="M176" s="9">
        <f>Rekenblad!M176</f>
        <v>0</v>
      </c>
      <c r="N176" s="9" t="str">
        <f>Rekenblad!N176</f>
        <v>Herentoilet</v>
      </c>
      <c r="O176" s="22">
        <f t="shared" ref="O176:O183" si="12">F176*G176*$R$24</f>
        <v>0</v>
      </c>
      <c r="P176" s="40" t="e">
        <f t="shared" si="9"/>
        <v>#DIV/0!</v>
      </c>
    </row>
    <row r="177" spans="1:16" x14ac:dyDescent="0.25">
      <c r="A177" s="71" t="str">
        <f>Rekenblad!A177</f>
        <v>Begane grond</v>
      </c>
      <c r="B177" s="32" t="str">
        <f>Rekenblad!B177</f>
        <v>0.04</v>
      </c>
      <c r="C177" s="13" t="str">
        <f>Rekenblad!C177</f>
        <v>Herentoilet</v>
      </c>
      <c r="D177" s="14" t="str">
        <f>Rekenblad!D177</f>
        <v>Hoofdgebouw</v>
      </c>
      <c r="E177" s="15" t="str">
        <f>Rekenblad!E177</f>
        <v>D.H.T.</v>
      </c>
      <c r="F177" s="16">
        <f>Rekenblad!F177</f>
        <v>1.2</v>
      </c>
      <c r="G177" s="17">
        <f>Rekenblad!G177</f>
        <v>200</v>
      </c>
      <c r="H177" s="74">
        <f>Rekenblad!H177</f>
        <v>0</v>
      </c>
      <c r="I177" s="20">
        <f>Rekenblad!I177</f>
        <v>0</v>
      </c>
      <c r="J177" s="54">
        <f>Rekenblad!J177</f>
        <v>13.75</v>
      </c>
      <c r="K177" s="20">
        <f>Rekenblad!K177</f>
        <v>0</v>
      </c>
      <c r="L177" s="21">
        <f>Rekenblad!L177</f>
        <v>0</v>
      </c>
      <c r="M177" s="9">
        <f>Rekenblad!M177</f>
        <v>0</v>
      </c>
      <c r="N177" s="9" t="str">
        <f>Rekenblad!N177</f>
        <v>Herentoilet</v>
      </c>
      <c r="O177" s="22">
        <f t="shared" si="12"/>
        <v>0</v>
      </c>
      <c r="P177" s="40" t="e">
        <f t="shared" si="9"/>
        <v>#DIV/0!</v>
      </c>
    </row>
    <row r="178" spans="1:16" x14ac:dyDescent="0.25">
      <c r="A178" s="71" t="str">
        <f>Rekenblad!A178</f>
        <v>Begane grond</v>
      </c>
      <c r="B178" s="32" t="str">
        <f>Rekenblad!B178</f>
        <v>0.05</v>
      </c>
      <c r="C178" s="13" t="str">
        <f>Rekenblad!C178</f>
        <v>Herentoilet</v>
      </c>
      <c r="D178" s="14" t="str">
        <f>Rekenblad!D178</f>
        <v>Hoofdgebouw</v>
      </c>
      <c r="E178" s="15" t="str">
        <f>Rekenblad!E178</f>
        <v>D.H.T.</v>
      </c>
      <c r="F178" s="16">
        <f>Rekenblad!F178</f>
        <v>1.2</v>
      </c>
      <c r="G178" s="17">
        <f>Rekenblad!G178</f>
        <v>200</v>
      </c>
      <c r="H178" s="74">
        <f>Rekenblad!H178</f>
        <v>0</v>
      </c>
      <c r="I178" s="20">
        <f>Rekenblad!I178</f>
        <v>0</v>
      </c>
      <c r="J178" s="54">
        <f>Rekenblad!J178</f>
        <v>13.75</v>
      </c>
      <c r="K178" s="20">
        <f>Rekenblad!K178</f>
        <v>0</v>
      </c>
      <c r="L178" s="21">
        <f>Rekenblad!L178</f>
        <v>0</v>
      </c>
      <c r="M178" s="9">
        <f>Rekenblad!M178</f>
        <v>0</v>
      </c>
      <c r="N178" s="9" t="str">
        <f>Rekenblad!N178</f>
        <v>Herentoilet</v>
      </c>
      <c r="O178" s="22">
        <f t="shared" si="12"/>
        <v>0</v>
      </c>
      <c r="P178" s="40" t="e">
        <f t="shared" si="9"/>
        <v>#DIV/0!</v>
      </c>
    </row>
    <row r="179" spans="1:16" x14ac:dyDescent="0.25">
      <c r="A179" s="71" t="str">
        <f>Rekenblad!A179</f>
        <v>Tweede etage</v>
      </c>
      <c r="B179" s="28" t="str">
        <f>Rekenblad!B179</f>
        <v>2.04</v>
      </c>
      <c r="C179" s="13" t="str">
        <f>Rekenblad!C179</f>
        <v>Herentoilet</v>
      </c>
      <c r="D179" s="14" t="str">
        <f>Rekenblad!D179</f>
        <v>Hoofdgebouw</v>
      </c>
      <c r="E179" s="15" t="str">
        <f>Rekenblad!E179</f>
        <v>D.H.T.</v>
      </c>
      <c r="F179" s="16">
        <f>Rekenblad!F179</f>
        <v>1</v>
      </c>
      <c r="G179" s="29">
        <f>Rekenblad!G179</f>
        <v>200</v>
      </c>
      <c r="H179" s="74">
        <f>Rekenblad!H179</f>
        <v>0</v>
      </c>
      <c r="I179" s="20">
        <f>Rekenblad!I179</f>
        <v>0</v>
      </c>
      <c r="J179" s="54">
        <f>Rekenblad!J179</f>
        <v>11.46</v>
      </c>
      <c r="K179" s="20">
        <f>Rekenblad!K179</f>
        <v>0</v>
      </c>
      <c r="L179" s="21">
        <f>Rekenblad!L179</f>
        <v>0</v>
      </c>
      <c r="M179" s="9">
        <f>Rekenblad!M179</f>
        <v>0</v>
      </c>
      <c r="N179" s="9" t="str">
        <f>Rekenblad!N179</f>
        <v>Herentoilet</v>
      </c>
      <c r="O179" s="22">
        <f t="shared" si="12"/>
        <v>0</v>
      </c>
      <c r="P179" s="40" t="e">
        <f t="shared" si="9"/>
        <v>#DIV/0!</v>
      </c>
    </row>
    <row r="180" spans="1:16" x14ac:dyDescent="0.25">
      <c r="A180" s="71" t="str">
        <f>Rekenblad!A180</f>
        <v>Tweede etage</v>
      </c>
      <c r="B180" s="28" t="str">
        <f>Rekenblad!B180</f>
        <v>2.05</v>
      </c>
      <c r="C180" s="13" t="str">
        <f>Rekenblad!C180</f>
        <v>Herentoilet</v>
      </c>
      <c r="D180" s="14" t="str">
        <f>Rekenblad!D180</f>
        <v>Hoofdgebouw</v>
      </c>
      <c r="E180" s="15" t="str">
        <f>Rekenblad!E180</f>
        <v>D.H.T.</v>
      </c>
      <c r="F180" s="16">
        <f>Rekenblad!F180</f>
        <v>1</v>
      </c>
      <c r="G180" s="29">
        <f>Rekenblad!G180</f>
        <v>200</v>
      </c>
      <c r="H180" s="74">
        <f>Rekenblad!H180</f>
        <v>0</v>
      </c>
      <c r="I180" s="20">
        <f>Rekenblad!I180</f>
        <v>0</v>
      </c>
      <c r="J180" s="54">
        <f>Rekenblad!J180</f>
        <v>11.46</v>
      </c>
      <c r="K180" s="20">
        <f>Rekenblad!K180</f>
        <v>0</v>
      </c>
      <c r="L180" s="21">
        <f>Rekenblad!L180</f>
        <v>0</v>
      </c>
      <c r="M180" s="9">
        <f>Rekenblad!M180</f>
        <v>0</v>
      </c>
      <c r="N180" s="9" t="str">
        <f>Rekenblad!N180</f>
        <v>Herentoilet</v>
      </c>
      <c r="O180" s="22">
        <f t="shared" si="12"/>
        <v>0</v>
      </c>
      <c r="P180" s="40" t="e">
        <f t="shared" si="9"/>
        <v>#DIV/0!</v>
      </c>
    </row>
    <row r="181" spans="1:16" x14ac:dyDescent="0.25">
      <c r="A181" s="71" t="str">
        <f>Rekenblad!A181</f>
        <v>Tweede etage</v>
      </c>
      <c r="B181" s="28" t="str">
        <f>Rekenblad!B181</f>
        <v>2.06</v>
      </c>
      <c r="C181" s="13" t="str">
        <f>Rekenblad!C181</f>
        <v>Herentoilet</v>
      </c>
      <c r="D181" s="14" t="str">
        <f>Rekenblad!D181</f>
        <v>Hoofdgebouw</v>
      </c>
      <c r="E181" s="15" t="str">
        <f>Rekenblad!E181</f>
        <v>D.H.T.</v>
      </c>
      <c r="F181" s="16">
        <f>Rekenblad!F181</f>
        <v>1</v>
      </c>
      <c r="G181" s="29">
        <f>Rekenblad!G181</f>
        <v>200</v>
      </c>
      <c r="H181" s="74">
        <f>Rekenblad!H181</f>
        <v>0</v>
      </c>
      <c r="I181" s="20">
        <f>Rekenblad!I181</f>
        <v>0</v>
      </c>
      <c r="J181" s="54">
        <f>Rekenblad!J181</f>
        <v>11.46</v>
      </c>
      <c r="K181" s="20">
        <f>Rekenblad!K181</f>
        <v>0</v>
      </c>
      <c r="L181" s="21">
        <f>Rekenblad!L181</f>
        <v>0</v>
      </c>
      <c r="M181" s="9">
        <f>Rekenblad!M181</f>
        <v>0</v>
      </c>
      <c r="N181" s="9" t="str">
        <f>Rekenblad!N181</f>
        <v>Herentoilet</v>
      </c>
      <c r="O181" s="22">
        <f t="shared" si="12"/>
        <v>0</v>
      </c>
      <c r="P181" s="40" t="e">
        <f t="shared" si="9"/>
        <v>#DIV/0!</v>
      </c>
    </row>
    <row r="182" spans="1:16" x14ac:dyDescent="0.25">
      <c r="A182" s="71" t="str">
        <f>Rekenblad!A182</f>
        <v>Tweede etage</v>
      </c>
      <c r="B182" s="28" t="str">
        <f>Rekenblad!B182</f>
        <v>2.06</v>
      </c>
      <c r="C182" s="13" t="str">
        <f>Rekenblad!C182</f>
        <v>Herentoilet</v>
      </c>
      <c r="D182" s="14" t="str">
        <f>Rekenblad!D182</f>
        <v>Hoofdgebouw</v>
      </c>
      <c r="E182" s="15" t="str">
        <f>Rekenblad!E182</f>
        <v>D.H.T.</v>
      </c>
      <c r="F182" s="16">
        <f>Rekenblad!F182</f>
        <v>1</v>
      </c>
      <c r="G182" s="29">
        <f>Rekenblad!G182</f>
        <v>200</v>
      </c>
      <c r="H182" s="74">
        <f>Rekenblad!H182</f>
        <v>0</v>
      </c>
      <c r="I182" s="20">
        <f>Rekenblad!I182</f>
        <v>0</v>
      </c>
      <c r="J182" s="54">
        <f>Rekenblad!J182</f>
        <v>11.46</v>
      </c>
      <c r="K182" s="20">
        <f>Rekenblad!K182</f>
        <v>0</v>
      </c>
      <c r="L182" s="21">
        <f>Rekenblad!L182</f>
        <v>0</v>
      </c>
      <c r="M182" s="9">
        <f>Rekenblad!M182</f>
        <v>0</v>
      </c>
      <c r="N182" s="9" t="str">
        <f>Rekenblad!N182</f>
        <v>Herentoilet</v>
      </c>
      <c r="O182" s="22">
        <f t="shared" si="12"/>
        <v>0</v>
      </c>
      <c r="P182" s="40" t="e">
        <f t="shared" si="9"/>
        <v>#DIV/0!</v>
      </c>
    </row>
    <row r="183" spans="1:16" x14ac:dyDescent="0.25">
      <c r="A183" s="71" t="str">
        <f>Rekenblad!A183</f>
        <v>Begane grond</v>
      </c>
      <c r="B183" s="33" t="str">
        <f>Rekenblad!B183</f>
        <v>0.1</v>
      </c>
      <c r="C183" s="13" t="str">
        <f>Rekenblad!C183</f>
        <v>Herentoilet</v>
      </c>
      <c r="D183" s="14" t="str">
        <f>Rekenblad!D183</f>
        <v>Onderbouw</v>
      </c>
      <c r="E183" s="15" t="str">
        <f>Rekenblad!E183</f>
        <v>Epoxy</v>
      </c>
      <c r="F183" s="16">
        <f>Rekenblad!F183</f>
        <v>1.01</v>
      </c>
      <c r="G183" s="31">
        <f>Rekenblad!G183</f>
        <v>200</v>
      </c>
      <c r="H183" s="74">
        <f>Rekenblad!H183</f>
        <v>0</v>
      </c>
      <c r="I183" s="20">
        <f>Rekenblad!I183</f>
        <v>0</v>
      </c>
      <c r="J183" s="54">
        <f>Rekenblad!J183</f>
        <v>11.57</v>
      </c>
      <c r="K183" s="20">
        <f>Rekenblad!K183</f>
        <v>0</v>
      </c>
      <c r="L183" s="21">
        <f>Rekenblad!L183</f>
        <v>0</v>
      </c>
      <c r="M183" s="9">
        <f>Rekenblad!M183</f>
        <v>0</v>
      </c>
      <c r="N183" s="9" t="str">
        <f>Rekenblad!N183</f>
        <v>Herentoilet</v>
      </c>
      <c r="O183" s="22">
        <f t="shared" si="12"/>
        <v>0</v>
      </c>
      <c r="P183" s="40" t="e">
        <f t="shared" si="9"/>
        <v>#DIV/0!</v>
      </c>
    </row>
    <row r="184" spans="1:16" x14ac:dyDescent="0.25">
      <c r="A184" s="11">
        <f>Rekenblad!A228</f>
        <v>0</v>
      </c>
      <c r="B184" s="11">
        <f>Rekenblad!B228</f>
        <v>0</v>
      </c>
      <c r="C184" s="11">
        <f>Rekenblad!C228</f>
        <v>0</v>
      </c>
      <c r="D184" s="55">
        <f>Rekenblad!D228</f>
        <v>0</v>
      </c>
      <c r="E184" s="15" t="str">
        <f>Rekenblad!E228</f>
        <v>Vloeren</v>
      </c>
      <c r="F184" s="16">
        <f>SUBTOTAL(9,F2:F183)</f>
        <v>6312.0599999999913</v>
      </c>
      <c r="G184" s="56">
        <f>Rekenblad!G228</f>
        <v>0</v>
      </c>
      <c r="H184" s="74">
        <f>Rekenblad!H228</f>
        <v>0</v>
      </c>
      <c r="I184" s="20">
        <f>SUBTOTAL(9,I2:I183)</f>
        <v>0</v>
      </c>
      <c r="J184" s="58">
        <f>Rekenblad!J228</f>
        <v>0</v>
      </c>
      <c r="K184" s="11">
        <f>Rekenblad!K228</f>
        <v>0</v>
      </c>
      <c r="L184" s="59">
        <f>Rekenblad!L228</f>
        <v>0</v>
      </c>
      <c r="M184" s="9">
        <f>Rekenblad!M228</f>
        <v>0</v>
      </c>
      <c r="N184" s="11">
        <f>Rekenblad!N228</f>
        <v>0</v>
      </c>
      <c r="O184" s="22"/>
    </row>
    <row r="185" spans="1:16" x14ac:dyDescent="0.25">
      <c r="A185" s="11">
        <f>Rekenblad!A229</f>
        <v>0</v>
      </c>
      <c r="B185" s="11">
        <f>Rekenblad!B229</f>
        <v>0</v>
      </c>
      <c r="C185" s="11">
        <f>Rekenblad!C229</f>
        <v>0</v>
      </c>
      <c r="D185" s="55">
        <f>Rekenblad!D229</f>
        <v>0</v>
      </c>
      <c r="E185" s="15" t="str">
        <f>Rekenblad!E229</f>
        <v>Tafels</v>
      </c>
      <c r="F185" s="16">
        <f>Rekenblad!F229</f>
        <v>617.76</v>
      </c>
      <c r="G185" s="56">
        <f>Rekenblad!G229</f>
        <v>0</v>
      </c>
      <c r="H185" s="74">
        <f>Rekenblad!H229</f>
        <v>0</v>
      </c>
      <c r="I185" s="20">
        <f>Rekenblad!I229</f>
        <v>0</v>
      </c>
      <c r="J185" s="58">
        <f>Rekenblad!J229</f>
        <v>0</v>
      </c>
      <c r="K185" s="60" t="str">
        <f>Rekenblad!K229</f>
        <v>.</v>
      </c>
      <c r="L185" s="59">
        <f>Rekenblad!L229</f>
        <v>0</v>
      </c>
      <c r="M185" s="9">
        <f>Rekenblad!M229</f>
        <v>0</v>
      </c>
      <c r="N185" s="11">
        <f>Rekenblad!N229</f>
        <v>0</v>
      </c>
      <c r="O185" s="22">
        <f>SUM(O2:O183)</f>
        <v>0</v>
      </c>
      <c r="P185" s="40" t="e">
        <f>O185/I185-1</f>
        <v>#DIV/0!</v>
      </c>
    </row>
  </sheetData>
  <autoFilter ref="A1:R185" xr:uid="{00000000-0001-0000-0000-000000000000}">
    <filterColumn colId="6">
      <filters>
        <filter val="0"/>
        <filter val="200"/>
      </filters>
    </filterColumn>
  </autoFilter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&amp;LAfgedrukt: &amp;D, &amp;T&amp;C&amp;P van &amp;N&amp;R&amp;F, 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7EF8-3490-4322-A377-CDAB577B0BC7}">
  <sheetPr filterMode="1"/>
  <dimension ref="A1:R185"/>
  <sheetViews>
    <sheetView showZeros="0" zoomScale="127" zoomScaleNormal="127" workbookViewId="0">
      <pane xSplit="3" ySplit="1" topLeftCell="D2" activePane="bottomRight" state="frozen"/>
      <selection activeCell="S1" sqref="S1"/>
      <selection pane="topRight" activeCell="S1" sqref="S1"/>
      <selection pane="bottomLeft" activeCell="S1" sqref="S1"/>
      <selection pane="bottomRight" activeCell="E185" sqref="E185"/>
    </sheetView>
  </sheetViews>
  <sheetFormatPr defaultRowHeight="13.2" x14ac:dyDescent="0.25"/>
  <cols>
    <col min="1" max="1" width="14.77734375" style="11" customWidth="1"/>
    <col min="2" max="2" width="8.5546875" style="11" bestFit="1" customWidth="1"/>
    <col min="3" max="3" width="23.21875" style="11" bestFit="1" customWidth="1"/>
    <col min="4" max="4" width="10.77734375" style="55" customWidth="1"/>
    <col min="5" max="5" width="12.6640625" style="55" bestFit="1" customWidth="1"/>
    <col min="6" max="6" width="7.88671875" style="58" customWidth="1"/>
    <col min="7" max="7" width="10.44140625" style="56" bestFit="1" customWidth="1"/>
    <col min="8" max="8" width="10.77734375" style="76" customWidth="1"/>
    <col min="9" max="9" width="9.5546875" style="58" customWidth="1"/>
    <col min="10" max="10" width="13.77734375" style="58" hidden="1" customWidth="1"/>
    <col min="11" max="11" width="8.21875" style="11" hidden="1" customWidth="1"/>
    <col min="12" max="12" width="12.6640625" style="59" hidden="1" customWidth="1"/>
    <col min="13" max="13" width="3.77734375" style="9" hidden="1" customWidth="1"/>
    <col min="14" max="14" width="11.21875" style="11" bestFit="1" customWidth="1"/>
    <col min="15" max="15" width="11.21875" style="61" hidden="1" customWidth="1"/>
    <col min="16" max="16" width="0" style="9" hidden="1" customWidth="1"/>
    <col min="17" max="17" width="11.21875" style="11" hidden="1" customWidth="1"/>
    <col min="18" max="18" width="0" style="11" hidden="1" customWidth="1"/>
    <col min="19" max="16384" width="8.88671875" style="11"/>
  </cols>
  <sheetData>
    <row r="1" spans="1:18" ht="20.399999999999999" x14ac:dyDescent="0.25">
      <c r="A1" s="70" t="str">
        <f>Rekenblad!A1</f>
        <v>Etage</v>
      </c>
      <c r="B1" s="1" t="str">
        <f>Rekenblad!B1</f>
        <v>Ruimtennr.</v>
      </c>
      <c r="C1" s="1" t="str">
        <f>Rekenblad!C1</f>
        <v>Ruimtenaam</v>
      </c>
      <c r="D1" s="2" t="str">
        <f>Rekenblad!D1</f>
        <v>Unit</v>
      </c>
      <c r="E1" s="3" t="str">
        <f>Rekenblad!E1</f>
        <v>Vloerafwerking</v>
      </c>
      <c r="F1" s="4" t="str">
        <f>Rekenblad!F1</f>
        <v>Netto opp. (m²)</v>
      </c>
      <c r="G1" s="5" t="str">
        <f>Rekenblad!G1</f>
        <v>Freq. per jaar</v>
      </c>
      <c r="H1" s="75" t="str">
        <f>Rekenblad!H1</f>
        <v>Kosten per m².keer</v>
      </c>
      <c r="I1" s="4" t="str">
        <f>Rekenblad!I1</f>
        <v>Kosten per jaar</v>
      </c>
      <c r="J1" s="4" t="str">
        <f>Rekenblad!J1</f>
        <v>Kosten per maand</v>
      </c>
      <c r="K1" s="7" t="str">
        <f>Rekenblad!K1</f>
        <v>kosten per 100 m²</v>
      </c>
      <c r="L1" s="8" t="str">
        <f>Rekenblad!L1</f>
        <v>8 * log kosten 100 m²</v>
      </c>
      <c r="M1" s="9">
        <f>Rekenblad!M1</f>
        <v>8</v>
      </c>
      <c r="N1" s="8" t="str">
        <f>Rekenblad!N1</f>
        <v>Categorie</v>
      </c>
      <c r="O1" s="10" t="s">
        <v>10</v>
      </c>
      <c r="P1" s="10" t="s">
        <v>11</v>
      </c>
      <c r="Q1" s="8" t="s">
        <v>9</v>
      </c>
      <c r="R1" s="8" t="s">
        <v>12</v>
      </c>
    </row>
    <row r="2" spans="1:18" hidden="1" x14ac:dyDescent="0.25">
      <c r="A2" s="71" t="str">
        <f>Rekenblad!A2</f>
        <v>Eerste etage</v>
      </c>
      <c r="B2" s="12" t="str">
        <f>Rekenblad!B2</f>
        <v>0.09</v>
      </c>
      <c r="C2" s="13" t="str">
        <f>Rekenblad!C2</f>
        <v>Werkkast</v>
      </c>
      <c r="D2" s="14" t="str">
        <f>Rekenblad!D2</f>
        <v>Gvmzaal</v>
      </c>
      <c r="E2" s="15" t="str">
        <f>Rekenblad!E2</f>
        <v>D.H.T.</v>
      </c>
      <c r="F2" s="16">
        <f>Rekenblad!F2</f>
        <v>2</v>
      </c>
      <c r="G2" s="17">
        <f>Rekenblad!G2</f>
        <v>1</v>
      </c>
      <c r="H2" s="74">
        <f>Rekenblad!H2</f>
        <v>0</v>
      </c>
      <c r="I2" s="20">
        <f>Rekenblad!I2</f>
        <v>0</v>
      </c>
      <c r="J2" s="20">
        <f>Rekenblad!J2</f>
        <v>0</v>
      </c>
      <c r="K2" s="20">
        <f>Rekenblad!K2</f>
        <v>0</v>
      </c>
      <c r="L2" s="21">
        <f>Rekenblad!L2</f>
        <v>0</v>
      </c>
      <c r="M2" s="9">
        <f>Rekenblad!M2</f>
        <v>0</v>
      </c>
      <c r="N2" s="9" t="str">
        <f>Rekenblad!N2</f>
        <v>Werkkast</v>
      </c>
      <c r="O2" s="22">
        <f>F2*G2*$R$14</f>
        <v>0</v>
      </c>
    </row>
    <row r="3" spans="1:18" hidden="1" x14ac:dyDescent="0.25">
      <c r="A3" s="71" t="str">
        <f>Rekenblad!A3</f>
        <v>Begane grond</v>
      </c>
      <c r="B3" s="12" t="str">
        <f>Rekenblad!B3</f>
        <v>0.19</v>
      </c>
      <c r="C3" s="23" t="str">
        <f>Rekenblad!C3</f>
        <v>Opslag</v>
      </c>
      <c r="D3" s="14" t="str">
        <f>Rekenblad!D3</f>
        <v>Hoofdgebouw</v>
      </c>
      <c r="E3" s="15" t="str">
        <f>Rekenblad!E3</f>
        <v>D.H.T.</v>
      </c>
      <c r="F3" s="16">
        <f>Rekenblad!F3</f>
        <v>13.76</v>
      </c>
      <c r="G3" s="17">
        <f>Rekenblad!G3</f>
        <v>1</v>
      </c>
      <c r="H3" s="74">
        <f>Rekenblad!H3</f>
        <v>0</v>
      </c>
      <c r="I3" s="20">
        <f>Rekenblad!I3</f>
        <v>0</v>
      </c>
      <c r="J3" s="20">
        <f>Rekenblad!J3</f>
        <v>0</v>
      </c>
      <c r="K3" s="20">
        <f>Rekenblad!K3</f>
        <v>0</v>
      </c>
      <c r="L3" s="21">
        <f>Rekenblad!L3</f>
        <v>0</v>
      </c>
      <c r="M3" s="9">
        <f>Rekenblad!M3</f>
        <v>0</v>
      </c>
      <c r="N3" s="9" t="str">
        <f>Rekenblad!N3</f>
        <v>Werkkast</v>
      </c>
      <c r="O3" s="22">
        <f t="shared" ref="O3:O15" si="0">F3*G3*$R$14</f>
        <v>0</v>
      </c>
    </row>
    <row r="4" spans="1:18" hidden="1" x14ac:dyDescent="0.25">
      <c r="A4" s="71" t="str">
        <f>Rekenblad!A4</f>
        <v>Begane grond</v>
      </c>
      <c r="B4" s="24" t="str">
        <f>Rekenblad!B4</f>
        <v>0.35</v>
      </c>
      <c r="C4" s="13" t="str">
        <f>Rekenblad!C4</f>
        <v>Werkkast</v>
      </c>
      <c r="D4" s="14" t="str">
        <f>Rekenblad!D4</f>
        <v>Hoofdgebouw</v>
      </c>
      <c r="E4" s="15" t="str">
        <f>Rekenblad!E4</f>
        <v>D.H.T.</v>
      </c>
      <c r="F4" s="16">
        <f>Rekenblad!F4</f>
        <v>2.7</v>
      </c>
      <c r="G4" s="17">
        <f>Rekenblad!G4</f>
        <v>1</v>
      </c>
      <c r="H4" s="74">
        <f>Rekenblad!H4</f>
        <v>0</v>
      </c>
      <c r="I4" s="20">
        <f>Rekenblad!I4</f>
        <v>0</v>
      </c>
      <c r="J4" s="20">
        <f>Rekenblad!J4</f>
        <v>0</v>
      </c>
      <c r="K4" s="20">
        <f>Rekenblad!K4</f>
        <v>0</v>
      </c>
      <c r="L4" s="21">
        <f>Rekenblad!L4</f>
        <v>0</v>
      </c>
      <c r="M4" s="9">
        <f>Rekenblad!M4</f>
        <v>0</v>
      </c>
      <c r="N4" s="9" t="str">
        <f>Rekenblad!N4</f>
        <v>Werkkast</v>
      </c>
      <c r="O4" s="22">
        <f t="shared" si="0"/>
        <v>0</v>
      </c>
    </row>
    <row r="5" spans="1:18" hidden="1" x14ac:dyDescent="0.25">
      <c r="A5" s="71" t="str">
        <f>Rekenblad!A5</f>
        <v>Begane grond</v>
      </c>
      <c r="B5" s="26" t="str">
        <f>Rekenblad!B5</f>
        <v>0.38</v>
      </c>
      <c r="C5" s="27" t="str">
        <f>Rekenblad!C5</f>
        <v>Repro</v>
      </c>
      <c r="D5" s="14" t="str">
        <f>Rekenblad!D5</f>
        <v>Hoofdgebouw</v>
      </c>
      <c r="E5" s="15" t="str">
        <f>Rekenblad!E5</f>
        <v>Gietvloer</v>
      </c>
      <c r="F5" s="16">
        <f>Rekenblad!F5</f>
        <v>24.63</v>
      </c>
      <c r="G5" s="17">
        <f>Rekenblad!G5</f>
        <v>1</v>
      </c>
      <c r="H5" s="74">
        <f>Rekenblad!H5</f>
        <v>0</v>
      </c>
      <c r="I5" s="20">
        <f>Rekenblad!I5</f>
        <v>0</v>
      </c>
      <c r="J5" s="20">
        <f>Rekenblad!J5</f>
        <v>0</v>
      </c>
      <c r="K5" s="20">
        <f>Rekenblad!K5</f>
        <v>0</v>
      </c>
      <c r="L5" s="21">
        <f>Rekenblad!L5</f>
        <v>0</v>
      </c>
      <c r="M5" s="9">
        <f>Rekenblad!M5</f>
        <v>0</v>
      </c>
      <c r="N5" s="9" t="str">
        <f>Rekenblad!N5</f>
        <v>Werkkast</v>
      </c>
      <c r="O5" s="22">
        <f t="shared" si="0"/>
        <v>0</v>
      </c>
    </row>
    <row r="6" spans="1:18" hidden="1" x14ac:dyDescent="0.25">
      <c r="A6" s="71" t="str">
        <f>Rekenblad!A6</f>
        <v>Derde etage</v>
      </c>
      <c r="B6" s="28" t="str">
        <f>Rekenblad!B6</f>
        <v>3.08</v>
      </c>
      <c r="C6" s="13" t="str">
        <f>Rekenblad!C6</f>
        <v>Werkkast</v>
      </c>
      <c r="D6" s="14" t="str">
        <f>Rekenblad!D6</f>
        <v>Hoofdgebouw</v>
      </c>
      <c r="E6" s="15" t="str">
        <f>Rekenblad!E6</f>
        <v>D.H.T.</v>
      </c>
      <c r="F6" s="16">
        <f>Rekenblad!F6</f>
        <v>1.05</v>
      </c>
      <c r="G6" s="17">
        <f>Rekenblad!G6</f>
        <v>1</v>
      </c>
      <c r="H6" s="74">
        <f>Rekenblad!H6</f>
        <v>0</v>
      </c>
      <c r="I6" s="20">
        <f>Rekenblad!I6</f>
        <v>0</v>
      </c>
      <c r="J6" s="20">
        <f>Rekenblad!J6</f>
        <v>0</v>
      </c>
      <c r="K6" s="20">
        <f>Rekenblad!K6</f>
        <v>0</v>
      </c>
      <c r="L6" s="21">
        <f>Rekenblad!L6</f>
        <v>0</v>
      </c>
      <c r="M6" s="9">
        <f>Rekenblad!M6</f>
        <v>0</v>
      </c>
      <c r="N6" s="9" t="str">
        <f>Rekenblad!N6</f>
        <v>Werkkast</v>
      </c>
      <c r="O6" s="22">
        <f t="shared" si="0"/>
        <v>0</v>
      </c>
    </row>
    <row r="7" spans="1:18" hidden="1" x14ac:dyDescent="0.25">
      <c r="A7" s="71" t="str">
        <f>Rekenblad!A7</f>
        <v>Derde etage</v>
      </c>
      <c r="B7" s="30" t="str">
        <f>Rekenblad!B7</f>
        <v>3.09</v>
      </c>
      <c r="C7" s="13" t="str">
        <f>Rekenblad!C7</f>
        <v>Opslag</v>
      </c>
      <c r="D7" s="14" t="str">
        <f>Rekenblad!D7</f>
        <v>Hoofdgebouw</v>
      </c>
      <c r="E7" s="15" t="str">
        <f>Rekenblad!E7</f>
        <v>D.H.T.</v>
      </c>
      <c r="F7" s="16">
        <f>Rekenblad!F7</f>
        <v>6</v>
      </c>
      <c r="G7" s="17">
        <f>Rekenblad!G7</f>
        <v>1</v>
      </c>
      <c r="H7" s="74">
        <f>Rekenblad!H7</f>
        <v>0</v>
      </c>
      <c r="I7" s="20">
        <f>Rekenblad!I7</f>
        <v>0</v>
      </c>
      <c r="J7" s="20">
        <f>Rekenblad!J7</f>
        <v>0</v>
      </c>
      <c r="K7" s="20">
        <f>Rekenblad!K7</f>
        <v>0</v>
      </c>
      <c r="L7" s="21">
        <f>Rekenblad!L7</f>
        <v>0</v>
      </c>
      <c r="M7" s="9">
        <f>Rekenblad!M7</f>
        <v>0</v>
      </c>
      <c r="N7" s="9" t="str">
        <f>Rekenblad!N7</f>
        <v>Werkkast</v>
      </c>
      <c r="O7" s="22">
        <f t="shared" si="0"/>
        <v>0</v>
      </c>
    </row>
    <row r="8" spans="1:18" hidden="1" x14ac:dyDescent="0.25">
      <c r="A8" s="71" t="str">
        <f>Rekenblad!A8</f>
        <v>Derde etage</v>
      </c>
      <c r="B8" s="30" t="str">
        <f>Rekenblad!B8</f>
        <v>3.14</v>
      </c>
      <c r="C8" s="13" t="str">
        <f>Rekenblad!C8</f>
        <v>Techniek 304</v>
      </c>
      <c r="D8" s="14" t="str">
        <f>Rekenblad!D8</f>
        <v>Hoofdgebouw</v>
      </c>
      <c r="E8" s="15" t="str">
        <f>Rekenblad!E8</f>
        <v>Gietvloer</v>
      </c>
      <c r="F8" s="16">
        <f>Rekenblad!F8</f>
        <v>26.22</v>
      </c>
      <c r="G8" s="17">
        <f>Rekenblad!G8</f>
        <v>1</v>
      </c>
      <c r="H8" s="74">
        <f>Rekenblad!H8</f>
        <v>0</v>
      </c>
      <c r="I8" s="20">
        <f>Rekenblad!I8</f>
        <v>0</v>
      </c>
      <c r="J8" s="20">
        <f>Rekenblad!J8</f>
        <v>0</v>
      </c>
      <c r="K8" s="20">
        <f>Rekenblad!K8</f>
        <v>0</v>
      </c>
      <c r="L8" s="21">
        <f>Rekenblad!L8</f>
        <v>0</v>
      </c>
      <c r="M8" s="9">
        <f>Rekenblad!M8</f>
        <v>0</v>
      </c>
      <c r="N8" s="9" t="str">
        <f>Rekenblad!N8</f>
        <v>Werkkast</v>
      </c>
      <c r="O8" s="22">
        <f t="shared" si="0"/>
        <v>0</v>
      </c>
    </row>
    <row r="9" spans="1:18" hidden="1" x14ac:dyDescent="0.25">
      <c r="A9" s="71" t="str">
        <f>Rekenblad!A9</f>
        <v>Eerste etage</v>
      </c>
      <c r="B9" s="26" t="str">
        <f>Rekenblad!B9</f>
        <v>1.06</v>
      </c>
      <c r="C9" s="13" t="str">
        <f>Rekenblad!C9</f>
        <v>Werkkast</v>
      </c>
      <c r="D9" s="14" t="str">
        <f>Rekenblad!D9</f>
        <v>Hoofdgebouw</v>
      </c>
      <c r="E9" s="15" t="str">
        <f>Rekenblad!E9</f>
        <v>D.H.T.</v>
      </c>
      <c r="F9" s="16">
        <f>Rekenblad!F9</f>
        <v>1.05</v>
      </c>
      <c r="G9" s="17">
        <f>Rekenblad!G9</f>
        <v>1</v>
      </c>
      <c r="H9" s="74">
        <f>Rekenblad!H9</f>
        <v>0</v>
      </c>
      <c r="I9" s="20">
        <f>Rekenblad!I9</f>
        <v>0</v>
      </c>
      <c r="J9" s="20">
        <f>Rekenblad!J9</f>
        <v>0</v>
      </c>
      <c r="K9" s="20">
        <f>Rekenblad!K9</f>
        <v>0</v>
      </c>
      <c r="L9" s="21">
        <f>Rekenblad!L9</f>
        <v>0</v>
      </c>
      <c r="M9" s="9">
        <f>Rekenblad!M9</f>
        <v>0</v>
      </c>
      <c r="N9" s="9" t="str">
        <f>Rekenblad!N9</f>
        <v>Werkkast</v>
      </c>
      <c r="O9" s="22">
        <f t="shared" si="0"/>
        <v>0</v>
      </c>
    </row>
    <row r="10" spans="1:18" hidden="1" x14ac:dyDescent="0.25">
      <c r="A10" s="71" t="str">
        <f>Rekenblad!A10</f>
        <v>Eerste etage</v>
      </c>
      <c r="B10" s="24" t="str">
        <f>Rekenblad!B10</f>
        <v>1.07</v>
      </c>
      <c r="C10" s="27" t="str">
        <f>Rekenblad!C10</f>
        <v>Opslag</v>
      </c>
      <c r="D10" s="14" t="str">
        <f>Rekenblad!D10</f>
        <v>Hoofdgebouw</v>
      </c>
      <c r="E10" s="15" t="str">
        <f>Rekenblad!E10</f>
        <v>D.H.T.</v>
      </c>
      <c r="F10" s="16">
        <f>Rekenblad!F10</f>
        <v>6</v>
      </c>
      <c r="G10" s="17">
        <f>Rekenblad!G10</f>
        <v>1</v>
      </c>
      <c r="H10" s="74">
        <f>Rekenblad!H10</f>
        <v>0</v>
      </c>
      <c r="I10" s="20">
        <f>Rekenblad!I10</f>
        <v>0</v>
      </c>
      <c r="J10" s="20">
        <f>Rekenblad!J10</f>
        <v>0</v>
      </c>
      <c r="K10" s="20">
        <f>Rekenblad!K10</f>
        <v>0</v>
      </c>
      <c r="L10" s="21">
        <f>Rekenblad!L10</f>
        <v>0</v>
      </c>
      <c r="M10" s="9">
        <f>Rekenblad!M10</f>
        <v>0</v>
      </c>
      <c r="N10" s="9" t="str">
        <f>Rekenblad!N10</f>
        <v>Werkkast</v>
      </c>
      <c r="O10" s="22">
        <f t="shared" si="0"/>
        <v>0</v>
      </c>
    </row>
    <row r="11" spans="1:18" hidden="1" x14ac:dyDescent="0.25">
      <c r="A11" s="71" t="str">
        <f>Rekenblad!A11</f>
        <v>Eerste etage</v>
      </c>
      <c r="B11" s="32" t="str">
        <f>Rekenblad!B11</f>
        <v>1.2</v>
      </c>
      <c r="C11" s="13" t="str">
        <f>Rekenblad!C11</f>
        <v>Werkkast</v>
      </c>
      <c r="D11" s="14" t="str">
        <f>Rekenblad!D11</f>
        <v>Hoofdgebouw</v>
      </c>
      <c r="E11" s="15" t="str">
        <f>Rekenblad!E11</f>
        <v>D.H.T.</v>
      </c>
      <c r="F11" s="16">
        <f>Rekenblad!F11</f>
        <v>2.75</v>
      </c>
      <c r="G11" s="17">
        <f>Rekenblad!G11</f>
        <v>1</v>
      </c>
      <c r="H11" s="74">
        <f>Rekenblad!H11</f>
        <v>0</v>
      </c>
      <c r="I11" s="20">
        <f>Rekenblad!I11</f>
        <v>0</v>
      </c>
      <c r="J11" s="20">
        <f>Rekenblad!J11</f>
        <v>0</v>
      </c>
      <c r="K11" s="20">
        <f>Rekenblad!K11</f>
        <v>0</v>
      </c>
      <c r="L11" s="21">
        <f>Rekenblad!L11</f>
        <v>0</v>
      </c>
      <c r="M11" s="9">
        <f>Rekenblad!M11</f>
        <v>0</v>
      </c>
      <c r="N11" s="9" t="str">
        <f>Rekenblad!N11</f>
        <v>Werkkast</v>
      </c>
      <c r="O11" s="22">
        <f t="shared" si="0"/>
        <v>0</v>
      </c>
    </row>
    <row r="12" spans="1:18" hidden="1" x14ac:dyDescent="0.25">
      <c r="A12" s="71" t="str">
        <f>Rekenblad!A12</f>
        <v>Souterrain</v>
      </c>
      <c r="B12" s="32" t="str">
        <f>Rekenblad!B12</f>
        <v>-1.02</v>
      </c>
      <c r="C12" s="73" t="str">
        <f>Rekenblad!C12</f>
        <v>Buitentrap</v>
      </c>
      <c r="D12" s="14" t="str">
        <f>Rekenblad!D12</f>
        <v>Hoofdgebouw</v>
      </c>
      <c r="E12" s="15" t="str">
        <f>Rekenblad!E12</f>
        <v>Steen</v>
      </c>
      <c r="F12" s="16">
        <f>Rekenblad!F12</f>
        <v>16.75</v>
      </c>
      <c r="G12" s="17">
        <f>Rekenblad!G12</f>
        <v>1</v>
      </c>
      <c r="H12" s="74">
        <f>Rekenblad!H12</f>
        <v>0</v>
      </c>
      <c r="I12" s="20">
        <f>Rekenblad!I12</f>
        <v>0</v>
      </c>
      <c r="J12" s="20">
        <f>Rekenblad!J12</f>
        <v>0</v>
      </c>
      <c r="K12" s="20">
        <f>Rekenblad!K12</f>
        <v>0</v>
      </c>
      <c r="L12" s="21">
        <f>Rekenblad!L12</f>
        <v>0</v>
      </c>
      <c r="M12" s="9">
        <f>Rekenblad!M12</f>
        <v>0</v>
      </c>
      <c r="N12" s="9" t="str">
        <f>Rekenblad!N12</f>
        <v>Werkkast</v>
      </c>
      <c r="O12" s="22">
        <f t="shared" si="0"/>
        <v>0</v>
      </c>
    </row>
    <row r="13" spans="1:18" hidden="1" x14ac:dyDescent="0.25">
      <c r="A13" s="71" t="str">
        <f>Rekenblad!A13</f>
        <v>Begane grond</v>
      </c>
      <c r="B13" s="33" t="str">
        <f>Rekenblad!B13</f>
        <v>0.25</v>
      </c>
      <c r="C13" s="13" t="str">
        <f>Rekenblad!C13</f>
        <v>Werkkast</v>
      </c>
      <c r="D13" s="14" t="str">
        <f>Rekenblad!D13</f>
        <v>Onderbouw</v>
      </c>
      <c r="E13" s="15" t="str">
        <f>Rekenblad!E13</f>
        <v>Epoxy</v>
      </c>
      <c r="F13" s="16">
        <f>Rekenblad!F13</f>
        <v>2.3199999999999998</v>
      </c>
      <c r="G13" s="17">
        <f>Rekenblad!G13</f>
        <v>1</v>
      </c>
      <c r="H13" s="74">
        <f>Rekenblad!H13</f>
        <v>0</v>
      </c>
      <c r="I13" s="20">
        <f>Rekenblad!I13</f>
        <v>0</v>
      </c>
      <c r="J13" s="20">
        <f>Rekenblad!J13</f>
        <v>0</v>
      </c>
      <c r="K13" s="20">
        <f>Rekenblad!K13</f>
        <v>0</v>
      </c>
      <c r="L13" s="21">
        <f>Rekenblad!L13</f>
        <v>0</v>
      </c>
      <c r="M13" s="9">
        <f>Rekenblad!M13</f>
        <v>0</v>
      </c>
      <c r="N13" s="9" t="str">
        <f>Rekenblad!N13</f>
        <v>Werkkast</v>
      </c>
      <c r="O13" s="22">
        <f t="shared" si="0"/>
        <v>0</v>
      </c>
      <c r="R13" s="9" t="s">
        <v>55</v>
      </c>
    </row>
    <row r="14" spans="1:18" hidden="1" x14ac:dyDescent="0.25">
      <c r="A14" s="71" t="str">
        <f>Rekenblad!A14</f>
        <v>Eerste etage</v>
      </c>
      <c r="B14" s="34" t="str">
        <f>Rekenblad!B14</f>
        <v>1.03</v>
      </c>
      <c r="C14" s="35" t="str">
        <f>Rekenblad!C14</f>
        <v>Opslag</v>
      </c>
      <c r="D14" s="14" t="str">
        <f>Rekenblad!D14</f>
        <v>Onderbouw</v>
      </c>
      <c r="E14" s="15" t="str">
        <f>Rekenblad!E14</f>
        <v>Marmoleum</v>
      </c>
      <c r="F14" s="16">
        <f>Rekenblad!F14</f>
        <v>24.29</v>
      </c>
      <c r="G14" s="17">
        <f>Rekenblad!G14</f>
        <v>1</v>
      </c>
      <c r="H14" s="74">
        <f>Rekenblad!H14</f>
        <v>0</v>
      </c>
      <c r="I14" s="20">
        <f>Rekenblad!I14</f>
        <v>0</v>
      </c>
      <c r="J14" s="20">
        <f>Rekenblad!J14</f>
        <v>0</v>
      </c>
      <c r="K14" s="20">
        <f>Rekenblad!K14</f>
        <v>0</v>
      </c>
      <c r="L14" s="21">
        <f>Rekenblad!L14</f>
        <v>0</v>
      </c>
      <c r="M14" s="9">
        <f>Rekenblad!M14</f>
        <v>0</v>
      </c>
      <c r="N14" s="9" t="str">
        <f>Rekenblad!N14</f>
        <v>Werkkast</v>
      </c>
      <c r="O14" s="22">
        <f t="shared" si="0"/>
        <v>0</v>
      </c>
      <c r="Q14" s="9" t="s">
        <v>18</v>
      </c>
      <c r="R14" s="37">
        <f>AVERAGE(H2:H15)</f>
        <v>0</v>
      </c>
    </row>
    <row r="15" spans="1:18" hidden="1" x14ac:dyDescent="0.25">
      <c r="A15" s="71" t="str">
        <f>Rekenblad!A15</f>
        <v>Tweede etage</v>
      </c>
      <c r="B15" s="38" t="str">
        <f>Rekenblad!B15</f>
        <v>2.02</v>
      </c>
      <c r="C15" s="73" t="str">
        <f>Rekenblad!C15</f>
        <v>Techniek / ict</v>
      </c>
      <c r="D15" s="14" t="str">
        <f>Rekenblad!D15</f>
        <v>Onderbouw</v>
      </c>
      <c r="E15" s="15" t="str">
        <f>Rekenblad!E15</f>
        <v>Marmoleum</v>
      </c>
      <c r="F15" s="16">
        <f>Rekenblad!F15</f>
        <v>3.46</v>
      </c>
      <c r="G15" s="17">
        <f>Rekenblad!G15</f>
        <v>1</v>
      </c>
      <c r="H15" s="74">
        <f>Rekenblad!H15</f>
        <v>0</v>
      </c>
      <c r="I15" s="20">
        <f>Rekenblad!I15</f>
        <v>0</v>
      </c>
      <c r="J15" s="20">
        <f>Rekenblad!J15</f>
        <v>0</v>
      </c>
      <c r="K15" s="20">
        <f>Rekenblad!K15</f>
        <v>0</v>
      </c>
      <c r="L15" s="21">
        <f>Rekenblad!L15</f>
        <v>0</v>
      </c>
      <c r="M15" s="9">
        <f>Rekenblad!M15</f>
        <v>0</v>
      </c>
      <c r="N15" s="9" t="str">
        <f>Rekenblad!N15</f>
        <v>Werkkast</v>
      </c>
      <c r="O15" s="22">
        <f t="shared" si="0"/>
        <v>0</v>
      </c>
      <c r="Q15" s="9" t="s">
        <v>62</v>
      </c>
      <c r="R15" s="37">
        <f>AVERAGE(H16:H34)</f>
        <v>0</v>
      </c>
    </row>
    <row r="16" spans="1:18" hidden="1" x14ac:dyDescent="0.25">
      <c r="A16" s="71" t="str">
        <f>Rekenblad!A16</f>
        <v>Derde etage</v>
      </c>
      <c r="B16" s="28" t="str">
        <f>Rekenblad!B16</f>
        <v>3.01</v>
      </c>
      <c r="C16" s="13" t="str">
        <f>Rekenblad!C16</f>
        <v>Gang</v>
      </c>
      <c r="D16" s="14" t="str">
        <f>Rekenblad!D16</f>
        <v>Hoofdgebouw</v>
      </c>
      <c r="E16" s="15" t="str">
        <f>Rekenblad!E16</f>
        <v>Epoxy</v>
      </c>
      <c r="F16" s="16">
        <f>Rekenblad!F16</f>
        <v>166.38</v>
      </c>
      <c r="G16" s="29">
        <f>Rekenblad!G16</f>
        <v>200</v>
      </c>
      <c r="H16" s="74">
        <f>Rekenblad!H16</f>
        <v>0</v>
      </c>
      <c r="I16" s="20">
        <f>Rekenblad!I16</f>
        <v>0</v>
      </c>
      <c r="J16" s="20">
        <f>Rekenblad!J16</f>
        <v>122.01</v>
      </c>
      <c r="K16" s="20">
        <f>Rekenblad!K16</f>
        <v>0</v>
      </c>
      <c r="L16" s="21">
        <f>Rekenblad!L16</f>
        <v>0</v>
      </c>
      <c r="M16" s="39">
        <f>Rekenblad!M16</f>
        <v>0</v>
      </c>
      <c r="N16" s="9" t="str">
        <f>Rekenblad!N16</f>
        <v>Gang</v>
      </c>
      <c r="O16" s="22">
        <f>F16*G16*$R$15</f>
        <v>0</v>
      </c>
      <c r="P16" s="40" t="e">
        <f t="shared" ref="P16:P79" si="1">O16/I16-1</f>
        <v>#DIV/0!</v>
      </c>
      <c r="Q16" s="9" t="s">
        <v>66</v>
      </c>
      <c r="R16" s="37">
        <f>AVERAGE(H35:H98)</f>
        <v>0</v>
      </c>
    </row>
    <row r="17" spans="1:18" hidden="1" x14ac:dyDescent="0.25">
      <c r="A17" s="71" t="str">
        <f>Rekenblad!A17</f>
        <v>Tweede etage</v>
      </c>
      <c r="B17" s="28" t="str">
        <f>Rekenblad!B17</f>
        <v>2.01</v>
      </c>
      <c r="C17" s="13" t="str">
        <f>Rekenblad!C17</f>
        <v>Gang</v>
      </c>
      <c r="D17" s="14" t="str">
        <f>Rekenblad!D17</f>
        <v>Hoofdgebouw</v>
      </c>
      <c r="E17" s="41" t="str">
        <f>Rekenblad!E17</f>
        <v>Epoxy</v>
      </c>
      <c r="F17" s="16">
        <f>Rekenblad!F17</f>
        <v>166.38</v>
      </c>
      <c r="G17" s="29">
        <f>Rekenblad!G17</f>
        <v>200</v>
      </c>
      <c r="H17" s="74">
        <f>Rekenblad!H17</f>
        <v>0</v>
      </c>
      <c r="I17" s="20">
        <f>Rekenblad!I17</f>
        <v>0</v>
      </c>
      <c r="J17" s="20">
        <f>Rekenblad!J17</f>
        <v>122.01</v>
      </c>
      <c r="K17" s="20">
        <f>Rekenblad!K17</f>
        <v>0</v>
      </c>
      <c r="L17" s="21">
        <f>Rekenblad!L17</f>
        <v>0</v>
      </c>
      <c r="M17" s="9">
        <f>Rekenblad!M17</f>
        <v>0</v>
      </c>
      <c r="N17" s="9" t="str">
        <f>Rekenblad!N17</f>
        <v>Gang</v>
      </c>
      <c r="O17" s="22">
        <f t="shared" ref="O17:O34" si="2">F17*G17*$R$15</f>
        <v>0</v>
      </c>
      <c r="P17" s="40" t="e">
        <f t="shared" si="1"/>
        <v>#DIV/0!</v>
      </c>
      <c r="Q17" s="9" t="s">
        <v>69</v>
      </c>
      <c r="R17" s="37">
        <f>AVERAGE(H99:H123)</f>
        <v>0</v>
      </c>
    </row>
    <row r="18" spans="1:18" hidden="1" x14ac:dyDescent="0.25">
      <c r="A18" s="71" t="str">
        <f>Rekenblad!A18</f>
        <v>Begane grond</v>
      </c>
      <c r="B18" s="12" t="str">
        <f>Rekenblad!B18</f>
        <v>0.03</v>
      </c>
      <c r="C18" s="13" t="str">
        <f>Rekenblad!C18</f>
        <v>Gvmzaal</v>
      </c>
      <c r="D18" s="14" t="str">
        <f>Rekenblad!D18</f>
        <v>Gvmzaal</v>
      </c>
      <c r="E18" s="15" t="str">
        <f>Rekenblad!E18</f>
        <v>Hout</v>
      </c>
      <c r="F18" s="16">
        <f>Rekenblad!F18</f>
        <v>517.04</v>
      </c>
      <c r="G18" s="42">
        <f>Rekenblad!G18</f>
        <v>200</v>
      </c>
      <c r="H18" s="74">
        <f>Rekenblad!H18</f>
        <v>0</v>
      </c>
      <c r="I18" s="20">
        <f>Rekenblad!I18</f>
        <v>0</v>
      </c>
      <c r="J18" s="20">
        <f>Rekenblad!J18</f>
        <v>379.16</v>
      </c>
      <c r="K18" s="20">
        <f>Rekenblad!K18</f>
        <v>0</v>
      </c>
      <c r="L18" s="21">
        <f>Rekenblad!L18</f>
        <v>0</v>
      </c>
      <c r="M18" s="9">
        <f>Rekenblad!M18</f>
        <v>0</v>
      </c>
      <c r="N18" s="9" t="str">
        <f>Rekenblad!N18</f>
        <v>Gang</v>
      </c>
      <c r="O18" s="22">
        <f t="shared" si="2"/>
        <v>0</v>
      </c>
      <c r="P18" s="40" t="e">
        <f t="shared" si="1"/>
        <v>#DIV/0!</v>
      </c>
      <c r="Q18" s="9" t="s">
        <v>73</v>
      </c>
      <c r="R18" s="37">
        <f>AVERAGE(H124:H130)</f>
        <v>0</v>
      </c>
    </row>
    <row r="19" spans="1:18" hidden="1" x14ac:dyDescent="0.25">
      <c r="A19" s="71" t="str">
        <f>Rekenblad!A19</f>
        <v>Derde etage</v>
      </c>
      <c r="B19" s="28" t="str">
        <f>Rekenblad!B19</f>
        <v>3.02</v>
      </c>
      <c r="C19" s="13" t="str">
        <f>Rekenblad!C19</f>
        <v>Gang</v>
      </c>
      <c r="D19" s="14" t="str">
        <f>Rekenblad!D19</f>
        <v>Hoofdgebouw</v>
      </c>
      <c r="E19" s="15" t="str">
        <f>Rekenblad!E19</f>
        <v>Epoxy</v>
      </c>
      <c r="F19" s="16">
        <f>Rekenblad!F19</f>
        <v>195.37</v>
      </c>
      <c r="G19" s="29">
        <f>Rekenblad!G19</f>
        <v>200</v>
      </c>
      <c r="H19" s="74">
        <f>Rekenblad!H19</f>
        <v>0</v>
      </c>
      <c r="I19" s="20">
        <f>Rekenblad!I19</f>
        <v>0</v>
      </c>
      <c r="J19" s="20">
        <f>Rekenblad!J19</f>
        <v>143.27000000000001</v>
      </c>
      <c r="K19" s="20">
        <f>Rekenblad!K19</f>
        <v>0</v>
      </c>
      <c r="L19" s="21">
        <f>Rekenblad!L19</f>
        <v>0</v>
      </c>
      <c r="M19" s="9">
        <f>Rekenblad!M19</f>
        <v>0</v>
      </c>
      <c r="N19" s="9" t="str">
        <f>Rekenblad!N19</f>
        <v>Gang</v>
      </c>
      <c r="O19" s="22">
        <f t="shared" si="2"/>
        <v>0</v>
      </c>
      <c r="P19" s="40" t="e">
        <f t="shared" si="1"/>
        <v>#DIV/0!</v>
      </c>
      <c r="Q19" s="9" t="s">
        <v>75</v>
      </c>
      <c r="R19" s="37">
        <f>AVERAGE(H131:H136)</f>
        <v>0</v>
      </c>
    </row>
    <row r="20" spans="1:18" hidden="1" x14ac:dyDescent="0.25">
      <c r="A20" s="71" t="str">
        <f>Rekenblad!A20</f>
        <v>Eerste etage</v>
      </c>
      <c r="B20" s="26" t="str">
        <f>Rekenblad!B20</f>
        <v>1.01</v>
      </c>
      <c r="C20" s="13" t="str">
        <f>Rekenblad!C20</f>
        <v>Gang</v>
      </c>
      <c r="D20" s="14" t="str">
        <f>Rekenblad!D20</f>
        <v>Hoofdgebouw</v>
      </c>
      <c r="E20" s="41" t="str">
        <f>Rekenblad!E20</f>
        <v>Epoxy</v>
      </c>
      <c r="F20" s="16">
        <f>Rekenblad!F20</f>
        <v>195.37</v>
      </c>
      <c r="G20" s="25">
        <f>Rekenblad!G20</f>
        <v>200</v>
      </c>
      <c r="H20" s="74">
        <f>Rekenblad!H20</f>
        <v>0</v>
      </c>
      <c r="I20" s="20">
        <f>Rekenblad!I20</f>
        <v>0</v>
      </c>
      <c r="J20" s="20">
        <f>Rekenblad!J20</f>
        <v>143.27000000000001</v>
      </c>
      <c r="K20" s="20">
        <f>Rekenblad!K20</f>
        <v>0</v>
      </c>
      <c r="L20" s="21">
        <f>Rekenblad!L20</f>
        <v>0</v>
      </c>
      <c r="M20" s="9">
        <f>Rekenblad!M20</f>
        <v>0</v>
      </c>
      <c r="N20" s="9" t="str">
        <f>Rekenblad!N20</f>
        <v>Gang</v>
      </c>
      <c r="O20" s="22">
        <f t="shared" si="2"/>
        <v>0</v>
      </c>
      <c r="P20" s="40" t="e">
        <f t="shared" si="1"/>
        <v>#DIV/0!</v>
      </c>
      <c r="Q20" s="9" t="s">
        <v>79</v>
      </c>
      <c r="R20" s="37">
        <f>AVERAGE(H137:H148)</f>
        <v>0</v>
      </c>
    </row>
    <row r="21" spans="1:18" hidden="1" x14ac:dyDescent="0.25">
      <c r="A21" s="71" t="str">
        <f>Rekenblad!A21</f>
        <v>Begane grond</v>
      </c>
      <c r="B21" s="12" t="str">
        <f>Rekenblad!B21</f>
        <v>0.02</v>
      </c>
      <c r="C21" s="13" t="str">
        <f>Rekenblad!C21</f>
        <v>Hal bii toiletten</v>
      </c>
      <c r="D21" s="14" t="str">
        <f>Rekenblad!D21</f>
        <v>Hoofdgebouw</v>
      </c>
      <c r="E21" s="15" t="str">
        <f>Rekenblad!E21</f>
        <v>Gietvloer</v>
      </c>
      <c r="F21" s="16">
        <f>Rekenblad!F21</f>
        <v>57.37</v>
      </c>
      <c r="G21" s="17">
        <f>Rekenblad!G21</f>
        <v>200</v>
      </c>
      <c r="H21" s="74">
        <f>Rekenblad!H21</f>
        <v>0</v>
      </c>
      <c r="I21" s="20">
        <f>Rekenblad!I21</f>
        <v>0</v>
      </c>
      <c r="J21" s="20">
        <f>Rekenblad!J21</f>
        <v>42.07</v>
      </c>
      <c r="K21" s="20">
        <f>Rekenblad!K21</f>
        <v>0</v>
      </c>
      <c r="L21" s="21">
        <f>Rekenblad!L21</f>
        <v>0</v>
      </c>
      <c r="M21" s="9">
        <f>Rekenblad!M21</f>
        <v>0</v>
      </c>
      <c r="N21" s="9" t="str">
        <f>Rekenblad!N21</f>
        <v>Gang</v>
      </c>
      <c r="O21" s="22">
        <f t="shared" si="2"/>
        <v>0</v>
      </c>
      <c r="P21" s="40" t="e">
        <f t="shared" si="1"/>
        <v>#DIV/0!</v>
      </c>
      <c r="Q21" s="9" t="s">
        <v>83</v>
      </c>
      <c r="R21" s="37">
        <f>AVERAGE(H149:H152)</f>
        <v>0</v>
      </c>
    </row>
    <row r="22" spans="1:18" hidden="1" x14ac:dyDescent="0.25">
      <c r="A22" s="71" t="str">
        <f>Rekenblad!A22</f>
        <v>Begane grond</v>
      </c>
      <c r="B22" s="26" t="str">
        <f>Rekenblad!B22</f>
        <v>0.44</v>
      </c>
      <c r="C22" s="13" t="str">
        <f>Rekenblad!C22</f>
        <v>Gang</v>
      </c>
      <c r="D22" s="14" t="str">
        <f>Rekenblad!D22</f>
        <v>Hoofdgebouw</v>
      </c>
      <c r="E22" s="15" t="str">
        <f>Rekenblad!E22</f>
        <v>Gietvloer</v>
      </c>
      <c r="F22" s="16">
        <f>Rekenblad!F22</f>
        <v>19.559999999999999</v>
      </c>
      <c r="G22" s="25">
        <f>Rekenblad!G22</f>
        <v>200</v>
      </c>
      <c r="H22" s="74">
        <f>Rekenblad!H22</f>
        <v>0</v>
      </c>
      <c r="I22" s="20">
        <f>Rekenblad!I22</f>
        <v>0</v>
      </c>
      <c r="J22" s="20">
        <f>Rekenblad!J22</f>
        <v>14.34</v>
      </c>
      <c r="K22" s="20">
        <f>Rekenblad!K22</f>
        <v>0</v>
      </c>
      <c r="L22" s="21">
        <f>Rekenblad!L22</f>
        <v>0</v>
      </c>
      <c r="M22" s="9">
        <f>Rekenblad!M22</f>
        <v>0</v>
      </c>
      <c r="N22" s="9" t="str">
        <f>Rekenblad!N22</f>
        <v>Gang</v>
      </c>
      <c r="O22" s="22">
        <f t="shared" si="2"/>
        <v>0</v>
      </c>
      <c r="P22" s="40" t="e">
        <f t="shared" si="1"/>
        <v>#DIV/0!</v>
      </c>
      <c r="Q22" s="9" t="s">
        <v>85</v>
      </c>
      <c r="R22" s="37">
        <f>AVERAGE(H153)</f>
        <v>0</v>
      </c>
    </row>
    <row r="23" spans="1:18" hidden="1" x14ac:dyDescent="0.25">
      <c r="A23" s="71" t="str">
        <f>Rekenblad!A23</f>
        <v>Begane grond</v>
      </c>
      <c r="B23" s="24" t="str">
        <f>Rekenblad!B23</f>
        <v>0.47</v>
      </c>
      <c r="C23" s="27" t="str">
        <f>Rekenblad!C23</f>
        <v>Gang</v>
      </c>
      <c r="D23" s="14" t="str">
        <f>Rekenblad!D23</f>
        <v>Hoofdgebouw</v>
      </c>
      <c r="E23" s="15" t="str">
        <f>Rekenblad!E23</f>
        <v>D.H.T.</v>
      </c>
      <c r="F23" s="16">
        <f>Rekenblad!F23</f>
        <v>15.66</v>
      </c>
      <c r="G23" s="25">
        <f>Rekenblad!G23</f>
        <v>200</v>
      </c>
      <c r="H23" s="74">
        <f>Rekenblad!H23</f>
        <v>0</v>
      </c>
      <c r="I23" s="20">
        <f>Rekenblad!I23</f>
        <v>0</v>
      </c>
      <c r="J23" s="20">
        <f>Rekenblad!J23</f>
        <v>11.48</v>
      </c>
      <c r="K23" s="20">
        <f>Rekenblad!K23</f>
        <v>0</v>
      </c>
      <c r="L23" s="21">
        <f>Rekenblad!L23</f>
        <v>0</v>
      </c>
      <c r="M23" s="9">
        <f>Rekenblad!M23</f>
        <v>0</v>
      </c>
      <c r="N23" s="9" t="str">
        <f>Rekenblad!N23</f>
        <v>Gang</v>
      </c>
      <c r="O23" s="22">
        <f t="shared" si="2"/>
        <v>0</v>
      </c>
      <c r="P23" s="40" t="e">
        <f t="shared" si="1"/>
        <v>#DIV/0!</v>
      </c>
      <c r="Q23" s="9" t="s">
        <v>87</v>
      </c>
      <c r="R23" s="37">
        <f>AVERAGE(H154:H174)</f>
        <v>0</v>
      </c>
    </row>
    <row r="24" spans="1:18" hidden="1" x14ac:dyDescent="0.25">
      <c r="A24" s="71" t="str">
        <f>Rekenblad!A24</f>
        <v>Eerste etage</v>
      </c>
      <c r="B24" s="12" t="str">
        <f>Rekenblad!B24</f>
        <v>0.05</v>
      </c>
      <c r="C24" s="13" t="str">
        <f>Rekenblad!C24</f>
        <v>Gang</v>
      </c>
      <c r="D24" s="14" t="str">
        <f>Rekenblad!D24</f>
        <v>Gvmzaal</v>
      </c>
      <c r="E24" s="15" t="str">
        <f>Rekenblad!E24</f>
        <v>Linoleum</v>
      </c>
      <c r="F24" s="16">
        <f>Rekenblad!F24</f>
        <v>11.66</v>
      </c>
      <c r="G24" s="17">
        <f>Rekenblad!G24</f>
        <v>200</v>
      </c>
      <c r="H24" s="74">
        <f>Rekenblad!H24</f>
        <v>0</v>
      </c>
      <c r="I24" s="20">
        <f>Rekenblad!I24</f>
        <v>0</v>
      </c>
      <c r="J24" s="20">
        <f>Rekenblad!J24</f>
        <v>10.69</v>
      </c>
      <c r="K24" s="20">
        <f>Rekenblad!K24</f>
        <v>0</v>
      </c>
      <c r="L24" s="21">
        <f>Rekenblad!L24</f>
        <v>0</v>
      </c>
      <c r="M24" s="43">
        <f>Rekenblad!M24</f>
        <v>0</v>
      </c>
      <c r="N24" s="9" t="str">
        <f>Rekenblad!N24</f>
        <v>Gang</v>
      </c>
      <c r="O24" s="22">
        <f t="shared" si="2"/>
        <v>0</v>
      </c>
      <c r="P24" s="40" t="e">
        <f t="shared" si="1"/>
        <v>#DIV/0!</v>
      </c>
      <c r="Q24" s="9" t="s">
        <v>91</v>
      </c>
      <c r="R24" s="37">
        <f>AVERAGE(H175:H183)</f>
        <v>0</v>
      </c>
    </row>
    <row r="25" spans="1:18" hidden="1" x14ac:dyDescent="0.25">
      <c r="A25" s="71" t="str">
        <f>Rekenblad!A25</f>
        <v>Begane grond</v>
      </c>
      <c r="B25" s="24" t="str">
        <f>Rekenblad!B25</f>
        <v>0.34</v>
      </c>
      <c r="C25" s="13" t="str">
        <f>Rekenblad!C25</f>
        <v>Voorhal trap</v>
      </c>
      <c r="D25" s="14" t="str">
        <f>Rekenblad!D25</f>
        <v>Hoofdgebouw</v>
      </c>
      <c r="E25" s="15" t="str">
        <f>Rekenblad!E25</f>
        <v>D.H.T.</v>
      </c>
      <c r="F25" s="16">
        <f>Rekenblad!F25</f>
        <v>17.190000000000001</v>
      </c>
      <c r="G25" s="25">
        <f>Rekenblad!G25</f>
        <v>200</v>
      </c>
      <c r="H25" s="74">
        <f>Rekenblad!H25</f>
        <v>0</v>
      </c>
      <c r="I25" s="20">
        <f>Rekenblad!I25</f>
        <v>0</v>
      </c>
      <c r="J25" s="20">
        <f>Rekenblad!J25</f>
        <v>15.76</v>
      </c>
      <c r="K25" s="20">
        <f>Rekenblad!K25</f>
        <v>0</v>
      </c>
      <c r="L25" s="21">
        <f>Rekenblad!L25</f>
        <v>0</v>
      </c>
      <c r="M25" s="9">
        <f>Rekenblad!M25</f>
        <v>0</v>
      </c>
      <c r="N25" s="9" t="str">
        <f>Rekenblad!N25</f>
        <v>Gang</v>
      </c>
      <c r="O25" s="22">
        <f t="shared" si="2"/>
        <v>0</v>
      </c>
      <c r="P25" s="40" t="e">
        <f t="shared" si="1"/>
        <v>#DIV/0!</v>
      </c>
    </row>
    <row r="26" spans="1:18" hidden="1" x14ac:dyDescent="0.25">
      <c r="A26" s="71" t="str">
        <f>Rekenblad!A26</f>
        <v>Eerste etage</v>
      </c>
      <c r="B26" s="12" t="str">
        <f>Rekenblad!B26</f>
        <v>0.04</v>
      </c>
      <c r="C26" s="13" t="str">
        <f>Rekenblad!C26</f>
        <v>Gang</v>
      </c>
      <c r="D26" s="14" t="str">
        <f>Rekenblad!D26</f>
        <v>Gvmzaal</v>
      </c>
      <c r="E26" s="15" t="str">
        <f>Rekenblad!E26</f>
        <v>Linoleum</v>
      </c>
      <c r="F26" s="16">
        <f>Rekenblad!F26</f>
        <v>16.37</v>
      </c>
      <c r="G26" s="17">
        <f>Rekenblad!G26</f>
        <v>200</v>
      </c>
      <c r="H26" s="74">
        <f>Rekenblad!H26</f>
        <v>0</v>
      </c>
      <c r="I26" s="20">
        <f>Rekenblad!I26</f>
        <v>0</v>
      </c>
      <c r="J26" s="20">
        <f>Rekenblad!J26</f>
        <v>15.01</v>
      </c>
      <c r="K26" s="20">
        <f>Rekenblad!K26</f>
        <v>0</v>
      </c>
      <c r="L26" s="21">
        <f>Rekenblad!L26</f>
        <v>0</v>
      </c>
      <c r="M26" s="9">
        <f>Rekenblad!M26</f>
        <v>0</v>
      </c>
      <c r="N26" s="9" t="str">
        <f>Rekenblad!N26</f>
        <v>Gang</v>
      </c>
      <c r="O26" s="22">
        <f t="shared" si="2"/>
        <v>0</v>
      </c>
      <c r="P26" s="40" t="e">
        <f t="shared" si="1"/>
        <v>#DIV/0!</v>
      </c>
    </row>
    <row r="27" spans="1:18" hidden="1" x14ac:dyDescent="0.25">
      <c r="A27" s="71" t="str">
        <f>Rekenblad!A27</f>
        <v>Begane grond</v>
      </c>
      <c r="B27" s="33" t="str">
        <f>Rekenblad!B27</f>
        <v>0.05</v>
      </c>
      <c r="C27" s="13" t="str">
        <f>Rekenblad!C27</f>
        <v>Aulagang</v>
      </c>
      <c r="D27" s="14" t="str">
        <f>Rekenblad!D27</f>
        <v>Onderbouw</v>
      </c>
      <c r="E27" s="15" t="str">
        <f>Rekenblad!E27</f>
        <v>D.H.T.</v>
      </c>
      <c r="F27" s="16">
        <f>Rekenblad!F27</f>
        <v>48.2</v>
      </c>
      <c r="G27" s="44">
        <f>Rekenblad!G27</f>
        <v>200</v>
      </c>
      <c r="H27" s="74">
        <f>Rekenblad!H27</f>
        <v>0</v>
      </c>
      <c r="I27" s="20">
        <f>Rekenblad!I27</f>
        <v>0</v>
      </c>
      <c r="J27" s="20">
        <f>Rekenblad!J27</f>
        <v>44.18</v>
      </c>
      <c r="K27" s="20">
        <f>Rekenblad!K27</f>
        <v>0</v>
      </c>
      <c r="L27" s="21">
        <f>Rekenblad!L27</f>
        <v>0</v>
      </c>
      <c r="M27" s="9">
        <f>Rekenblad!M27</f>
        <v>0</v>
      </c>
      <c r="N27" s="9" t="str">
        <f>Rekenblad!N27</f>
        <v>Gang</v>
      </c>
      <c r="O27" s="22">
        <f t="shared" si="2"/>
        <v>0</v>
      </c>
      <c r="P27" s="40" t="e">
        <f t="shared" si="1"/>
        <v>#DIV/0!</v>
      </c>
    </row>
    <row r="28" spans="1:18" hidden="1" x14ac:dyDescent="0.25">
      <c r="A28" s="71" t="str">
        <f>Rekenblad!A28</f>
        <v>Begane grond</v>
      </c>
      <c r="B28" s="33" t="str">
        <f>Rekenblad!B28</f>
        <v>0.23</v>
      </c>
      <c r="C28" s="13" t="str">
        <f>Rekenblad!C28</f>
        <v>Gang</v>
      </c>
      <c r="D28" s="14" t="str">
        <f>Rekenblad!D28</f>
        <v>Onderbouw</v>
      </c>
      <c r="E28" s="15" t="str">
        <f>Rekenblad!E28</f>
        <v>Epoxy</v>
      </c>
      <c r="F28" s="16">
        <f>Rekenblad!F28</f>
        <v>12.32</v>
      </c>
      <c r="G28" s="31">
        <f>Rekenblad!G28</f>
        <v>200</v>
      </c>
      <c r="H28" s="74">
        <f>Rekenblad!H28</f>
        <v>0</v>
      </c>
      <c r="I28" s="20">
        <f>Rekenblad!I28</f>
        <v>0</v>
      </c>
      <c r="J28" s="20">
        <f>Rekenblad!J28</f>
        <v>11.29</v>
      </c>
      <c r="K28" s="20">
        <f>Rekenblad!K28</f>
        <v>0</v>
      </c>
      <c r="L28" s="21">
        <f>Rekenblad!L28</f>
        <v>0</v>
      </c>
      <c r="M28" s="9">
        <f>Rekenblad!M28</f>
        <v>0</v>
      </c>
      <c r="N28" s="9" t="str">
        <f>Rekenblad!N28</f>
        <v>Gang</v>
      </c>
      <c r="O28" s="22">
        <f t="shared" si="2"/>
        <v>0</v>
      </c>
      <c r="P28" s="40" t="e">
        <f t="shared" si="1"/>
        <v>#DIV/0!</v>
      </c>
    </row>
    <row r="29" spans="1:18" hidden="1" x14ac:dyDescent="0.25">
      <c r="A29" s="71" t="str">
        <f>Rekenblad!A29</f>
        <v>Begane grond</v>
      </c>
      <c r="B29" s="33" t="str">
        <f>Rekenblad!B29</f>
        <v>0.27</v>
      </c>
      <c r="C29" s="13" t="str">
        <f>Rekenblad!C29</f>
        <v>Hal</v>
      </c>
      <c r="D29" s="14" t="str">
        <f>Rekenblad!D29</f>
        <v>Onderbouw</v>
      </c>
      <c r="E29" s="15" t="str">
        <f>Rekenblad!E29</f>
        <v>Marmoleum</v>
      </c>
      <c r="F29" s="16">
        <f>Rekenblad!F29</f>
        <v>7.51</v>
      </c>
      <c r="G29" s="44">
        <f>Rekenblad!G29</f>
        <v>200</v>
      </c>
      <c r="H29" s="74">
        <f>Rekenblad!H29</f>
        <v>0</v>
      </c>
      <c r="I29" s="20">
        <f>Rekenblad!I29</f>
        <v>0</v>
      </c>
      <c r="J29" s="20">
        <f>Rekenblad!J29</f>
        <v>6.88</v>
      </c>
      <c r="K29" s="20">
        <f>Rekenblad!K29</f>
        <v>0</v>
      </c>
      <c r="L29" s="21">
        <f>Rekenblad!L29</f>
        <v>0</v>
      </c>
      <c r="M29" s="9">
        <f>Rekenblad!M29</f>
        <v>0</v>
      </c>
      <c r="N29" s="9" t="str">
        <f>Rekenblad!N29</f>
        <v>Gang</v>
      </c>
      <c r="O29" s="22">
        <f t="shared" si="2"/>
        <v>0</v>
      </c>
      <c r="P29" s="40" t="e">
        <f t="shared" si="1"/>
        <v>#DIV/0!</v>
      </c>
    </row>
    <row r="30" spans="1:18" hidden="1" x14ac:dyDescent="0.25">
      <c r="A30" s="71" t="str">
        <f>Rekenblad!A30</f>
        <v>Eerste etage</v>
      </c>
      <c r="B30" s="34" t="str">
        <f>Rekenblad!B30</f>
        <v>1.01</v>
      </c>
      <c r="C30" s="13" t="str">
        <f>Rekenblad!C30</f>
        <v>Gang</v>
      </c>
      <c r="D30" s="14" t="str">
        <f>Rekenblad!D30</f>
        <v>Onderbouw</v>
      </c>
      <c r="E30" s="15" t="str">
        <f>Rekenblad!E30</f>
        <v>D.H.T.</v>
      </c>
      <c r="F30" s="16">
        <f>Rekenblad!F30</f>
        <v>4.83</v>
      </c>
      <c r="G30" s="36">
        <f>Rekenblad!G30</f>
        <v>200</v>
      </c>
      <c r="H30" s="74">
        <f>Rekenblad!H30</f>
        <v>0</v>
      </c>
      <c r="I30" s="20">
        <f>Rekenblad!I30</f>
        <v>0</v>
      </c>
      <c r="J30" s="20">
        <f>Rekenblad!J30</f>
        <v>4.43</v>
      </c>
      <c r="K30" s="20">
        <f>Rekenblad!K30</f>
        <v>0</v>
      </c>
      <c r="L30" s="21">
        <f>Rekenblad!L30</f>
        <v>0</v>
      </c>
      <c r="M30" s="9">
        <f>Rekenblad!M30</f>
        <v>0</v>
      </c>
      <c r="N30" s="9" t="str">
        <f>Rekenblad!N30</f>
        <v>Gang</v>
      </c>
      <c r="O30" s="22">
        <f t="shared" si="2"/>
        <v>0</v>
      </c>
      <c r="P30" s="40" t="e">
        <f t="shared" si="1"/>
        <v>#DIV/0!</v>
      </c>
    </row>
    <row r="31" spans="1:18" hidden="1" x14ac:dyDescent="0.25">
      <c r="A31" s="71" t="str">
        <f>Rekenblad!A31</f>
        <v>Eerste etage</v>
      </c>
      <c r="B31" s="38" t="str">
        <f>Rekenblad!B31</f>
        <v>1.09</v>
      </c>
      <c r="C31" s="13" t="str">
        <f>Rekenblad!C31</f>
        <v>Nooduitgang</v>
      </c>
      <c r="D31" s="14" t="str">
        <f>Rekenblad!D31</f>
        <v>Onderbouw</v>
      </c>
      <c r="E31" s="15" t="str">
        <f>Rekenblad!E31</f>
        <v>Marmoleum</v>
      </c>
      <c r="F31" s="16">
        <f>Rekenblad!F31</f>
        <v>25.63</v>
      </c>
      <c r="G31" s="45">
        <f>Rekenblad!G31</f>
        <v>200</v>
      </c>
      <c r="H31" s="74">
        <f>Rekenblad!H31</f>
        <v>0</v>
      </c>
      <c r="I31" s="20">
        <f>Rekenblad!I31</f>
        <v>0</v>
      </c>
      <c r="J31" s="20">
        <f>Rekenblad!J31</f>
        <v>23.49</v>
      </c>
      <c r="K31" s="20">
        <f>Rekenblad!K31</f>
        <v>0</v>
      </c>
      <c r="L31" s="21">
        <f>Rekenblad!L31</f>
        <v>0</v>
      </c>
      <c r="M31" s="9">
        <f>Rekenblad!M31</f>
        <v>0</v>
      </c>
      <c r="N31" s="9" t="str">
        <f>Rekenblad!N31</f>
        <v>Gang</v>
      </c>
      <c r="O31" s="22">
        <f t="shared" si="2"/>
        <v>0</v>
      </c>
      <c r="P31" s="40" t="e">
        <f t="shared" si="1"/>
        <v>#DIV/0!</v>
      </c>
    </row>
    <row r="32" spans="1:18" hidden="1" x14ac:dyDescent="0.25">
      <c r="A32" s="71" t="str">
        <f>Rekenblad!A32</f>
        <v>Begane grond</v>
      </c>
      <c r="B32" s="24" t="str">
        <f>Rekenblad!B32</f>
        <v>0.36</v>
      </c>
      <c r="C32" s="13" t="str">
        <f>Rekenblad!C32</f>
        <v>Noodhal</v>
      </c>
      <c r="D32" s="14" t="str">
        <f>Rekenblad!D32</f>
        <v>Hoofdgebouw</v>
      </c>
      <c r="E32" s="15" t="str">
        <f>Rekenblad!E32</f>
        <v>Schoonloopmat</v>
      </c>
      <c r="F32" s="16">
        <f>Rekenblad!F32</f>
        <v>2.68</v>
      </c>
      <c r="G32" s="25">
        <f>Rekenblad!G32</f>
        <v>40</v>
      </c>
      <c r="H32" s="74">
        <f>Rekenblad!H32</f>
        <v>0</v>
      </c>
      <c r="I32" s="20">
        <f>Rekenblad!I32</f>
        <v>0</v>
      </c>
      <c r="J32" s="20">
        <f>Rekenblad!J32</f>
        <v>0.49</v>
      </c>
      <c r="K32" s="20">
        <f>Rekenblad!K32</f>
        <v>0</v>
      </c>
      <c r="L32" s="21">
        <f>Rekenblad!L32</f>
        <v>0</v>
      </c>
      <c r="M32" s="9">
        <f>Rekenblad!M32</f>
        <v>0</v>
      </c>
      <c r="N32" s="9" t="str">
        <f>Rekenblad!N32</f>
        <v>Gang</v>
      </c>
      <c r="O32" s="22">
        <f t="shared" si="2"/>
        <v>0</v>
      </c>
      <c r="P32" s="40" t="e">
        <f t="shared" si="1"/>
        <v>#DIV/0!</v>
      </c>
    </row>
    <row r="33" spans="1:16" hidden="1" x14ac:dyDescent="0.25">
      <c r="A33" s="71" t="str">
        <f>Rekenblad!A33</f>
        <v>Begane grond</v>
      </c>
      <c r="B33" s="26" t="str">
        <f>Rekenblad!B33</f>
        <v>0.4</v>
      </c>
      <c r="C33" s="13" t="str">
        <f>Rekenblad!C33</f>
        <v>Kluisjes</v>
      </c>
      <c r="D33" s="14" t="str">
        <f>Rekenblad!D33</f>
        <v>Hoofdgebouw</v>
      </c>
      <c r="E33" s="15" t="str">
        <f>Rekenblad!E33</f>
        <v>Gietvloer</v>
      </c>
      <c r="F33" s="16">
        <f>Rekenblad!F33</f>
        <v>109.74</v>
      </c>
      <c r="G33" s="25">
        <f>Rekenblad!G33</f>
        <v>200</v>
      </c>
      <c r="H33" s="74">
        <f>Rekenblad!H33</f>
        <v>0</v>
      </c>
      <c r="I33" s="20">
        <f>Rekenblad!I33</f>
        <v>0</v>
      </c>
      <c r="J33" s="20">
        <f>Rekenblad!J33</f>
        <v>107.3</v>
      </c>
      <c r="K33" s="20">
        <f>Rekenblad!K33</f>
        <v>0</v>
      </c>
      <c r="L33" s="21">
        <f>Rekenblad!L33</f>
        <v>0</v>
      </c>
      <c r="M33" s="43">
        <f>Rekenblad!M33</f>
        <v>0</v>
      </c>
      <c r="N33" s="9" t="str">
        <f>Rekenblad!N33</f>
        <v>Gang</v>
      </c>
      <c r="O33" s="22">
        <f t="shared" si="2"/>
        <v>0</v>
      </c>
      <c r="P33" s="40" t="e">
        <f t="shared" si="1"/>
        <v>#DIV/0!</v>
      </c>
    </row>
    <row r="34" spans="1:16" hidden="1" x14ac:dyDescent="0.25">
      <c r="A34" s="71" t="str">
        <f>Rekenblad!A34</f>
        <v>Begane grond</v>
      </c>
      <c r="B34" s="24" t="str">
        <f>Rekenblad!B34</f>
        <v>0.48</v>
      </c>
      <c r="C34" s="13" t="str">
        <f>Rekenblad!C34</f>
        <v>Kluisjes</v>
      </c>
      <c r="D34" s="14" t="str">
        <f>Rekenblad!D34</f>
        <v>Hoofdgebouw</v>
      </c>
      <c r="E34" s="15" t="str">
        <f>Rekenblad!E34</f>
        <v>Gietvloer</v>
      </c>
      <c r="F34" s="16">
        <f>Rekenblad!F34</f>
        <v>26.12</v>
      </c>
      <c r="G34" s="25">
        <f>Rekenblad!G34</f>
        <v>200</v>
      </c>
      <c r="H34" s="74">
        <f>Rekenblad!H34</f>
        <v>0</v>
      </c>
      <c r="I34" s="20">
        <f>Rekenblad!I34</f>
        <v>0</v>
      </c>
      <c r="J34" s="20">
        <f>Rekenblad!J34</f>
        <v>25.54</v>
      </c>
      <c r="K34" s="20">
        <f>Rekenblad!K34</f>
        <v>0</v>
      </c>
      <c r="L34" s="21">
        <f>Rekenblad!L34</f>
        <v>0</v>
      </c>
      <c r="M34" s="9">
        <f>Rekenblad!M34</f>
        <v>0</v>
      </c>
      <c r="N34" s="9" t="str">
        <f>Rekenblad!N34</f>
        <v>Gang</v>
      </c>
      <c r="O34" s="22">
        <f t="shared" si="2"/>
        <v>0</v>
      </c>
      <c r="P34" s="40" t="e">
        <f t="shared" si="1"/>
        <v>#DIV/0!</v>
      </c>
    </row>
    <row r="35" spans="1:16" hidden="1" x14ac:dyDescent="0.25">
      <c r="A35" s="71" t="str">
        <f>Rekenblad!A35</f>
        <v>Begane grond</v>
      </c>
      <c r="B35" s="26" t="str">
        <f>Rekenblad!B35</f>
        <v>0.33</v>
      </c>
      <c r="C35" s="46" t="str">
        <f>Rekenblad!C35</f>
        <v>Kluisjes</v>
      </c>
      <c r="D35" s="14" t="str">
        <f>Rekenblad!D35</f>
        <v>Hoofdgebouw</v>
      </c>
      <c r="E35" s="15" t="str">
        <f>Rekenblad!E35</f>
        <v>Gietvloer</v>
      </c>
      <c r="F35" s="16">
        <f>Rekenblad!F35</f>
        <v>52.95</v>
      </c>
      <c r="G35" s="25">
        <f>Rekenblad!G35</f>
        <v>200</v>
      </c>
      <c r="H35" s="74">
        <f>Rekenblad!H35</f>
        <v>0</v>
      </c>
      <c r="I35" s="20">
        <f>Rekenblad!I35</f>
        <v>0</v>
      </c>
      <c r="J35" s="20">
        <f>Rekenblad!J35</f>
        <v>55.47</v>
      </c>
      <c r="K35" s="20">
        <f>Rekenblad!K35</f>
        <v>0</v>
      </c>
      <c r="L35" s="21">
        <f>Rekenblad!L35</f>
        <v>0</v>
      </c>
      <c r="M35" s="43">
        <f>Rekenblad!M35</f>
        <v>0</v>
      </c>
      <c r="N35" s="9" t="str">
        <f>Rekenblad!N35</f>
        <v>Hal en lokaal</v>
      </c>
      <c r="O35" s="22">
        <f>F35*G35*$R$16</f>
        <v>0</v>
      </c>
      <c r="P35" s="40" t="e">
        <f t="shared" si="1"/>
        <v>#DIV/0!</v>
      </c>
    </row>
    <row r="36" spans="1:16" hidden="1" x14ac:dyDescent="0.25">
      <c r="A36" s="71" t="str">
        <f>Rekenblad!A36</f>
        <v>Eerste etage</v>
      </c>
      <c r="B36" s="12" t="str">
        <f>Rekenblad!B36</f>
        <v>0.06</v>
      </c>
      <c r="C36" s="13" t="str">
        <f>Rekenblad!C36</f>
        <v>Sportbegeleiderkamer</v>
      </c>
      <c r="D36" s="14" t="str">
        <f>Rekenblad!D36</f>
        <v>Gvmzaal</v>
      </c>
      <c r="E36" s="15" t="str">
        <f>Rekenblad!E36</f>
        <v>Linoleum</v>
      </c>
      <c r="F36" s="16">
        <f>Rekenblad!F36</f>
        <v>13.37</v>
      </c>
      <c r="G36" s="17">
        <f>Rekenblad!G36</f>
        <v>200</v>
      </c>
      <c r="H36" s="74">
        <f>Rekenblad!H36</f>
        <v>0</v>
      </c>
      <c r="I36" s="20">
        <f>Rekenblad!I36</f>
        <v>0</v>
      </c>
      <c r="J36" s="20">
        <f>Rekenblad!J36</f>
        <v>14.01</v>
      </c>
      <c r="K36" s="20">
        <f>Rekenblad!K36</f>
        <v>0</v>
      </c>
      <c r="L36" s="21">
        <f>Rekenblad!L36</f>
        <v>0</v>
      </c>
      <c r="M36" s="9">
        <f>Rekenblad!M36</f>
        <v>0</v>
      </c>
      <c r="N36" s="9" t="str">
        <f>Rekenblad!N36</f>
        <v>Hal en lokaal</v>
      </c>
      <c r="O36" s="22">
        <f t="shared" ref="O36:O98" si="3">F36*G36*$R$16</f>
        <v>0</v>
      </c>
      <c r="P36" s="40" t="e">
        <f t="shared" si="1"/>
        <v>#DIV/0!</v>
      </c>
    </row>
    <row r="37" spans="1:16" hidden="1" x14ac:dyDescent="0.25">
      <c r="A37" s="71" t="str">
        <f>Rekenblad!A37</f>
        <v>Begane grond</v>
      </c>
      <c r="B37" s="26" t="str">
        <f>Rekenblad!B37</f>
        <v>0.32</v>
      </c>
      <c r="C37" s="13" t="str">
        <f>Rekenblad!C37</f>
        <v>Hal bii receptie</v>
      </c>
      <c r="D37" s="14" t="str">
        <f>Rekenblad!D37</f>
        <v>Hoofdgebouw</v>
      </c>
      <c r="E37" s="15" t="str">
        <f>Rekenblad!E37</f>
        <v>Gietvloer</v>
      </c>
      <c r="F37" s="16">
        <f>Rekenblad!F37</f>
        <v>98</v>
      </c>
      <c r="G37" s="25">
        <f>Rekenblad!G37</f>
        <v>200</v>
      </c>
      <c r="H37" s="74">
        <f>Rekenblad!H37</f>
        <v>0</v>
      </c>
      <c r="I37" s="20">
        <f>Rekenblad!I37</f>
        <v>0</v>
      </c>
      <c r="J37" s="20">
        <f>Rekenblad!J37</f>
        <v>102.67</v>
      </c>
      <c r="K37" s="20">
        <f>Rekenblad!K37</f>
        <v>0</v>
      </c>
      <c r="L37" s="21">
        <f>Rekenblad!L37</f>
        <v>0</v>
      </c>
      <c r="M37" s="9">
        <f>Rekenblad!M37</f>
        <v>0</v>
      </c>
      <c r="N37" s="9" t="str">
        <f>Rekenblad!N37</f>
        <v>Hal en lokaal</v>
      </c>
      <c r="O37" s="22">
        <f t="shared" si="3"/>
        <v>0</v>
      </c>
      <c r="P37" s="40" t="e">
        <f t="shared" si="1"/>
        <v>#DIV/0!</v>
      </c>
    </row>
    <row r="38" spans="1:16" hidden="1" x14ac:dyDescent="0.25">
      <c r="A38" s="71" t="str">
        <f>Rekenblad!A38</f>
        <v>Begane grond</v>
      </c>
      <c r="B38" s="33" t="str">
        <f>Rekenblad!B38</f>
        <v>0.03</v>
      </c>
      <c r="C38" s="13" t="str">
        <f>Rekenblad!C38</f>
        <v>Receptie</v>
      </c>
      <c r="D38" s="14" t="str">
        <f>Rekenblad!D38</f>
        <v>Onderbouw</v>
      </c>
      <c r="E38" s="15" t="str">
        <f>Rekenblad!E38</f>
        <v>Marmoleum</v>
      </c>
      <c r="F38" s="16">
        <f>Rekenblad!F38</f>
        <v>19.39</v>
      </c>
      <c r="G38" s="44">
        <f>Rekenblad!G38</f>
        <v>200</v>
      </c>
      <c r="H38" s="74">
        <f>Rekenblad!H38</f>
        <v>0</v>
      </c>
      <c r="I38" s="20">
        <f>Rekenblad!I38</f>
        <v>0</v>
      </c>
      <c r="J38" s="20">
        <f>Rekenblad!J38</f>
        <v>20.309999999999999</v>
      </c>
      <c r="K38" s="20">
        <f>Rekenblad!K38</f>
        <v>0</v>
      </c>
      <c r="L38" s="21">
        <f>Rekenblad!L38</f>
        <v>0</v>
      </c>
      <c r="M38" s="9">
        <f>Rekenblad!M38</f>
        <v>0</v>
      </c>
      <c r="N38" s="9" t="str">
        <f>Rekenblad!N38</f>
        <v>Hal en lokaal</v>
      </c>
      <c r="O38" s="22">
        <f t="shared" si="3"/>
        <v>0</v>
      </c>
      <c r="P38" s="40" t="e">
        <f t="shared" si="1"/>
        <v>#DIV/0!</v>
      </c>
    </row>
    <row r="39" spans="1:16" hidden="1" x14ac:dyDescent="0.25">
      <c r="A39" s="71" t="str">
        <f>Rekenblad!A39</f>
        <v>Begane grond</v>
      </c>
      <c r="B39" s="26" t="str">
        <f>Rekenblad!B39</f>
        <v>0.39</v>
      </c>
      <c r="C39" s="13" t="str">
        <f>Rekenblad!C39</f>
        <v>Mediatheek</v>
      </c>
      <c r="D39" s="14" t="str">
        <f>Rekenblad!D39</f>
        <v>Hoofdgebouw</v>
      </c>
      <c r="E39" s="15" t="str">
        <f>Rekenblad!E39</f>
        <v>Tapijt</v>
      </c>
      <c r="F39" s="16">
        <f>Rekenblad!F39</f>
        <v>169.27</v>
      </c>
      <c r="G39" s="25">
        <f>Rekenblad!G39</f>
        <v>200</v>
      </c>
      <c r="H39" s="74">
        <f>Rekenblad!H39</f>
        <v>0</v>
      </c>
      <c r="I39" s="20">
        <f>Rekenblad!I39</f>
        <v>0</v>
      </c>
      <c r="J39" s="20">
        <f>Rekenblad!J39</f>
        <v>177.33</v>
      </c>
      <c r="K39" s="20">
        <f>Rekenblad!K39</f>
        <v>0</v>
      </c>
      <c r="L39" s="21">
        <f>Rekenblad!L39</f>
        <v>0</v>
      </c>
      <c r="M39" s="9">
        <f>Rekenblad!M39</f>
        <v>0</v>
      </c>
      <c r="N39" s="9" t="str">
        <f>Rekenblad!N39</f>
        <v>Hal en lokaal</v>
      </c>
      <c r="O39" s="22">
        <f t="shared" si="3"/>
        <v>0</v>
      </c>
      <c r="P39" s="40" t="e">
        <f t="shared" si="1"/>
        <v>#DIV/0!</v>
      </c>
    </row>
    <row r="40" spans="1:16" hidden="1" x14ac:dyDescent="0.25">
      <c r="A40" s="71" t="str">
        <f>Rekenblad!A40</f>
        <v>Begane grond</v>
      </c>
      <c r="B40" s="26" t="str">
        <f>Rekenblad!B40</f>
        <v>0.45</v>
      </c>
      <c r="C40" s="13" t="str">
        <f>Rekenblad!C40</f>
        <v>Postkamer</v>
      </c>
      <c r="D40" s="14" t="str">
        <f>Rekenblad!D40</f>
        <v>Hoofdgebouw</v>
      </c>
      <c r="E40" s="15" t="str">
        <f>Rekenblad!E40</f>
        <v>Gietvloer</v>
      </c>
      <c r="F40" s="16">
        <f>Rekenblad!F40</f>
        <v>23.57</v>
      </c>
      <c r="G40" s="25">
        <f>Rekenblad!G40</f>
        <v>40</v>
      </c>
      <c r="H40" s="74">
        <f>Rekenblad!H40</f>
        <v>0</v>
      </c>
      <c r="I40" s="20">
        <f>Rekenblad!I40</f>
        <v>0</v>
      </c>
      <c r="J40" s="20">
        <f>Rekenblad!J40</f>
        <v>4.9400000000000004</v>
      </c>
      <c r="K40" s="20">
        <f>Rekenblad!K40</f>
        <v>0</v>
      </c>
      <c r="L40" s="21">
        <f>Rekenblad!L40</f>
        <v>0</v>
      </c>
      <c r="M40" s="9">
        <f>Rekenblad!M40</f>
        <v>0</v>
      </c>
      <c r="N40" s="9" t="str">
        <f>Rekenblad!N40</f>
        <v>Hal en lokaal</v>
      </c>
      <c r="O40" s="22">
        <f t="shared" si="3"/>
        <v>0</v>
      </c>
      <c r="P40" s="40" t="e">
        <f t="shared" si="1"/>
        <v>#DIV/0!</v>
      </c>
    </row>
    <row r="41" spans="1:16" hidden="1" x14ac:dyDescent="0.25">
      <c r="A41" s="71" t="str">
        <f>Rekenblad!A41</f>
        <v>Eerste etage</v>
      </c>
      <c r="B41" s="38" t="str">
        <f>Rekenblad!B41</f>
        <v>1.07</v>
      </c>
      <c r="C41" s="13" t="str">
        <f>Rekenblad!C41</f>
        <v>Lokaal 15a</v>
      </c>
      <c r="D41" s="14" t="str">
        <f>Rekenblad!D41</f>
        <v>Onderbouw</v>
      </c>
      <c r="E41" s="15" t="str">
        <f>Rekenblad!E41</f>
        <v>Marmoleum</v>
      </c>
      <c r="F41" s="16">
        <f>Rekenblad!F41</f>
        <v>12.5</v>
      </c>
      <c r="G41" s="36">
        <f>Rekenblad!G41</f>
        <v>160</v>
      </c>
      <c r="H41" s="74">
        <f>Rekenblad!H41</f>
        <v>0</v>
      </c>
      <c r="I41" s="20">
        <f>Rekenblad!I41</f>
        <v>0</v>
      </c>
      <c r="J41" s="20">
        <f>Rekenblad!J41</f>
        <v>14.1</v>
      </c>
      <c r="K41" s="20">
        <f>Rekenblad!K41</f>
        <v>0</v>
      </c>
      <c r="L41" s="21">
        <f>Rekenblad!L41</f>
        <v>0</v>
      </c>
      <c r="M41" s="43">
        <f>Rekenblad!M41</f>
        <v>0</v>
      </c>
      <c r="N41" s="9" t="str">
        <f>Rekenblad!N41</f>
        <v>Hal en lokaal</v>
      </c>
      <c r="O41" s="22">
        <f t="shared" si="3"/>
        <v>0</v>
      </c>
      <c r="P41" s="40" t="e">
        <f t="shared" si="1"/>
        <v>#DIV/0!</v>
      </c>
    </row>
    <row r="42" spans="1:16" hidden="1" x14ac:dyDescent="0.25">
      <c r="A42" s="71" t="str">
        <f>Rekenblad!A42</f>
        <v>Eerste etage</v>
      </c>
      <c r="B42" s="28" t="str">
        <f>Rekenblad!B42</f>
        <v>1.12</v>
      </c>
      <c r="C42" s="13" t="str">
        <f>Rekenblad!C42</f>
        <v>Lokaal 103</v>
      </c>
      <c r="D42" s="14" t="str">
        <f>Rekenblad!D42</f>
        <v>Hoofdgebouw</v>
      </c>
      <c r="E42" s="15" t="str">
        <f>Rekenblad!E42</f>
        <v>Gietvloer</v>
      </c>
      <c r="F42" s="16">
        <f>Rekenblad!F42</f>
        <v>55.66</v>
      </c>
      <c r="G42" s="29">
        <f>Rekenblad!G42</f>
        <v>160</v>
      </c>
      <c r="H42" s="74">
        <f>Rekenblad!H42</f>
        <v>0</v>
      </c>
      <c r="I42" s="20">
        <f>Rekenblad!I42</f>
        <v>0</v>
      </c>
      <c r="J42" s="20">
        <f>Rekenblad!J42</f>
        <v>62.8</v>
      </c>
      <c r="K42" s="20">
        <f>Rekenblad!K42</f>
        <v>0</v>
      </c>
      <c r="L42" s="21">
        <f>Rekenblad!L42</f>
        <v>0</v>
      </c>
      <c r="M42" s="9">
        <f>Rekenblad!M42</f>
        <v>0</v>
      </c>
      <c r="N42" s="9" t="str">
        <f>Rekenblad!N42</f>
        <v>Hal en lokaal</v>
      </c>
      <c r="O42" s="22">
        <f t="shared" si="3"/>
        <v>0</v>
      </c>
      <c r="P42" s="40" t="e">
        <f t="shared" si="1"/>
        <v>#DIV/0!</v>
      </c>
    </row>
    <row r="43" spans="1:16" hidden="1" x14ac:dyDescent="0.25">
      <c r="A43" s="71" t="str">
        <f>Rekenblad!A43</f>
        <v>Eerste etage</v>
      </c>
      <c r="B43" s="32" t="str">
        <f>Rekenblad!B43</f>
        <v>1.19</v>
      </c>
      <c r="C43" s="13" t="str">
        <f>Rekenblad!C43</f>
        <v>Lokaal 113</v>
      </c>
      <c r="D43" s="14" t="str">
        <f>Rekenblad!D43</f>
        <v>Hoofdgebouw</v>
      </c>
      <c r="E43" s="15" t="str">
        <f>Rekenblad!E43</f>
        <v>Gietvloer</v>
      </c>
      <c r="F43" s="16">
        <f>Rekenblad!F43</f>
        <v>55.66</v>
      </c>
      <c r="G43" s="29">
        <f>Rekenblad!G43</f>
        <v>160</v>
      </c>
      <c r="H43" s="74">
        <f>Rekenblad!H43</f>
        <v>0</v>
      </c>
      <c r="I43" s="20">
        <f>Rekenblad!I43</f>
        <v>0</v>
      </c>
      <c r="J43" s="20">
        <f>Rekenblad!J43</f>
        <v>62.8</v>
      </c>
      <c r="K43" s="20">
        <f>Rekenblad!K43</f>
        <v>0</v>
      </c>
      <c r="L43" s="21">
        <f>Rekenblad!L43</f>
        <v>0</v>
      </c>
      <c r="M43" s="9">
        <f>Rekenblad!M43</f>
        <v>0</v>
      </c>
      <c r="N43" s="9" t="str">
        <f>Rekenblad!N43</f>
        <v>Hal en lokaal</v>
      </c>
      <c r="O43" s="22">
        <f t="shared" si="3"/>
        <v>0</v>
      </c>
      <c r="P43" s="40" t="e">
        <f t="shared" si="1"/>
        <v>#DIV/0!</v>
      </c>
    </row>
    <row r="44" spans="1:16" hidden="1" x14ac:dyDescent="0.25">
      <c r="A44" s="71" t="str">
        <f>Rekenblad!A44</f>
        <v>Tweede etage</v>
      </c>
      <c r="B44" s="28" t="str">
        <f>Rekenblad!B44</f>
        <v>2.12</v>
      </c>
      <c r="C44" s="13" t="str">
        <f>Rekenblad!C44</f>
        <v>Lokaal 203</v>
      </c>
      <c r="D44" s="14" t="str">
        <f>Rekenblad!D44</f>
        <v>Hoofdgebouw</v>
      </c>
      <c r="E44" s="15" t="str">
        <f>Rekenblad!E44</f>
        <v>Gietvloer</v>
      </c>
      <c r="F44" s="16">
        <f>Rekenblad!F44</f>
        <v>57.87</v>
      </c>
      <c r="G44" s="29">
        <f>Rekenblad!G44</f>
        <v>160</v>
      </c>
      <c r="H44" s="74">
        <f>Rekenblad!H44</f>
        <v>0</v>
      </c>
      <c r="I44" s="20">
        <f>Rekenblad!I44</f>
        <v>0</v>
      </c>
      <c r="J44" s="20">
        <f>Rekenblad!J44</f>
        <v>65.290000000000006</v>
      </c>
      <c r="K44" s="20">
        <f>Rekenblad!K44</f>
        <v>0</v>
      </c>
      <c r="L44" s="21">
        <f>Rekenblad!L44</f>
        <v>0</v>
      </c>
      <c r="M44" s="9">
        <f>Rekenblad!M44</f>
        <v>0</v>
      </c>
      <c r="N44" s="9" t="str">
        <f>Rekenblad!N44</f>
        <v>Hal en lokaal</v>
      </c>
      <c r="O44" s="22">
        <f t="shared" si="3"/>
        <v>0</v>
      </c>
      <c r="P44" s="40" t="e">
        <f t="shared" si="1"/>
        <v>#DIV/0!</v>
      </c>
    </row>
    <row r="45" spans="1:16" hidden="1" x14ac:dyDescent="0.25">
      <c r="A45" s="71" t="str">
        <f>Rekenblad!A45</f>
        <v>Begane grond</v>
      </c>
      <c r="B45" s="34" t="str">
        <f>Rekenblad!B45</f>
        <v>0.32</v>
      </c>
      <c r="C45" s="13" t="str">
        <f>Rekenblad!C45</f>
        <v xml:space="preserve">Lokaal </v>
      </c>
      <c r="D45" s="14" t="str">
        <f>Rekenblad!D45</f>
        <v>Onderbouw</v>
      </c>
      <c r="E45" s="15" t="str">
        <f>Rekenblad!E45</f>
        <v>Marmoleum</v>
      </c>
      <c r="F45" s="16">
        <f>Rekenblad!F45</f>
        <v>53</v>
      </c>
      <c r="G45" s="36">
        <f>Rekenblad!G45</f>
        <v>160</v>
      </c>
      <c r="H45" s="74">
        <f>Rekenblad!H45</f>
        <v>0</v>
      </c>
      <c r="I45" s="20">
        <f>Rekenblad!I45</f>
        <v>0</v>
      </c>
      <c r="J45" s="20">
        <f>Rekenblad!J45</f>
        <v>59.79</v>
      </c>
      <c r="K45" s="20">
        <f>Rekenblad!K45</f>
        <v>0</v>
      </c>
      <c r="L45" s="21">
        <f>Rekenblad!L45</f>
        <v>0</v>
      </c>
      <c r="M45" s="9">
        <f>Rekenblad!M45</f>
        <v>0</v>
      </c>
      <c r="N45" s="9" t="str">
        <f>Rekenblad!N45</f>
        <v>Hal en lokaal</v>
      </c>
      <c r="O45" s="22">
        <f t="shared" si="3"/>
        <v>0</v>
      </c>
      <c r="P45" s="40" t="e">
        <f t="shared" si="1"/>
        <v>#DIV/0!</v>
      </c>
    </row>
    <row r="46" spans="1:16" hidden="1" x14ac:dyDescent="0.25">
      <c r="A46" s="71" t="str">
        <f>Rekenblad!A46</f>
        <v>Tweede etage</v>
      </c>
      <c r="B46" s="28" t="str">
        <f>Rekenblad!B46</f>
        <v>2.18</v>
      </c>
      <c r="C46" s="13" t="str">
        <f>Rekenblad!C46</f>
        <v>Lokaal 209</v>
      </c>
      <c r="D46" s="14" t="str">
        <f>Rekenblad!D46</f>
        <v>Hoofdgebouw</v>
      </c>
      <c r="E46" s="15" t="str">
        <f>Rekenblad!E46</f>
        <v>Gietvloer</v>
      </c>
      <c r="F46" s="16">
        <f>Rekenblad!F46</f>
        <v>59.37</v>
      </c>
      <c r="G46" s="29">
        <f>Rekenblad!G46</f>
        <v>160</v>
      </c>
      <c r="H46" s="74">
        <f>Rekenblad!H46</f>
        <v>0</v>
      </c>
      <c r="I46" s="20">
        <f>Rekenblad!I46</f>
        <v>0</v>
      </c>
      <c r="J46" s="20">
        <f>Rekenblad!J46</f>
        <v>66.98</v>
      </c>
      <c r="K46" s="20">
        <f>Rekenblad!K46</f>
        <v>0</v>
      </c>
      <c r="L46" s="21">
        <f>Rekenblad!L46</f>
        <v>0</v>
      </c>
      <c r="M46" s="9">
        <f>Rekenblad!M46</f>
        <v>0</v>
      </c>
      <c r="N46" s="9" t="str">
        <f>Rekenblad!N46</f>
        <v>Hal en lokaal</v>
      </c>
      <c r="O46" s="22">
        <f t="shared" si="3"/>
        <v>0</v>
      </c>
      <c r="P46" s="40" t="e">
        <f t="shared" si="1"/>
        <v>#DIV/0!</v>
      </c>
    </row>
    <row r="47" spans="1:16" hidden="1" x14ac:dyDescent="0.25">
      <c r="A47" s="71" t="str">
        <f>Rekenblad!A47</f>
        <v>Eerste etage</v>
      </c>
      <c r="B47" s="28" t="str">
        <f>Rekenblad!B47</f>
        <v>1.18</v>
      </c>
      <c r="C47" s="13" t="str">
        <f>Rekenblad!C47</f>
        <v>Lokaal 112</v>
      </c>
      <c r="D47" s="14" t="str">
        <f>Rekenblad!D47</f>
        <v>Hoofdgebouw</v>
      </c>
      <c r="E47" s="15" t="str">
        <f>Rekenblad!E47</f>
        <v>Gietvloer</v>
      </c>
      <c r="F47" s="16">
        <f>Rekenblad!F47</f>
        <v>55.15</v>
      </c>
      <c r="G47" s="29">
        <f>Rekenblad!G47</f>
        <v>160</v>
      </c>
      <c r="H47" s="74">
        <f>Rekenblad!H47</f>
        <v>0</v>
      </c>
      <c r="I47" s="20">
        <f>Rekenblad!I47</f>
        <v>0</v>
      </c>
      <c r="J47" s="20">
        <f>Rekenblad!J47</f>
        <v>62.22</v>
      </c>
      <c r="K47" s="20">
        <f>Rekenblad!K47</f>
        <v>0</v>
      </c>
      <c r="L47" s="21">
        <f>Rekenblad!L47</f>
        <v>0</v>
      </c>
      <c r="M47" s="9">
        <f>Rekenblad!M47</f>
        <v>0</v>
      </c>
      <c r="N47" s="9" t="str">
        <f>Rekenblad!N47</f>
        <v>Hal en lokaal</v>
      </c>
      <c r="O47" s="22">
        <f t="shared" si="3"/>
        <v>0</v>
      </c>
      <c r="P47" s="40" t="e">
        <f t="shared" si="1"/>
        <v>#DIV/0!</v>
      </c>
    </row>
    <row r="48" spans="1:16" hidden="1" x14ac:dyDescent="0.25">
      <c r="A48" s="71" t="str">
        <f>Rekenblad!A48</f>
        <v>Tweede etage</v>
      </c>
      <c r="B48" s="28" t="str">
        <f>Rekenblad!B48</f>
        <v>2.1</v>
      </c>
      <c r="C48" s="13" t="str">
        <f>Rekenblad!C48</f>
        <v>Lokaal 201</v>
      </c>
      <c r="D48" s="14" t="str">
        <f>Rekenblad!D48</f>
        <v>Hoofdgebouw</v>
      </c>
      <c r="E48" s="15" t="str">
        <f>Rekenblad!E48</f>
        <v>Gietvloer</v>
      </c>
      <c r="F48" s="16">
        <f>Rekenblad!F48</f>
        <v>56.19</v>
      </c>
      <c r="G48" s="29">
        <f>Rekenblad!G48</f>
        <v>160</v>
      </c>
      <c r="H48" s="74">
        <f>Rekenblad!H48</f>
        <v>0</v>
      </c>
      <c r="I48" s="20">
        <f>Rekenblad!I48</f>
        <v>0</v>
      </c>
      <c r="J48" s="20">
        <f>Rekenblad!J48</f>
        <v>63.39</v>
      </c>
      <c r="K48" s="20">
        <f>Rekenblad!K48</f>
        <v>0</v>
      </c>
      <c r="L48" s="21">
        <f>Rekenblad!L48</f>
        <v>0</v>
      </c>
      <c r="M48" s="9">
        <f>Rekenblad!M48</f>
        <v>0</v>
      </c>
      <c r="N48" s="9" t="str">
        <f>Rekenblad!N48</f>
        <v>Hal en lokaal</v>
      </c>
      <c r="O48" s="22">
        <f t="shared" si="3"/>
        <v>0</v>
      </c>
      <c r="P48" s="40" t="e">
        <f t="shared" si="1"/>
        <v>#DIV/0!</v>
      </c>
    </row>
    <row r="49" spans="1:16" hidden="1" x14ac:dyDescent="0.25">
      <c r="A49" s="71" t="str">
        <f>Rekenblad!A49</f>
        <v>Eerste etage</v>
      </c>
      <c r="B49" s="28" t="str">
        <f>Rekenblad!B49</f>
        <v>1.13</v>
      </c>
      <c r="C49" s="13" t="str">
        <f>Rekenblad!C49</f>
        <v>Lokaal 104</v>
      </c>
      <c r="D49" s="14" t="str">
        <f>Rekenblad!D49</f>
        <v>Hoofdgebouw</v>
      </c>
      <c r="E49" s="15" t="str">
        <f>Rekenblad!E49</f>
        <v>Gietvloer</v>
      </c>
      <c r="F49" s="16">
        <f>Rekenblad!F49</f>
        <v>56.5</v>
      </c>
      <c r="G49" s="29">
        <f>Rekenblad!G49</f>
        <v>160</v>
      </c>
      <c r="H49" s="74">
        <f>Rekenblad!H49</f>
        <v>0</v>
      </c>
      <c r="I49" s="20">
        <f>Rekenblad!I49</f>
        <v>0</v>
      </c>
      <c r="J49" s="20">
        <f>Rekenblad!J49</f>
        <v>63.74</v>
      </c>
      <c r="K49" s="20">
        <f>Rekenblad!K49</f>
        <v>0</v>
      </c>
      <c r="L49" s="21">
        <f>Rekenblad!L49</f>
        <v>0</v>
      </c>
      <c r="M49" s="9">
        <f>Rekenblad!M49</f>
        <v>0</v>
      </c>
      <c r="N49" s="9" t="str">
        <f>Rekenblad!N49</f>
        <v>Hal en lokaal</v>
      </c>
      <c r="O49" s="22">
        <f t="shared" si="3"/>
        <v>0</v>
      </c>
      <c r="P49" s="40" t="e">
        <f t="shared" si="1"/>
        <v>#DIV/0!</v>
      </c>
    </row>
    <row r="50" spans="1:16" hidden="1" x14ac:dyDescent="0.25">
      <c r="A50" s="71" t="str">
        <f>Rekenblad!A50</f>
        <v>Eerste etage</v>
      </c>
      <c r="B50" s="28" t="str">
        <f>Rekenblad!B50</f>
        <v>1.17</v>
      </c>
      <c r="C50" s="13" t="str">
        <f>Rekenblad!C50</f>
        <v>Lokaal 108</v>
      </c>
      <c r="D50" s="14" t="str">
        <f>Rekenblad!D50</f>
        <v>Hoofdgebouw</v>
      </c>
      <c r="E50" s="15" t="str">
        <f>Rekenblad!E50</f>
        <v>Gietvloer</v>
      </c>
      <c r="F50" s="16">
        <f>Rekenblad!F50</f>
        <v>56.5</v>
      </c>
      <c r="G50" s="29">
        <f>Rekenblad!G50</f>
        <v>160</v>
      </c>
      <c r="H50" s="74">
        <f>Rekenblad!H50</f>
        <v>0</v>
      </c>
      <c r="I50" s="20">
        <f>Rekenblad!I50</f>
        <v>0</v>
      </c>
      <c r="J50" s="20">
        <f>Rekenblad!J50</f>
        <v>63.74</v>
      </c>
      <c r="K50" s="20">
        <f>Rekenblad!K50</f>
        <v>0</v>
      </c>
      <c r="L50" s="21">
        <f>Rekenblad!L50</f>
        <v>0</v>
      </c>
      <c r="M50" s="9">
        <f>Rekenblad!M50</f>
        <v>0</v>
      </c>
      <c r="N50" s="9" t="str">
        <f>Rekenblad!N50</f>
        <v>Hal en lokaal</v>
      </c>
      <c r="O50" s="22">
        <f t="shared" si="3"/>
        <v>0</v>
      </c>
      <c r="P50" s="40" t="e">
        <f t="shared" si="1"/>
        <v>#DIV/0!</v>
      </c>
    </row>
    <row r="51" spans="1:16" hidden="1" x14ac:dyDescent="0.25">
      <c r="A51" s="71" t="str">
        <f>Rekenblad!A51</f>
        <v>Tweede etage</v>
      </c>
      <c r="B51" s="28" t="str">
        <f>Rekenblad!B51</f>
        <v>2.15</v>
      </c>
      <c r="C51" s="13" t="str">
        <f>Rekenblad!C51</f>
        <v>Lokaal 206</v>
      </c>
      <c r="D51" s="14" t="str">
        <f>Rekenblad!D51</f>
        <v>Hoofdgebouw</v>
      </c>
      <c r="E51" s="15" t="str">
        <f>Rekenblad!E51</f>
        <v>Gietvloer</v>
      </c>
      <c r="F51" s="16">
        <f>Rekenblad!F51</f>
        <v>56.5</v>
      </c>
      <c r="G51" s="29">
        <f>Rekenblad!G51</f>
        <v>160</v>
      </c>
      <c r="H51" s="74">
        <f>Rekenblad!H51</f>
        <v>0</v>
      </c>
      <c r="I51" s="20">
        <f>Rekenblad!I51</f>
        <v>0</v>
      </c>
      <c r="J51" s="20">
        <f>Rekenblad!J51</f>
        <v>63.74</v>
      </c>
      <c r="K51" s="20">
        <f>Rekenblad!K51</f>
        <v>0</v>
      </c>
      <c r="L51" s="21">
        <f>Rekenblad!L51</f>
        <v>0</v>
      </c>
      <c r="M51" s="9">
        <f>Rekenblad!M51</f>
        <v>0</v>
      </c>
      <c r="N51" s="9" t="str">
        <f>Rekenblad!N51</f>
        <v>Hal en lokaal</v>
      </c>
      <c r="O51" s="22">
        <f t="shared" si="3"/>
        <v>0</v>
      </c>
      <c r="P51" s="40" t="e">
        <f t="shared" si="1"/>
        <v>#DIV/0!</v>
      </c>
    </row>
    <row r="52" spans="1:16" hidden="1" x14ac:dyDescent="0.25">
      <c r="A52" s="71" t="str">
        <f>Rekenblad!A52</f>
        <v>Eerste etage</v>
      </c>
      <c r="B52" s="34" t="str">
        <f>Rekenblad!B52</f>
        <v>1.04</v>
      </c>
      <c r="C52" s="13" t="str">
        <f>Rekenblad!C52</f>
        <v>Lokaal 12</v>
      </c>
      <c r="D52" s="14" t="str">
        <f>Rekenblad!D52</f>
        <v>Onderbouw</v>
      </c>
      <c r="E52" s="15" t="str">
        <f>Rekenblad!E52</f>
        <v>Marmoleum</v>
      </c>
      <c r="F52" s="16">
        <f>Rekenblad!F52</f>
        <v>59.1</v>
      </c>
      <c r="G52" s="36">
        <f>Rekenblad!G52</f>
        <v>160</v>
      </c>
      <c r="H52" s="74">
        <f>Rekenblad!H52</f>
        <v>0</v>
      </c>
      <c r="I52" s="20">
        <f>Rekenblad!I52</f>
        <v>0</v>
      </c>
      <c r="J52" s="20">
        <f>Rekenblad!J52</f>
        <v>66.680000000000007</v>
      </c>
      <c r="K52" s="20">
        <f>Rekenblad!K52</f>
        <v>0</v>
      </c>
      <c r="L52" s="21">
        <f>Rekenblad!L52</f>
        <v>0</v>
      </c>
      <c r="M52" s="9">
        <f>Rekenblad!M52</f>
        <v>0</v>
      </c>
      <c r="N52" s="9" t="str">
        <f>Rekenblad!N52</f>
        <v>Hal en lokaal</v>
      </c>
      <c r="O52" s="22">
        <f t="shared" si="3"/>
        <v>0</v>
      </c>
      <c r="P52" s="40" t="e">
        <f t="shared" si="1"/>
        <v>#DIV/0!</v>
      </c>
    </row>
    <row r="53" spans="1:16" hidden="1" x14ac:dyDescent="0.25">
      <c r="A53" s="71" t="str">
        <f>Rekenblad!A53</f>
        <v>Eerste etage</v>
      </c>
      <c r="B53" s="34" t="str">
        <f>Rekenblad!B53</f>
        <v>1.05</v>
      </c>
      <c r="C53" s="13" t="str">
        <f>Rekenblad!C53</f>
        <v>Lokaal 13</v>
      </c>
      <c r="D53" s="14" t="str">
        <f>Rekenblad!D53</f>
        <v>Onderbouw</v>
      </c>
      <c r="E53" s="15" t="str">
        <f>Rekenblad!E53</f>
        <v>Marmoleum</v>
      </c>
      <c r="F53" s="16">
        <f>Rekenblad!F53</f>
        <v>59.1</v>
      </c>
      <c r="G53" s="36">
        <f>Rekenblad!G53</f>
        <v>160</v>
      </c>
      <c r="H53" s="74">
        <f>Rekenblad!H53</f>
        <v>0</v>
      </c>
      <c r="I53" s="20">
        <f>Rekenblad!I53</f>
        <v>0</v>
      </c>
      <c r="J53" s="20">
        <f>Rekenblad!J53</f>
        <v>66.680000000000007</v>
      </c>
      <c r="K53" s="20">
        <f>Rekenblad!K53</f>
        <v>0</v>
      </c>
      <c r="L53" s="21">
        <f>Rekenblad!L53</f>
        <v>0</v>
      </c>
      <c r="M53" s="9">
        <f>Rekenblad!M53</f>
        <v>0</v>
      </c>
      <c r="N53" s="9" t="str">
        <f>Rekenblad!N53</f>
        <v>Hal en lokaal</v>
      </c>
      <c r="O53" s="22">
        <f t="shared" si="3"/>
        <v>0</v>
      </c>
      <c r="P53" s="40" t="e">
        <f t="shared" si="1"/>
        <v>#DIV/0!</v>
      </c>
    </row>
    <row r="54" spans="1:16" hidden="1" x14ac:dyDescent="0.25">
      <c r="A54" s="71" t="str">
        <f>Rekenblad!A54</f>
        <v>Eerste etage</v>
      </c>
      <c r="B54" s="34" t="str">
        <f>Rekenblad!B54</f>
        <v>1.06</v>
      </c>
      <c r="C54" s="13" t="str">
        <f>Rekenblad!C54</f>
        <v>Lokaal 15</v>
      </c>
      <c r="D54" s="14" t="str">
        <f>Rekenblad!D54</f>
        <v>Onderbouw</v>
      </c>
      <c r="E54" s="15" t="str">
        <f>Rekenblad!E54</f>
        <v>Marmoleum</v>
      </c>
      <c r="F54" s="16">
        <f>Rekenblad!F54</f>
        <v>59.1</v>
      </c>
      <c r="G54" s="36">
        <f>Rekenblad!G54</f>
        <v>160</v>
      </c>
      <c r="H54" s="74">
        <f>Rekenblad!H54</f>
        <v>0</v>
      </c>
      <c r="I54" s="20">
        <f>Rekenblad!I54</f>
        <v>0</v>
      </c>
      <c r="J54" s="20">
        <f>Rekenblad!J54</f>
        <v>66.680000000000007</v>
      </c>
      <c r="K54" s="20">
        <f>Rekenblad!K54</f>
        <v>0</v>
      </c>
      <c r="L54" s="21">
        <f>Rekenblad!L54</f>
        <v>0</v>
      </c>
      <c r="M54" s="9">
        <f>Rekenblad!M54</f>
        <v>0</v>
      </c>
      <c r="N54" s="9" t="str">
        <f>Rekenblad!N54</f>
        <v>Hal en lokaal</v>
      </c>
      <c r="O54" s="22">
        <f t="shared" si="3"/>
        <v>0</v>
      </c>
      <c r="P54" s="40" t="e">
        <f t="shared" si="1"/>
        <v>#DIV/0!</v>
      </c>
    </row>
    <row r="55" spans="1:16" hidden="1" x14ac:dyDescent="0.25">
      <c r="A55" s="71" t="str">
        <f>Rekenblad!A55</f>
        <v>Tweede etage</v>
      </c>
      <c r="B55" s="28" t="str">
        <f>Rekenblad!B55</f>
        <v>2.09</v>
      </c>
      <c r="C55" s="13" t="str">
        <f>Rekenblad!C55</f>
        <v>Lokaal 200</v>
      </c>
      <c r="D55" s="14" t="str">
        <f>Rekenblad!D55</f>
        <v>Hoofdgebouw</v>
      </c>
      <c r="E55" s="15" t="str">
        <f>Rekenblad!E55</f>
        <v>Gietvloer</v>
      </c>
      <c r="F55" s="16">
        <f>Rekenblad!F55</f>
        <v>57.52</v>
      </c>
      <c r="G55" s="29">
        <f>Rekenblad!G55</f>
        <v>160</v>
      </c>
      <c r="H55" s="74">
        <f>Rekenblad!H55</f>
        <v>0</v>
      </c>
      <c r="I55" s="20">
        <f>Rekenblad!I55</f>
        <v>0</v>
      </c>
      <c r="J55" s="20">
        <f>Rekenblad!J55</f>
        <v>64.89</v>
      </c>
      <c r="K55" s="20">
        <f>Rekenblad!K55</f>
        <v>0</v>
      </c>
      <c r="L55" s="21">
        <f>Rekenblad!L55</f>
        <v>0</v>
      </c>
      <c r="M55" s="9">
        <f>Rekenblad!M55</f>
        <v>0</v>
      </c>
      <c r="N55" s="9" t="str">
        <f>Rekenblad!N55</f>
        <v>Hal en lokaal</v>
      </c>
      <c r="O55" s="22">
        <f t="shared" si="3"/>
        <v>0</v>
      </c>
      <c r="P55" s="40" t="e">
        <f t="shared" si="1"/>
        <v>#DIV/0!</v>
      </c>
    </row>
    <row r="56" spans="1:16" hidden="1" x14ac:dyDescent="0.25">
      <c r="A56" s="71" t="str">
        <f>Rekenblad!A56</f>
        <v>Begane grond</v>
      </c>
      <c r="B56" s="12" t="str">
        <f>Rekenblad!B56</f>
        <v>0.12</v>
      </c>
      <c r="C56" s="13" t="str">
        <f>Rekenblad!C56</f>
        <v>Auditorium</v>
      </c>
      <c r="D56" s="14" t="str">
        <f>Rekenblad!D56</f>
        <v>Hoofdgebouw</v>
      </c>
      <c r="E56" s="15" t="str">
        <f>Rekenblad!E56</f>
        <v>Steen / tapiit</v>
      </c>
      <c r="F56" s="16">
        <f>Rekenblad!F56</f>
        <v>144.44</v>
      </c>
      <c r="G56" s="17">
        <f>Rekenblad!G56</f>
        <v>200</v>
      </c>
      <c r="H56" s="74">
        <f>Rekenblad!H56</f>
        <v>0</v>
      </c>
      <c r="I56" s="20">
        <f>Rekenblad!I56</f>
        <v>0</v>
      </c>
      <c r="J56" s="20">
        <f>Rekenblad!J56</f>
        <v>162.96</v>
      </c>
      <c r="K56" s="20">
        <f>Rekenblad!K56</f>
        <v>0</v>
      </c>
      <c r="L56" s="21">
        <f>Rekenblad!L56</f>
        <v>0</v>
      </c>
      <c r="M56" s="9">
        <f>Rekenblad!M56</f>
        <v>0</v>
      </c>
      <c r="N56" s="9" t="str">
        <f>Rekenblad!N56</f>
        <v>Hal en lokaal</v>
      </c>
      <c r="O56" s="22">
        <f t="shared" si="3"/>
        <v>0</v>
      </c>
      <c r="P56" s="40" t="e">
        <f t="shared" si="1"/>
        <v>#DIV/0!</v>
      </c>
    </row>
    <row r="57" spans="1:16" hidden="1" x14ac:dyDescent="0.25">
      <c r="A57" s="71" t="str">
        <f>Rekenblad!A57</f>
        <v>Begane grond</v>
      </c>
      <c r="B57" s="33" t="str">
        <f>Rekenblad!B57</f>
        <v>0.2</v>
      </c>
      <c r="C57" s="13" t="str">
        <f>Rekenblad!C57</f>
        <v>Dramazaal</v>
      </c>
      <c r="D57" s="14" t="str">
        <f>Rekenblad!D57</f>
        <v>Onderbouw</v>
      </c>
      <c r="E57" s="15" t="str">
        <f>Rekenblad!E57</f>
        <v>Hout</v>
      </c>
      <c r="F57" s="16">
        <f>Rekenblad!F57</f>
        <v>105.25</v>
      </c>
      <c r="G57" s="44">
        <f>Rekenblad!G57</f>
        <v>200</v>
      </c>
      <c r="H57" s="74">
        <f>Rekenblad!H57</f>
        <v>0</v>
      </c>
      <c r="I57" s="20">
        <f>Rekenblad!I57</f>
        <v>0</v>
      </c>
      <c r="J57" s="20">
        <f>Rekenblad!J57</f>
        <v>118.74</v>
      </c>
      <c r="K57" s="20">
        <f>Rekenblad!K57</f>
        <v>0</v>
      </c>
      <c r="L57" s="21">
        <f>Rekenblad!L57</f>
        <v>0</v>
      </c>
      <c r="M57" s="9">
        <f>Rekenblad!M57</f>
        <v>0</v>
      </c>
      <c r="N57" s="9" t="str">
        <f>Rekenblad!N57</f>
        <v>Hal en lokaal</v>
      </c>
      <c r="O57" s="22">
        <f t="shared" si="3"/>
        <v>0</v>
      </c>
      <c r="P57" s="40" t="e">
        <f t="shared" si="1"/>
        <v>#DIV/0!</v>
      </c>
    </row>
    <row r="58" spans="1:16" hidden="1" x14ac:dyDescent="0.25">
      <c r="A58" s="71" t="str">
        <f>Rekenblad!A58</f>
        <v>Begane grond</v>
      </c>
      <c r="B58" s="32" t="str">
        <f>Rekenblad!B58</f>
        <v>0.15</v>
      </c>
      <c r="C58" s="13" t="str">
        <f>Rekenblad!C58</f>
        <v>NoodLokaal N01</v>
      </c>
      <c r="D58" s="14" t="str">
        <f>Rekenblad!D58</f>
        <v>Hoofdgebouw</v>
      </c>
      <c r="E58" s="15" t="str">
        <f>Rekenblad!E58</f>
        <v>Tapiit</v>
      </c>
      <c r="F58" s="16">
        <f>Rekenblad!F58</f>
        <v>49.14</v>
      </c>
      <c r="G58" s="17">
        <f>Rekenblad!G58</f>
        <v>160</v>
      </c>
      <c r="H58" s="74">
        <f>Rekenblad!H58</f>
        <v>0</v>
      </c>
      <c r="I58" s="20">
        <f>Rekenblad!I58</f>
        <v>0</v>
      </c>
      <c r="J58" s="20">
        <f>Rekenblad!J58</f>
        <v>55.44</v>
      </c>
      <c r="K58" s="20">
        <f>Rekenblad!K58</f>
        <v>0</v>
      </c>
      <c r="L58" s="21">
        <f>Rekenblad!L58</f>
        <v>0</v>
      </c>
      <c r="M58" s="9">
        <f>Rekenblad!M58</f>
        <v>0</v>
      </c>
      <c r="N58" s="9" t="str">
        <f>Rekenblad!N58</f>
        <v>Hal en lokaal</v>
      </c>
      <c r="O58" s="22">
        <f t="shared" si="3"/>
        <v>0</v>
      </c>
      <c r="P58" s="40" t="e">
        <f t="shared" si="1"/>
        <v>#DIV/0!</v>
      </c>
    </row>
    <row r="59" spans="1:16" hidden="1" x14ac:dyDescent="0.25">
      <c r="A59" s="71" t="str">
        <f>Rekenblad!A59</f>
        <v>Begane grond</v>
      </c>
      <c r="B59" s="12" t="str">
        <f>Rekenblad!B59</f>
        <v>0.16</v>
      </c>
      <c r="C59" s="13" t="str">
        <f>Rekenblad!C59</f>
        <v>NoodLokaal N02</v>
      </c>
      <c r="D59" s="14" t="str">
        <f>Rekenblad!D59</f>
        <v>Hoofdgebouw</v>
      </c>
      <c r="E59" s="15" t="str">
        <f>Rekenblad!E59</f>
        <v>Tapiit</v>
      </c>
      <c r="F59" s="16">
        <f>Rekenblad!F59</f>
        <v>49.14</v>
      </c>
      <c r="G59" s="17">
        <f>Rekenblad!G59</f>
        <v>160</v>
      </c>
      <c r="H59" s="74">
        <f>Rekenblad!H59</f>
        <v>0</v>
      </c>
      <c r="I59" s="20">
        <f>Rekenblad!I59</f>
        <v>0</v>
      </c>
      <c r="J59" s="20">
        <f>Rekenblad!J59</f>
        <v>55.44</v>
      </c>
      <c r="K59" s="20">
        <f>Rekenblad!K59</f>
        <v>0</v>
      </c>
      <c r="L59" s="21">
        <f>Rekenblad!L59</f>
        <v>0</v>
      </c>
      <c r="M59" s="9">
        <f>Rekenblad!M59</f>
        <v>0</v>
      </c>
      <c r="N59" s="9" t="str">
        <f>Rekenblad!N59</f>
        <v>Hal en lokaal</v>
      </c>
      <c r="O59" s="22">
        <f t="shared" si="3"/>
        <v>0</v>
      </c>
      <c r="P59" s="40" t="e">
        <f t="shared" si="1"/>
        <v>#DIV/0!</v>
      </c>
    </row>
    <row r="60" spans="1:16" hidden="1" x14ac:dyDescent="0.25">
      <c r="A60" s="71" t="str">
        <f>Rekenblad!A60</f>
        <v>Eerste etage</v>
      </c>
      <c r="B60" s="28" t="str">
        <f>Rekenblad!B60</f>
        <v>1.15</v>
      </c>
      <c r="C60" s="13" t="str">
        <f>Rekenblad!C60</f>
        <v>Lokaal 106</v>
      </c>
      <c r="D60" s="14" t="str">
        <f>Rekenblad!D60</f>
        <v>Hoofdgebouw</v>
      </c>
      <c r="E60" s="15" t="str">
        <f>Rekenblad!E60</f>
        <v>Gietvloer</v>
      </c>
      <c r="F60" s="16">
        <f>Rekenblad!F60</f>
        <v>24.05</v>
      </c>
      <c r="G60" s="29">
        <f>Rekenblad!G60</f>
        <v>160</v>
      </c>
      <c r="H60" s="74">
        <f>Rekenblad!H60</f>
        <v>0</v>
      </c>
      <c r="I60" s="20">
        <f>Rekenblad!I60</f>
        <v>0</v>
      </c>
      <c r="J60" s="20">
        <f>Rekenblad!J60</f>
        <v>27.13</v>
      </c>
      <c r="K60" s="20">
        <f>Rekenblad!K60</f>
        <v>0</v>
      </c>
      <c r="L60" s="21">
        <f>Rekenblad!L60</f>
        <v>0</v>
      </c>
      <c r="M60" s="9">
        <f>Rekenblad!M60</f>
        <v>0</v>
      </c>
      <c r="N60" s="9" t="str">
        <f>Rekenblad!N60</f>
        <v>Hal en lokaal</v>
      </c>
      <c r="O60" s="22">
        <f t="shared" si="3"/>
        <v>0</v>
      </c>
      <c r="P60" s="40" t="e">
        <f t="shared" si="1"/>
        <v>#DIV/0!</v>
      </c>
    </row>
    <row r="61" spans="1:16" hidden="1" x14ac:dyDescent="0.25">
      <c r="A61" s="71" t="str">
        <f>Rekenblad!A61</f>
        <v>Eerste etage</v>
      </c>
      <c r="B61" s="28" t="str">
        <f>Rekenblad!B61</f>
        <v>1.18</v>
      </c>
      <c r="C61" s="13" t="str">
        <f>Rekenblad!C61</f>
        <v>Lokaal 109</v>
      </c>
      <c r="D61" s="14" t="str">
        <f>Rekenblad!D61</f>
        <v>Hoofdgebouw</v>
      </c>
      <c r="E61" s="15" t="str">
        <f>Rekenblad!E61</f>
        <v>Gietvloer</v>
      </c>
      <c r="F61" s="16">
        <f>Rekenblad!F61</f>
        <v>54.6</v>
      </c>
      <c r="G61" s="29">
        <f>Rekenblad!G61</f>
        <v>160</v>
      </c>
      <c r="H61" s="74">
        <f>Rekenblad!H61</f>
        <v>0</v>
      </c>
      <c r="I61" s="20">
        <f>Rekenblad!I61</f>
        <v>0</v>
      </c>
      <c r="J61" s="20">
        <f>Rekenblad!J61</f>
        <v>61.6</v>
      </c>
      <c r="K61" s="20">
        <f>Rekenblad!K61</f>
        <v>0</v>
      </c>
      <c r="L61" s="21">
        <f>Rekenblad!L61</f>
        <v>0</v>
      </c>
      <c r="M61" s="9">
        <f>Rekenblad!M61</f>
        <v>0</v>
      </c>
      <c r="N61" s="9" t="str">
        <f>Rekenblad!N61</f>
        <v>Hal en lokaal</v>
      </c>
      <c r="O61" s="22">
        <f t="shared" si="3"/>
        <v>0</v>
      </c>
      <c r="P61" s="40" t="e">
        <f t="shared" si="1"/>
        <v>#DIV/0!</v>
      </c>
    </row>
    <row r="62" spans="1:16" hidden="1" x14ac:dyDescent="0.25">
      <c r="A62" s="71" t="str">
        <f>Rekenblad!A62</f>
        <v>Eerste etage</v>
      </c>
      <c r="B62" s="28" t="str">
        <f>Rekenblad!B62</f>
        <v>1.2</v>
      </c>
      <c r="C62" s="13" t="str">
        <f>Rekenblad!C62</f>
        <v>Lokaal 111</v>
      </c>
      <c r="D62" s="14" t="str">
        <f>Rekenblad!D62</f>
        <v>Hoofdgebouw</v>
      </c>
      <c r="E62" s="15" t="str">
        <f>Rekenblad!E62</f>
        <v>Gietvloer</v>
      </c>
      <c r="F62" s="16">
        <f>Rekenblad!F62</f>
        <v>55.64</v>
      </c>
      <c r="G62" s="29">
        <f>Rekenblad!G62</f>
        <v>160</v>
      </c>
      <c r="H62" s="74">
        <f>Rekenblad!H62</f>
        <v>0</v>
      </c>
      <c r="I62" s="20">
        <f>Rekenblad!I62</f>
        <v>0</v>
      </c>
      <c r="J62" s="20">
        <f>Rekenblad!J62</f>
        <v>62.77</v>
      </c>
      <c r="K62" s="20">
        <f>Rekenblad!K62</f>
        <v>0</v>
      </c>
      <c r="L62" s="21">
        <f>Rekenblad!L62</f>
        <v>0</v>
      </c>
      <c r="M62" s="9">
        <f>Rekenblad!M62</f>
        <v>0</v>
      </c>
      <c r="N62" s="9" t="str">
        <f>Rekenblad!N62</f>
        <v>Hal en lokaal</v>
      </c>
      <c r="O62" s="22">
        <f t="shared" si="3"/>
        <v>0</v>
      </c>
      <c r="P62" s="40" t="e">
        <f t="shared" si="1"/>
        <v>#DIV/0!</v>
      </c>
    </row>
    <row r="63" spans="1:16" hidden="1" x14ac:dyDescent="0.25">
      <c r="A63" s="71" t="str">
        <f>Rekenblad!A63</f>
        <v>Tweede etage</v>
      </c>
      <c r="B63" s="28" t="str">
        <f>Rekenblad!B63</f>
        <v>2.16</v>
      </c>
      <c r="C63" s="13" t="str">
        <f>Rekenblad!C63</f>
        <v>Lokaal 207</v>
      </c>
      <c r="D63" s="14" t="str">
        <f>Rekenblad!D63</f>
        <v>Hoofdgebouw</v>
      </c>
      <c r="E63" s="15" t="str">
        <f>Rekenblad!E63</f>
        <v>Gietvloer</v>
      </c>
      <c r="F63" s="16">
        <f>Rekenblad!F63</f>
        <v>54.6</v>
      </c>
      <c r="G63" s="29">
        <f>Rekenblad!G63</f>
        <v>160</v>
      </c>
      <c r="H63" s="74">
        <f>Rekenblad!H63</f>
        <v>0</v>
      </c>
      <c r="I63" s="20">
        <f>Rekenblad!I63</f>
        <v>0</v>
      </c>
      <c r="J63" s="20">
        <f>Rekenblad!J63</f>
        <v>61.6</v>
      </c>
      <c r="K63" s="20">
        <f>Rekenblad!K63</f>
        <v>0</v>
      </c>
      <c r="L63" s="21">
        <f>Rekenblad!L63</f>
        <v>0</v>
      </c>
      <c r="M63" s="9">
        <f>Rekenblad!M63</f>
        <v>0</v>
      </c>
      <c r="N63" s="9" t="str">
        <f>Rekenblad!N63</f>
        <v>Hal en lokaal</v>
      </c>
      <c r="O63" s="22">
        <f t="shared" si="3"/>
        <v>0</v>
      </c>
      <c r="P63" s="40" t="e">
        <f t="shared" si="1"/>
        <v>#DIV/0!</v>
      </c>
    </row>
    <row r="64" spans="1:16" hidden="1" x14ac:dyDescent="0.25">
      <c r="A64" s="71" t="str">
        <f>Rekenblad!A64</f>
        <v>Tweede etage</v>
      </c>
      <c r="B64" s="28" t="str">
        <f>Rekenblad!B64</f>
        <v>2.19</v>
      </c>
      <c r="C64" s="13" t="str">
        <f>Rekenblad!C64</f>
        <v>Lokaal 210</v>
      </c>
      <c r="D64" s="14" t="str">
        <f>Rekenblad!D64</f>
        <v>Hoofdgebouw</v>
      </c>
      <c r="E64" s="15" t="str">
        <f>Rekenblad!E64</f>
        <v>Gietvloer</v>
      </c>
      <c r="F64" s="16">
        <f>Rekenblad!F64</f>
        <v>58.76</v>
      </c>
      <c r="G64" s="29">
        <f>Rekenblad!G64</f>
        <v>160</v>
      </c>
      <c r="H64" s="74">
        <f>Rekenblad!H64</f>
        <v>0</v>
      </c>
      <c r="I64" s="20">
        <f>Rekenblad!I64</f>
        <v>0</v>
      </c>
      <c r="J64" s="20">
        <f>Rekenblad!J64</f>
        <v>66.290000000000006</v>
      </c>
      <c r="K64" s="20">
        <f>Rekenblad!K64</f>
        <v>0</v>
      </c>
      <c r="L64" s="21">
        <f>Rekenblad!L64</f>
        <v>0</v>
      </c>
      <c r="M64" s="9">
        <f>Rekenblad!M64</f>
        <v>0</v>
      </c>
      <c r="N64" s="9" t="str">
        <f>Rekenblad!N64</f>
        <v>Hal en lokaal</v>
      </c>
      <c r="O64" s="22">
        <f t="shared" si="3"/>
        <v>0</v>
      </c>
      <c r="P64" s="40" t="e">
        <f t="shared" si="1"/>
        <v>#DIV/0!</v>
      </c>
    </row>
    <row r="65" spans="1:16" hidden="1" x14ac:dyDescent="0.25">
      <c r="A65" s="71" t="str">
        <f>Rekenblad!A65</f>
        <v>Begane grond</v>
      </c>
      <c r="B65" s="34" t="str">
        <f>Rekenblad!B65</f>
        <v>0.33</v>
      </c>
      <c r="C65" s="13" t="str">
        <f>Rekenblad!C65</f>
        <v xml:space="preserve">Lokaal </v>
      </c>
      <c r="D65" s="14" t="str">
        <f>Rekenblad!D65</f>
        <v>Onderbouw</v>
      </c>
      <c r="E65" s="15" t="str">
        <f>Rekenblad!E65</f>
        <v>Marmoleum</v>
      </c>
      <c r="F65" s="16">
        <f>Rekenblad!F65</f>
        <v>78</v>
      </c>
      <c r="G65" s="36">
        <f>Rekenblad!G65</f>
        <v>160</v>
      </c>
      <c r="H65" s="74">
        <f>Rekenblad!H65</f>
        <v>0</v>
      </c>
      <c r="I65" s="20">
        <f>Rekenblad!I65</f>
        <v>0</v>
      </c>
      <c r="J65" s="20">
        <f>Rekenblad!J65</f>
        <v>88</v>
      </c>
      <c r="K65" s="20">
        <f>Rekenblad!K65</f>
        <v>0</v>
      </c>
      <c r="L65" s="21">
        <f>Rekenblad!L65</f>
        <v>0</v>
      </c>
      <c r="M65" s="9">
        <f>Rekenblad!M65</f>
        <v>0</v>
      </c>
      <c r="N65" s="9" t="str">
        <f>Rekenblad!N65</f>
        <v>Hal en lokaal</v>
      </c>
      <c r="O65" s="22">
        <f t="shared" si="3"/>
        <v>0</v>
      </c>
      <c r="P65" s="40" t="e">
        <f t="shared" si="1"/>
        <v>#DIV/0!</v>
      </c>
    </row>
    <row r="66" spans="1:16" hidden="1" x14ac:dyDescent="0.25">
      <c r="A66" s="71" t="str">
        <f>Rekenblad!A66</f>
        <v>Tweede etage</v>
      </c>
      <c r="B66" s="28" t="str">
        <f>Rekenblad!B66</f>
        <v>2.2</v>
      </c>
      <c r="C66" s="13" t="str">
        <f>Rekenblad!C66</f>
        <v>Lokaal 211</v>
      </c>
      <c r="D66" s="14" t="str">
        <f>Rekenblad!D66</f>
        <v>Hoofdgebouw</v>
      </c>
      <c r="E66" s="15" t="str">
        <f>Rekenblad!E66</f>
        <v>Gietvloer</v>
      </c>
      <c r="F66" s="16">
        <f>Rekenblad!F66</f>
        <v>60.89</v>
      </c>
      <c r="G66" s="29">
        <f>Rekenblad!G66</f>
        <v>160</v>
      </c>
      <c r="H66" s="74">
        <f>Rekenblad!H66</f>
        <v>0</v>
      </c>
      <c r="I66" s="20">
        <f>Rekenblad!I66</f>
        <v>0</v>
      </c>
      <c r="J66" s="20">
        <f>Rekenblad!J66</f>
        <v>68.7</v>
      </c>
      <c r="K66" s="20">
        <f>Rekenblad!K66</f>
        <v>0</v>
      </c>
      <c r="L66" s="21">
        <f>Rekenblad!L66</f>
        <v>0</v>
      </c>
      <c r="M66" s="9">
        <f>Rekenblad!M66</f>
        <v>0</v>
      </c>
      <c r="N66" s="9" t="str">
        <f>Rekenblad!N66</f>
        <v>Hal en lokaal</v>
      </c>
      <c r="O66" s="22">
        <f t="shared" si="3"/>
        <v>0</v>
      </c>
      <c r="P66" s="40" t="e">
        <f t="shared" si="1"/>
        <v>#DIV/0!</v>
      </c>
    </row>
    <row r="67" spans="1:16" hidden="1" x14ac:dyDescent="0.25">
      <c r="A67" s="71" t="str">
        <f>Rekenblad!A67</f>
        <v>Eerste etage</v>
      </c>
      <c r="B67" s="34" t="str">
        <f>Rekenblad!B67</f>
        <v>1.02</v>
      </c>
      <c r="C67" s="13" t="str">
        <f>Rekenblad!C67</f>
        <v>Lokaal 11</v>
      </c>
      <c r="D67" s="14" t="str">
        <f>Rekenblad!D67</f>
        <v>Onderbouw</v>
      </c>
      <c r="E67" s="15" t="str">
        <f>Rekenblad!E67</f>
        <v>Marmoleum</v>
      </c>
      <c r="F67" s="16">
        <f>Rekenblad!F67</f>
        <v>114.11</v>
      </c>
      <c r="G67" s="36">
        <f>Rekenblad!G67</f>
        <v>160</v>
      </c>
      <c r="H67" s="74">
        <f>Rekenblad!H67</f>
        <v>0</v>
      </c>
      <c r="I67" s="20">
        <f>Rekenblad!I67</f>
        <v>0</v>
      </c>
      <c r="J67" s="20">
        <f>Rekenblad!J67</f>
        <v>128.74</v>
      </c>
      <c r="K67" s="20">
        <f>Rekenblad!K67</f>
        <v>0</v>
      </c>
      <c r="L67" s="21">
        <f>Rekenblad!L67</f>
        <v>0</v>
      </c>
      <c r="M67" s="9">
        <f>Rekenblad!M67</f>
        <v>0</v>
      </c>
      <c r="N67" s="9" t="str">
        <f>Rekenblad!N67</f>
        <v>Hal en lokaal</v>
      </c>
      <c r="O67" s="22">
        <f t="shared" si="3"/>
        <v>0</v>
      </c>
      <c r="P67" s="40" t="e">
        <f t="shared" si="1"/>
        <v>#DIV/0!</v>
      </c>
    </row>
    <row r="68" spans="1:16" hidden="1" x14ac:dyDescent="0.25">
      <c r="A68" s="71" t="str">
        <f>Rekenblad!A68</f>
        <v>Eerste etage</v>
      </c>
      <c r="B68" s="28" t="str">
        <f>Rekenblad!B68</f>
        <v>1.19</v>
      </c>
      <c r="C68" s="13" t="str">
        <f>Rekenblad!C68</f>
        <v>Lokaal 110</v>
      </c>
      <c r="D68" s="14" t="str">
        <f>Rekenblad!D68</f>
        <v>Hoofdgebouw</v>
      </c>
      <c r="E68" s="15" t="str">
        <f>Rekenblad!E68</f>
        <v>Gietvloer</v>
      </c>
      <c r="F68" s="16">
        <f>Rekenblad!F68</f>
        <v>54.52</v>
      </c>
      <c r="G68" s="29">
        <f>Rekenblad!G68</f>
        <v>160</v>
      </c>
      <c r="H68" s="74">
        <f>Rekenblad!H68</f>
        <v>0</v>
      </c>
      <c r="I68" s="20">
        <f>Rekenblad!I68</f>
        <v>0</v>
      </c>
      <c r="J68" s="20">
        <f>Rekenblad!J68</f>
        <v>61.51</v>
      </c>
      <c r="K68" s="20">
        <f>Rekenblad!K68</f>
        <v>0</v>
      </c>
      <c r="L68" s="21">
        <f>Rekenblad!L68</f>
        <v>0</v>
      </c>
      <c r="M68" s="9">
        <f>Rekenblad!M68</f>
        <v>0</v>
      </c>
      <c r="N68" s="9" t="str">
        <f>Rekenblad!N68</f>
        <v>Hal en lokaal</v>
      </c>
      <c r="O68" s="22">
        <f t="shared" si="3"/>
        <v>0</v>
      </c>
      <c r="P68" s="40" t="e">
        <f t="shared" si="1"/>
        <v>#DIV/0!</v>
      </c>
    </row>
    <row r="69" spans="1:16" hidden="1" x14ac:dyDescent="0.25">
      <c r="A69" s="71" t="str">
        <f>Rekenblad!A69</f>
        <v>Tweede etage</v>
      </c>
      <c r="B69" s="28" t="str">
        <f>Rekenblad!B69</f>
        <v>2.17</v>
      </c>
      <c r="C69" s="13" t="str">
        <f>Rekenblad!C69</f>
        <v>Lokaal 208</v>
      </c>
      <c r="D69" s="14" t="str">
        <f>Rekenblad!D69</f>
        <v>Hoofdgebouw</v>
      </c>
      <c r="E69" s="15" t="str">
        <f>Rekenblad!E69</f>
        <v>Gietvloer</v>
      </c>
      <c r="F69" s="16">
        <f>Rekenblad!F69</f>
        <v>54.52</v>
      </c>
      <c r="G69" s="29">
        <f>Rekenblad!G69</f>
        <v>160</v>
      </c>
      <c r="H69" s="74">
        <f>Rekenblad!H69</f>
        <v>0</v>
      </c>
      <c r="I69" s="20">
        <f>Rekenblad!I69</f>
        <v>0</v>
      </c>
      <c r="J69" s="20">
        <f>Rekenblad!J69</f>
        <v>61.51</v>
      </c>
      <c r="K69" s="20">
        <f>Rekenblad!K69</f>
        <v>0</v>
      </c>
      <c r="L69" s="21">
        <f>Rekenblad!L69</f>
        <v>0</v>
      </c>
      <c r="M69" s="9">
        <f>Rekenblad!M69</f>
        <v>0</v>
      </c>
      <c r="N69" s="9" t="str">
        <f>Rekenblad!N69</f>
        <v>Hal en lokaal</v>
      </c>
      <c r="O69" s="22">
        <f t="shared" si="3"/>
        <v>0</v>
      </c>
      <c r="P69" s="40" t="e">
        <f t="shared" si="1"/>
        <v>#DIV/0!</v>
      </c>
    </row>
    <row r="70" spans="1:16" hidden="1" x14ac:dyDescent="0.25">
      <c r="A70" s="71" t="str">
        <f>Rekenblad!A70</f>
        <v>Begane grond</v>
      </c>
      <c r="B70" s="33" t="str">
        <f>Rekenblad!B70</f>
        <v>0.21</v>
      </c>
      <c r="C70" s="13" t="str">
        <f>Rekenblad!C70</f>
        <v>Theaterzaal</v>
      </c>
      <c r="D70" s="14" t="str">
        <f>Rekenblad!D70</f>
        <v>Onderbouw</v>
      </c>
      <c r="E70" s="15" t="str">
        <f>Rekenblad!E70</f>
        <v>Linoleum</v>
      </c>
      <c r="F70" s="16">
        <f>Rekenblad!F70</f>
        <v>98.45</v>
      </c>
      <c r="G70" s="31">
        <f>Rekenblad!G70</f>
        <v>200</v>
      </c>
      <c r="H70" s="74">
        <f>Rekenblad!H70</f>
        <v>0</v>
      </c>
      <c r="I70" s="20">
        <f>Rekenblad!I70</f>
        <v>0</v>
      </c>
      <c r="J70" s="20">
        <f>Rekenblad!J70</f>
        <v>111.07</v>
      </c>
      <c r="K70" s="20">
        <f>Rekenblad!K70</f>
        <v>0</v>
      </c>
      <c r="L70" s="21">
        <f>Rekenblad!L70</f>
        <v>0</v>
      </c>
      <c r="M70" s="9">
        <f>Rekenblad!M70</f>
        <v>0</v>
      </c>
      <c r="N70" s="9" t="str">
        <f>Rekenblad!N70</f>
        <v>Hal en lokaal</v>
      </c>
      <c r="O70" s="22">
        <f t="shared" si="3"/>
        <v>0</v>
      </c>
      <c r="P70" s="40" t="e">
        <f t="shared" si="1"/>
        <v>#DIV/0!</v>
      </c>
    </row>
    <row r="71" spans="1:16" hidden="1" x14ac:dyDescent="0.25">
      <c r="A71" s="71" t="str">
        <f>Rekenblad!A71</f>
        <v>Tweede etage</v>
      </c>
      <c r="B71" s="28" t="str">
        <f>Rekenblad!B71</f>
        <v>2.11</v>
      </c>
      <c r="C71" s="13" t="str">
        <f>Rekenblad!C71</f>
        <v>Lokaal 202</v>
      </c>
      <c r="D71" s="14" t="str">
        <f>Rekenblad!D71</f>
        <v>Hoofdgebouw</v>
      </c>
      <c r="E71" s="15" t="str">
        <f>Rekenblad!E71</f>
        <v>Gietvloer</v>
      </c>
      <c r="F71" s="16">
        <f>Rekenblad!F71</f>
        <v>56.93</v>
      </c>
      <c r="G71" s="29">
        <f>Rekenblad!G71</f>
        <v>160</v>
      </c>
      <c r="H71" s="74">
        <f>Rekenblad!H71</f>
        <v>0</v>
      </c>
      <c r="I71" s="20">
        <f>Rekenblad!I71</f>
        <v>0</v>
      </c>
      <c r="J71" s="20">
        <f>Rekenblad!J71</f>
        <v>64.23</v>
      </c>
      <c r="K71" s="20">
        <f>Rekenblad!K71</f>
        <v>0</v>
      </c>
      <c r="L71" s="21">
        <f>Rekenblad!L71</f>
        <v>0</v>
      </c>
      <c r="M71" s="9">
        <f>Rekenblad!M71</f>
        <v>0</v>
      </c>
      <c r="N71" s="9" t="str">
        <f>Rekenblad!N71</f>
        <v>Hal en lokaal</v>
      </c>
      <c r="O71" s="22">
        <f t="shared" si="3"/>
        <v>0</v>
      </c>
      <c r="P71" s="40" t="e">
        <f t="shared" si="1"/>
        <v>#DIV/0!</v>
      </c>
    </row>
    <row r="72" spans="1:16" hidden="1" x14ac:dyDescent="0.25">
      <c r="A72" s="71" t="str">
        <f>Rekenblad!A72</f>
        <v>Begane grond</v>
      </c>
      <c r="B72" s="33" t="str">
        <f>Rekenblad!B72</f>
        <v>0.26</v>
      </c>
      <c r="C72" s="13" t="str">
        <f>Rekenblad!C72</f>
        <v xml:space="preserve">Lokaal </v>
      </c>
      <c r="D72" s="14" t="str">
        <f>Rekenblad!D72</f>
        <v>Onderbouw</v>
      </c>
      <c r="E72" s="15" t="str">
        <f>Rekenblad!E72</f>
        <v>Marmoleum</v>
      </c>
      <c r="F72" s="16">
        <f>Rekenblad!F72</f>
        <v>58.34</v>
      </c>
      <c r="G72" s="31">
        <f>Rekenblad!G72</f>
        <v>160</v>
      </c>
      <c r="H72" s="74">
        <f>Rekenblad!H72</f>
        <v>0</v>
      </c>
      <c r="I72" s="20">
        <f>Rekenblad!I72</f>
        <v>0</v>
      </c>
      <c r="J72" s="20">
        <f>Rekenblad!J72</f>
        <v>65.819999999999993</v>
      </c>
      <c r="K72" s="20">
        <f>Rekenblad!K72</f>
        <v>0</v>
      </c>
      <c r="L72" s="21">
        <f>Rekenblad!L72</f>
        <v>0</v>
      </c>
      <c r="M72" s="9">
        <f>Rekenblad!M72</f>
        <v>0</v>
      </c>
      <c r="N72" s="9" t="str">
        <f>Rekenblad!N72</f>
        <v>Hal en lokaal</v>
      </c>
      <c r="O72" s="22">
        <f t="shared" si="3"/>
        <v>0</v>
      </c>
      <c r="P72" s="40" t="e">
        <f t="shared" si="1"/>
        <v>#DIV/0!</v>
      </c>
    </row>
    <row r="73" spans="1:16" hidden="1" x14ac:dyDescent="0.25">
      <c r="A73" s="71" t="str">
        <f>Rekenblad!A73</f>
        <v>Eerste etage</v>
      </c>
      <c r="B73" s="32" t="str">
        <f>Rekenblad!B73</f>
        <v>1.09</v>
      </c>
      <c r="C73" s="13" t="str">
        <f>Rekenblad!C73</f>
        <v>Lokaal 100</v>
      </c>
      <c r="D73" s="14" t="str">
        <f>Rekenblad!D73</f>
        <v>Hoofdgebouw</v>
      </c>
      <c r="E73" s="15" t="str">
        <f>Rekenblad!E73</f>
        <v>Gietvloer</v>
      </c>
      <c r="F73" s="16">
        <f>Rekenblad!F73</f>
        <v>56</v>
      </c>
      <c r="G73" s="29">
        <f>Rekenblad!G73</f>
        <v>160</v>
      </c>
      <c r="H73" s="74">
        <f>Rekenblad!H73</f>
        <v>0</v>
      </c>
      <c r="I73" s="20">
        <f>Rekenblad!I73</f>
        <v>0</v>
      </c>
      <c r="J73" s="20">
        <f>Rekenblad!J73</f>
        <v>63.18</v>
      </c>
      <c r="K73" s="20">
        <f>Rekenblad!K73</f>
        <v>0</v>
      </c>
      <c r="L73" s="21">
        <f>Rekenblad!L73</f>
        <v>0</v>
      </c>
      <c r="M73" s="9">
        <f>Rekenblad!M73</f>
        <v>0</v>
      </c>
      <c r="N73" s="9" t="str">
        <f>Rekenblad!N73</f>
        <v>Hal en lokaal</v>
      </c>
      <c r="O73" s="22">
        <f t="shared" si="3"/>
        <v>0</v>
      </c>
      <c r="P73" s="40" t="e">
        <f t="shared" si="1"/>
        <v>#DIV/0!</v>
      </c>
    </row>
    <row r="74" spans="1:16" hidden="1" x14ac:dyDescent="0.25">
      <c r="A74" s="71" t="str">
        <f>Rekenblad!A74</f>
        <v>Tweede etage</v>
      </c>
      <c r="B74" s="28" t="str">
        <f>Rekenblad!B74</f>
        <v>2.13</v>
      </c>
      <c r="C74" s="13" t="str">
        <f>Rekenblad!C74</f>
        <v>Lokaal 204</v>
      </c>
      <c r="D74" s="14" t="str">
        <f>Rekenblad!D74</f>
        <v>Hoofdgebouw</v>
      </c>
      <c r="E74" s="15" t="str">
        <f>Rekenblad!E74</f>
        <v>Gietvloer</v>
      </c>
      <c r="F74" s="16">
        <f>Rekenblad!F74</f>
        <v>46.64</v>
      </c>
      <c r="G74" s="29">
        <f>Rekenblad!G74</f>
        <v>160</v>
      </c>
      <c r="H74" s="74">
        <f>Rekenblad!H74</f>
        <v>0</v>
      </c>
      <c r="I74" s="20">
        <f>Rekenblad!I74</f>
        <v>0</v>
      </c>
      <c r="J74" s="20">
        <f>Rekenblad!J74</f>
        <v>52.62</v>
      </c>
      <c r="K74" s="20">
        <f>Rekenblad!K74</f>
        <v>0</v>
      </c>
      <c r="L74" s="21">
        <f>Rekenblad!L74</f>
        <v>0</v>
      </c>
      <c r="M74" s="9">
        <f>Rekenblad!M74</f>
        <v>0</v>
      </c>
      <c r="N74" s="9" t="str">
        <f>Rekenblad!N74</f>
        <v>Hal en lokaal</v>
      </c>
      <c r="O74" s="22">
        <f t="shared" si="3"/>
        <v>0</v>
      </c>
      <c r="P74" s="40" t="e">
        <f t="shared" si="1"/>
        <v>#DIV/0!</v>
      </c>
    </row>
    <row r="75" spans="1:16" hidden="1" x14ac:dyDescent="0.25">
      <c r="A75" s="71" t="str">
        <f>Rekenblad!A75</f>
        <v>Eerste etage</v>
      </c>
      <c r="B75" s="28" t="str">
        <f>Rekenblad!B75</f>
        <v>1.14</v>
      </c>
      <c r="C75" s="13" t="str">
        <f>Rekenblad!C75</f>
        <v>Lokaal 105</v>
      </c>
      <c r="D75" s="14" t="str">
        <f>Rekenblad!D75</f>
        <v>Hoofdgebouw</v>
      </c>
      <c r="E75" s="15" t="str">
        <f>Rekenblad!E75</f>
        <v>Gietvloer</v>
      </c>
      <c r="F75" s="16">
        <f>Rekenblad!F75</f>
        <v>55.81</v>
      </c>
      <c r="G75" s="29">
        <f>Rekenblad!G75</f>
        <v>160</v>
      </c>
      <c r="H75" s="74">
        <f>Rekenblad!H75</f>
        <v>0</v>
      </c>
      <c r="I75" s="20">
        <f>Rekenblad!I75</f>
        <v>0</v>
      </c>
      <c r="J75" s="20">
        <f>Rekenblad!J75</f>
        <v>62.97</v>
      </c>
      <c r="K75" s="20">
        <f>Rekenblad!K75</f>
        <v>0</v>
      </c>
      <c r="L75" s="21">
        <f>Rekenblad!L75</f>
        <v>0</v>
      </c>
      <c r="M75" s="9">
        <f>Rekenblad!M75</f>
        <v>0</v>
      </c>
      <c r="N75" s="9" t="str">
        <f>Rekenblad!N75</f>
        <v>Hal en lokaal</v>
      </c>
      <c r="O75" s="22">
        <f t="shared" si="3"/>
        <v>0</v>
      </c>
      <c r="P75" s="40" t="e">
        <f t="shared" si="1"/>
        <v>#DIV/0!</v>
      </c>
    </row>
    <row r="76" spans="1:16" hidden="1" x14ac:dyDescent="0.25">
      <c r="A76" s="71" t="str">
        <f>Rekenblad!A76</f>
        <v>Begane grond</v>
      </c>
      <c r="B76" s="34" t="str">
        <f>Rekenblad!B76</f>
        <v>0.31</v>
      </c>
      <c r="C76" s="13" t="str">
        <f>Rekenblad!C76</f>
        <v xml:space="preserve">Lokaal </v>
      </c>
      <c r="D76" s="47" t="str">
        <f>Rekenblad!D76</f>
        <v>Onderbouw</v>
      </c>
      <c r="E76" s="15" t="str">
        <f>Rekenblad!E76</f>
        <v>Marmoleum</v>
      </c>
      <c r="F76" s="16">
        <f>Rekenblad!F76</f>
        <v>59</v>
      </c>
      <c r="G76" s="36">
        <f>Rekenblad!G76</f>
        <v>160</v>
      </c>
      <c r="H76" s="74">
        <f>Rekenblad!H76</f>
        <v>0</v>
      </c>
      <c r="I76" s="20">
        <f>Rekenblad!I76</f>
        <v>0</v>
      </c>
      <c r="J76" s="20">
        <f>Rekenblad!J76</f>
        <v>66.569999999999993</v>
      </c>
      <c r="K76" s="20">
        <f>Rekenblad!K76</f>
        <v>0</v>
      </c>
      <c r="L76" s="21">
        <f>Rekenblad!L76</f>
        <v>0</v>
      </c>
      <c r="M76" s="9">
        <f>Rekenblad!M76</f>
        <v>0</v>
      </c>
      <c r="N76" s="9" t="str">
        <f>Rekenblad!N76</f>
        <v>Hal en lokaal</v>
      </c>
      <c r="O76" s="22">
        <f t="shared" si="3"/>
        <v>0</v>
      </c>
      <c r="P76" s="40" t="e">
        <f t="shared" si="1"/>
        <v>#DIV/0!</v>
      </c>
    </row>
    <row r="77" spans="1:16" hidden="1" x14ac:dyDescent="0.25">
      <c r="A77" s="71" t="str">
        <f>Rekenblad!A77</f>
        <v>Eerste etage</v>
      </c>
      <c r="B77" s="28" t="str">
        <f>Rekenblad!B77</f>
        <v>1.1</v>
      </c>
      <c r="C77" s="13" t="str">
        <f>Rekenblad!C77</f>
        <v>Lokaal 101</v>
      </c>
      <c r="D77" s="14" t="str">
        <f>Rekenblad!D77</f>
        <v>Hoofdgebouw</v>
      </c>
      <c r="E77" s="15" t="str">
        <f>Rekenblad!E77</f>
        <v>Gietvloer</v>
      </c>
      <c r="F77" s="16">
        <f>Rekenblad!F77</f>
        <v>56.53</v>
      </c>
      <c r="G77" s="29">
        <f>Rekenblad!G77</f>
        <v>160</v>
      </c>
      <c r="H77" s="74">
        <f>Rekenblad!H77</f>
        <v>0</v>
      </c>
      <c r="I77" s="20">
        <f>Rekenblad!I77</f>
        <v>0</v>
      </c>
      <c r="J77" s="20">
        <f>Rekenblad!J77</f>
        <v>63.78</v>
      </c>
      <c r="K77" s="20">
        <f>Rekenblad!K77</f>
        <v>0</v>
      </c>
      <c r="L77" s="21">
        <f>Rekenblad!L77</f>
        <v>0</v>
      </c>
      <c r="M77" s="9">
        <f>Rekenblad!M77</f>
        <v>0</v>
      </c>
      <c r="N77" s="9" t="str">
        <f>Rekenblad!N77</f>
        <v>Hal en lokaal</v>
      </c>
      <c r="O77" s="22">
        <f t="shared" si="3"/>
        <v>0</v>
      </c>
      <c r="P77" s="40" t="e">
        <f t="shared" si="1"/>
        <v>#DIV/0!</v>
      </c>
    </row>
    <row r="78" spans="1:16" hidden="1" x14ac:dyDescent="0.25">
      <c r="A78" s="71" t="str">
        <f>Rekenblad!A78</f>
        <v>Tweede etage</v>
      </c>
      <c r="B78" s="28" t="str">
        <f>Rekenblad!B78</f>
        <v>2.14</v>
      </c>
      <c r="C78" s="13" t="str">
        <f>Rekenblad!C78</f>
        <v>Lokaal 205</v>
      </c>
      <c r="D78" s="14" t="str">
        <f>Rekenblad!D78</f>
        <v>Hoofdgebouw</v>
      </c>
      <c r="E78" s="15" t="str">
        <f>Rekenblad!E78</f>
        <v>Gietvloer</v>
      </c>
      <c r="F78" s="16">
        <f>Rekenblad!F78</f>
        <v>27.4</v>
      </c>
      <c r="G78" s="29">
        <f>Rekenblad!G78</f>
        <v>160</v>
      </c>
      <c r="H78" s="74">
        <f>Rekenblad!H78</f>
        <v>0</v>
      </c>
      <c r="I78" s="20">
        <f>Rekenblad!I78</f>
        <v>0</v>
      </c>
      <c r="J78" s="20">
        <f>Rekenblad!J78</f>
        <v>30.91</v>
      </c>
      <c r="K78" s="20">
        <f>Rekenblad!K78</f>
        <v>0</v>
      </c>
      <c r="L78" s="21">
        <f>Rekenblad!L78</f>
        <v>0</v>
      </c>
      <c r="M78" s="9">
        <f>Rekenblad!M78</f>
        <v>0</v>
      </c>
      <c r="N78" s="9" t="str">
        <f>Rekenblad!N78</f>
        <v>Hal en lokaal</v>
      </c>
      <c r="O78" s="22">
        <f t="shared" si="3"/>
        <v>0</v>
      </c>
      <c r="P78" s="40" t="e">
        <f t="shared" si="1"/>
        <v>#DIV/0!</v>
      </c>
    </row>
    <row r="79" spans="1:16" hidden="1" x14ac:dyDescent="0.25">
      <c r="A79" s="71" t="str">
        <f>Rekenblad!A79</f>
        <v>Begane grond</v>
      </c>
      <c r="B79" s="33" t="str">
        <f>Rekenblad!B79</f>
        <v>0.22</v>
      </c>
      <c r="C79" s="13" t="str">
        <f>Rekenblad!C79</f>
        <v>Koorzaal</v>
      </c>
      <c r="D79" s="14" t="str">
        <f>Rekenblad!D79</f>
        <v>Onderbouw</v>
      </c>
      <c r="E79" s="15" t="str">
        <f>Rekenblad!E79</f>
        <v>Hout</v>
      </c>
      <c r="F79" s="16">
        <f>Rekenblad!F79</f>
        <v>39.11</v>
      </c>
      <c r="G79" s="44">
        <f>Rekenblad!G79</f>
        <v>200</v>
      </c>
      <c r="H79" s="74">
        <f>Rekenblad!H79</f>
        <v>0</v>
      </c>
      <c r="I79" s="20">
        <f>Rekenblad!I79</f>
        <v>0</v>
      </c>
      <c r="J79" s="20">
        <f>Rekenblad!J79</f>
        <v>44.13</v>
      </c>
      <c r="K79" s="20">
        <f>Rekenblad!K79</f>
        <v>0</v>
      </c>
      <c r="L79" s="21">
        <f>Rekenblad!L79</f>
        <v>0</v>
      </c>
      <c r="M79" s="9">
        <f>Rekenblad!M79</f>
        <v>0</v>
      </c>
      <c r="N79" s="9" t="str">
        <f>Rekenblad!N79</f>
        <v>Hal en lokaal</v>
      </c>
      <c r="O79" s="22">
        <f t="shared" si="3"/>
        <v>0</v>
      </c>
      <c r="P79" s="40" t="e">
        <f t="shared" si="1"/>
        <v>#DIV/0!</v>
      </c>
    </row>
    <row r="80" spans="1:16" hidden="1" x14ac:dyDescent="0.25">
      <c r="A80" s="71" t="str">
        <f>Rekenblad!A80</f>
        <v>Derde etage</v>
      </c>
      <c r="B80" s="30" t="str">
        <f>Rekenblad!B80</f>
        <v>3.13</v>
      </c>
      <c r="C80" s="13" t="str">
        <f>Rekenblad!C80</f>
        <v>Voorbereidingsruimte</v>
      </c>
      <c r="D80" s="14" t="str">
        <f>Rekenblad!D80</f>
        <v>Hoofdgebouw</v>
      </c>
      <c r="E80" s="15" t="str">
        <f>Rekenblad!E80</f>
        <v>Gietvloer</v>
      </c>
      <c r="F80" s="16">
        <f>Rekenblad!F80</f>
        <v>26.22</v>
      </c>
      <c r="G80" s="44">
        <f>Rekenblad!G80</f>
        <v>200</v>
      </c>
      <c r="H80" s="74">
        <f>Rekenblad!H80</f>
        <v>0</v>
      </c>
      <c r="I80" s="20">
        <f>Rekenblad!I80</f>
        <v>0</v>
      </c>
      <c r="J80" s="20">
        <f>Rekenblad!J80</f>
        <v>31.52</v>
      </c>
      <c r="K80" s="20">
        <f>Rekenblad!K80</f>
        <v>0</v>
      </c>
      <c r="L80" s="21">
        <f>Rekenblad!L80</f>
        <v>0</v>
      </c>
      <c r="M80" s="43">
        <f>Rekenblad!M80</f>
        <v>0</v>
      </c>
      <c r="N80" s="9" t="str">
        <f>Rekenblad!N80</f>
        <v>Hal en lokaal</v>
      </c>
      <c r="O80" s="22">
        <f t="shared" si="3"/>
        <v>0</v>
      </c>
      <c r="P80" s="40" t="e">
        <f t="shared" ref="P80:P143" si="4">O80/I80-1</f>
        <v>#DIV/0!</v>
      </c>
    </row>
    <row r="81" spans="1:16" hidden="1" x14ac:dyDescent="0.25">
      <c r="A81" s="71" t="str">
        <f>Rekenblad!A81</f>
        <v>Derde etage</v>
      </c>
      <c r="B81" s="30" t="str">
        <f>Rekenblad!B81</f>
        <v>3.11</v>
      </c>
      <c r="C81" s="13" t="str">
        <f>Rekenblad!C81</f>
        <v>Lokaal 300 ( opslag / vitrines )</v>
      </c>
      <c r="D81" s="14" t="str">
        <f>Rekenblad!D81</f>
        <v>Hoofdgebouw</v>
      </c>
      <c r="E81" s="15" t="str">
        <f>Rekenblad!E81</f>
        <v>Gietvloer</v>
      </c>
      <c r="F81" s="16">
        <f>Rekenblad!F81</f>
        <v>80.849999999999994</v>
      </c>
      <c r="G81" s="44">
        <f>Rekenblad!G81</f>
        <v>160</v>
      </c>
      <c r="H81" s="74">
        <f>Rekenblad!H81</f>
        <v>0</v>
      </c>
      <c r="I81" s="20">
        <f>Rekenblad!I81</f>
        <v>0</v>
      </c>
      <c r="J81" s="20">
        <f>Rekenblad!J81</f>
        <v>97.2</v>
      </c>
      <c r="K81" s="20">
        <f>Rekenblad!K81</f>
        <v>0</v>
      </c>
      <c r="L81" s="21">
        <f>Rekenblad!L81</f>
        <v>0</v>
      </c>
      <c r="M81" s="9">
        <f>Rekenblad!M81</f>
        <v>0</v>
      </c>
      <c r="N81" s="9" t="str">
        <f>Rekenblad!N81</f>
        <v>Hal en lokaal</v>
      </c>
      <c r="O81" s="22">
        <f t="shared" si="3"/>
        <v>0</v>
      </c>
      <c r="P81" s="40" t="e">
        <f t="shared" si="4"/>
        <v>#DIV/0!</v>
      </c>
    </row>
    <row r="82" spans="1:16" hidden="1" x14ac:dyDescent="0.25">
      <c r="A82" s="71" t="str">
        <f>Rekenblad!A82</f>
        <v>Derde etage</v>
      </c>
      <c r="B82" s="30" t="str">
        <f>Rekenblad!B82</f>
        <v>3.17</v>
      </c>
      <c r="C82" s="13" t="str">
        <f>Rekenblad!C82</f>
        <v>Lokaal 307 ( betalab )</v>
      </c>
      <c r="D82" s="14" t="str">
        <f>Rekenblad!D82</f>
        <v>Hoofdgebouw</v>
      </c>
      <c r="E82" s="15" t="str">
        <f>Rekenblad!E82</f>
        <v>Gietvloer</v>
      </c>
      <c r="F82" s="16">
        <f>Rekenblad!F82</f>
        <v>70.69</v>
      </c>
      <c r="G82" s="44">
        <f>Rekenblad!G82</f>
        <v>160</v>
      </c>
      <c r="H82" s="74">
        <f>Rekenblad!H82</f>
        <v>0</v>
      </c>
      <c r="I82" s="20">
        <f>Rekenblad!I82</f>
        <v>0</v>
      </c>
      <c r="J82" s="20">
        <f>Rekenblad!J82</f>
        <v>84.98</v>
      </c>
      <c r="K82" s="20">
        <f>Rekenblad!K82</f>
        <v>0</v>
      </c>
      <c r="L82" s="21">
        <f>Rekenblad!L82</f>
        <v>0</v>
      </c>
      <c r="M82" s="9">
        <f>Rekenblad!M82</f>
        <v>0</v>
      </c>
      <c r="N82" s="9" t="str">
        <f>Rekenblad!N82</f>
        <v>Hal en lokaal</v>
      </c>
      <c r="O82" s="22">
        <f t="shared" si="3"/>
        <v>0</v>
      </c>
      <c r="P82" s="40" t="e">
        <f t="shared" si="4"/>
        <v>#DIV/0!</v>
      </c>
    </row>
    <row r="83" spans="1:16" hidden="1" x14ac:dyDescent="0.25">
      <c r="A83" s="71" t="str">
        <f>Rekenblad!A83</f>
        <v>Derde etage</v>
      </c>
      <c r="B83" s="30" t="str">
        <f>Rekenblad!B83</f>
        <v>3.1</v>
      </c>
      <c r="C83" s="13" t="str">
        <f>Rekenblad!C83</f>
        <v>Lokaal 300 ( biologie )</v>
      </c>
      <c r="D83" s="14" t="str">
        <f>Rekenblad!D83</f>
        <v>Hoofdgebouw</v>
      </c>
      <c r="E83" s="15" t="str">
        <f>Rekenblad!E83</f>
        <v>Gietvloer</v>
      </c>
      <c r="F83" s="16">
        <f>Rekenblad!F83</f>
        <v>77.61</v>
      </c>
      <c r="G83" s="44">
        <f>Rekenblad!G83</f>
        <v>160</v>
      </c>
      <c r="H83" s="74">
        <f>Rekenblad!H83</f>
        <v>0</v>
      </c>
      <c r="I83" s="20">
        <f>Rekenblad!I83</f>
        <v>0</v>
      </c>
      <c r="J83" s="20">
        <f>Rekenblad!J83</f>
        <v>93.3</v>
      </c>
      <c r="K83" s="20">
        <f>Rekenblad!K83</f>
        <v>0</v>
      </c>
      <c r="L83" s="21">
        <f>Rekenblad!L83</f>
        <v>0</v>
      </c>
      <c r="M83" s="9">
        <f>Rekenblad!M83</f>
        <v>0</v>
      </c>
      <c r="N83" s="9" t="str">
        <f>Rekenblad!N83</f>
        <v>Hal en lokaal</v>
      </c>
      <c r="O83" s="22">
        <f t="shared" si="3"/>
        <v>0</v>
      </c>
      <c r="P83" s="40" t="e">
        <f t="shared" si="4"/>
        <v>#DIV/0!</v>
      </c>
    </row>
    <row r="84" spans="1:16" hidden="1" x14ac:dyDescent="0.25">
      <c r="A84" s="71" t="str">
        <f>Rekenblad!A84</f>
        <v>Derde etage</v>
      </c>
      <c r="B84" s="33" t="str">
        <f>Rekenblad!B84</f>
        <v>3.19</v>
      </c>
      <c r="C84" s="13" t="str">
        <f>Rekenblad!C84</f>
        <v>Lokaal 309</v>
      </c>
      <c r="D84" s="14" t="str">
        <f>Rekenblad!D84</f>
        <v>Hoofdgebouw</v>
      </c>
      <c r="E84" s="15" t="str">
        <f>Rekenblad!E84</f>
        <v>Gietvloer</v>
      </c>
      <c r="F84" s="16">
        <f>Rekenblad!F84</f>
        <v>62.52</v>
      </c>
      <c r="G84" s="44">
        <f>Rekenblad!G84</f>
        <v>160</v>
      </c>
      <c r="H84" s="74">
        <f>Rekenblad!H84</f>
        <v>0</v>
      </c>
      <c r="I84" s="20">
        <f>Rekenblad!I84</f>
        <v>0</v>
      </c>
      <c r="J84" s="20">
        <f>Rekenblad!J84</f>
        <v>75.16</v>
      </c>
      <c r="K84" s="20">
        <f>Rekenblad!K84</f>
        <v>0</v>
      </c>
      <c r="L84" s="21">
        <f>Rekenblad!L84</f>
        <v>0</v>
      </c>
      <c r="M84" s="9">
        <f>Rekenblad!M84</f>
        <v>0</v>
      </c>
      <c r="N84" s="9" t="str">
        <f>Rekenblad!N84</f>
        <v>Hal en lokaal</v>
      </c>
      <c r="O84" s="22">
        <f t="shared" si="3"/>
        <v>0</v>
      </c>
      <c r="P84" s="40" t="e">
        <f t="shared" si="4"/>
        <v>#DIV/0!</v>
      </c>
    </row>
    <row r="85" spans="1:16" hidden="1" x14ac:dyDescent="0.25">
      <c r="A85" s="71" t="str">
        <f>Rekenblad!A85</f>
        <v>Derde etage</v>
      </c>
      <c r="B85" s="30" t="str">
        <f>Rekenblad!B85</f>
        <v>3.12</v>
      </c>
      <c r="C85" s="13" t="str">
        <f>Rekenblad!C85</f>
        <v>Lokaal 302 ( scheikunde )</v>
      </c>
      <c r="D85" s="14" t="str">
        <f>Rekenblad!D85</f>
        <v>Hoofdgebouw</v>
      </c>
      <c r="E85" s="15" t="str">
        <f>Rekenblad!E85</f>
        <v>Gietvloer</v>
      </c>
      <c r="F85" s="16">
        <f>Rekenblad!F85</f>
        <v>83.51</v>
      </c>
      <c r="G85" s="44">
        <f>Rekenblad!G85</f>
        <v>160</v>
      </c>
      <c r="H85" s="74">
        <f>Rekenblad!H85</f>
        <v>0</v>
      </c>
      <c r="I85" s="20">
        <f>Rekenblad!I85</f>
        <v>0</v>
      </c>
      <c r="J85" s="20">
        <f>Rekenblad!J85</f>
        <v>100.4</v>
      </c>
      <c r="K85" s="20">
        <f>Rekenblad!K85</f>
        <v>0</v>
      </c>
      <c r="L85" s="21">
        <f>Rekenblad!L85</f>
        <v>0</v>
      </c>
      <c r="M85" s="9">
        <f>Rekenblad!M85</f>
        <v>0</v>
      </c>
      <c r="N85" s="9" t="str">
        <f>Rekenblad!N85</f>
        <v>Hal en lokaal</v>
      </c>
      <c r="O85" s="22">
        <f t="shared" si="3"/>
        <v>0</v>
      </c>
      <c r="P85" s="40" t="e">
        <f t="shared" si="4"/>
        <v>#DIV/0!</v>
      </c>
    </row>
    <row r="86" spans="1:16" hidden="1" x14ac:dyDescent="0.25">
      <c r="A86" s="71" t="str">
        <f>Rekenblad!A86</f>
        <v>Derde etage</v>
      </c>
      <c r="B86" s="30" t="str">
        <f>Rekenblad!B86</f>
        <v>3.16</v>
      </c>
      <c r="C86" s="13" t="str">
        <f>Rekenblad!C86</f>
        <v>Lokaal 306 ( natuurkunde)</v>
      </c>
      <c r="D86" s="14" t="str">
        <f>Rekenblad!D86</f>
        <v>Hoofdgebouw</v>
      </c>
      <c r="E86" s="15" t="str">
        <f>Rekenblad!E86</f>
        <v>Gietvloer</v>
      </c>
      <c r="F86" s="16">
        <f>Rekenblad!F86</f>
        <v>82.85</v>
      </c>
      <c r="G86" s="44">
        <f>Rekenblad!G86</f>
        <v>160</v>
      </c>
      <c r="H86" s="74">
        <f>Rekenblad!H86</f>
        <v>0</v>
      </c>
      <c r="I86" s="20">
        <f>Rekenblad!I86</f>
        <v>0</v>
      </c>
      <c r="J86" s="20">
        <f>Rekenblad!J86</f>
        <v>99.6</v>
      </c>
      <c r="K86" s="20">
        <f>Rekenblad!K86</f>
        <v>0</v>
      </c>
      <c r="L86" s="21">
        <f>Rekenblad!L86</f>
        <v>0</v>
      </c>
      <c r="M86" s="9">
        <f>Rekenblad!M86</f>
        <v>0</v>
      </c>
      <c r="N86" s="9" t="str">
        <f>Rekenblad!N86</f>
        <v>Hal en lokaal</v>
      </c>
      <c r="O86" s="22">
        <f t="shared" si="3"/>
        <v>0</v>
      </c>
      <c r="P86" s="40" t="e">
        <f t="shared" si="4"/>
        <v>#DIV/0!</v>
      </c>
    </row>
    <row r="87" spans="1:16" hidden="1" x14ac:dyDescent="0.25">
      <c r="A87" s="71" t="str">
        <f>Rekenblad!A87</f>
        <v>Derde etage</v>
      </c>
      <c r="B87" s="30" t="str">
        <f>Rekenblad!B87</f>
        <v>3.18</v>
      </c>
      <c r="C87" s="13" t="str">
        <f>Rekenblad!C87</f>
        <v>Lokaal 308 ( natuurkunde )</v>
      </c>
      <c r="D87" s="14" t="str">
        <f>Rekenblad!D87</f>
        <v>Hoofdgebouw</v>
      </c>
      <c r="E87" s="15" t="str">
        <f>Rekenblad!E87</f>
        <v>Gietvloer</v>
      </c>
      <c r="F87" s="16">
        <f>Rekenblad!F87</f>
        <v>61.73</v>
      </c>
      <c r="G87" s="44">
        <f>Rekenblad!G87</f>
        <v>160</v>
      </c>
      <c r="H87" s="74">
        <f>Rekenblad!H87</f>
        <v>0</v>
      </c>
      <c r="I87" s="20">
        <f>Rekenblad!I87</f>
        <v>0</v>
      </c>
      <c r="J87" s="20">
        <f>Rekenblad!J87</f>
        <v>74.209999999999994</v>
      </c>
      <c r="K87" s="20">
        <f>Rekenblad!K87</f>
        <v>0</v>
      </c>
      <c r="L87" s="21">
        <f>Rekenblad!L87</f>
        <v>0</v>
      </c>
      <c r="M87" s="9">
        <f>Rekenblad!M87</f>
        <v>0</v>
      </c>
      <c r="N87" s="9" t="str">
        <f>Rekenblad!N87</f>
        <v>Hal en lokaal</v>
      </c>
      <c r="O87" s="22">
        <f t="shared" si="3"/>
        <v>0</v>
      </c>
      <c r="P87" s="40" t="e">
        <f t="shared" si="4"/>
        <v>#DIV/0!</v>
      </c>
    </row>
    <row r="88" spans="1:16" hidden="1" x14ac:dyDescent="0.25">
      <c r="A88" s="71" t="str">
        <f>Rekenblad!A88</f>
        <v>Derde etage</v>
      </c>
      <c r="B88" s="30" t="str">
        <f>Rekenblad!B88</f>
        <v>3.15</v>
      </c>
      <c r="C88" s="13" t="str">
        <f>Rekenblad!C88</f>
        <v>Lokaal 305</v>
      </c>
      <c r="D88" s="14" t="str">
        <f>Rekenblad!D88</f>
        <v>Hoofdgebouw</v>
      </c>
      <c r="E88" s="15" t="str">
        <f>Rekenblad!E88</f>
        <v>Gietvloer</v>
      </c>
      <c r="F88" s="16">
        <f>Rekenblad!F88</f>
        <v>30.44</v>
      </c>
      <c r="G88" s="44">
        <f>Rekenblad!G88</f>
        <v>160</v>
      </c>
      <c r="H88" s="74">
        <f>Rekenblad!H88</f>
        <v>0</v>
      </c>
      <c r="I88" s="20">
        <f>Rekenblad!I88</f>
        <v>0</v>
      </c>
      <c r="J88" s="20">
        <f>Rekenblad!J88</f>
        <v>36.6</v>
      </c>
      <c r="K88" s="20">
        <f>Rekenblad!K88</f>
        <v>0</v>
      </c>
      <c r="L88" s="21">
        <f>Rekenblad!L88</f>
        <v>0</v>
      </c>
      <c r="M88" s="9">
        <f>Rekenblad!M88</f>
        <v>0</v>
      </c>
      <c r="N88" s="9" t="str">
        <f>Rekenblad!N88</f>
        <v>Hal en lokaal</v>
      </c>
      <c r="O88" s="22">
        <f t="shared" si="3"/>
        <v>0</v>
      </c>
      <c r="P88" s="40" t="e">
        <f t="shared" si="4"/>
        <v>#DIV/0!</v>
      </c>
    </row>
    <row r="89" spans="1:16" hidden="1" x14ac:dyDescent="0.25">
      <c r="A89" s="71" t="str">
        <f>Rekenblad!A89</f>
        <v>Begane grond</v>
      </c>
      <c r="B89" s="26" t="str">
        <f>Rekenblad!B89</f>
        <v>0.24</v>
      </c>
      <c r="C89" s="13" t="str">
        <f>Rekenblad!C89</f>
        <v>Receptie</v>
      </c>
      <c r="D89" s="14" t="str">
        <f>Rekenblad!D89</f>
        <v>Hoofdgebouw</v>
      </c>
      <c r="E89" s="15" t="str">
        <f>Rekenblad!E89</f>
        <v>Gietvloer</v>
      </c>
      <c r="F89" s="16">
        <f>Rekenblad!F89</f>
        <v>9.98</v>
      </c>
      <c r="G89" s="25">
        <f>Rekenblad!G89</f>
        <v>200</v>
      </c>
      <c r="H89" s="74">
        <f>Rekenblad!H89</f>
        <v>0</v>
      </c>
      <c r="I89" s="20">
        <f>Rekenblad!I89</f>
        <v>0</v>
      </c>
      <c r="J89" s="20">
        <f>Rekenblad!J89</f>
        <v>12.2</v>
      </c>
      <c r="K89" s="20">
        <f>Rekenblad!K89</f>
        <v>0</v>
      </c>
      <c r="L89" s="21">
        <f>Rekenblad!L89</f>
        <v>0</v>
      </c>
      <c r="M89" s="43">
        <f>Rekenblad!M89</f>
        <v>0</v>
      </c>
      <c r="N89" s="9" t="str">
        <f>Rekenblad!N89</f>
        <v>Hal en lokaal</v>
      </c>
      <c r="O89" s="22">
        <f t="shared" si="3"/>
        <v>0</v>
      </c>
      <c r="P89" s="40" t="e">
        <f t="shared" si="4"/>
        <v>#DIV/0!</v>
      </c>
    </row>
    <row r="90" spans="1:16" hidden="1" x14ac:dyDescent="0.25">
      <c r="A90" s="71" t="str">
        <f>Rekenblad!A90</f>
        <v>Begane grond</v>
      </c>
      <c r="B90" s="32" t="str">
        <f>Rekenblad!B90</f>
        <v>0.11</v>
      </c>
      <c r="C90" s="13" t="str">
        <f>Rekenblad!C90</f>
        <v>Hal</v>
      </c>
      <c r="D90" s="14" t="str">
        <f>Rekenblad!D90</f>
        <v>Hoofdgebouw</v>
      </c>
      <c r="E90" s="15" t="str">
        <f>Rekenblad!E90</f>
        <v>Gietvloer</v>
      </c>
      <c r="F90" s="16">
        <f>Rekenblad!F90</f>
        <v>35.69</v>
      </c>
      <c r="G90" s="17">
        <f>Rekenblad!G90</f>
        <v>200</v>
      </c>
      <c r="H90" s="74">
        <f>Rekenblad!H90</f>
        <v>0</v>
      </c>
      <c r="I90" s="20">
        <f>Rekenblad!I90</f>
        <v>0</v>
      </c>
      <c r="J90" s="20">
        <f>Rekenblad!J90</f>
        <v>43.62</v>
      </c>
      <c r="K90" s="20">
        <f>Rekenblad!K90</f>
        <v>0</v>
      </c>
      <c r="L90" s="21">
        <f>Rekenblad!L90</f>
        <v>0</v>
      </c>
      <c r="M90" s="9">
        <f>Rekenblad!M90</f>
        <v>0</v>
      </c>
      <c r="N90" s="9" t="str">
        <f>Rekenblad!N90</f>
        <v>Hal en lokaal</v>
      </c>
      <c r="O90" s="22">
        <f t="shared" si="3"/>
        <v>0</v>
      </c>
      <c r="P90" s="40" t="e">
        <f t="shared" si="4"/>
        <v>#DIV/0!</v>
      </c>
    </row>
    <row r="91" spans="1:16" hidden="1" x14ac:dyDescent="0.25">
      <c r="A91" s="71" t="str">
        <f>Rekenblad!A91</f>
        <v>Begane grond</v>
      </c>
      <c r="B91" s="32" t="str">
        <f>Rekenblad!B91</f>
        <v>0.17</v>
      </c>
      <c r="C91" s="13" t="str">
        <f>Rekenblad!C91</f>
        <v>Trap</v>
      </c>
      <c r="D91" s="14" t="str">
        <f>Rekenblad!D91</f>
        <v>Hoofdgebouw</v>
      </c>
      <c r="E91" s="15" t="str">
        <f>Rekenblad!E91</f>
        <v>Hout</v>
      </c>
      <c r="F91" s="16">
        <f>Rekenblad!F91</f>
        <v>12</v>
      </c>
      <c r="G91" s="17">
        <f>Rekenblad!G91</f>
        <v>200</v>
      </c>
      <c r="H91" s="74">
        <f>Rekenblad!H91</f>
        <v>0</v>
      </c>
      <c r="I91" s="20">
        <f>Rekenblad!I91</f>
        <v>0</v>
      </c>
      <c r="J91" s="20">
        <f>Rekenblad!J91</f>
        <v>14.67</v>
      </c>
      <c r="K91" s="20">
        <f>Rekenblad!K91</f>
        <v>0</v>
      </c>
      <c r="L91" s="21">
        <f>Rekenblad!L91</f>
        <v>0</v>
      </c>
      <c r="M91" s="9">
        <f>Rekenblad!M91</f>
        <v>0</v>
      </c>
      <c r="N91" s="9" t="str">
        <f>Rekenblad!N91</f>
        <v>Hal en lokaal</v>
      </c>
      <c r="O91" s="22">
        <f t="shared" si="3"/>
        <v>0</v>
      </c>
      <c r="P91" s="40" t="e">
        <f t="shared" si="4"/>
        <v>#DIV/0!</v>
      </c>
    </row>
    <row r="92" spans="1:16" hidden="1" x14ac:dyDescent="0.25">
      <c r="A92" s="71" t="str">
        <f>Rekenblad!A92</f>
        <v>Begane grond</v>
      </c>
      <c r="B92" s="33" t="str">
        <f>Rekenblad!B92</f>
        <v>0.07</v>
      </c>
      <c r="C92" s="13" t="str">
        <f>Rekenblad!C92</f>
        <v>Kluis/zitruimte</v>
      </c>
      <c r="D92" s="14" t="str">
        <f>Rekenblad!D92</f>
        <v>Onderbouw</v>
      </c>
      <c r="E92" s="15" t="str">
        <f>Rekenblad!E92</f>
        <v>Epoxy</v>
      </c>
      <c r="F92" s="16">
        <f>Rekenblad!F92</f>
        <v>76.39</v>
      </c>
      <c r="G92" s="44">
        <f>Rekenblad!G92</f>
        <v>200</v>
      </c>
      <c r="H92" s="74">
        <f>Rekenblad!H92</f>
        <v>0</v>
      </c>
      <c r="I92" s="20">
        <f>Rekenblad!I92</f>
        <v>0</v>
      </c>
      <c r="J92" s="20">
        <f>Rekenblad!J92</f>
        <v>93.37</v>
      </c>
      <c r="K92" s="20">
        <f>Rekenblad!K92</f>
        <v>0</v>
      </c>
      <c r="L92" s="21">
        <f>Rekenblad!L92</f>
        <v>0</v>
      </c>
      <c r="M92" s="9">
        <f>Rekenblad!M92</f>
        <v>0</v>
      </c>
      <c r="N92" s="9" t="str">
        <f>Rekenblad!N92</f>
        <v>Hal en lokaal</v>
      </c>
      <c r="O92" s="22">
        <f t="shared" si="3"/>
        <v>0</v>
      </c>
      <c r="P92" s="40" t="e">
        <f t="shared" si="4"/>
        <v>#DIV/0!</v>
      </c>
    </row>
    <row r="93" spans="1:16" hidden="1" x14ac:dyDescent="0.25">
      <c r="A93" s="71" t="str">
        <f>Rekenblad!A93</f>
        <v>Souterrain</v>
      </c>
      <c r="B93" s="12" t="str">
        <f>Rekenblad!B93</f>
        <v>-1.01</v>
      </c>
      <c r="C93" s="13" t="str">
        <f>Rekenblad!C93</f>
        <v>Leerlingencafe</v>
      </c>
      <c r="D93" s="14" t="str">
        <f>Rekenblad!D93</f>
        <v>Hoofdgebouw</v>
      </c>
      <c r="E93" s="49" t="str">
        <f>Rekenblad!E93</f>
        <v>Kunststof</v>
      </c>
      <c r="F93" s="16">
        <f>Rekenblad!F93</f>
        <v>58.93</v>
      </c>
      <c r="G93" s="17">
        <f>Rekenblad!G93</f>
        <v>200</v>
      </c>
      <c r="H93" s="74">
        <f>Rekenblad!H93</f>
        <v>0</v>
      </c>
      <c r="I93" s="20">
        <f>Rekenblad!I93</f>
        <v>0</v>
      </c>
      <c r="J93" s="20">
        <f>Rekenblad!J93</f>
        <v>72.03</v>
      </c>
      <c r="K93" s="20">
        <f>Rekenblad!K93</f>
        <v>0</v>
      </c>
      <c r="L93" s="21">
        <f>Rekenblad!L93</f>
        <v>0</v>
      </c>
      <c r="M93" s="9">
        <f>Rekenblad!M93</f>
        <v>0</v>
      </c>
      <c r="N93" s="9" t="str">
        <f>Rekenblad!N93</f>
        <v>Hal en lokaal</v>
      </c>
      <c r="O93" s="22">
        <f t="shared" si="3"/>
        <v>0</v>
      </c>
      <c r="P93" s="40" t="e">
        <f t="shared" si="4"/>
        <v>#DIV/0!</v>
      </c>
    </row>
    <row r="94" spans="1:16" hidden="1" x14ac:dyDescent="0.25">
      <c r="A94" s="71" t="str">
        <f>Rekenblad!A94</f>
        <v>Begane grond</v>
      </c>
      <c r="B94" s="12" t="str">
        <f>Rekenblad!B94</f>
        <v>0.01</v>
      </c>
      <c r="C94" s="13" t="str">
        <f>Rekenblad!C94</f>
        <v>Entreehal</v>
      </c>
      <c r="D94" s="14" t="str">
        <f>Rekenblad!D94</f>
        <v>Hoofdgebouw</v>
      </c>
      <c r="E94" s="15" t="str">
        <f>Rekenblad!E94</f>
        <v>lnloopmat/gietvloer</v>
      </c>
      <c r="F94" s="16">
        <f>Rekenblad!F94</f>
        <v>70.87</v>
      </c>
      <c r="G94" s="17">
        <f>Rekenblad!G94</f>
        <v>200</v>
      </c>
      <c r="H94" s="74">
        <f>Rekenblad!H94</f>
        <v>0</v>
      </c>
      <c r="I94" s="20">
        <f>Rekenblad!I94</f>
        <v>0</v>
      </c>
      <c r="J94" s="20">
        <f>Rekenblad!J94</f>
        <v>88.09</v>
      </c>
      <c r="K94" s="20">
        <f>Rekenblad!K94</f>
        <v>0</v>
      </c>
      <c r="L94" s="21">
        <f>Rekenblad!L94</f>
        <v>0</v>
      </c>
      <c r="M94" s="9">
        <f>Rekenblad!M94</f>
        <v>0</v>
      </c>
      <c r="N94" s="9" t="str">
        <f>Rekenblad!N94</f>
        <v>Hal en lokaal</v>
      </c>
      <c r="O94" s="22">
        <f t="shared" si="3"/>
        <v>0</v>
      </c>
      <c r="P94" s="40" t="e">
        <f t="shared" si="4"/>
        <v>#DIV/0!</v>
      </c>
    </row>
    <row r="95" spans="1:16" hidden="1" x14ac:dyDescent="0.25">
      <c r="A95" s="71" t="str">
        <f>Rekenblad!A95</f>
        <v>Tweede etage</v>
      </c>
      <c r="B95" s="34" t="str">
        <f>Rekenblad!B95</f>
        <v>2.01</v>
      </c>
      <c r="C95" s="35" t="str">
        <f>Rekenblad!C95</f>
        <v>Docentenruimte</v>
      </c>
      <c r="D95" s="14" t="str">
        <f>Rekenblad!D95</f>
        <v>Onderbouw</v>
      </c>
      <c r="E95" s="15" t="str">
        <f>Rekenblad!E95</f>
        <v>Marmoleum</v>
      </c>
      <c r="F95" s="16">
        <f>Rekenblad!F95</f>
        <v>44.48</v>
      </c>
      <c r="G95" s="36">
        <f>Rekenblad!G95</f>
        <v>200</v>
      </c>
      <c r="H95" s="74">
        <f>Rekenblad!H95</f>
        <v>0</v>
      </c>
      <c r="I95" s="20">
        <f>Rekenblad!I95</f>
        <v>0</v>
      </c>
      <c r="J95" s="20">
        <f>Rekenblad!J95</f>
        <v>55.29</v>
      </c>
      <c r="K95" s="20">
        <f>Rekenblad!K95</f>
        <v>0</v>
      </c>
      <c r="L95" s="21">
        <f>Rekenblad!L95</f>
        <v>0</v>
      </c>
      <c r="M95" s="9">
        <f>Rekenblad!M95</f>
        <v>0</v>
      </c>
      <c r="N95" s="9" t="str">
        <f>Rekenblad!N95</f>
        <v>Hal en lokaal</v>
      </c>
      <c r="O95" s="22">
        <f t="shared" si="3"/>
        <v>0</v>
      </c>
      <c r="P95" s="40" t="e">
        <f t="shared" si="4"/>
        <v>#DIV/0!</v>
      </c>
    </row>
    <row r="96" spans="1:16" hidden="1" x14ac:dyDescent="0.25">
      <c r="A96" s="71" t="str">
        <f>Rekenblad!A96</f>
        <v>Begane grond</v>
      </c>
      <c r="B96" s="26" t="str">
        <f>Rekenblad!B96</f>
        <v>0.49</v>
      </c>
      <c r="C96" s="13" t="str">
        <f>Rekenblad!C96</f>
        <v>Lerarenruimte</v>
      </c>
      <c r="D96" s="14" t="str">
        <f>Rekenblad!D96</f>
        <v>Hoofdgebouw</v>
      </c>
      <c r="E96" s="15" t="str">
        <f>Rekenblad!E96</f>
        <v>Gietvloer</v>
      </c>
      <c r="F96" s="16">
        <f>Rekenblad!F96</f>
        <v>24.46</v>
      </c>
      <c r="G96" s="25">
        <f>Rekenblad!G96</f>
        <v>200</v>
      </c>
      <c r="H96" s="74">
        <f>Rekenblad!H96</f>
        <v>0</v>
      </c>
      <c r="I96" s="20">
        <f>Rekenblad!I96</f>
        <v>0</v>
      </c>
      <c r="J96" s="20">
        <f>Rekenblad!J96</f>
        <v>30.4</v>
      </c>
      <c r="K96" s="20">
        <f>Rekenblad!K96</f>
        <v>0</v>
      </c>
      <c r="L96" s="21">
        <f>Rekenblad!L96</f>
        <v>0</v>
      </c>
      <c r="M96" s="9">
        <f>Rekenblad!M96</f>
        <v>0</v>
      </c>
      <c r="N96" s="9" t="str">
        <f>Rekenblad!N96</f>
        <v>Hal en lokaal</v>
      </c>
      <c r="O96" s="22">
        <f t="shared" si="3"/>
        <v>0</v>
      </c>
      <c r="P96" s="40" t="e">
        <f t="shared" si="4"/>
        <v>#DIV/0!</v>
      </c>
    </row>
    <row r="97" spans="1:16" hidden="1" x14ac:dyDescent="0.25">
      <c r="A97" s="71" t="str">
        <f>Rekenblad!A97</f>
        <v>Begane grond</v>
      </c>
      <c r="B97" s="33" t="str">
        <f>Rekenblad!B97</f>
        <v>0.18</v>
      </c>
      <c r="C97" s="13" t="str">
        <f>Rekenblad!C97</f>
        <v>Trap</v>
      </c>
      <c r="D97" s="14" t="str">
        <f>Rekenblad!D97</f>
        <v>Onderbouw</v>
      </c>
      <c r="E97" s="15" t="str">
        <f>Rekenblad!E97</f>
        <v>Belon</v>
      </c>
      <c r="F97" s="16">
        <f>Rekenblad!F97</f>
        <v>40</v>
      </c>
      <c r="G97" s="44">
        <f>Rekenblad!G97</f>
        <v>200</v>
      </c>
      <c r="H97" s="74">
        <f>Rekenblad!H97</f>
        <v>0</v>
      </c>
      <c r="I97" s="20">
        <f>Rekenblad!I97</f>
        <v>0</v>
      </c>
      <c r="J97" s="20">
        <f>Rekenblad!J97</f>
        <v>55.35</v>
      </c>
      <c r="K97" s="20">
        <f>Rekenblad!K97</f>
        <v>0</v>
      </c>
      <c r="L97" s="21">
        <f>Rekenblad!L97</f>
        <v>0</v>
      </c>
      <c r="M97" s="43">
        <f>Rekenblad!M97</f>
        <v>0</v>
      </c>
      <c r="N97" s="9" t="str">
        <f>Rekenblad!N97</f>
        <v>Hal en lokaal</v>
      </c>
      <c r="O97" s="22">
        <f t="shared" si="3"/>
        <v>0</v>
      </c>
      <c r="P97" s="40" t="e">
        <f t="shared" si="4"/>
        <v>#DIV/0!</v>
      </c>
    </row>
    <row r="98" spans="1:16" hidden="1" x14ac:dyDescent="0.25">
      <c r="A98" s="71" t="str">
        <f>Rekenblad!A98</f>
        <v>Begane grond</v>
      </c>
      <c r="B98" s="33" t="str">
        <f>Rekenblad!B98</f>
        <v>0.19</v>
      </c>
      <c r="C98" s="13" t="str">
        <f>Rekenblad!C98</f>
        <v>Trap</v>
      </c>
      <c r="D98" s="14" t="str">
        <f>Rekenblad!D98</f>
        <v>Onderbouw</v>
      </c>
      <c r="E98" s="15" t="str">
        <f>Rekenblad!E98</f>
        <v>Belon</v>
      </c>
      <c r="F98" s="16">
        <f>Rekenblad!F98</f>
        <v>40</v>
      </c>
      <c r="G98" s="44">
        <f>Rekenblad!G98</f>
        <v>200</v>
      </c>
      <c r="H98" s="74">
        <f>Rekenblad!H98</f>
        <v>0</v>
      </c>
      <c r="I98" s="20">
        <f>Rekenblad!I98</f>
        <v>0</v>
      </c>
      <c r="J98" s="20">
        <f>Rekenblad!J98</f>
        <v>55.35</v>
      </c>
      <c r="K98" s="20">
        <f>Rekenblad!K98</f>
        <v>0</v>
      </c>
      <c r="L98" s="21">
        <f>Rekenblad!L98</f>
        <v>0</v>
      </c>
      <c r="M98" s="9">
        <f>Rekenblad!M98</f>
        <v>0</v>
      </c>
      <c r="N98" s="9" t="str">
        <f>Rekenblad!N98</f>
        <v>Hal en lokaal</v>
      </c>
      <c r="O98" s="22">
        <f t="shared" si="3"/>
        <v>0</v>
      </c>
      <c r="P98" s="40" t="e">
        <f t="shared" si="4"/>
        <v>#DIV/0!</v>
      </c>
    </row>
    <row r="99" spans="1:16" hidden="1" x14ac:dyDescent="0.25">
      <c r="A99" s="71" t="str">
        <f>Rekenblad!A99</f>
        <v>Tweede etage</v>
      </c>
      <c r="B99" s="28" t="str">
        <f>Rekenblad!B99</f>
        <v>2.21</v>
      </c>
      <c r="C99" s="13" t="str">
        <f>Rekenblad!C99</f>
        <v>Stilteruimte</v>
      </c>
      <c r="D99" s="14" t="str">
        <f>Rekenblad!D99</f>
        <v>Hoofdgebouw</v>
      </c>
      <c r="E99" s="15" t="str">
        <f>Rekenblad!E99</f>
        <v>Gietvloer</v>
      </c>
      <c r="F99" s="16">
        <f>Rekenblad!F99</f>
        <v>28.99</v>
      </c>
      <c r="G99" s="29">
        <f>Rekenblad!G99</f>
        <v>200</v>
      </c>
      <c r="H99" s="74">
        <f>Rekenblad!H99</f>
        <v>0</v>
      </c>
      <c r="I99" s="20">
        <f>Rekenblad!I99</f>
        <v>0</v>
      </c>
      <c r="J99" s="20">
        <f>Rekenblad!J99</f>
        <v>42.52</v>
      </c>
      <c r="K99" s="20">
        <f>Rekenblad!K99</f>
        <v>0</v>
      </c>
      <c r="L99" s="21">
        <f>Rekenblad!L99</f>
        <v>0</v>
      </c>
      <c r="M99" s="43">
        <f>Rekenblad!M99</f>
        <v>0</v>
      </c>
      <c r="N99" s="9" t="str">
        <f>Rekenblad!N99</f>
        <v>Kantoor e.d.</v>
      </c>
      <c r="O99" s="22">
        <f>F99*G99*$R$17</f>
        <v>0</v>
      </c>
      <c r="P99" s="40" t="e">
        <f t="shared" si="4"/>
        <v>#DIV/0!</v>
      </c>
    </row>
    <row r="100" spans="1:16" hidden="1" x14ac:dyDescent="0.25">
      <c r="A100" s="71" t="str">
        <f>Rekenblad!A100</f>
        <v>Begane grond</v>
      </c>
      <c r="B100" s="33" t="str">
        <f>Rekenblad!B100</f>
        <v>0.06</v>
      </c>
      <c r="C100" s="13" t="str">
        <f>Rekenblad!C100</f>
        <v>Garderobe</v>
      </c>
      <c r="D100" s="14" t="str">
        <f>Rekenblad!D100</f>
        <v>Onderbouw</v>
      </c>
      <c r="E100" s="15" t="str">
        <f>Rekenblad!E100</f>
        <v>Marmoleum</v>
      </c>
      <c r="F100" s="16">
        <f>Rekenblad!F100</f>
        <v>17.57</v>
      </c>
      <c r="G100" s="44">
        <f>Rekenblad!G100</f>
        <v>200</v>
      </c>
      <c r="H100" s="74">
        <f>Rekenblad!H100</f>
        <v>0</v>
      </c>
      <c r="I100" s="20">
        <f>Rekenblad!I100</f>
        <v>0</v>
      </c>
      <c r="J100" s="20">
        <f>Rekenblad!J100</f>
        <v>25.77</v>
      </c>
      <c r="K100" s="20">
        <f>Rekenblad!K100</f>
        <v>0</v>
      </c>
      <c r="L100" s="21">
        <f>Rekenblad!L100</f>
        <v>0</v>
      </c>
      <c r="M100" s="9">
        <f>Rekenblad!M100</f>
        <v>0</v>
      </c>
      <c r="N100" s="9" t="str">
        <f>Rekenblad!N100</f>
        <v>Kantoor e.d.</v>
      </c>
      <c r="O100" s="22">
        <f t="shared" ref="O100:O123" si="5">F100*G100*$R$17</f>
        <v>0</v>
      </c>
      <c r="P100" s="40" t="e">
        <f t="shared" si="4"/>
        <v>#DIV/0!</v>
      </c>
    </row>
    <row r="101" spans="1:16" hidden="1" x14ac:dyDescent="0.25">
      <c r="A101" s="71" t="str">
        <f>Rekenblad!A101</f>
        <v>Begane grond</v>
      </c>
      <c r="B101" s="24" t="str">
        <f>Rekenblad!B101</f>
        <v>0.5</v>
      </c>
      <c r="C101" s="13" t="str">
        <f>Rekenblad!C101</f>
        <v>Hoofdtrappenhuis 1</v>
      </c>
      <c r="D101" s="14" t="str">
        <f>Rekenblad!D101</f>
        <v>Hoofdgebouw</v>
      </c>
      <c r="E101" s="15" t="str">
        <f>Rekenblad!E101</f>
        <v>D.H.T.</v>
      </c>
      <c r="F101" s="16">
        <f>Rekenblad!F101</f>
        <v>85</v>
      </c>
      <c r="G101" s="25">
        <f>Rekenblad!G101</f>
        <v>200</v>
      </c>
      <c r="H101" s="74">
        <f>Rekenblad!H101</f>
        <v>0</v>
      </c>
      <c r="I101" s="20">
        <f>Rekenblad!I101</f>
        <v>0</v>
      </c>
      <c r="J101" s="20">
        <f>Rekenblad!J101</f>
        <v>124.67</v>
      </c>
      <c r="K101" s="20">
        <f>Rekenblad!K101</f>
        <v>0</v>
      </c>
      <c r="L101" s="21">
        <f>Rekenblad!L101</f>
        <v>0</v>
      </c>
      <c r="M101" s="9">
        <f>Rekenblad!M101</f>
        <v>0</v>
      </c>
      <c r="N101" s="9" t="str">
        <f>Rekenblad!N101</f>
        <v>Kantoor e.d.</v>
      </c>
      <c r="O101" s="22">
        <f t="shared" si="5"/>
        <v>0</v>
      </c>
      <c r="P101" s="40" t="e">
        <f t="shared" si="4"/>
        <v>#DIV/0!</v>
      </c>
    </row>
    <row r="102" spans="1:16" hidden="1" x14ac:dyDescent="0.25">
      <c r="A102" s="71" t="str">
        <f>Rekenblad!A102</f>
        <v>Begane grond</v>
      </c>
      <c r="B102" s="26" t="str">
        <f>Rekenblad!B102</f>
        <v>0.51</v>
      </c>
      <c r="C102" s="13" t="str">
        <f>Rekenblad!C102</f>
        <v>Hoofdtrappenhuis 2</v>
      </c>
      <c r="D102" s="14" t="str">
        <f>Rekenblad!D102</f>
        <v>Hoofdgebouw</v>
      </c>
      <c r="E102" s="15" t="str">
        <f>Rekenblad!E102</f>
        <v>D.H.T.</v>
      </c>
      <c r="F102" s="16">
        <f>Rekenblad!F102</f>
        <v>75</v>
      </c>
      <c r="G102" s="25">
        <f>Rekenblad!G102</f>
        <v>200</v>
      </c>
      <c r="H102" s="74">
        <f>Rekenblad!H102</f>
        <v>0</v>
      </c>
      <c r="I102" s="20">
        <f>Rekenblad!I102</f>
        <v>0</v>
      </c>
      <c r="J102" s="20">
        <f>Rekenblad!J102</f>
        <v>110</v>
      </c>
      <c r="K102" s="20">
        <f>Rekenblad!K102</f>
        <v>0</v>
      </c>
      <c r="L102" s="21">
        <f>Rekenblad!L102</f>
        <v>0</v>
      </c>
      <c r="M102" s="9">
        <f>Rekenblad!M102</f>
        <v>0</v>
      </c>
      <c r="N102" s="9" t="str">
        <f>Rekenblad!N102</f>
        <v>Kantoor e.d.</v>
      </c>
      <c r="O102" s="22">
        <f t="shared" si="5"/>
        <v>0</v>
      </c>
      <c r="P102" s="40" t="e">
        <f t="shared" si="4"/>
        <v>#DIV/0!</v>
      </c>
    </row>
    <row r="103" spans="1:16" hidden="1" x14ac:dyDescent="0.25">
      <c r="A103" s="71" t="str">
        <f>Rekenblad!A103</f>
        <v>Begane grond</v>
      </c>
      <c r="B103" s="32" t="str">
        <f>Rekenblad!B103</f>
        <v>0.18</v>
      </c>
      <c r="C103" s="13" t="str">
        <f>Rekenblad!C103</f>
        <v>Counter</v>
      </c>
      <c r="D103" s="14" t="str">
        <f>Rekenblad!D103</f>
        <v>Hoofdgebouw</v>
      </c>
      <c r="E103" s="15" t="str">
        <f>Rekenblad!E103</f>
        <v>D.H.T.</v>
      </c>
      <c r="F103" s="16">
        <f>Rekenblad!F103</f>
        <v>8</v>
      </c>
      <c r="G103" s="17">
        <f>Rekenblad!G103</f>
        <v>200</v>
      </c>
      <c r="H103" s="74">
        <f>Rekenblad!H103</f>
        <v>0</v>
      </c>
      <c r="I103" s="20">
        <f>Rekenblad!I103</f>
        <v>0</v>
      </c>
      <c r="J103" s="20">
        <f>Rekenblad!J103</f>
        <v>11.73</v>
      </c>
      <c r="K103" s="20">
        <f>Rekenblad!K103</f>
        <v>0</v>
      </c>
      <c r="L103" s="21">
        <f>Rekenblad!L103</f>
        <v>0</v>
      </c>
      <c r="M103" s="9">
        <f>Rekenblad!M103</f>
        <v>0</v>
      </c>
      <c r="N103" s="9" t="str">
        <f>Rekenblad!N103</f>
        <v>Kantoor e.d.</v>
      </c>
      <c r="O103" s="22">
        <f t="shared" si="5"/>
        <v>0</v>
      </c>
      <c r="P103" s="40" t="e">
        <f t="shared" si="4"/>
        <v>#DIV/0!</v>
      </c>
    </row>
    <row r="104" spans="1:16" hidden="1" x14ac:dyDescent="0.25">
      <c r="A104" s="71" t="str">
        <f>Rekenblad!A104</f>
        <v>Begane grond</v>
      </c>
      <c r="B104" s="26" t="str">
        <f>Rekenblad!B104</f>
        <v>0.46</v>
      </c>
      <c r="C104" s="13" t="str">
        <f>Rekenblad!C104</f>
        <v>Leraren koffieruimte</v>
      </c>
      <c r="D104" s="14" t="str">
        <f>Rekenblad!D104</f>
        <v>Hoofdgebouw</v>
      </c>
      <c r="E104" s="15" t="str">
        <f>Rekenblad!E104</f>
        <v>Gietvloer</v>
      </c>
      <c r="F104" s="16">
        <f>Rekenblad!F104</f>
        <v>65.03</v>
      </c>
      <c r="G104" s="25">
        <f>Rekenblad!G104</f>
        <v>200</v>
      </c>
      <c r="H104" s="74">
        <f>Rekenblad!H104</f>
        <v>0</v>
      </c>
      <c r="I104" s="20">
        <f>Rekenblad!I104</f>
        <v>0</v>
      </c>
      <c r="J104" s="20">
        <f>Rekenblad!J104</f>
        <v>95.38</v>
      </c>
      <c r="K104" s="20">
        <f>Rekenblad!K104</f>
        <v>0</v>
      </c>
      <c r="L104" s="21">
        <f>Rekenblad!L104</f>
        <v>0</v>
      </c>
      <c r="M104" s="9">
        <f>Rekenblad!M104</f>
        <v>0</v>
      </c>
      <c r="N104" s="9" t="str">
        <f>Rekenblad!N104</f>
        <v>Kantoor e.d.</v>
      </c>
      <c r="O104" s="22">
        <f t="shared" si="5"/>
        <v>0</v>
      </c>
      <c r="P104" s="40" t="e">
        <f t="shared" si="4"/>
        <v>#DIV/0!</v>
      </c>
    </row>
    <row r="105" spans="1:16" hidden="1" x14ac:dyDescent="0.25">
      <c r="A105" s="71" t="str">
        <f>Rekenblad!A105</f>
        <v>Eerste etage</v>
      </c>
      <c r="B105" s="12" t="str">
        <f>Rekenblad!B105</f>
        <v>0.07</v>
      </c>
      <c r="C105" s="13" t="str">
        <f>Rekenblad!C105</f>
        <v>Herenkleedkamer</v>
      </c>
      <c r="D105" s="14" t="str">
        <f>Rekenblad!D105</f>
        <v>Gvmzaal</v>
      </c>
      <c r="E105" s="15" t="str">
        <f>Rekenblad!E105</f>
        <v>D.H.T.</v>
      </c>
      <c r="F105" s="16">
        <f>Rekenblad!F105</f>
        <v>35.659999999999997</v>
      </c>
      <c r="G105" s="42">
        <f>Rekenblad!G105</f>
        <v>200</v>
      </c>
      <c r="H105" s="74">
        <f>Rekenblad!H105</f>
        <v>0</v>
      </c>
      <c r="I105" s="20">
        <f>Rekenblad!I105</f>
        <v>0</v>
      </c>
      <c r="J105" s="20">
        <f>Rekenblad!J105</f>
        <v>52.3</v>
      </c>
      <c r="K105" s="20">
        <f>Rekenblad!K105</f>
        <v>0</v>
      </c>
      <c r="L105" s="21">
        <f>Rekenblad!L105</f>
        <v>0</v>
      </c>
      <c r="M105" s="9">
        <f>Rekenblad!M105</f>
        <v>0</v>
      </c>
      <c r="N105" s="9" t="str">
        <f>Rekenblad!N105</f>
        <v>Kantoor e.d.</v>
      </c>
      <c r="O105" s="22">
        <f t="shared" si="5"/>
        <v>0</v>
      </c>
      <c r="P105" s="40" t="e">
        <f t="shared" si="4"/>
        <v>#DIV/0!</v>
      </c>
    </row>
    <row r="106" spans="1:16" hidden="1" x14ac:dyDescent="0.25">
      <c r="A106" s="71" t="str">
        <f>Rekenblad!A106</f>
        <v>Eerste etage</v>
      </c>
      <c r="B106" s="12" t="str">
        <f>Rekenblad!B106</f>
        <v>0.09</v>
      </c>
      <c r="C106" s="13" t="str">
        <f>Rekenblad!C106</f>
        <v>Dameskleedkamer</v>
      </c>
      <c r="D106" s="14" t="str">
        <f>Rekenblad!D106</f>
        <v>Gvmzaal</v>
      </c>
      <c r="E106" s="15" t="str">
        <f>Rekenblad!E106</f>
        <v>D.H.T.</v>
      </c>
      <c r="F106" s="16">
        <f>Rekenblad!F106</f>
        <v>35.659999999999997</v>
      </c>
      <c r="G106" s="17">
        <f>Rekenblad!G106</f>
        <v>200</v>
      </c>
      <c r="H106" s="74">
        <f>Rekenblad!H106</f>
        <v>0</v>
      </c>
      <c r="I106" s="20">
        <f>Rekenblad!I106</f>
        <v>0</v>
      </c>
      <c r="J106" s="20">
        <f>Rekenblad!J106</f>
        <v>52.3</v>
      </c>
      <c r="K106" s="20">
        <f>Rekenblad!K106</f>
        <v>0</v>
      </c>
      <c r="L106" s="21">
        <f>Rekenblad!L106</f>
        <v>0</v>
      </c>
      <c r="M106" s="9">
        <f>Rekenblad!M106</f>
        <v>0</v>
      </c>
      <c r="N106" s="9" t="str">
        <f>Rekenblad!N106</f>
        <v>Kantoor e.d.</v>
      </c>
      <c r="O106" s="22">
        <f t="shared" si="5"/>
        <v>0</v>
      </c>
      <c r="P106" s="40" t="e">
        <f t="shared" si="4"/>
        <v>#DIV/0!</v>
      </c>
    </row>
    <row r="107" spans="1:16" hidden="1" x14ac:dyDescent="0.25">
      <c r="A107" s="71" t="str">
        <f>Rekenblad!A107</f>
        <v>Derde etage</v>
      </c>
      <c r="B107" s="30" t="str">
        <f>Rekenblad!B107</f>
        <v>3.2</v>
      </c>
      <c r="C107" s="13" t="str">
        <f>Rekenblad!C107</f>
        <v>Lokaal 310</v>
      </c>
      <c r="D107" s="14" t="str">
        <f>Rekenblad!D107</f>
        <v>Hoofdgebouw</v>
      </c>
      <c r="E107" s="15">
        <f>Rekenblad!E107</f>
        <v>0</v>
      </c>
      <c r="F107" s="16">
        <f>Rekenblad!F107</f>
        <v>62.52</v>
      </c>
      <c r="G107" s="31">
        <f>Rekenblad!G107</f>
        <v>160</v>
      </c>
      <c r="H107" s="74">
        <f>Rekenblad!H107</f>
        <v>0</v>
      </c>
      <c r="I107" s="20">
        <f>Rekenblad!I107</f>
        <v>0</v>
      </c>
      <c r="J107" s="20">
        <f>Rekenblad!J107</f>
        <v>97.55</v>
      </c>
      <c r="K107" s="20">
        <f>Rekenblad!K107</f>
        <v>0</v>
      </c>
      <c r="L107" s="21">
        <f>Rekenblad!L107</f>
        <v>0</v>
      </c>
      <c r="M107" s="43">
        <f>Rekenblad!M107</f>
        <v>0</v>
      </c>
      <c r="N107" s="9" t="str">
        <f>Rekenblad!N107</f>
        <v>Kantoor e.d.</v>
      </c>
      <c r="O107" s="22">
        <f t="shared" si="5"/>
        <v>0</v>
      </c>
      <c r="P107" s="40" t="e">
        <f t="shared" si="4"/>
        <v>#DIV/0!</v>
      </c>
    </row>
    <row r="108" spans="1:16" x14ac:dyDescent="0.25">
      <c r="A108" s="71" t="str">
        <f>Rekenblad!A108</f>
        <v>Tussenverdieping</v>
      </c>
      <c r="B108" s="50" t="str">
        <f>Rekenblad!B108</f>
        <v>0.02</v>
      </c>
      <c r="C108" s="13" t="str">
        <f>Rekenblad!C108</f>
        <v>Kleedruimte</v>
      </c>
      <c r="D108" s="14" t="str">
        <f>Rekenblad!D108</f>
        <v>Hoofdgebouw</v>
      </c>
      <c r="E108" s="15" t="str">
        <f>Rekenblad!E108</f>
        <v>Gietvloer</v>
      </c>
      <c r="F108" s="16">
        <f>Rekenblad!F108</f>
        <v>10.16</v>
      </c>
      <c r="G108" s="25">
        <f>Rekenblad!G108</f>
        <v>80</v>
      </c>
      <c r="H108" s="74">
        <f>Rekenblad!H108</f>
        <v>0</v>
      </c>
      <c r="I108" s="20">
        <f>Rekenblad!I108</f>
        <v>0</v>
      </c>
      <c r="J108" s="20">
        <f>Rekenblad!J108</f>
        <v>6.62</v>
      </c>
      <c r="K108" s="20">
        <f>Rekenblad!K108</f>
        <v>0</v>
      </c>
      <c r="L108" s="21">
        <f>Rekenblad!L108</f>
        <v>0</v>
      </c>
      <c r="M108" s="43">
        <f>Rekenblad!M108</f>
        <v>0</v>
      </c>
      <c r="N108" s="9" t="str">
        <f>Rekenblad!N108</f>
        <v>Kantoor e.d.</v>
      </c>
      <c r="O108" s="22">
        <f t="shared" si="5"/>
        <v>0</v>
      </c>
      <c r="P108" s="40" t="e">
        <f t="shared" si="4"/>
        <v>#DIV/0!</v>
      </c>
    </row>
    <row r="109" spans="1:16" x14ac:dyDescent="0.25">
      <c r="A109" s="71" t="str">
        <f>Rekenblad!A109</f>
        <v>Tussenverdieping</v>
      </c>
      <c r="B109" s="51" t="str">
        <f>Rekenblad!B109</f>
        <v>0.04</v>
      </c>
      <c r="C109" s="13" t="str">
        <f>Rekenblad!C109</f>
        <v>Kleedruimte 2</v>
      </c>
      <c r="D109" s="14" t="str">
        <f>Rekenblad!D109</f>
        <v>Hoofdgebouw</v>
      </c>
      <c r="E109" s="15" t="str">
        <f>Rekenblad!E109</f>
        <v>Gietvloer</v>
      </c>
      <c r="F109" s="16">
        <f>Rekenblad!F109</f>
        <v>5.82</v>
      </c>
      <c r="G109" s="25">
        <f>Rekenblad!G109</f>
        <v>80</v>
      </c>
      <c r="H109" s="74">
        <f>Rekenblad!H109</f>
        <v>0</v>
      </c>
      <c r="I109" s="20">
        <f>Rekenblad!I109</f>
        <v>0</v>
      </c>
      <c r="J109" s="20">
        <f>Rekenblad!J109</f>
        <v>3.79</v>
      </c>
      <c r="K109" s="20">
        <f>Rekenblad!K109</f>
        <v>0</v>
      </c>
      <c r="L109" s="21">
        <f>Rekenblad!L109</f>
        <v>0</v>
      </c>
      <c r="M109" s="9">
        <f>Rekenblad!M109</f>
        <v>0</v>
      </c>
      <c r="N109" s="9" t="str">
        <f>Rekenblad!N109</f>
        <v>Kantoor e.d.</v>
      </c>
      <c r="O109" s="22">
        <f t="shared" si="5"/>
        <v>0</v>
      </c>
      <c r="P109" s="40" t="e">
        <f t="shared" si="4"/>
        <v>#DIV/0!</v>
      </c>
    </row>
    <row r="110" spans="1:16" x14ac:dyDescent="0.25">
      <c r="A110" s="71" t="str">
        <f>Rekenblad!A110</f>
        <v>Tussenverdieping</v>
      </c>
      <c r="B110" s="50" t="str">
        <f>Rekenblad!B110</f>
        <v>0.01</v>
      </c>
      <c r="C110" s="13" t="str">
        <f>Rekenblad!C110</f>
        <v>Massageruimte</v>
      </c>
      <c r="D110" s="14" t="str">
        <f>Rekenblad!D110</f>
        <v>Hoofdgebouw</v>
      </c>
      <c r="E110" s="15" t="str">
        <f>Rekenblad!E110</f>
        <v>Gietvloer</v>
      </c>
      <c r="F110" s="16">
        <f>Rekenblad!F110</f>
        <v>12.19</v>
      </c>
      <c r="G110" s="25">
        <f>Rekenblad!G110</f>
        <v>80</v>
      </c>
      <c r="H110" s="74">
        <f>Rekenblad!H110</f>
        <v>0</v>
      </c>
      <c r="I110" s="20">
        <f>Rekenblad!I110</f>
        <v>0</v>
      </c>
      <c r="J110" s="20">
        <f>Rekenblad!J110</f>
        <v>7.95</v>
      </c>
      <c r="K110" s="20">
        <f>Rekenblad!K110</f>
        <v>0</v>
      </c>
      <c r="L110" s="21">
        <f>Rekenblad!L110</f>
        <v>0</v>
      </c>
      <c r="M110" s="9">
        <f>Rekenblad!M110</f>
        <v>0</v>
      </c>
      <c r="N110" s="9" t="str">
        <f>Rekenblad!N110</f>
        <v>Kantoor e.d.</v>
      </c>
      <c r="O110" s="22">
        <f t="shared" si="5"/>
        <v>0</v>
      </c>
      <c r="P110" s="40" t="e">
        <f t="shared" si="4"/>
        <v>#DIV/0!</v>
      </c>
    </row>
    <row r="111" spans="1:16" hidden="1" x14ac:dyDescent="0.25">
      <c r="A111" s="71" t="str">
        <f>Rekenblad!A111</f>
        <v>Eerste etage</v>
      </c>
      <c r="B111" s="34" t="str">
        <f>Rekenblad!B111</f>
        <v>1.08</v>
      </c>
      <c r="C111" s="13" t="str">
        <f>Rekenblad!C111</f>
        <v>Kantoor</v>
      </c>
      <c r="D111" s="14" t="str">
        <f>Rekenblad!D111</f>
        <v>Onderbouw</v>
      </c>
      <c r="E111" s="15" t="str">
        <f>Rekenblad!E111</f>
        <v>Marmoleum</v>
      </c>
      <c r="F111" s="16">
        <f>Rekenblad!F111</f>
        <v>24.04</v>
      </c>
      <c r="G111" s="45">
        <f>Rekenblad!G111</f>
        <v>40</v>
      </c>
      <c r="H111" s="74">
        <f>Rekenblad!H111</f>
        <v>0</v>
      </c>
      <c r="I111" s="20">
        <f>Rekenblad!I111</f>
        <v>0</v>
      </c>
      <c r="J111" s="20">
        <f>Rekenblad!J111</f>
        <v>11.46</v>
      </c>
      <c r="K111" s="20">
        <f>Rekenblad!K111</f>
        <v>0</v>
      </c>
      <c r="L111" s="21">
        <f>Rekenblad!L111</f>
        <v>0</v>
      </c>
      <c r="M111" s="43">
        <f>Rekenblad!M111</f>
        <v>0</v>
      </c>
      <c r="N111" s="9" t="str">
        <f>Rekenblad!N111</f>
        <v>Kantoor e.d.</v>
      </c>
      <c r="O111" s="22">
        <f t="shared" si="5"/>
        <v>0</v>
      </c>
      <c r="P111" s="40" t="e">
        <f t="shared" si="4"/>
        <v>#DIV/0!</v>
      </c>
    </row>
    <row r="112" spans="1:16" hidden="1" x14ac:dyDescent="0.25">
      <c r="A112" s="71" t="str">
        <f>Rekenblad!A112</f>
        <v>Begane grond</v>
      </c>
      <c r="B112" s="33" t="str">
        <f>Rekenblad!B112</f>
        <v>0.3</v>
      </c>
      <c r="C112" s="13" t="str">
        <f>Rekenblad!C112</f>
        <v>Kantoor</v>
      </c>
      <c r="D112" s="14" t="str">
        <f>Rekenblad!D112</f>
        <v>Onderbouw</v>
      </c>
      <c r="E112" s="15" t="str">
        <f>Rekenblad!E112</f>
        <v>Marmoleum</v>
      </c>
      <c r="F112" s="16">
        <f>Rekenblad!F112</f>
        <v>23.12</v>
      </c>
      <c r="G112" s="31">
        <f>Rekenblad!G112</f>
        <v>40</v>
      </c>
      <c r="H112" s="74">
        <f>Rekenblad!H112</f>
        <v>0</v>
      </c>
      <c r="I112" s="20">
        <f>Rekenblad!I112</f>
        <v>0</v>
      </c>
      <c r="J112" s="20">
        <f>Rekenblad!J112</f>
        <v>11.02</v>
      </c>
      <c r="K112" s="20">
        <f>Rekenblad!K112</f>
        <v>0</v>
      </c>
      <c r="L112" s="21">
        <f>Rekenblad!L112</f>
        <v>0</v>
      </c>
      <c r="M112" s="9">
        <f>Rekenblad!M112</f>
        <v>0</v>
      </c>
      <c r="N112" s="9" t="str">
        <f>Rekenblad!N112</f>
        <v>Kantoor e.d.</v>
      </c>
      <c r="O112" s="22">
        <f t="shared" si="5"/>
        <v>0</v>
      </c>
      <c r="P112" s="40" t="e">
        <f t="shared" si="4"/>
        <v>#DIV/0!</v>
      </c>
    </row>
    <row r="113" spans="1:16" hidden="1" x14ac:dyDescent="0.25">
      <c r="A113" s="71" t="str">
        <f>Rekenblad!A113</f>
        <v>Begane grond</v>
      </c>
      <c r="B113" s="12" t="str">
        <f>Rekenblad!B113</f>
        <v>0.22</v>
      </c>
      <c r="C113" s="13" t="str">
        <f>Rekenblad!C113</f>
        <v>Leerlingenadministratie</v>
      </c>
      <c r="D113" s="14" t="str">
        <f>Rekenblad!D113</f>
        <v>Hoofdgebouw</v>
      </c>
      <c r="E113" s="15" t="str">
        <f>Rekenblad!E113</f>
        <v>Tapiit</v>
      </c>
      <c r="F113" s="16">
        <f>Rekenblad!F113</f>
        <v>35.630000000000003</v>
      </c>
      <c r="G113" s="17">
        <f>Rekenblad!G113</f>
        <v>40</v>
      </c>
      <c r="H113" s="74">
        <f>Rekenblad!H113</f>
        <v>0</v>
      </c>
      <c r="I113" s="20">
        <f>Rekenblad!I113</f>
        <v>0</v>
      </c>
      <c r="J113" s="20">
        <f>Rekenblad!J113</f>
        <v>13.06</v>
      </c>
      <c r="K113" s="20">
        <f>Rekenblad!K113</f>
        <v>0</v>
      </c>
      <c r="L113" s="21">
        <f>Rekenblad!L113</f>
        <v>0</v>
      </c>
      <c r="M113" s="9">
        <f>Rekenblad!M113</f>
        <v>0</v>
      </c>
      <c r="N113" s="9" t="str">
        <f>Rekenblad!N113</f>
        <v>Kantoor e.d.</v>
      </c>
      <c r="O113" s="22">
        <f t="shared" si="5"/>
        <v>0</v>
      </c>
      <c r="P113" s="40" t="e">
        <f t="shared" si="4"/>
        <v>#DIV/0!</v>
      </c>
    </row>
    <row r="114" spans="1:16" hidden="1" x14ac:dyDescent="0.25">
      <c r="A114" s="71" t="str">
        <f>Rekenblad!A114</f>
        <v>Begane grond</v>
      </c>
      <c r="B114" s="32" t="str">
        <f>Rekenblad!B114</f>
        <v>0.21</v>
      </c>
      <c r="C114" s="13" t="str">
        <f>Rekenblad!C114</f>
        <v>Rector</v>
      </c>
      <c r="D114" s="14" t="str">
        <f>Rekenblad!D114</f>
        <v>Hoofdgebouw</v>
      </c>
      <c r="E114" s="15" t="str">
        <f>Rekenblad!E114</f>
        <v>Tapiit</v>
      </c>
      <c r="F114" s="16">
        <f>Rekenblad!F114</f>
        <v>30.5</v>
      </c>
      <c r="G114" s="17">
        <f>Rekenblad!G114</f>
        <v>40</v>
      </c>
      <c r="H114" s="74">
        <f>Rekenblad!H114</f>
        <v>0</v>
      </c>
      <c r="I114" s="20">
        <f>Rekenblad!I114</f>
        <v>0</v>
      </c>
      <c r="J114" s="20">
        <f>Rekenblad!J114</f>
        <v>11.18</v>
      </c>
      <c r="K114" s="20">
        <f>Rekenblad!K114</f>
        <v>0</v>
      </c>
      <c r="L114" s="21">
        <f>Rekenblad!L114</f>
        <v>0</v>
      </c>
      <c r="M114" s="9">
        <f>Rekenblad!M114</f>
        <v>0</v>
      </c>
      <c r="N114" s="9" t="str">
        <f>Rekenblad!N114</f>
        <v>Kantoor e.d.</v>
      </c>
      <c r="O114" s="22">
        <f t="shared" si="5"/>
        <v>0</v>
      </c>
      <c r="P114" s="40" t="e">
        <f t="shared" si="4"/>
        <v>#DIV/0!</v>
      </c>
    </row>
    <row r="115" spans="1:16" hidden="1" x14ac:dyDescent="0.25">
      <c r="A115" s="71" t="str">
        <f>Rekenblad!A115</f>
        <v>Begane grond</v>
      </c>
      <c r="B115" s="32" t="str">
        <f>Rekenblad!B115</f>
        <v>0.01</v>
      </c>
      <c r="C115" s="13" t="str">
        <f>Rekenblad!C115</f>
        <v>Entree</v>
      </c>
      <c r="D115" s="14" t="str">
        <f>Rekenblad!D115</f>
        <v>Gvmzaal</v>
      </c>
      <c r="E115" s="15" t="str">
        <f>Rekenblad!E115</f>
        <v>Schoonloopmat</v>
      </c>
      <c r="F115" s="16">
        <f>Rekenblad!F115</f>
        <v>10</v>
      </c>
      <c r="G115" s="17">
        <f>Rekenblad!G115</f>
        <v>200</v>
      </c>
      <c r="H115" s="74">
        <f>Rekenblad!H115</f>
        <v>0</v>
      </c>
      <c r="I115" s="20">
        <f>Rekenblad!I115</f>
        <v>0</v>
      </c>
      <c r="J115" s="20">
        <f>Rekenblad!J115</f>
        <v>18.329999999999998</v>
      </c>
      <c r="K115" s="20">
        <f>Rekenblad!K115</f>
        <v>0</v>
      </c>
      <c r="L115" s="21">
        <f>Rekenblad!L115</f>
        <v>0</v>
      </c>
      <c r="M115" s="9">
        <f>Rekenblad!M115</f>
        <v>0</v>
      </c>
      <c r="N115" s="9" t="str">
        <f>Rekenblad!N115</f>
        <v>Kantoor e.d.</v>
      </c>
      <c r="O115" s="22">
        <f t="shared" si="5"/>
        <v>0</v>
      </c>
      <c r="P115" s="40" t="e">
        <f t="shared" si="4"/>
        <v>#DIV/0!</v>
      </c>
    </row>
    <row r="116" spans="1:16" hidden="1" x14ac:dyDescent="0.25">
      <c r="A116" s="71" t="str">
        <f>Rekenblad!A116</f>
        <v>Begane grond</v>
      </c>
      <c r="B116" s="12" t="str">
        <f>Rekenblad!B116</f>
        <v>0.02</v>
      </c>
      <c r="C116" s="13" t="str">
        <f>Rekenblad!C116</f>
        <v>Trap</v>
      </c>
      <c r="D116" s="14" t="str">
        <f>Rekenblad!D116</f>
        <v>Gvmzaal</v>
      </c>
      <c r="E116" s="15" t="str">
        <f>Rekenblad!E116</f>
        <v>Hout</v>
      </c>
      <c r="F116" s="16">
        <f>Rekenblad!F116</f>
        <v>61</v>
      </c>
      <c r="G116" s="17">
        <f>Rekenblad!G116</f>
        <v>200</v>
      </c>
      <c r="H116" s="74">
        <f>Rekenblad!H116</f>
        <v>0</v>
      </c>
      <c r="I116" s="20">
        <f>Rekenblad!I116</f>
        <v>0</v>
      </c>
      <c r="J116" s="20">
        <f>Rekenblad!J116</f>
        <v>111.83</v>
      </c>
      <c r="K116" s="20">
        <f>Rekenblad!K116</f>
        <v>0</v>
      </c>
      <c r="L116" s="21">
        <f>Rekenblad!L116</f>
        <v>0</v>
      </c>
      <c r="M116" s="9">
        <f>Rekenblad!M116</f>
        <v>0</v>
      </c>
      <c r="N116" s="9" t="str">
        <f>Rekenblad!N116</f>
        <v>Kantoor e.d.</v>
      </c>
      <c r="O116" s="22">
        <f t="shared" si="5"/>
        <v>0</v>
      </c>
      <c r="P116" s="40" t="e">
        <f t="shared" si="4"/>
        <v>#DIV/0!</v>
      </c>
    </row>
    <row r="117" spans="1:16" hidden="1" x14ac:dyDescent="0.25">
      <c r="A117" s="71" t="str">
        <f>Rekenblad!A117</f>
        <v>Begane grond</v>
      </c>
      <c r="B117" s="12" t="str">
        <f>Rekenblad!B117</f>
        <v>0.13</v>
      </c>
      <c r="C117" s="13" t="str">
        <f>Rekenblad!C117</f>
        <v>Aula</v>
      </c>
      <c r="D117" s="14" t="str">
        <f>Rekenblad!D117</f>
        <v>Hoofdgebouw</v>
      </c>
      <c r="E117" s="15" t="str">
        <f>Rekenblad!E117</f>
        <v>Gietvloer</v>
      </c>
      <c r="F117" s="16">
        <f>Rekenblad!F117</f>
        <v>187.75</v>
      </c>
      <c r="G117" s="42">
        <f>Rekenblad!G117</f>
        <v>200</v>
      </c>
      <c r="H117" s="74">
        <f>Rekenblad!H117</f>
        <v>0</v>
      </c>
      <c r="I117" s="20">
        <f>Rekenblad!I117</f>
        <v>0</v>
      </c>
      <c r="J117" s="20">
        <f>Rekenblad!J117</f>
        <v>344.21</v>
      </c>
      <c r="K117" s="20">
        <f>Rekenblad!K117</f>
        <v>0</v>
      </c>
      <c r="L117" s="21">
        <f>Rekenblad!L117</f>
        <v>0</v>
      </c>
      <c r="M117" s="9">
        <f>Rekenblad!M117</f>
        <v>0</v>
      </c>
      <c r="N117" s="9" t="str">
        <f>Rekenblad!N117</f>
        <v>Kantoor e.d.</v>
      </c>
      <c r="O117" s="22">
        <f t="shared" si="5"/>
        <v>0</v>
      </c>
      <c r="P117" s="40" t="e">
        <f t="shared" si="4"/>
        <v>#DIV/0!</v>
      </c>
    </row>
    <row r="118" spans="1:16" hidden="1" x14ac:dyDescent="0.25">
      <c r="A118" s="71" t="str">
        <f>Rekenblad!A118</f>
        <v>Begane grond</v>
      </c>
      <c r="B118" s="26" t="str">
        <f>Rekenblad!B118</f>
        <v>0.41</v>
      </c>
      <c r="C118" s="13" t="str">
        <f>Rekenblad!C118</f>
        <v>Kamer leerjaarcoordinator 2</v>
      </c>
      <c r="D118" s="14" t="str">
        <f>Rekenblad!D118</f>
        <v>Hoofdgebouw</v>
      </c>
      <c r="E118" s="15" t="str">
        <f>Rekenblad!E118</f>
        <v>Tapijt</v>
      </c>
      <c r="F118" s="16">
        <f>Rekenblad!F118</f>
        <v>12.5</v>
      </c>
      <c r="G118" s="25">
        <f>Rekenblad!G118</f>
        <v>40</v>
      </c>
      <c r="H118" s="74">
        <f>Rekenblad!H118</f>
        <v>0</v>
      </c>
      <c r="I118" s="20">
        <f>Rekenblad!I118</f>
        <v>0</v>
      </c>
      <c r="J118" s="20">
        <f>Rekenblad!J118</f>
        <v>4.58</v>
      </c>
      <c r="K118" s="20">
        <f>Rekenblad!K118</f>
        <v>0</v>
      </c>
      <c r="L118" s="21">
        <f>Rekenblad!L118</f>
        <v>0</v>
      </c>
      <c r="M118" s="9">
        <f>Rekenblad!M118</f>
        <v>0</v>
      </c>
      <c r="N118" s="9" t="str">
        <f>Rekenblad!N118</f>
        <v>Kantoor e.d.</v>
      </c>
      <c r="O118" s="22">
        <f t="shared" si="5"/>
        <v>0</v>
      </c>
      <c r="P118" s="40" t="e">
        <f t="shared" si="4"/>
        <v>#DIV/0!</v>
      </c>
    </row>
    <row r="119" spans="1:16" hidden="1" x14ac:dyDescent="0.25">
      <c r="A119" s="71" t="str">
        <f>Rekenblad!A119</f>
        <v>Begane grond</v>
      </c>
      <c r="B119" s="26" t="str">
        <f>Rekenblad!B119</f>
        <v>0.42</v>
      </c>
      <c r="C119" s="27" t="str">
        <f>Rekenblad!C119</f>
        <v>Dagcoordinaat</v>
      </c>
      <c r="D119" s="14" t="str">
        <f>Rekenblad!D119</f>
        <v>Hoofdgebouw</v>
      </c>
      <c r="E119" s="15" t="str">
        <f>Rekenblad!E119</f>
        <v>Tapijt</v>
      </c>
      <c r="F119" s="16">
        <f>Rekenblad!F119</f>
        <v>12.5</v>
      </c>
      <c r="G119" s="25">
        <f>Rekenblad!G119</f>
        <v>40</v>
      </c>
      <c r="H119" s="74">
        <f>Rekenblad!H119</f>
        <v>0</v>
      </c>
      <c r="I119" s="20">
        <f>Rekenblad!I119</f>
        <v>0</v>
      </c>
      <c r="J119" s="20">
        <f>Rekenblad!J119</f>
        <v>4.58</v>
      </c>
      <c r="K119" s="20">
        <f>Rekenblad!K119</f>
        <v>0</v>
      </c>
      <c r="L119" s="21">
        <f>Rekenblad!L119</f>
        <v>0</v>
      </c>
      <c r="M119" s="9">
        <f>Rekenblad!M119</f>
        <v>0</v>
      </c>
      <c r="N119" s="9" t="str">
        <f>Rekenblad!N119</f>
        <v>Kantoor e.d.</v>
      </c>
      <c r="O119" s="22">
        <f t="shared" si="5"/>
        <v>0</v>
      </c>
      <c r="P119" s="40" t="e">
        <f t="shared" si="4"/>
        <v>#DIV/0!</v>
      </c>
    </row>
    <row r="120" spans="1:16" hidden="1" x14ac:dyDescent="0.25">
      <c r="A120" s="71" t="str">
        <f>Rekenblad!A120</f>
        <v>Begane grond</v>
      </c>
      <c r="B120" s="26" t="str">
        <f>Rekenblad!B120</f>
        <v>0.43</v>
      </c>
      <c r="C120" s="13" t="str">
        <f>Rekenblad!C120</f>
        <v>Decanaat</v>
      </c>
      <c r="D120" s="14" t="str">
        <f>Rekenblad!D120</f>
        <v>Hoofdgebouw</v>
      </c>
      <c r="E120" s="15" t="str">
        <f>Rekenblad!E120</f>
        <v>Tapiit</v>
      </c>
      <c r="F120" s="16">
        <f>Rekenblad!F120</f>
        <v>12.5</v>
      </c>
      <c r="G120" s="25">
        <f>Rekenblad!G120</f>
        <v>40</v>
      </c>
      <c r="H120" s="74">
        <f>Rekenblad!H120</f>
        <v>0</v>
      </c>
      <c r="I120" s="20">
        <f>Rekenblad!I120</f>
        <v>0</v>
      </c>
      <c r="J120" s="20">
        <f>Rekenblad!J120</f>
        <v>4.58</v>
      </c>
      <c r="K120" s="20">
        <f>Rekenblad!K120</f>
        <v>0</v>
      </c>
      <c r="L120" s="21">
        <f>Rekenblad!L120</f>
        <v>0</v>
      </c>
      <c r="M120" s="9">
        <f>Rekenblad!M120</f>
        <v>0</v>
      </c>
      <c r="N120" s="9" t="str">
        <f>Rekenblad!N120</f>
        <v>Kantoor e.d.</v>
      </c>
      <c r="O120" s="22">
        <f t="shared" si="5"/>
        <v>0</v>
      </c>
      <c r="P120" s="40" t="e">
        <f t="shared" si="4"/>
        <v>#DIV/0!</v>
      </c>
    </row>
    <row r="121" spans="1:16" hidden="1" x14ac:dyDescent="0.25">
      <c r="A121" s="71" t="str">
        <f>Rekenblad!A121</f>
        <v>Begane grond</v>
      </c>
      <c r="B121" s="33" t="str">
        <f>Rekenblad!B121</f>
        <v>0.04</v>
      </c>
      <c r="C121" s="13" t="str">
        <f>Rekenblad!C121</f>
        <v>Aula</v>
      </c>
      <c r="D121" s="14" t="str">
        <f>Rekenblad!D121</f>
        <v>Onderbouw</v>
      </c>
      <c r="E121" s="15" t="str">
        <f>Rekenblad!E121</f>
        <v>D.H.T.</v>
      </c>
      <c r="F121" s="16">
        <f>Rekenblad!F121</f>
        <v>130.41999999999999</v>
      </c>
      <c r="G121" s="44">
        <f>Rekenblad!G121</f>
        <v>200</v>
      </c>
      <c r="H121" s="74">
        <f>Rekenblad!H121</f>
        <v>0</v>
      </c>
      <c r="I121" s="20">
        <f>Rekenblad!I121</f>
        <v>0</v>
      </c>
      <c r="J121" s="20">
        <f>Rekenblad!J121</f>
        <v>239.1</v>
      </c>
      <c r="K121" s="20">
        <f>Rekenblad!K121</f>
        <v>0</v>
      </c>
      <c r="L121" s="21">
        <f>Rekenblad!L121</f>
        <v>0</v>
      </c>
      <c r="M121" s="9">
        <f>Rekenblad!M121</f>
        <v>0</v>
      </c>
      <c r="N121" s="9" t="str">
        <f>Rekenblad!N121</f>
        <v>Kantoor e.d.</v>
      </c>
      <c r="O121" s="22">
        <f t="shared" si="5"/>
        <v>0</v>
      </c>
      <c r="P121" s="40" t="e">
        <f t="shared" si="4"/>
        <v>#DIV/0!</v>
      </c>
    </row>
    <row r="122" spans="1:16" hidden="1" x14ac:dyDescent="0.25">
      <c r="A122" s="71" t="str">
        <f>Rekenblad!A122</f>
        <v>Begane grond</v>
      </c>
      <c r="B122" s="26" t="str">
        <f>Rekenblad!B122</f>
        <v>0.31</v>
      </c>
      <c r="C122" s="13" t="str">
        <f>Rekenblad!C122</f>
        <v>Leraar coordinator</v>
      </c>
      <c r="D122" s="14" t="str">
        <f>Rekenblad!D122</f>
        <v>Hoofdgebouw</v>
      </c>
      <c r="E122" s="15" t="str">
        <f>Rekenblad!E122</f>
        <v>Gietvloer</v>
      </c>
      <c r="F122" s="16">
        <f>Rekenblad!F122</f>
        <v>19.12</v>
      </c>
      <c r="G122" s="25">
        <f>Rekenblad!G122</f>
        <v>40</v>
      </c>
      <c r="H122" s="74">
        <f>Rekenblad!H122</f>
        <v>0</v>
      </c>
      <c r="I122" s="20">
        <f>Rekenblad!I122</f>
        <v>0</v>
      </c>
      <c r="J122" s="20">
        <f>Rekenblad!J122</f>
        <v>7.01</v>
      </c>
      <c r="K122" s="20">
        <f>Rekenblad!K122</f>
        <v>0</v>
      </c>
      <c r="L122" s="21">
        <f>Rekenblad!L122</f>
        <v>0</v>
      </c>
      <c r="M122" s="9">
        <f>Rekenblad!M122</f>
        <v>0</v>
      </c>
      <c r="N122" s="9" t="str">
        <f>Rekenblad!N122</f>
        <v>Kantoor e.d.</v>
      </c>
      <c r="O122" s="22">
        <f t="shared" si="5"/>
        <v>0</v>
      </c>
      <c r="P122" s="40" t="e">
        <f t="shared" si="4"/>
        <v>#DIV/0!</v>
      </c>
    </row>
    <row r="123" spans="1:16" hidden="1" x14ac:dyDescent="0.25">
      <c r="A123" s="71" t="str">
        <f>Rekenblad!A123</f>
        <v>Begane grond</v>
      </c>
      <c r="B123" s="12" t="str">
        <f>Rekenblad!B123</f>
        <v>0.2</v>
      </c>
      <c r="C123" s="13" t="str">
        <f>Rekenblad!C123</f>
        <v>Facilitair</v>
      </c>
      <c r="D123" s="14" t="str">
        <f>Rekenblad!D123</f>
        <v>Hoofdgebouw</v>
      </c>
      <c r="E123" s="15" t="str">
        <f>Rekenblad!E123</f>
        <v>Gietvloer</v>
      </c>
      <c r="F123" s="16">
        <f>Rekenblad!F123</f>
        <v>15.29</v>
      </c>
      <c r="G123" s="17">
        <f>Rekenblad!G123</f>
        <v>40</v>
      </c>
      <c r="H123" s="74">
        <f>Rekenblad!H123</f>
        <v>0</v>
      </c>
      <c r="I123" s="20">
        <f>Rekenblad!I123</f>
        <v>0</v>
      </c>
      <c r="J123" s="20">
        <f>Rekenblad!J123</f>
        <v>5.61</v>
      </c>
      <c r="K123" s="20">
        <f>Rekenblad!K123</f>
        <v>0</v>
      </c>
      <c r="L123" s="21">
        <f>Rekenblad!L123</f>
        <v>0</v>
      </c>
      <c r="M123" s="9">
        <f>Rekenblad!M123</f>
        <v>0</v>
      </c>
      <c r="N123" s="9" t="str">
        <f>Rekenblad!N123</f>
        <v>Kantoor e.d.</v>
      </c>
      <c r="O123" s="22">
        <f t="shared" si="5"/>
        <v>0</v>
      </c>
      <c r="P123" s="40" t="e">
        <f t="shared" si="4"/>
        <v>#DIV/0!</v>
      </c>
    </row>
    <row r="124" spans="1:16" hidden="1" x14ac:dyDescent="0.25">
      <c r="A124" s="71" t="str">
        <f>Rekenblad!A124</f>
        <v>Begane grond</v>
      </c>
      <c r="B124" s="32" t="str">
        <f>Rekenblad!B124</f>
        <v>0.14</v>
      </c>
      <c r="C124" s="13" t="str">
        <f>Rekenblad!C124</f>
        <v>Podium</v>
      </c>
      <c r="D124" s="14" t="str">
        <f>Rekenblad!D124</f>
        <v>Hoofdgebouw</v>
      </c>
      <c r="E124" s="15" t="str">
        <f>Rekenblad!E124</f>
        <v>Gietvloer</v>
      </c>
      <c r="F124" s="16">
        <f>Rekenblad!F124</f>
        <v>12</v>
      </c>
      <c r="G124" s="17">
        <f>Rekenblad!G124</f>
        <v>200</v>
      </c>
      <c r="H124" s="74">
        <f>Rekenblad!H124</f>
        <v>0</v>
      </c>
      <c r="I124" s="20">
        <f>Rekenblad!I124</f>
        <v>0</v>
      </c>
      <c r="J124" s="20">
        <f>Rekenblad!J124</f>
        <v>29.33</v>
      </c>
      <c r="K124" s="20">
        <f>Rekenblad!K124</f>
        <v>0</v>
      </c>
      <c r="L124" s="21">
        <f>Rekenblad!L124</f>
        <v>0</v>
      </c>
      <c r="M124" s="43">
        <f>Rekenblad!M124</f>
        <v>0</v>
      </c>
      <c r="N124" s="9" t="str">
        <f>Rekenblad!N124</f>
        <v>Douches e.d.</v>
      </c>
      <c r="O124" s="22">
        <f>F124*G124*$R$18</f>
        <v>0</v>
      </c>
      <c r="P124" s="40" t="e">
        <f t="shared" si="4"/>
        <v>#DIV/0!</v>
      </c>
    </row>
    <row r="125" spans="1:16" hidden="1" x14ac:dyDescent="0.25">
      <c r="A125" s="71" t="str">
        <f>Rekenblad!A125</f>
        <v>Begane grond</v>
      </c>
      <c r="B125" s="33" t="str">
        <f>Rekenblad!B125</f>
        <v>0.02</v>
      </c>
      <c r="C125" s="13" t="str">
        <f>Rekenblad!C125</f>
        <v>Binnenentree</v>
      </c>
      <c r="D125" s="14" t="str">
        <f>Rekenblad!D125</f>
        <v>Onderbouw</v>
      </c>
      <c r="E125" s="15" t="str">
        <f>Rekenblad!E125</f>
        <v>D.H.T.</v>
      </c>
      <c r="F125" s="16">
        <f>Rekenblad!F125</f>
        <v>11.4</v>
      </c>
      <c r="G125" s="44">
        <f>Rekenblad!G125</f>
        <v>200</v>
      </c>
      <c r="H125" s="74">
        <f>Rekenblad!H125</f>
        <v>0</v>
      </c>
      <c r="I125" s="20">
        <f>Rekenblad!I125</f>
        <v>0</v>
      </c>
      <c r="J125" s="20">
        <f>Rekenblad!J125</f>
        <v>27.87</v>
      </c>
      <c r="K125" s="20">
        <f>Rekenblad!K125</f>
        <v>0</v>
      </c>
      <c r="L125" s="21">
        <f>Rekenblad!L125</f>
        <v>0</v>
      </c>
      <c r="M125" s="9">
        <f>Rekenblad!M125</f>
        <v>0</v>
      </c>
      <c r="N125" s="9" t="str">
        <f>Rekenblad!N125</f>
        <v>Douches e.d.</v>
      </c>
      <c r="O125" s="22">
        <f t="shared" ref="O125:O130" si="6">F125*G125*$R$18</f>
        <v>0</v>
      </c>
      <c r="P125" s="40" t="e">
        <f t="shared" si="4"/>
        <v>#DIV/0!</v>
      </c>
    </row>
    <row r="126" spans="1:16" hidden="1" x14ac:dyDescent="0.25">
      <c r="A126" s="71" t="str">
        <f>Rekenblad!A126</f>
        <v>Begane grond</v>
      </c>
      <c r="B126" s="33" t="str">
        <f>Rekenblad!B126</f>
        <v>0.08</v>
      </c>
      <c r="C126" s="13" t="str">
        <f>Rekenblad!C126</f>
        <v>Kantine uitgifte</v>
      </c>
      <c r="D126" s="14" t="str">
        <f>Rekenblad!D126</f>
        <v>Onderbouw</v>
      </c>
      <c r="E126" s="15" t="str">
        <f>Rekenblad!E126</f>
        <v>Epoxy</v>
      </c>
      <c r="F126" s="16">
        <f>Rekenblad!F126</f>
        <v>8.3699999999999992</v>
      </c>
      <c r="G126" s="44">
        <f>Rekenblad!G126</f>
        <v>200</v>
      </c>
      <c r="H126" s="74">
        <f>Rekenblad!H126</f>
        <v>0</v>
      </c>
      <c r="I126" s="20">
        <f>Rekenblad!I126</f>
        <v>0</v>
      </c>
      <c r="J126" s="20">
        <f>Rekenblad!J126</f>
        <v>20.46</v>
      </c>
      <c r="K126" s="20">
        <f>Rekenblad!K126</f>
        <v>0</v>
      </c>
      <c r="L126" s="21">
        <f>Rekenblad!L126</f>
        <v>0</v>
      </c>
      <c r="M126" s="9">
        <f>Rekenblad!M126</f>
        <v>0</v>
      </c>
      <c r="N126" s="9" t="str">
        <f>Rekenblad!N126</f>
        <v>Douches e.d.</v>
      </c>
      <c r="O126" s="22">
        <f t="shared" si="6"/>
        <v>0</v>
      </c>
      <c r="P126" s="40" t="e">
        <f t="shared" si="4"/>
        <v>#DIV/0!</v>
      </c>
    </row>
    <row r="127" spans="1:16" hidden="1" x14ac:dyDescent="0.25">
      <c r="A127" s="71" t="str">
        <f>Rekenblad!A127</f>
        <v>Eerste etage</v>
      </c>
      <c r="B127" s="12" t="str">
        <f>Rekenblad!B127</f>
        <v>0.08</v>
      </c>
      <c r="C127" s="13" t="str">
        <f>Rekenblad!C127</f>
        <v>Herendouche</v>
      </c>
      <c r="D127" s="14" t="str">
        <f>Rekenblad!D127</f>
        <v>Gvmzaal</v>
      </c>
      <c r="E127" s="15" t="str">
        <f>Rekenblad!E127</f>
        <v>D.H.T.</v>
      </c>
      <c r="F127" s="16">
        <f>Rekenblad!F127</f>
        <v>23.57</v>
      </c>
      <c r="G127" s="17">
        <f>Rekenblad!G127</f>
        <v>200</v>
      </c>
      <c r="H127" s="74">
        <f>Rekenblad!H127</f>
        <v>0</v>
      </c>
      <c r="I127" s="20">
        <f>Rekenblad!I127</f>
        <v>0</v>
      </c>
      <c r="J127" s="20">
        <f>Rekenblad!J127</f>
        <v>57.62</v>
      </c>
      <c r="K127" s="20">
        <f>Rekenblad!K127</f>
        <v>0</v>
      </c>
      <c r="L127" s="21">
        <f>Rekenblad!L127</f>
        <v>0</v>
      </c>
      <c r="M127" s="9">
        <f>Rekenblad!M127</f>
        <v>0</v>
      </c>
      <c r="N127" s="9" t="str">
        <f>Rekenblad!N127</f>
        <v>Douches e.d.</v>
      </c>
      <c r="O127" s="22">
        <f t="shared" si="6"/>
        <v>0</v>
      </c>
      <c r="P127" s="40" t="e">
        <f t="shared" si="4"/>
        <v>#DIV/0!</v>
      </c>
    </row>
    <row r="128" spans="1:16" hidden="1" x14ac:dyDescent="0.25">
      <c r="A128" s="71" t="str">
        <f>Rekenblad!A128</f>
        <v>Eerste etage</v>
      </c>
      <c r="B128" s="12" t="str">
        <f>Rekenblad!B128</f>
        <v>0.11</v>
      </c>
      <c r="C128" s="13" t="str">
        <f>Rekenblad!C128</f>
        <v>Damesdouche</v>
      </c>
      <c r="D128" s="14" t="str">
        <f>Rekenblad!D128</f>
        <v>Gvmzaal</v>
      </c>
      <c r="E128" s="15" t="str">
        <f>Rekenblad!E128</f>
        <v>D.H.T.</v>
      </c>
      <c r="F128" s="16">
        <f>Rekenblad!F128</f>
        <v>23.57</v>
      </c>
      <c r="G128" s="17">
        <f>Rekenblad!G128</f>
        <v>200</v>
      </c>
      <c r="H128" s="74">
        <f>Rekenblad!H128</f>
        <v>0</v>
      </c>
      <c r="I128" s="20">
        <f>Rekenblad!I128</f>
        <v>0</v>
      </c>
      <c r="J128" s="20">
        <f>Rekenblad!J128</f>
        <v>57.62</v>
      </c>
      <c r="K128" s="20">
        <f>Rekenblad!K128</f>
        <v>0</v>
      </c>
      <c r="L128" s="21">
        <f>Rekenblad!L128</f>
        <v>0</v>
      </c>
      <c r="M128" s="9">
        <f>Rekenblad!M128</f>
        <v>0</v>
      </c>
      <c r="N128" s="9" t="str">
        <f>Rekenblad!N128</f>
        <v>Douches e.d.</v>
      </c>
      <c r="O128" s="22">
        <f t="shared" si="6"/>
        <v>0</v>
      </c>
      <c r="P128" s="40" t="e">
        <f t="shared" si="4"/>
        <v>#DIV/0!</v>
      </c>
    </row>
    <row r="129" spans="1:16" hidden="1" x14ac:dyDescent="0.25">
      <c r="A129" s="71" t="str">
        <f>Rekenblad!A129</f>
        <v>Begane grond</v>
      </c>
      <c r="B129" s="33" t="str">
        <f>Rekenblad!B129</f>
        <v>0.01</v>
      </c>
      <c r="C129" s="13" t="str">
        <f>Rekenblad!C129</f>
        <v>Buitenentree</v>
      </c>
      <c r="D129" s="14" t="str">
        <f>Rekenblad!D129</f>
        <v>Onderbouw</v>
      </c>
      <c r="E129" s="15" t="str">
        <f>Rekenblad!E129</f>
        <v>Schoonloopmat</v>
      </c>
      <c r="F129" s="16">
        <f>Rekenblad!F129</f>
        <v>8.42</v>
      </c>
      <c r="G129" s="31">
        <f>Rekenblad!G129</f>
        <v>200</v>
      </c>
      <c r="H129" s="74">
        <f>Rekenblad!H129</f>
        <v>0</v>
      </c>
      <c r="I129" s="20">
        <f>Rekenblad!I129</f>
        <v>0</v>
      </c>
      <c r="J129" s="20">
        <f>Rekenblad!J129</f>
        <v>20.58</v>
      </c>
      <c r="K129" s="20">
        <f>Rekenblad!K129</f>
        <v>0</v>
      </c>
      <c r="L129" s="21">
        <f>Rekenblad!L129</f>
        <v>0</v>
      </c>
      <c r="M129" s="9">
        <f>Rekenblad!M129</f>
        <v>0</v>
      </c>
      <c r="N129" s="9" t="str">
        <f>Rekenblad!N129</f>
        <v>Douches e.d.</v>
      </c>
      <c r="O129" s="22">
        <f t="shared" si="6"/>
        <v>0</v>
      </c>
      <c r="P129" s="40" t="e">
        <f t="shared" si="4"/>
        <v>#DIV/0!</v>
      </c>
    </row>
    <row r="130" spans="1:16" hidden="1" x14ac:dyDescent="0.25">
      <c r="A130" s="71" t="str">
        <f>Rekenblad!A130</f>
        <v>Tweede etage</v>
      </c>
      <c r="B130" s="28" t="str">
        <f>Rekenblad!B130</f>
        <v>2.07</v>
      </c>
      <c r="C130" s="13" t="str">
        <f>Rekenblad!C130</f>
        <v>Urinoirs 4x</v>
      </c>
      <c r="D130" s="14" t="str">
        <f>Rekenblad!D130</f>
        <v>Hoofdgebouw</v>
      </c>
      <c r="E130" s="15" t="str">
        <f>Rekenblad!E130</f>
        <v>D.H.T.</v>
      </c>
      <c r="F130" s="16">
        <f>Rekenblad!F130</f>
        <v>5.03</v>
      </c>
      <c r="G130" s="29">
        <f>Rekenblad!G130</f>
        <v>200</v>
      </c>
      <c r="H130" s="74">
        <f>Rekenblad!H130</f>
        <v>0</v>
      </c>
      <c r="I130" s="20">
        <f>Rekenblad!I130</f>
        <v>0</v>
      </c>
      <c r="J130" s="20">
        <f>Rekenblad!J130</f>
        <v>12.3</v>
      </c>
      <c r="K130" s="20">
        <f>Rekenblad!K130</f>
        <v>0</v>
      </c>
      <c r="L130" s="21">
        <f>Rekenblad!L130</f>
        <v>0</v>
      </c>
      <c r="M130" s="9">
        <f>Rekenblad!M130</f>
        <v>0</v>
      </c>
      <c r="N130" s="9" t="str">
        <f>Rekenblad!N130</f>
        <v>Douches e.d.</v>
      </c>
      <c r="O130" s="22">
        <f t="shared" si="6"/>
        <v>0</v>
      </c>
      <c r="P130" s="40" t="e">
        <f t="shared" si="4"/>
        <v>#DIV/0!</v>
      </c>
    </row>
    <row r="131" spans="1:16" hidden="1" x14ac:dyDescent="0.25">
      <c r="A131" s="71" t="str">
        <f>Rekenblad!A131</f>
        <v>Begane grond</v>
      </c>
      <c r="B131" s="33" t="str">
        <f>Rekenblad!B131</f>
        <v>0.09</v>
      </c>
      <c r="C131" s="13" t="str">
        <f>Rekenblad!C131</f>
        <v>Herentoilet voorruimte incl. urinoirs</v>
      </c>
      <c r="D131" s="14" t="str">
        <f>Rekenblad!D131</f>
        <v>Onderbouw</v>
      </c>
      <c r="E131" s="15" t="str">
        <f>Rekenblad!E131</f>
        <v>Epoxy</v>
      </c>
      <c r="F131" s="16">
        <f>Rekenblad!F131</f>
        <v>8.23</v>
      </c>
      <c r="G131" s="31">
        <f>Rekenblad!G131</f>
        <v>200</v>
      </c>
      <c r="H131" s="74">
        <f>Rekenblad!H131</f>
        <v>0</v>
      </c>
      <c r="I131" s="20">
        <f>Rekenblad!I131</f>
        <v>0</v>
      </c>
      <c r="J131" s="20">
        <f>Rekenblad!J131</f>
        <v>24.14</v>
      </c>
      <c r="K131" s="20">
        <f>Rekenblad!K131</f>
        <v>0</v>
      </c>
      <c r="L131" s="21">
        <f>Rekenblad!L131</f>
        <v>0</v>
      </c>
      <c r="M131" s="43">
        <f>Rekenblad!M131</f>
        <v>0</v>
      </c>
      <c r="N131" s="9" t="str">
        <f>Rekenblad!N131</f>
        <v>Toilet voorruimte</v>
      </c>
      <c r="O131" s="22">
        <f>F131*G131*$R$19</f>
        <v>0</v>
      </c>
      <c r="P131" s="40" t="e">
        <f t="shared" si="4"/>
        <v>#DIV/0!</v>
      </c>
    </row>
    <row r="132" spans="1:16" hidden="1" x14ac:dyDescent="0.25">
      <c r="A132" s="71" t="str">
        <f>Rekenblad!A132</f>
        <v>Derde etage</v>
      </c>
      <c r="B132" s="28" t="str">
        <f>Rekenblad!B132</f>
        <v>3.04</v>
      </c>
      <c r="C132" s="13" t="str">
        <f>Rekenblad!C132</f>
        <v>Damestoilet voorruimte</v>
      </c>
      <c r="D132" s="14" t="str">
        <f>Rekenblad!D132</f>
        <v>Hoofdgebouw</v>
      </c>
      <c r="E132" s="15" t="str">
        <f>Rekenblad!E132</f>
        <v>D.H.T.</v>
      </c>
      <c r="F132" s="16">
        <f>Rekenblad!F132</f>
        <v>11.99</v>
      </c>
      <c r="G132" s="29">
        <f>Rekenblad!G132</f>
        <v>200</v>
      </c>
      <c r="H132" s="74">
        <f>Rekenblad!H132</f>
        <v>0</v>
      </c>
      <c r="I132" s="20">
        <f>Rekenblad!I132</f>
        <v>0</v>
      </c>
      <c r="J132" s="20">
        <f>Rekenblad!J132</f>
        <v>36.64</v>
      </c>
      <c r="K132" s="20">
        <f>Rekenblad!K132</f>
        <v>0</v>
      </c>
      <c r="L132" s="21">
        <f>Rekenblad!L132</f>
        <v>0</v>
      </c>
      <c r="M132" s="43">
        <f>Rekenblad!M132</f>
        <v>0</v>
      </c>
      <c r="N132" s="9" t="str">
        <f>Rekenblad!N132</f>
        <v>Toilet voorruimte</v>
      </c>
      <c r="O132" s="22">
        <f t="shared" ref="O132:O136" si="7">F132*G132*$R$19</f>
        <v>0</v>
      </c>
      <c r="P132" s="40" t="e">
        <f t="shared" si="4"/>
        <v>#DIV/0!</v>
      </c>
    </row>
    <row r="133" spans="1:16" hidden="1" x14ac:dyDescent="0.25">
      <c r="A133" s="71" t="str">
        <f>Rekenblad!A133</f>
        <v>Eerste etage</v>
      </c>
      <c r="B133" s="26" t="str">
        <f>Rekenblad!B133</f>
        <v>1.02</v>
      </c>
      <c r="C133" s="13" t="str">
        <f>Rekenblad!C133</f>
        <v>Damestoilet voorruimte</v>
      </c>
      <c r="D133" s="14" t="str">
        <f>Rekenblad!D133</f>
        <v>Hoofdgebouw</v>
      </c>
      <c r="E133" s="15" t="str">
        <f>Rekenblad!E133</f>
        <v>D.H.T.</v>
      </c>
      <c r="F133" s="16">
        <f>Rekenblad!F133</f>
        <v>11.99</v>
      </c>
      <c r="G133" s="25">
        <f>Rekenblad!G133</f>
        <v>200</v>
      </c>
      <c r="H133" s="74">
        <f>Rekenblad!H133</f>
        <v>0</v>
      </c>
      <c r="I133" s="20">
        <f>Rekenblad!I133</f>
        <v>0</v>
      </c>
      <c r="J133" s="20">
        <f>Rekenblad!J133</f>
        <v>36.64</v>
      </c>
      <c r="K133" s="20">
        <f>Rekenblad!K133</f>
        <v>0</v>
      </c>
      <c r="L133" s="21">
        <f>Rekenblad!L133</f>
        <v>0</v>
      </c>
      <c r="M133" s="9">
        <f>Rekenblad!M133</f>
        <v>0</v>
      </c>
      <c r="N133" s="9" t="str">
        <f>Rekenblad!N133</f>
        <v>Toilet voorruimte</v>
      </c>
      <c r="O133" s="22">
        <f t="shared" si="7"/>
        <v>0</v>
      </c>
      <c r="P133" s="40" t="e">
        <f t="shared" si="4"/>
        <v>#DIV/0!</v>
      </c>
    </row>
    <row r="134" spans="1:16" hidden="1" x14ac:dyDescent="0.25">
      <c r="A134" s="71" t="str">
        <f>Rekenblad!A134</f>
        <v>Tweede etage</v>
      </c>
      <c r="B134" s="28" t="str">
        <f>Rekenblad!B134</f>
        <v>2.03</v>
      </c>
      <c r="C134" s="13" t="str">
        <f>Rekenblad!C134</f>
        <v>Herentoilet voorruimte</v>
      </c>
      <c r="D134" s="14" t="str">
        <f>Rekenblad!D134</f>
        <v>Hoofdgebouw</v>
      </c>
      <c r="E134" s="15" t="str">
        <f>Rekenblad!E134</f>
        <v>D.H.T.</v>
      </c>
      <c r="F134" s="16">
        <f>Rekenblad!F134</f>
        <v>11.99</v>
      </c>
      <c r="G134" s="29">
        <f>Rekenblad!G134</f>
        <v>200</v>
      </c>
      <c r="H134" s="74">
        <f>Rekenblad!H134</f>
        <v>0</v>
      </c>
      <c r="I134" s="20">
        <f>Rekenblad!I134</f>
        <v>0</v>
      </c>
      <c r="J134" s="20">
        <f>Rekenblad!J134</f>
        <v>36.64</v>
      </c>
      <c r="K134" s="20">
        <f>Rekenblad!K134</f>
        <v>0</v>
      </c>
      <c r="L134" s="21">
        <f>Rekenblad!L134</f>
        <v>0</v>
      </c>
      <c r="M134" s="9">
        <f>Rekenblad!M134</f>
        <v>0</v>
      </c>
      <c r="N134" s="9" t="str">
        <f>Rekenblad!N134</f>
        <v>Toilet voorruimte</v>
      </c>
      <c r="O134" s="22">
        <f t="shared" si="7"/>
        <v>0</v>
      </c>
      <c r="P134" s="40" t="e">
        <f t="shared" si="4"/>
        <v>#DIV/0!</v>
      </c>
    </row>
    <row r="135" spans="1:16" hidden="1" x14ac:dyDescent="0.25">
      <c r="A135" s="71" t="str">
        <f>Rekenblad!A135</f>
        <v>Begane grond</v>
      </c>
      <c r="B135" s="26" t="str">
        <f>Rekenblad!B135</f>
        <v>0.25</v>
      </c>
      <c r="C135" s="13" t="str">
        <f>Rekenblad!C135</f>
        <v>Lerarentoilet dames voorruimte</v>
      </c>
      <c r="D135" s="14" t="str">
        <f>Rekenblad!D135</f>
        <v>Hoofdgebouw</v>
      </c>
      <c r="E135" s="15" t="str">
        <f>Rekenblad!E135</f>
        <v>D.H.T.</v>
      </c>
      <c r="F135" s="16">
        <f>Rekenblad!F135</f>
        <v>4.9800000000000004</v>
      </c>
      <c r="G135" s="25">
        <f>Rekenblad!G135</f>
        <v>200</v>
      </c>
      <c r="H135" s="74">
        <f>Rekenblad!H135</f>
        <v>0</v>
      </c>
      <c r="I135" s="20">
        <f>Rekenblad!I135</f>
        <v>0</v>
      </c>
      <c r="J135" s="20">
        <f>Rekenblad!J135</f>
        <v>18.260000000000002</v>
      </c>
      <c r="K135" s="20">
        <f>Rekenblad!K135</f>
        <v>0</v>
      </c>
      <c r="L135" s="21">
        <f>Rekenblad!L135</f>
        <v>0</v>
      </c>
      <c r="M135" s="43">
        <f>Rekenblad!M135</f>
        <v>0</v>
      </c>
      <c r="N135" s="9" t="str">
        <f>Rekenblad!N135</f>
        <v>Toilet voorruimte</v>
      </c>
      <c r="O135" s="22">
        <f t="shared" si="7"/>
        <v>0</v>
      </c>
      <c r="P135" s="40" t="e">
        <f t="shared" si="4"/>
        <v>#DIV/0!</v>
      </c>
    </row>
    <row r="136" spans="1:16" hidden="1" x14ac:dyDescent="0.25">
      <c r="A136" s="71" t="str">
        <f>Rekenblad!A136</f>
        <v>Begane grond</v>
      </c>
      <c r="B136" s="26" t="str">
        <f>Rekenblad!B136</f>
        <v>0.28</v>
      </c>
      <c r="C136" s="13" t="str">
        <f>Rekenblad!C136</f>
        <v>Leraren herentoilet voorruimte</v>
      </c>
      <c r="D136" s="14" t="str">
        <f>Rekenblad!D136</f>
        <v>Hoofdgebouw</v>
      </c>
      <c r="E136" s="15" t="str">
        <f>Rekenblad!E136</f>
        <v>D.H.T.</v>
      </c>
      <c r="F136" s="16">
        <f>Rekenblad!F136</f>
        <v>4.96</v>
      </c>
      <c r="G136" s="25">
        <f>Rekenblad!G136</f>
        <v>200</v>
      </c>
      <c r="H136" s="74">
        <f>Rekenblad!H136</f>
        <v>0</v>
      </c>
      <c r="I136" s="20">
        <f>Rekenblad!I136</f>
        <v>0</v>
      </c>
      <c r="J136" s="20">
        <f>Rekenblad!J136</f>
        <v>18.190000000000001</v>
      </c>
      <c r="K136" s="20">
        <f>Rekenblad!K136</f>
        <v>0</v>
      </c>
      <c r="L136" s="21">
        <f>Rekenblad!L136</f>
        <v>0</v>
      </c>
      <c r="M136" s="9">
        <f>Rekenblad!M136</f>
        <v>0</v>
      </c>
      <c r="N136" s="9" t="str">
        <f>Rekenblad!N136</f>
        <v>Toilet voorruimte</v>
      </c>
      <c r="O136" s="22">
        <f t="shared" si="7"/>
        <v>0</v>
      </c>
      <c r="P136" s="40" t="e">
        <f t="shared" si="4"/>
        <v>#DIV/0!</v>
      </c>
    </row>
    <row r="137" spans="1:16" hidden="1" x14ac:dyDescent="0.25">
      <c r="A137" s="71" t="str">
        <f>Rekenblad!A137</f>
        <v>Begane grond</v>
      </c>
      <c r="B137" s="26" t="str">
        <f>Rekenblad!B137</f>
        <v>0.37</v>
      </c>
      <c r="C137" s="13" t="str">
        <f>Rekenblad!C137</f>
        <v>Lift</v>
      </c>
      <c r="D137" s="14" t="str">
        <f>Rekenblad!D137</f>
        <v>Hoofdgebouw</v>
      </c>
      <c r="E137" s="15" t="str">
        <f>Rekenblad!E137</f>
        <v>Linoleum</v>
      </c>
      <c r="F137" s="16">
        <f>Rekenblad!F137</f>
        <v>1</v>
      </c>
      <c r="G137" s="25">
        <f>Rekenblad!G137</f>
        <v>200</v>
      </c>
      <c r="H137" s="74">
        <f>Rekenblad!H137</f>
        <v>0</v>
      </c>
      <c r="I137" s="20">
        <f>Rekenblad!I137</f>
        <v>0</v>
      </c>
      <c r="J137" s="20">
        <f>Rekenblad!J137</f>
        <v>4.07</v>
      </c>
      <c r="K137" s="20">
        <f>Rekenblad!K137</f>
        <v>0</v>
      </c>
      <c r="L137" s="21">
        <f>Rekenblad!L137</f>
        <v>0</v>
      </c>
      <c r="M137" s="43">
        <f>Rekenblad!M137</f>
        <v>0</v>
      </c>
      <c r="N137" s="9" t="str">
        <f>Rekenblad!N137</f>
        <v>Toilet</v>
      </c>
      <c r="O137" s="22">
        <f>F137*G137*$R$20</f>
        <v>0</v>
      </c>
      <c r="P137" s="40" t="e">
        <f t="shared" si="4"/>
        <v>#DIV/0!</v>
      </c>
    </row>
    <row r="138" spans="1:16" hidden="1" x14ac:dyDescent="0.25">
      <c r="A138" s="71" t="str">
        <f>Rekenblad!A138</f>
        <v>Begane grond</v>
      </c>
      <c r="B138" s="33" t="str">
        <f>Rekenblad!B138</f>
        <v>0.24</v>
      </c>
      <c r="C138" s="13" t="str">
        <f>Rekenblad!C138</f>
        <v>Lift</v>
      </c>
      <c r="D138" s="14" t="str">
        <f>Rekenblad!D138</f>
        <v>Onderbouw</v>
      </c>
      <c r="E138" s="15" t="str">
        <f>Rekenblad!E138</f>
        <v>Marmoleum</v>
      </c>
      <c r="F138" s="16">
        <f>Rekenblad!F138</f>
        <v>2</v>
      </c>
      <c r="G138" s="44">
        <f>Rekenblad!G138</f>
        <v>200</v>
      </c>
      <c r="H138" s="74">
        <f>Rekenblad!H138</f>
        <v>0</v>
      </c>
      <c r="I138" s="20">
        <f>Rekenblad!I138</f>
        <v>0</v>
      </c>
      <c r="J138" s="20">
        <f>Rekenblad!J138</f>
        <v>8.15</v>
      </c>
      <c r="K138" s="20">
        <f>Rekenblad!K138</f>
        <v>0</v>
      </c>
      <c r="L138" s="21">
        <f>Rekenblad!L138</f>
        <v>0</v>
      </c>
      <c r="M138" s="9">
        <f>Rekenblad!M138</f>
        <v>0</v>
      </c>
      <c r="N138" s="9" t="str">
        <f>Rekenblad!N138</f>
        <v>Toilet</v>
      </c>
      <c r="O138" s="22">
        <f t="shared" ref="O138:O148" si="8">F138*G138*$R$20</f>
        <v>0</v>
      </c>
      <c r="P138" s="40" t="e">
        <f t="shared" si="4"/>
        <v>#DIV/0!</v>
      </c>
    </row>
    <row r="139" spans="1:16" hidden="1" x14ac:dyDescent="0.25">
      <c r="A139" s="71" t="str">
        <f>Rekenblad!A139</f>
        <v>Begane grond</v>
      </c>
      <c r="B139" s="33" t="str">
        <f>Rekenblad!B139</f>
        <v>0.29</v>
      </c>
      <c r="C139" s="13" t="str">
        <f>Rekenblad!C139</f>
        <v>Lerarentoilet heren + Miva</v>
      </c>
      <c r="D139" s="14" t="str">
        <f>Rekenblad!D139</f>
        <v>Onderbouw</v>
      </c>
      <c r="E139" s="15" t="str">
        <f>Rekenblad!E139</f>
        <v>Epoxy</v>
      </c>
      <c r="F139" s="16">
        <f>Rekenblad!F139</f>
        <v>3.35</v>
      </c>
      <c r="G139" s="44">
        <f>Rekenblad!G139</f>
        <v>200</v>
      </c>
      <c r="H139" s="74">
        <f>Rekenblad!H139</f>
        <v>0</v>
      </c>
      <c r="I139" s="20">
        <f>Rekenblad!I139</f>
        <v>0</v>
      </c>
      <c r="J139" s="20">
        <f>Rekenblad!J139</f>
        <v>13.65</v>
      </c>
      <c r="K139" s="20">
        <f>Rekenblad!K139</f>
        <v>0</v>
      </c>
      <c r="L139" s="21">
        <f>Rekenblad!L139</f>
        <v>0</v>
      </c>
      <c r="M139" s="9">
        <f>Rekenblad!M139</f>
        <v>0</v>
      </c>
      <c r="N139" s="9" t="str">
        <f>Rekenblad!N139</f>
        <v>Toilet</v>
      </c>
      <c r="O139" s="22">
        <f t="shared" si="8"/>
        <v>0</v>
      </c>
      <c r="P139" s="40" t="e">
        <f t="shared" si="4"/>
        <v>#DIV/0!</v>
      </c>
    </row>
    <row r="140" spans="1:16" hidden="1" x14ac:dyDescent="0.25">
      <c r="A140" s="71" t="str">
        <f>Rekenblad!A140</f>
        <v>Begane grond</v>
      </c>
      <c r="B140" s="12" t="str">
        <f>Rekenblad!B140</f>
        <v>0.06</v>
      </c>
      <c r="C140" s="13" t="str">
        <f>Rekenblad!C140</f>
        <v>Mindervalide toilet</v>
      </c>
      <c r="D140" s="14" t="str">
        <f>Rekenblad!D140</f>
        <v>Hoofdgebouw</v>
      </c>
      <c r="E140" s="15" t="str">
        <f>Rekenblad!E140</f>
        <v>D.H.T.</v>
      </c>
      <c r="F140" s="16">
        <f>Rekenblad!F140</f>
        <v>4.33</v>
      </c>
      <c r="G140" s="17">
        <f>Rekenblad!G140</f>
        <v>200</v>
      </c>
      <c r="H140" s="74">
        <f>Rekenblad!H140</f>
        <v>0</v>
      </c>
      <c r="I140" s="20">
        <f>Rekenblad!I140</f>
        <v>0</v>
      </c>
      <c r="J140" s="20">
        <f>Rekenblad!J140</f>
        <v>17.64</v>
      </c>
      <c r="K140" s="20">
        <f>Rekenblad!K140</f>
        <v>0</v>
      </c>
      <c r="L140" s="21">
        <f>Rekenblad!L140</f>
        <v>0</v>
      </c>
      <c r="M140" s="9">
        <f>Rekenblad!M140</f>
        <v>0</v>
      </c>
      <c r="N140" s="9" t="str">
        <f>Rekenblad!N140</f>
        <v>Toilet</v>
      </c>
      <c r="O140" s="22">
        <f t="shared" si="8"/>
        <v>0</v>
      </c>
      <c r="P140" s="40" t="e">
        <f t="shared" si="4"/>
        <v>#DIV/0!</v>
      </c>
    </row>
    <row r="141" spans="1:16" hidden="1" x14ac:dyDescent="0.25">
      <c r="A141" s="71" t="str">
        <f>Rekenblad!A141</f>
        <v>Begane grond</v>
      </c>
      <c r="B141" s="32" t="str">
        <f>Rekenblad!B141</f>
        <v>0.07</v>
      </c>
      <c r="C141" s="13" t="str">
        <f>Rekenblad!C141</f>
        <v>Damestoilet voorruimte</v>
      </c>
      <c r="D141" s="14" t="str">
        <f>Rekenblad!D141</f>
        <v>Hoofdgebouw</v>
      </c>
      <c r="E141" s="15" t="str">
        <f>Rekenblad!E141</f>
        <v>D.H.T.</v>
      </c>
      <c r="F141" s="16">
        <f>Rekenblad!F141</f>
        <v>5.0999999999999996</v>
      </c>
      <c r="G141" s="17">
        <f>Rekenblad!G141</f>
        <v>200</v>
      </c>
      <c r="H141" s="74">
        <f>Rekenblad!H141</f>
        <v>0</v>
      </c>
      <c r="I141" s="20">
        <f>Rekenblad!I141</f>
        <v>0</v>
      </c>
      <c r="J141" s="20">
        <f>Rekenblad!J141</f>
        <v>20.78</v>
      </c>
      <c r="K141" s="20">
        <f>Rekenblad!K141</f>
        <v>0</v>
      </c>
      <c r="L141" s="21">
        <f>Rekenblad!L141</f>
        <v>0</v>
      </c>
      <c r="M141" s="9">
        <f>Rekenblad!M141</f>
        <v>0</v>
      </c>
      <c r="N141" s="9" t="str">
        <f>Rekenblad!N141</f>
        <v>Toilet</v>
      </c>
      <c r="O141" s="22">
        <f t="shared" si="8"/>
        <v>0</v>
      </c>
      <c r="P141" s="40" t="e">
        <f t="shared" si="4"/>
        <v>#DIV/0!</v>
      </c>
    </row>
    <row r="142" spans="1:16" hidden="1" x14ac:dyDescent="0.25">
      <c r="A142" s="71" t="str">
        <f>Rekenblad!A142</f>
        <v>Begane grond</v>
      </c>
      <c r="B142" s="33" t="str">
        <f>Rekenblad!B142</f>
        <v>0.11</v>
      </c>
      <c r="C142" s="13" t="str">
        <f>Rekenblad!C142</f>
        <v>Damestoilet voorruimte</v>
      </c>
      <c r="D142" s="14" t="str">
        <f>Rekenblad!D142</f>
        <v>Onderbouw</v>
      </c>
      <c r="E142" s="15" t="str">
        <f>Rekenblad!E142</f>
        <v>Epoxy</v>
      </c>
      <c r="F142" s="16">
        <f>Rekenblad!F142</f>
        <v>5.0999999999999996</v>
      </c>
      <c r="G142" s="31">
        <f>Rekenblad!G142</f>
        <v>200</v>
      </c>
      <c r="H142" s="74">
        <f>Rekenblad!H142</f>
        <v>0</v>
      </c>
      <c r="I142" s="20">
        <f>Rekenblad!I142</f>
        <v>0</v>
      </c>
      <c r="J142" s="20">
        <f>Rekenblad!J142</f>
        <v>20.78</v>
      </c>
      <c r="K142" s="20">
        <f>Rekenblad!K142</f>
        <v>0</v>
      </c>
      <c r="L142" s="21">
        <f>Rekenblad!L142</f>
        <v>0</v>
      </c>
      <c r="M142" s="9">
        <f>Rekenblad!M142</f>
        <v>0</v>
      </c>
      <c r="N142" s="9" t="str">
        <f>Rekenblad!N142</f>
        <v>Toilet</v>
      </c>
      <c r="O142" s="22">
        <f t="shared" si="8"/>
        <v>0</v>
      </c>
      <c r="P142" s="40" t="e">
        <f t="shared" si="4"/>
        <v>#DIV/0!</v>
      </c>
    </row>
    <row r="143" spans="1:16" hidden="1" x14ac:dyDescent="0.25">
      <c r="A143" s="71" t="str">
        <f>Rekenblad!A143</f>
        <v>Eerste etage</v>
      </c>
      <c r="B143" s="32" t="str">
        <f>Rekenblad!B143</f>
        <v>0.07</v>
      </c>
      <c r="C143" s="13" t="str">
        <f>Rekenblad!C143</f>
        <v>Damestoilet voorruimte</v>
      </c>
      <c r="D143" s="14" t="str">
        <f>Rekenblad!D143</f>
        <v>Gvmzaal</v>
      </c>
      <c r="E143" s="15" t="str">
        <f>Rekenblad!E143</f>
        <v>D.H.T.</v>
      </c>
      <c r="F143" s="16">
        <f>Rekenblad!F143</f>
        <v>6.9</v>
      </c>
      <c r="G143" s="17">
        <f>Rekenblad!G143</f>
        <v>200</v>
      </c>
      <c r="H143" s="74">
        <f>Rekenblad!H143</f>
        <v>0</v>
      </c>
      <c r="I143" s="20">
        <f>Rekenblad!I143</f>
        <v>0</v>
      </c>
      <c r="J143" s="20">
        <f>Rekenblad!J143</f>
        <v>28.11</v>
      </c>
      <c r="K143" s="20">
        <f>Rekenblad!K143</f>
        <v>0</v>
      </c>
      <c r="L143" s="21">
        <f>Rekenblad!L143</f>
        <v>0</v>
      </c>
      <c r="M143" s="9">
        <f>Rekenblad!M143</f>
        <v>0</v>
      </c>
      <c r="N143" s="9" t="str">
        <f>Rekenblad!N143</f>
        <v>Toilet</v>
      </c>
      <c r="O143" s="22">
        <f t="shared" si="8"/>
        <v>0</v>
      </c>
      <c r="P143" s="40" t="e">
        <f t="shared" si="4"/>
        <v>#DIV/0!</v>
      </c>
    </row>
    <row r="144" spans="1:16" hidden="1" x14ac:dyDescent="0.25">
      <c r="A144" s="71" t="str">
        <f>Rekenblad!A144</f>
        <v>Eerste etage</v>
      </c>
      <c r="B144" s="12" t="str">
        <f>Rekenblad!B144</f>
        <v>0.07</v>
      </c>
      <c r="C144" s="13" t="str">
        <f>Rekenblad!C144</f>
        <v>Herentoilet voorruimte</v>
      </c>
      <c r="D144" s="14" t="str">
        <f>Rekenblad!D144</f>
        <v>Gvmzaal</v>
      </c>
      <c r="E144" s="15" t="str">
        <f>Rekenblad!E144</f>
        <v>D.H.T.</v>
      </c>
      <c r="F144" s="16">
        <f>Rekenblad!F144</f>
        <v>6.9</v>
      </c>
      <c r="G144" s="17">
        <f>Rekenblad!G144</f>
        <v>200</v>
      </c>
      <c r="H144" s="74">
        <f>Rekenblad!H144</f>
        <v>0</v>
      </c>
      <c r="I144" s="20">
        <f>Rekenblad!I144</f>
        <v>0</v>
      </c>
      <c r="J144" s="20">
        <f>Rekenblad!J144</f>
        <v>28.11</v>
      </c>
      <c r="K144" s="20">
        <f>Rekenblad!K144</f>
        <v>0</v>
      </c>
      <c r="L144" s="21">
        <f>Rekenblad!L144</f>
        <v>0</v>
      </c>
      <c r="M144" s="9">
        <f>Rekenblad!M144</f>
        <v>0</v>
      </c>
      <c r="N144" s="9" t="str">
        <f>Rekenblad!N144</f>
        <v>Toilet</v>
      </c>
      <c r="O144" s="22">
        <f t="shared" si="8"/>
        <v>0</v>
      </c>
      <c r="P144" s="40" t="e">
        <f t="shared" ref="P144:P183" si="9">O144/I144-1</f>
        <v>#DIV/0!</v>
      </c>
    </row>
    <row r="145" spans="1:16" hidden="1" x14ac:dyDescent="0.25">
      <c r="A145" s="71" t="str">
        <f>Rekenblad!A145</f>
        <v>Begane grond</v>
      </c>
      <c r="B145" s="12" t="str">
        <f>Rekenblad!B145</f>
        <v>0.03</v>
      </c>
      <c r="C145" s="13" t="str">
        <f>Rekenblad!C145</f>
        <v>Herentoilet voorruimte</v>
      </c>
      <c r="D145" s="14" t="str">
        <f>Rekenblad!D145</f>
        <v>Hoofdgebouw</v>
      </c>
      <c r="E145" s="15" t="str">
        <f>Rekenblad!E145</f>
        <v>D.H.T.</v>
      </c>
      <c r="F145" s="16">
        <f>Rekenblad!F145</f>
        <v>5.49</v>
      </c>
      <c r="G145" s="17">
        <f>Rekenblad!G145</f>
        <v>200</v>
      </c>
      <c r="H145" s="74">
        <f>Rekenblad!H145</f>
        <v>0</v>
      </c>
      <c r="I145" s="20">
        <f>Rekenblad!I145</f>
        <v>0</v>
      </c>
      <c r="J145" s="20">
        <f>Rekenblad!J145</f>
        <v>22.37</v>
      </c>
      <c r="K145" s="20">
        <f>Rekenblad!K145</f>
        <v>0</v>
      </c>
      <c r="L145" s="21">
        <f>Rekenblad!L145</f>
        <v>0</v>
      </c>
      <c r="M145" s="9">
        <f>Rekenblad!M145</f>
        <v>0</v>
      </c>
      <c r="N145" s="9" t="str">
        <f>Rekenblad!N145</f>
        <v>Toilet</v>
      </c>
      <c r="O145" s="22">
        <f t="shared" si="8"/>
        <v>0</v>
      </c>
      <c r="P145" s="40" t="e">
        <f t="shared" si="9"/>
        <v>#DIV/0!</v>
      </c>
    </row>
    <row r="146" spans="1:16" hidden="1" x14ac:dyDescent="0.25">
      <c r="A146" s="71" t="str">
        <f>Rekenblad!A146</f>
        <v>Begane grond</v>
      </c>
      <c r="B146" s="33" t="str">
        <f>Rekenblad!B146</f>
        <v>0.28</v>
      </c>
      <c r="C146" s="13" t="str">
        <f>Rekenblad!C146</f>
        <v>Lerarentoilet dames</v>
      </c>
      <c r="D146" s="14" t="str">
        <f>Rekenblad!D146</f>
        <v>Onderbouw</v>
      </c>
      <c r="E146" s="15" t="str">
        <f>Rekenblad!E146</f>
        <v>Epoxy</v>
      </c>
      <c r="F146" s="16">
        <f>Rekenblad!F146</f>
        <v>2.23</v>
      </c>
      <c r="G146" s="44">
        <f>Rekenblad!G146</f>
        <v>200</v>
      </c>
      <c r="H146" s="74">
        <f>Rekenblad!H146</f>
        <v>0</v>
      </c>
      <c r="I146" s="20">
        <f>Rekenblad!I146</f>
        <v>0</v>
      </c>
      <c r="J146" s="20">
        <f>Rekenblad!J146</f>
        <v>9.09</v>
      </c>
      <c r="K146" s="20">
        <f>Rekenblad!K146</f>
        <v>0</v>
      </c>
      <c r="L146" s="21">
        <f>Rekenblad!L146</f>
        <v>0</v>
      </c>
      <c r="M146" s="9">
        <f>Rekenblad!M146</f>
        <v>0</v>
      </c>
      <c r="N146" s="9" t="str">
        <f>Rekenblad!N146</f>
        <v>Toilet</v>
      </c>
      <c r="O146" s="22">
        <f t="shared" si="8"/>
        <v>0</v>
      </c>
      <c r="P146" s="40" t="e">
        <f t="shared" si="9"/>
        <v>#DIV/0!</v>
      </c>
    </row>
    <row r="147" spans="1:16" x14ac:dyDescent="0.25">
      <c r="A147" s="71" t="str">
        <f>Rekenblad!A147</f>
        <v>Tussenverdieping</v>
      </c>
      <c r="B147" s="50" t="str">
        <f>Rekenblad!B147</f>
        <v>0.03</v>
      </c>
      <c r="C147" s="13" t="str">
        <f>Rekenblad!C147</f>
        <v>Douche</v>
      </c>
      <c r="D147" s="14" t="str">
        <f>Rekenblad!D147</f>
        <v>Hoofdgebouw</v>
      </c>
      <c r="E147" s="15" t="str">
        <f>Rekenblad!E147</f>
        <v>D.H.T.</v>
      </c>
      <c r="F147" s="16">
        <f>Rekenblad!F147</f>
        <v>2.3199999999999998</v>
      </c>
      <c r="G147" s="25">
        <f>Rekenblad!G147</f>
        <v>80</v>
      </c>
      <c r="H147" s="74">
        <f>Rekenblad!H147</f>
        <v>0</v>
      </c>
      <c r="I147" s="20">
        <f>Rekenblad!I147</f>
        <v>0</v>
      </c>
      <c r="J147" s="20">
        <f>Rekenblad!J147</f>
        <v>4.8600000000000003</v>
      </c>
      <c r="K147" s="20">
        <f>Rekenblad!K147</f>
        <v>0</v>
      </c>
      <c r="L147" s="21">
        <f>Rekenblad!L147</f>
        <v>0</v>
      </c>
      <c r="M147" s="43">
        <f>Rekenblad!M147</f>
        <v>0</v>
      </c>
      <c r="N147" s="9" t="str">
        <f>Rekenblad!N147</f>
        <v>Toilet</v>
      </c>
      <c r="O147" s="22">
        <f t="shared" si="8"/>
        <v>0</v>
      </c>
      <c r="P147" s="40" t="e">
        <f t="shared" si="9"/>
        <v>#DIV/0!</v>
      </c>
    </row>
    <row r="148" spans="1:16" x14ac:dyDescent="0.25">
      <c r="A148" s="71" t="str">
        <f>Rekenblad!A148</f>
        <v>Tussenverdieping</v>
      </c>
      <c r="B148" s="51" t="str">
        <f>Rekenblad!B148</f>
        <v>0.05</v>
      </c>
      <c r="C148" s="13" t="str">
        <f>Rekenblad!C148</f>
        <v>Douche</v>
      </c>
      <c r="D148" s="14" t="str">
        <f>Rekenblad!D148</f>
        <v>Hoofdgebouw</v>
      </c>
      <c r="E148" s="15" t="str">
        <f>Rekenblad!E148</f>
        <v>D.H.T.</v>
      </c>
      <c r="F148" s="16">
        <f>Rekenblad!F148</f>
        <v>3</v>
      </c>
      <c r="G148" s="25">
        <f>Rekenblad!G148</f>
        <v>80</v>
      </c>
      <c r="H148" s="74">
        <f>Rekenblad!H148</f>
        <v>0</v>
      </c>
      <c r="I148" s="20">
        <f>Rekenblad!I148</f>
        <v>0</v>
      </c>
      <c r="J148" s="20">
        <f>Rekenblad!J148</f>
        <v>6.29</v>
      </c>
      <c r="K148" s="20">
        <f>Rekenblad!K148</f>
        <v>0</v>
      </c>
      <c r="L148" s="21">
        <f>Rekenblad!L148</f>
        <v>0</v>
      </c>
      <c r="M148" s="9">
        <f>Rekenblad!M148</f>
        <v>0</v>
      </c>
      <c r="N148" s="9" t="str">
        <f>Rekenblad!N148</f>
        <v>Toilet</v>
      </c>
      <c r="O148" s="22">
        <f t="shared" si="8"/>
        <v>0</v>
      </c>
      <c r="P148" s="40" t="e">
        <f t="shared" si="9"/>
        <v>#DIV/0!</v>
      </c>
    </row>
    <row r="149" spans="1:16" hidden="1" x14ac:dyDescent="0.25">
      <c r="A149" s="71" t="str">
        <f>Rekenblad!A149</f>
        <v>Eerste etage</v>
      </c>
      <c r="B149" s="12" t="str">
        <f>Rekenblad!B149</f>
        <v>0.06</v>
      </c>
      <c r="C149" s="13" t="str">
        <f>Rekenblad!C149</f>
        <v>Sportbegeleider sanitair</v>
      </c>
      <c r="D149" s="14" t="str">
        <f>Rekenblad!D149</f>
        <v>Gvmzaal</v>
      </c>
      <c r="E149" s="15" t="str">
        <f>Rekenblad!E149</f>
        <v>D.H.T.</v>
      </c>
      <c r="F149" s="16">
        <f>Rekenblad!F149</f>
        <v>4.33</v>
      </c>
      <c r="G149" s="17">
        <f>Rekenblad!G149</f>
        <v>200</v>
      </c>
      <c r="H149" s="74">
        <f>Rekenblad!H149</f>
        <v>0</v>
      </c>
      <c r="I149" s="20">
        <f>Rekenblad!I149</f>
        <v>0</v>
      </c>
      <c r="J149" s="20">
        <f>Rekenblad!J149</f>
        <v>26.46</v>
      </c>
      <c r="K149" s="20">
        <f>Rekenblad!K149</f>
        <v>0</v>
      </c>
      <c r="L149" s="21">
        <f>Rekenblad!L149</f>
        <v>0</v>
      </c>
      <c r="M149" s="43">
        <f>Rekenblad!M149</f>
        <v>0</v>
      </c>
      <c r="N149" s="9" t="str">
        <f>Rekenblad!N149</f>
        <v>Docententoilet</v>
      </c>
      <c r="O149" s="22">
        <f>F149*G149*$R$21</f>
        <v>0</v>
      </c>
      <c r="P149" s="40" t="e">
        <f t="shared" si="9"/>
        <v>#DIV/0!</v>
      </c>
    </row>
    <row r="150" spans="1:16" hidden="1" x14ac:dyDescent="0.25">
      <c r="A150" s="71" t="str">
        <f>Rekenblad!A150</f>
        <v>Derde etage</v>
      </c>
      <c r="B150" s="28" t="str">
        <f>Rekenblad!B150</f>
        <v>3.03</v>
      </c>
      <c r="C150" s="23" t="str">
        <f>Rekenblad!C150</f>
        <v>Docententoilet</v>
      </c>
      <c r="D150" s="14" t="str">
        <f>Rekenblad!D150</f>
        <v>Hoofdgebouw</v>
      </c>
      <c r="E150" s="15" t="str">
        <f>Rekenblad!E150</f>
        <v>D.H.T.</v>
      </c>
      <c r="F150" s="16">
        <f>Rekenblad!F150</f>
        <v>1.1599999999999999</v>
      </c>
      <c r="G150" s="29">
        <f>Rekenblad!G150</f>
        <v>200</v>
      </c>
      <c r="H150" s="74">
        <f>Rekenblad!H150</f>
        <v>0</v>
      </c>
      <c r="I150" s="20">
        <f>Rekenblad!I150</f>
        <v>0</v>
      </c>
      <c r="J150" s="20">
        <f>Rekenblad!J150</f>
        <v>7.09</v>
      </c>
      <c r="K150" s="20">
        <f>Rekenblad!K150</f>
        <v>0</v>
      </c>
      <c r="L150" s="21">
        <f>Rekenblad!L150</f>
        <v>0</v>
      </c>
      <c r="M150" s="9">
        <f>Rekenblad!M150</f>
        <v>0</v>
      </c>
      <c r="N150" s="9" t="str">
        <f>Rekenblad!N150</f>
        <v>Docententoilet</v>
      </c>
      <c r="O150" s="22">
        <f t="shared" ref="O150:O152" si="10">F150*G150*$R$21</f>
        <v>0</v>
      </c>
      <c r="P150" s="40" t="e">
        <f t="shared" si="9"/>
        <v>#DIV/0!</v>
      </c>
    </row>
    <row r="151" spans="1:16" hidden="1" x14ac:dyDescent="0.25">
      <c r="A151" s="71" t="str">
        <f>Rekenblad!A151</f>
        <v>Eerste etage</v>
      </c>
      <c r="B151" s="26" t="str">
        <f>Rekenblad!B151</f>
        <v>1.02</v>
      </c>
      <c r="C151" s="13" t="str">
        <f>Rekenblad!C151</f>
        <v>Docententoilet</v>
      </c>
      <c r="D151" s="14" t="str">
        <f>Rekenblad!D151</f>
        <v>Hoofdgebouw</v>
      </c>
      <c r="E151" s="15" t="str">
        <f>Rekenblad!E151</f>
        <v>D.H.T.</v>
      </c>
      <c r="F151" s="16">
        <f>Rekenblad!F151</f>
        <v>1.1599999999999999</v>
      </c>
      <c r="G151" s="25">
        <f>Rekenblad!G151</f>
        <v>200</v>
      </c>
      <c r="H151" s="74">
        <f>Rekenblad!H151</f>
        <v>0</v>
      </c>
      <c r="I151" s="20">
        <f>Rekenblad!I151</f>
        <v>0</v>
      </c>
      <c r="J151" s="20">
        <f>Rekenblad!J151</f>
        <v>7.09</v>
      </c>
      <c r="K151" s="20">
        <f>Rekenblad!K151</f>
        <v>0</v>
      </c>
      <c r="L151" s="21">
        <f>Rekenblad!L151</f>
        <v>0</v>
      </c>
      <c r="M151" s="9">
        <f>Rekenblad!M151</f>
        <v>0</v>
      </c>
      <c r="N151" s="9" t="str">
        <f>Rekenblad!N151</f>
        <v>Docententoilet</v>
      </c>
      <c r="O151" s="22">
        <f t="shared" si="10"/>
        <v>0</v>
      </c>
      <c r="P151" s="40" t="e">
        <f t="shared" si="9"/>
        <v>#DIV/0!</v>
      </c>
    </row>
    <row r="152" spans="1:16" hidden="1" x14ac:dyDescent="0.25">
      <c r="A152" s="71" t="str">
        <f>Rekenblad!A152</f>
        <v>Tweede etage</v>
      </c>
      <c r="B152" s="28" t="str">
        <f>Rekenblad!B152</f>
        <v>2.02</v>
      </c>
      <c r="C152" s="52" t="str">
        <f>Rekenblad!C152</f>
        <v>Docententoilet</v>
      </c>
      <c r="D152" s="14" t="str">
        <f>Rekenblad!D152</f>
        <v>Hoofdgebouw</v>
      </c>
      <c r="E152" s="15" t="str">
        <f>Rekenblad!E152</f>
        <v>D.H.T.</v>
      </c>
      <c r="F152" s="16">
        <f>Rekenblad!F152</f>
        <v>1.1599999999999999</v>
      </c>
      <c r="G152" s="29">
        <f>Rekenblad!G152</f>
        <v>200</v>
      </c>
      <c r="H152" s="74">
        <f>Rekenblad!H152</f>
        <v>0</v>
      </c>
      <c r="I152" s="20">
        <f>Rekenblad!I152</f>
        <v>0</v>
      </c>
      <c r="J152" s="20">
        <f>Rekenblad!J152</f>
        <v>7.09</v>
      </c>
      <c r="K152" s="20">
        <f>Rekenblad!K152</f>
        <v>0</v>
      </c>
      <c r="L152" s="21">
        <f>Rekenblad!L152</f>
        <v>0</v>
      </c>
      <c r="M152" s="9">
        <f>Rekenblad!M152</f>
        <v>0</v>
      </c>
      <c r="N152" s="9" t="str">
        <f>Rekenblad!N152</f>
        <v>Docententoilet</v>
      </c>
      <c r="O152" s="22">
        <f t="shared" si="10"/>
        <v>0</v>
      </c>
      <c r="P152" s="40" t="e">
        <f t="shared" si="9"/>
        <v>#DIV/0!</v>
      </c>
    </row>
    <row r="153" spans="1:16" hidden="1" x14ac:dyDescent="0.25">
      <c r="A153" s="71" t="str">
        <f>Rekenblad!A153</f>
        <v>Begane grond</v>
      </c>
      <c r="B153" s="26" t="str">
        <f>Rekenblad!B153</f>
        <v>0.23</v>
      </c>
      <c r="C153" s="13" t="str">
        <f>Rekenblad!C153</f>
        <v>Pantry</v>
      </c>
      <c r="D153" s="14" t="str">
        <f>Rekenblad!D153</f>
        <v>Hoofdgebouw</v>
      </c>
      <c r="E153" s="15" t="str">
        <f>Rekenblad!E153</f>
        <v>Gietvloer</v>
      </c>
      <c r="F153" s="16">
        <f>Rekenblad!F153</f>
        <v>3.51</v>
      </c>
      <c r="G153" s="25">
        <f>Rekenblad!G153</f>
        <v>200</v>
      </c>
      <c r="H153" s="74">
        <f>Rekenblad!H153</f>
        <v>0</v>
      </c>
      <c r="I153" s="20">
        <f>Rekenblad!I153</f>
        <v>0</v>
      </c>
      <c r="J153" s="20">
        <f>Rekenblad!J153</f>
        <v>25.74</v>
      </c>
      <c r="K153" s="20">
        <f>Rekenblad!K153</f>
        <v>0</v>
      </c>
      <c r="L153" s="21">
        <f>Rekenblad!L153</f>
        <v>0</v>
      </c>
      <c r="M153" s="9">
        <f>Rekenblad!M153</f>
        <v>0</v>
      </c>
      <c r="N153" s="9" t="str">
        <f>Rekenblad!N153</f>
        <v>Pantry</v>
      </c>
      <c r="O153" s="22">
        <f>F153*G153*$R$22</f>
        <v>0</v>
      </c>
      <c r="P153" s="40" t="e">
        <f t="shared" si="9"/>
        <v>#DIV/0!</v>
      </c>
    </row>
    <row r="154" spans="1:16" hidden="1" x14ac:dyDescent="0.25">
      <c r="A154" s="71" t="str">
        <f>Rekenblad!A154</f>
        <v>Begane grond</v>
      </c>
      <c r="B154" s="26" t="str">
        <f>Rekenblad!B154</f>
        <v>0.29</v>
      </c>
      <c r="C154" s="13" t="str">
        <f>Rekenblad!C154</f>
        <v>Leraren herentoilet</v>
      </c>
      <c r="D154" s="14" t="str">
        <f>Rekenblad!D154</f>
        <v>Hoofdgebouw</v>
      </c>
      <c r="E154" s="15" t="str">
        <f>Rekenblad!E154</f>
        <v>D.H.T.</v>
      </c>
      <c r="F154" s="16">
        <f>Rekenblad!F154</f>
        <v>1.36</v>
      </c>
      <c r="G154" s="25">
        <f>Rekenblad!G154</f>
        <v>200</v>
      </c>
      <c r="H154" s="74">
        <f>Rekenblad!H154</f>
        <v>0</v>
      </c>
      <c r="I154" s="20">
        <f>Rekenblad!I154</f>
        <v>0</v>
      </c>
      <c r="J154" s="20">
        <f>Rekenblad!J154</f>
        <v>14.25</v>
      </c>
      <c r="K154" s="20">
        <f>Rekenblad!K154</f>
        <v>0</v>
      </c>
      <c r="L154" s="21">
        <f>Rekenblad!L154</f>
        <v>0</v>
      </c>
      <c r="M154" s="43">
        <f>Rekenblad!M154</f>
        <v>0</v>
      </c>
      <c r="N154" s="9" t="str">
        <f>Rekenblad!N154</f>
        <v>Damestoilet</v>
      </c>
      <c r="O154" s="22">
        <f>F154*G154*$R$23</f>
        <v>0</v>
      </c>
      <c r="P154" s="40" t="e">
        <f t="shared" si="9"/>
        <v>#DIV/0!</v>
      </c>
    </row>
    <row r="155" spans="1:16" hidden="1" x14ac:dyDescent="0.25">
      <c r="A155" s="71" t="str">
        <f>Rekenblad!A155</f>
        <v>Begane grond</v>
      </c>
      <c r="B155" s="26" t="str">
        <f>Rekenblad!B155</f>
        <v>0.3</v>
      </c>
      <c r="C155" s="13" t="str">
        <f>Rekenblad!C155</f>
        <v>Leraren herentoilet</v>
      </c>
      <c r="D155" s="14" t="str">
        <f>Rekenblad!D155</f>
        <v>Hoofdgebouw</v>
      </c>
      <c r="E155" s="15" t="str">
        <f>Rekenblad!E155</f>
        <v>D.H.T.</v>
      </c>
      <c r="F155" s="16">
        <f>Rekenblad!F155</f>
        <v>1.36</v>
      </c>
      <c r="G155" s="25">
        <f>Rekenblad!G155</f>
        <v>200</v>
      </c>
      <c r="H155" s="74">
        <f>Rekenblad!H155</f>
        <v>0</v>
      </c>
      <c r="I155" s="20">
        <f>Rekenblad!I155</f>
        <v>0</v>
      </c>
      <c r="J155" s="20">
        <f>Rekenblad!J155</f>
        <v>14.25</v>
      </c>
      <c r="K155" s="20">
        <f>Rekenblad!K155</f>
        <v>0</v>
      </c>
      <c r="L155" s="21">
        <f>Rekenblad!L155</f>
        <v>0</v>
      </c>
      <c r="M155" s="9">
        <f>Rekenblad!M155</f>
        <v>0</v>
      </c>
      <c r="N155" s="9" t="str">
        <f>Rekenblad!N155</f>
        <v>Damestoilet</v>
      </c>
      <c r="O155" s="22">
        <f t="shared" ref="O155:O174" si="11">F155*G155*$R$23</f>
        <v>0</v>
      </c>
      <c r="P155" s="40" t="e">
        <f t="shared" si="9"/>
        <v>#DIV/0!</v>
      </c>
    </row>
    <row r="156" spans="1:16" hidden="1" x14ac:dyDescent="0.25">
      <c r="A156" s="71" t="str">
        <f>Rekenblad!A156</f>
        <v>Eerste etage</v>
      </c>
      <c r="B156" s="12" t="str">
        <f>Rekenblad!B156</f>
        <v>0.08</v>
      </c>
      <c r="C156" s="13" t="str">
        <f>Rekenblad!C156</f>
        <v>Damestoilet</v>
      </c>
      <c r="D156" s="14" t="str">
        <f>Rekenblad!D156</f>
        <v>Gvmzaal</v>
      </c>
      <c r="E156" s="15" t="str">
        <f>Rekenblad!E156</f>
        <v>D.H.T.</v>
      </c>
      <c r="F156" s="16">
        <f>Rekenblad!F156</f>
        <v>1.2</v>
      </c>
      <c r="G156" s="17">
        <f>Rekenblad!G156</f>
        <v>200</v>
      </c>
      <c r="H156" s="74">
        <f>Rekenblad!H156</f>
        <v>0</v>
      </c>
      <c r="I156" s="20">
        <f>Rekenblad!I156</f>
        <v>0</v>
      </c>
      <c r="J156" s="20">
        <f>Rekenblad!J156</f>
        <v>12.57</v>
      </c>
      <c r="K156" s="20">
        <f>Rekenblad!K156</f>
        <v>0</v>
      </c>
      <c r="L156" s="21">
        <f>Rekenblad!L156</f>
        <v>0</v>
      </c>
      <c r="M156" s="9">
        <f>Rekenblad!M156</f>
        <v>0</v>
      </c>
      <c r="N156" s="9" t="str">
        <f>Rekenblad!N156</f>
        <v>Damestoilet</v>
      </c>
      <c r="O156" s="22">
        <f t="shared" si="11"/>
        <v>0</v>
      </c>
      <c r="P156" s="40" t="e">
        <f t="shared" si="9"/>
        <v>#DIV/0!</v>
      </c>
    </row>
    <row r="157" spans="1:16" hidden="1" x14ac:dyDescent="0.25">
      <c r="A157" s="71" t="str">
        <f>Rekenblad!A157</f>
        <v>Eerste etage</v>
      </c>
      <c r="B157" s="12" t="str">
        <f>Rekenblad!B157</f>
        <v>0.09</v>
      </c>
      <c r="C157" s="13" t="str">
        <f>Rekenblad!C157</f>
        <v>Damestoilet</v>
      </c>
      <c r="D157" s="14" t="str">
        <f>Rekenblad!D157</f>
        <v>Gvmzaal</v>
      </c>
      <c r="E157" s="15" t="str">
        <f>Rekenblad!E157</f>
        <v>D.H.T.</v>
      </c>
      <c r="F157" s="16">
        <f>Rekenblad!F157</f>
        <v>1.2</v>
      </c>
      <c r="G157" s="17">
        <f>Rekenblad!G157</f>
        <v>200</v>
      </c>
      <c r="H157" s="74">
        <f>Rekenblad!H157</f>
        <v>0</v>
      </c>
      <c r="I157" s="20">
        <f>Rekenblad!I157</f>
        <v>0</v>
      </c>
      <c r="J157" s="20">
        <f>Rekenblad!J157</f>
        <v>12.57</v>
      </c>
      <c r="K157" s="20">
        <f>Rekenblad!K157</f>
        <v>0</v>
      </c>
      <c r="L157" s="21">
        <f>Rekenblad!L157</f>
        <v>0</v>
      </c>
      <c r="M157" s="9">
        <f>Rekenblad!M157</f>
        <v>0</v>
      </c>
      <c r="N157" s="9" t="str">
        <f>Rekenblad!N157</f>
        <v>Damestoilet</v>
      </c>
      <c r="O157" s="22">
        <f t="shared" si="11"/>
        <v>0</v>
      </c>
      <c r="P157" s="40" t="e">
        <f t="shared" si="9"/>
        <v>#DIV/0!</v>
      </c>
    </row>
    <row r="158" spans="1:16" hidden="1" x14ac:dyDescent="0.25">
      <c r="A158" s="71" t="str">
        <f>Rekenblad!A158</f>
        <v>Begane grond</v>
      </c>
      <c r="B158" s="32" t="str">
        <f>Rekenblad!B158</f>
        <v>0.08</v>
      </c>
      <c r="C158" s="13" t="str">
        <f>Rekenblad!C158</f>
        <v>Damestoilet</v>
      </c>
      <c r="D158" s="14" t="str">
        <f>Rekenblad!D158</f>
        <v>Hoofdgebouw</v>
      </c>
      <c r="E158" s="15" t="str">
        <f>Rekenblad!E158</f>
        <v>D.H.T.</v>
      </c>
      <c r="F158" s="16">
        <f>Rekenblad!F158</f>
        <v>1.2</v>
      </c>
      <c r="G158" s="17">
        <f>Rekenblad!G158</f>
        <v>200</v>
      </c>
      <c r="H158" s="74">
        <f>Rekenblad!H158</f>
        <v>0</v>
      </c>
      <c r="I158" s="20">
        <f>Rekenblad!I158</f>
        <v>0</v>
      </c>
      <c r="J158" s="20">
        <f>Rekenblad!J158</f>
        <v>12.57</v>
      </c>
      <c r="K158" s="20">
        <f>Rekenblad!K158</f>
        <v>0</v>
      </c>
      <c r="L158" s="21">
        <f>Rekenblad!L158</f>
        <v>0</v>
      </c>
      <c r="M158" s="9">
        <f>Rekenblad!M158</f>
        <v>0</v>
      </c>
      <c r="N158" s="9" t="str">
        <f>Rekenblad!N158</f>
        <v>Damestoilet</v>
      </c>
      <c r="O158" s="22">
        <f t="shared" si="11"/>
        <v>0</v>
      </c>
      <c r="P158" s="40" t="e">
        <f t="shared" si="9"/>
        <v>#DIV/0!</v>
      </c>
    </row>
    <row r="159" spans="1:16" hidden="1" x14ac:dyDescent="0.25">
      <c r="A159" s="71" t="str">
        <f>Rekenblad!A159</f>
        <v>Begane grond</v>
      </c>
      <c r="B159" s="12" t="str">
        <f>Rekenblad!B159</f>
        <v>0.09</v>
      </c>
      <c r="C159" s="13" t="str">
        <f>Rekenblad!C159</f>
        <v>Damestoilet</v>
      </c>
      <c r="D159" s="14" t="str">
        <f>Rekenblad!D159</f>
        <v>Hoofdgebouw</v>
      </c>
      <c r="E159" s="15" t="str">
        <f>Rekenblad!E159</f>
        <v>D.H.T.</v>
      </c>
      <c r="F159" s="16">
        <f>Rekenblad!F159</f>
        <v>1.2</v>
      </c>
      <c r="G159" s="17">
        <f>Rekenblad!G159</f>
        <v>200</v>
      </c>
      <c r="H159" s="74">
        <f>Rekenblad!H159</f>
        <v>0</v>
      </c>
      <c r="I159" s="20">
        <f>Rekenblad!I159</f>
        <v>0</v>
      </c>
      <c r="J159" s="20">
        <f>Rekenblad!J159</f>
        <v>12.57</v>
      </c>
      <c r="K159" s="20">
        <f>Rekenblad!K159</f>
        <v>0</v>
      </c>
      <c r="L159" s="21">
        <f>Rekenblad!L159</f>
        <v>0</v>
      </c>
      <c r="M159" s="9">
        <f>Rekenblad!M159</f>
        <v>0</v>
      </c>
      <c r="N159" s="9" t="str">
        <f>Rekenblad!N159</f>
        <v>Damestoilet</v>
      </c>
      <c r="O159" s="22">
        <f t="shared" si="11"/>
        <v>0</v>
      </c>
      <c r="P159" s="40" t="e">
        <f t="shared" si="9"/>
        <v>#DIV/0!</v>
      </c>
    </row>
    <row r="160" spans="1:16" hidden="1" x14ac:dyDescent="0.25">
      <c r="A160" s="71" t="str">
        <f>Rekenblad!A160</f>
        <v>Begane grond</v>
      </c>
      <c r="B160" s="12" t="str">
        <f>Rekenblad!B160</f>
        <v>0.1</v>
      </c>
      <c r="C160" s="13" t="str">
        <f>Rekenblad!C160</f>
        <v>Damestoilet</v>
      </c>
      <c r="D160" s="14" t="str">
        <f>Rekenblad!D160</f>
        <v>Hoofdgebouw</v>
      </c>
      <c r="E160" s="15" t="str">
        <f>Rekenblad!E160</f>
        <v>D.H.T.</v>
      </c>
      <c r="F160" s="16">
        <f>Rekenblad!F160</f>
        <v>1.2</v>
      </c>
      <c r="G160" s="17">
        <f>Rekenblad!G160</f>
        <v>200</v>
      </c>
      <c r="H160" s="74">
        <f>Rekenblad!H160</f>
        <v>0</v>
      </c>
      <c r="I160" s="20">
        <f>Rekenblad!I160</f>
        <v>0</v>
      </c>
      <c r="J160" s="20">
        <f>Rekenblad!J160</f>
        <v>12.57</v>
      </c>
      <c r="K160" s="20">
        <f>Rekenblad!K160</f>
        <v>0</v>
      </c>
      <c r="L160" s="21">
        <f>Rekenblad!L160</f>
        <v>0</v>
      </c>
      <c r="M160" s="9">
        <f>Rekenblad!M160</f>
        <v>0</v>
      </c>
      <c r="N160" s="9" t="str">
        <f>Rekenblad!N160</f>
        <v>Damestoilet</v>
      </c>
      <c r="O160" s="22">
        <f t="shared" si="11"/>
        <v>0</v>
      </c>
      <c r="P160" s="40" t="e">
        <f t="shared" si="9"/>
        <v>#DIV/0!</v>
      </c>
    </row>
    <row r="161" spans="1:16" hidden="1" x14ac:dyDescent="0.25">
      <c r="A161" s="71" t="str">
        <f>Rekenblad!A161</f>
        <v>Derde etage</v>
      </c>
      <c r="B161" s="28" t="str">
        <f>Rekenblad!B161</f>
        <v>3.05</v>
      </c>
      <c r="C161" s="13" t="str">
        <f>Rekenblad!C161</f>
        <v>Damestoilet</v>
      </c>
      <c r="D161" s="14" t="str">
        <f>Rekenblad!D161</f>
        <v>Hoofdgebouw</v>
      </c>
      <c r="E161" s="15" t="str">
        <f>Rekenblad!E161</f>
        <v>D.H.T.</v>
      </c>
      <c r="F161" s="16">
        <f>Rekenblad!F161</f>
        <v>1</v>
      </c>
      <c r="G161" s="29">
        <f>Rekenblad!G161</f>
        <v>200</v>
      </c>
      <c r="H161" s="74">
        <f>Rekenblad!H161</f>
        <v>0</v>
      </c>
      <c r="I161" s="20">
        <f>Rekenblad!I161</f>
        <v>0</v>
      </c>
      <c r="J161" s="20">
        <f>Rekenblad!J161</f>
        <v>10.48</v>
      </c>
      <c r="K161" s="20">
        <f>Rekenblad!K161</f>
        <v>0</v>
      </c>
      <c r="L161" s="21">
        <f>Rekenblad!L161</f>
        <v>0</v>
      </c>
      <c r="M161" s="9">
        <f>Rekenblad!M161</f>
        <v>0</v>
      </c>
      <c r="N161" s="9" t="str">
        <f>Rekenblad!N161</f>
        <v>Damestoilet</v>
      </c>
      <c r="O161" s="22">
        <f t="shared" si="11"/>
        <v>0</v>
      </c>
      <c r="P161" s="40" t="e">
        <f t="shared" si="9"/>
        <v>#DIV/0!</v>
      </c>
    </row>
    <row r="162" spans="1:16" hidden="1" x14ac:dyDescent="0.25">
      <c r="A162" s="71" t="str">
        <f>Rekenblad!A162</f>
        <v>Derde etage</v>
      </c>
      <c r="B162" s="28" t="str">
        <f>Rekenblad!B162</f>
        <v>3.06</v>
      </c>
      <c r="C162" s="13" t="str">
        <f>Rekenblad!C162</f>
        <v>Damestoilet</v>
      </c>
      <c r="D162" s="14" t="str">
        <f>Rekenblad!D162</f>
        <v>Hoofdgebouw</v>
      </c>
      <c r="E162" s="15" t="str">
        <f>Rekenblad!E162</f>
        <v>D.H.T.</v>
      </c>
      <c r="F162" s="16">
        <f>Rekenblad!F162</f>
        <v>1</v>
      </c>
      <c r="G162" s="29">
        <f>Rekenblad!G162</f>
        <v>200</v>
      </c>
      <c r="H162" s="74">
        <f>Rekenblad!H162</f>
        <v>0</v>
      </c>
      <c r="I162" s="20">
        <f>Rekenblad!I162</f>
        <v>0</v>
      </c>
      <c r="J162" s="20">
        <f>Rekenblad!J162</f>
        <v>10.48</v>
      </c>
      <c r="K162" s="20">
        <f>Rekenblad!K162</f>
        <v>0</v>
      </c>
      <c r="L162" s="21">
        <f>Rekenblad!L162</f>
        <v>0</v>
      </c>
      <c r="M162" s="9">
        <f>Rekenblad!M162</f>
        <v>0</v>
      </c>
      <c r="N162" s="9" t="str">
        <f>Rekenblad!N162</f>
        <v>Damestoilet</v>
      </c>
      <c r="O162" s="22">
        <f t="shared" si="11"/>
        <v>0</v>
      </c>
      <c r="P162" s="40" t="e">
        <f t="shared" si="9"/>
        <v>#DIV/0!</v>
      </c>
    </row>
    <row r="163" spans="1:16" hidden="1" x14ac:dyDescent="0.25">
      <c r="A163" s="71" t="str">
        <f>Rekenblad!A163</f>
        <v>Derde etage</v>
      </c>
      <c r="B163" s="28" t="str">
        <f>Rekenblad!B163</f>
        <v>3.07</v>
      </c>
      <c r="C163" s="13" t="str">
        <f>Rekenblad!C163</f>
        <v>Damestoilet</v>
      </c>
      <c r="D163" s="14" t="str">
        <f>Rekenblad!D163</f>
        <v>Hoofdgebouw</v>
      </c>
      <c r="E163" s="15" t="str">
        <f>Rekenblad!E163</f>
        <v>D.H.T.</v>
      </c>
      <c r="F163" s="16">
        <f>Rekenblad!F163</f>
        <v>1</v>
      </c>
      <c r="G163" s="29">
        <f>Rekenblad!G163</f>
        <v>200</v>
      </c>
      <c r="H163" s="74">
        <f>Rekenblad!H163</f>
        <v>0</v>
      </c>
      <c r="I163" s="20">
        <f>Rekenblad!I163</f>
        <v>0</v>
      </c>
      <c r="J163" s="20">
        <f>Rekenblad!J163</f>
        <v>10.48</v>
      </c>
      <c r="K163" s="20">
        <f>Rekenblad!K163</f>
        <v>0</v>
      </c>
      <c r="L163" s="21">
        <f>Rekenblad!L163</f>
        <v>0</v>
      </c>
      <c r="M163" s="9">
        <f>Rekenblad!M163</f>
        <v>0</v>
      </c>
      <c r="N163" s="9" t="str">
        <f>Rekenblad!N163</f>
        <v>Damestoilet</v>
      </c>
      <c r="O163" s="22">
        <f t="shared" si="11"/>
        <v>0</v>
      </c>
      <c r="P163" s="40" t="e">
        <f t="shared" si="9"/>
        <v>#DIV/0!</v>
      </c>
    </row>
    <row r="164" spans="1:16" hidden="1" x14ac:dyDescent="0.25">
      <c r="A164" s="71" t="str">
        <f>Rekenblad!A164</f>
        <v>Eerste etage</v>
      </c>
      <c r="B164" s="26" t="str">
        <f>Rekenblad!B164</f>
        <v>1.03</v>
      </c>
      <c r="C164" s="13" t="str">
        <f>Rekenblad!C164</f>
        <v>Damestoilet</v>
      </c>
      <c r="D164" s="14" t="str">
        <f>Rekenblad!D164</f>
        <v>Hoofdgebouw</v>
      </c>
      <c r="E164" s="15" t="str">
        <f>Rekenblad!E164</f>
        <v>D.H.T.</v>
      </c>
      <c r="F164" s="16">
        <f>Rekenblad!F164</f>
        <v>1</v>
      </c>
      <c r="G164" s="25">
        <f>Rekenblad!G164</f>
        <v>200</v>
      </c>
      <c r="H164" s="74">
        <f>Rekenblad!H164</f>
        <v>0</v>
      </c>
      <c r="I164" s="20">
        <f>Rekenblad!I164</f>
        <v>0</v>
      </c>
      <c r="J164" s="20">
        <f>Rekenblad!J164</f>
        <v>10.48</v>
      </c>
      <c r="K164" s="20">
        <f>Rekenblad!K164</f>
        <v>0</v>
      </c>
      <c r="L164" s="21">
        <f>Rekenblad!L164</f>
        <v>0</v>
      </c>
      <c r="M164" s="9">
        <f>Rekenblad!M164</f>
        <v>0</v>
      </c>
      <c r="N164" s="9" t="str">
        <f>Rekenblad!N164</f>
        <v>Damestoilet</v>
      </c>
      <c r="O164" s="22">
        <f t="shared" si="11"/>
        <v>0</v>
      </c>
      <c r="P164" s="40" t="e">
        <f t="shared" si="9"/>
        <v>#DIV/0!</v>
      </c>
    </row>
    <row r="165" spans="1:16" hidden="1" x14ac:dyDescent="0.25">
      <c r="A165" s="71" t="str">
        <f>Rekenblad!A165</f>
        <v>Eerste etage</v>
      </c>
      <c r="B165" s="26" t="str">
        <f>Rekenblad!B165</f>
        <v>1.04</v>
      </c>
      <c r="C165" s="13" t="str">
        <f>Rekenblad!C165</f>
        <v>Damestoilet</v>
      </c>
      <c r="D165" s="14" t="str">
        <f>Rekenblad!D165</f>
        <v>Hoofdgebouw</v>
      </c>
      <c r="E165" s="15" t="str">
        <f>Rekenblad!E165</f>
        <v>D.H.T.</v>
      </c>
      <c r="F165" s="16">
        <f>Rekenblad!F165</f>
        <v>1</v>
      </c>
      <c r="G165" s="25">
        <f>Rekenblad!G165</f>
        <v>200</v>
      </c>
      <c r="H165" s="74">
        <f>Rekenblad!H165</f>
        <v>0</v>
      </c>
      <c r="I165" s="20">
        <f>Rekenblad!I165</f>
        <v>0</v>
      </c>
      <c r="J165" s="20">
        <f>Rekenblad!J165</f>
        <v>10.48</v>
      </c>
      <c r="K165" s="20">
        <f>Rekenblad!K165</f>
        <v>0</v>
      </c>
      <c r="L165" s="21">
        <f>Rekenblad!L165</f>
        <v>0</v>
      </c>
      <c r="M165" s="9">
        <f>Rekenblad!M165</f>
        <v>0</v>
      </c>
      <c r="N165" s="9" t="str">
        <f>Rekenblad!N165</f>
        <v>Damestoilet</v>
      </c>
      <c r="O165" s="22">
        <f t="shared" si="11"/>
        <v>0</v>
      </c>
      <c r="P165" s="40" t="e">
        <f t="shared" si="9"/>
        <v>#DIV/0!</v>
      </c>
    </row>
    <row r="166" spans="1:16" hidden="1" x14ac:dyDescent="0.25">
      <c r="A166" s="71" t="str">
        <f>Rekenblad!A166</f>
        <v>Eerste etage</v>
      </c>
      <c r="B166" s="26" t="str">
        <f>Rekenblad!B166</f>
        <v>1.05</v>
      </c>
      <c r="C166" s="13" t="str">
        <f>Rekenblad!C166</f>
        <v>Damestoilet</v>
      </c>
      <c r="D166" s="14" t="str">
        <f>Rekenblad!D166</f>
        <v>Hoofdgebouw</v>
      </c>
      <c r="E166" s="15" t="str">
        <f>Rekenblad!E166</f>
        <v>D.H.T.</v>
      </c>
      <c r="F166" s="16">
        <f>Rekenblad!F166</f>
        <v>1</v>
      </c>
      <c r="G166" s="25">
        <f>Rekenblad!G166</f>
        <v>200</v>
      </c>
      <c r="H166" s="74">
        <f>Rekenblad!H166</f>
        <v>0</v>
      </c>
      <c r="I166" s="20">
        <f>Rekenblad!I166</f>
        <v>0</v>
      </c>
      <c r="J166" s="20">
        <f>Rekenblad!J166</f>
        <v>10.48</v>
      </c>
      <c r="K166" s="20">
        <f>Rekenblad!K166</f>
        <v>0</v>
      </c>
      <c r="L166" s="21">
        <f>Rekenblad!L166</f>
        <v>0</v>
      </c>
      <c r="M166" s="9">
        <f>Rekenblad!M166</f>
        <v>0</v>
      </c>
      <c r="N166" s="9" t="str">
        <f>Rekenblad!N166</f>
        <v>Damestoilet</v>
      </c>
      <c r="O166" s="22">
        <f t="shared" si="11"/>
        <v>0</v>
      </c>
      <c r="P166" s="40" t="e">
        <f t="shared" si="9"/>
        <v>#DIV/0!</v>
      </c>
    </row>
    <row r="167" spans="1:16" hidden="1" x14ac:dyDescent="0.25">
      <c r="A167" s="71" t="str">
        <f>Rekenblad!A167</f>
        <v>Begane grond</v>
      </c>
      <c r="B167" s="33" t="str">
        <f>Rekenblad!B167</f>
        <v>0.12</v>
      </c>
      <c r="C167" s="13" t="str">
        <f>Rekenblad!C167</f>
        <v>Damestoilet</v>
      </c>
      <c r="D167" s="14" t="str">
        <f>Rekenblad!D167</f>
        <v>Onderbouw</v>
      </c>
      <c r="E167" s="15" t="str">
        <f>Rekenblad!E167</f>
        <v>Epoxy</v>
      </c>
      <c r="F167" s="16">
        <f>Rekenblad!F167</f>
        <v>1</v>
      </c>
      <c r="G167" s="31">
        <f>Rekenblad!G167</f>
        <v>200</v>
      </c>
      <c r="H167" s="74">
        <f>Rekenblad!H167</f>
        <v>0</v>
      </c>
      <c r="I167" s="20">
        <f>Rekenblad!I167</f>
        <v>0</v>
      </c>
      <c r="J167" s="20">
        <f>Rekenblad!J167</f>
        <v>10.48</v>
      </c>
      <c r="K167" s="20">
        <f>Rekenblad!K167</f>
        <v>0</v>
      </c>
      <c r="L167" s="21">
        <f>Rekenblad!L167</f>
        <v>0</v>
      </c>
      <c r="M167" s="9">
        <f>Rekenblad!M167</f>
        <v>0</v>
      </c>
      <c r="N167" s="9" t="str">
        <f>Rekenblad!N167</f>
        <v>Damestoilet</v>
      </c>
      <c r="O167" s="22">
        <f t="shared" si="11"/>
        <v>0</v>
      </c>
      <c r="P167" s="40" t="e">
        <f t="shared" si="9"/>
        <v>#DIV/0!</v>
      </c>
    </row>
    <row r="168" spans="1:16" hidden="1" x14ac:dyDescent="0.25">
      <c r="A168" s="71" t="str">
        <f>Rekenblad!A168</f>
        <v>Begane grond</v>
      </c>
      <c r="B168" s="33" t="str">
        <f>Rekenblad!B168</f>
        <v>0.13</v>
      </c>
      <c r="C168" s="13" t="str">
        <f>Rekenblad!C168</f>
        <v>Damestoilet</v>
      </c>
      <c r="D168" s="14" t="str">
        <f>Rekenblad!D168</f>
        <v>Onderbouw</v>
      </c>
      <c r="E168" s="15" t="str">
        <f>Rekenblad!E168</f>
        <v>Epoxy</v>
      </c>
      <c r="F168" s="16">
        <f>Rekenblad!F168</f>
        <v>1</v>
      </c>
      <c r="G168" s="44">
        <f>Rekenblad!G168</f>
        <v>200</v>
      </c>
      <c r="H168" s="74">
        <f>Rekenblad!H168</f>
        <v>0</v>
      </c>
      <c r="I168" s="20">
        <f>Rekenblad!I168</f>
        <v>0</v>
      </c>
      <c r="J168" s="20">
        <f>Rekenblad!J168</f>
        <v>10.48</v>
      </c>
      <c r="K168" s="20">
        <f>Rekenblad!K168</f>
        <v>0</v>
      </c>
      <c r="L168" s="21">
        <f>Rekenblad!L168</f>
        <v>0</v>
      </c>
      <c r="M168" s="9">
        <f>Rekenblad!M168</f>
        <v>0</v>
      </c>
      <c r="N168" s="9" t="str">
        <f>Rekenblad!N168</f>
        <v>Damestoilet</v>
      </c>
      <c r="O168" s="22">
        <f t="shared" si="11"/>
        <v>0</v>
      </c>
      <c r="P168" s="40" t="e">
        <f t="shared" si="9"/>
        <v>#DIV/0!</v>
      </c>
    </row>
    <row r="169" spans="1:16" hidden="1" x14ac:dyDescent="0.25">
      <c r="A169" s="71" t="str">
        <f>Rekenblad!A169</f>
        <v>Begane grond</v>
      </c>
      <c r="B169" s="33" t="str">
        <f>Rekenblad!B169</f>
        <v>0.14</v>
      </c>
      <c r="C169" s="13" t="str">
        <f>Rekenblad!C169</f>
        <v>Damestoilet</v>
      </c>
      <c r="D169" s="14" t="str">
        <f>Rekenblad!D169</f>
        <v>Onderbouw</v>
      </c>
      <c r="E169" s="53" t="str">
        <f>Rekenblad!E169</f>
        <v>Epoxy</v>
      </c>
      <c r="F169" s="16">
        <f>Rekenblad!F169</f>
        <v>1</v>
      </c>
      <c r="G169" s="31">
        <f>Rekenblad!G169</f>
        <v>200</v>
      </c>
      <c r="H169" s="74">
        <f>Rekenblad!H169</f>
        <v>0</v>
      </c>
      <c r="I169" s="20">
        <f>Rekenblad!I169</f>
        <v>0</v>
      </c>
      <c r="J169" s="20">
        <f>Rekenblad!J169</f>
        <v>10.48</v>
      </c>
      <c r="K169" s="20">
        <f>Rekenblad!K169</f>
        <v>0</v>
      </c>
      <c r="L169" s="21">
        <f>Rekenblad!L169</f>
        <v>0</v>
      </c>
      <c r="M169" s="9">
        <f>Rekenblad!M169</f>
        <v>0</v>
      </c>
      <c r="N169" s="9" t="str">
        <f>Rekenblad!N169</f>
        <v>Damestoilet</v>
      </c>
      <c r="O169" s="22">
        <f t="shared" si="11"/>
        <v>0</v>
      </c>
      <c r="P169" s="40" t="e">
        <f t="shared" si="9"/>
        <v>#DIV/0!</v>
      </c>
    </row>
    <row r="170" spans="1:16" hidden="1" x14ac:dyDescent="0.25">
      <c r="A170" s="71" t="str">
        <f>Rekenblad!A170</f>
        <v>Begane grond</v>
      </c>
      <c r="B170" s="33" t="str">
        <f>Rekenblad!B170</f>
        <v>0.15</v>
      </c>
      <c r="C170" s="13" t="str">
        <f>Rekenblad!C170</f>
        <v>Damestoilet</v>
      </c>
      <c r="D170" s="14" t="str">
        <f>Rekenblad!D170</f>
        <v>Onderbouw</v>
      </c>
      <c r="E170" s="15" t="str">
        <f>Rekenblad!E170</f>
        <v>Epoxy</v>
      </c>
      <c r="F170" s="16">
        <f>Rekenblad!F170</f>
        <v>1</v>
      </c>
      <c r="G170" s="44">
        <f>Rekenblad!G170</f>
        <v>200</v>
      </c>
      <c r="H170" s="74">
        <f>Rekenblad!H170</f>
        <v>0</v>
      </c>
      <c r="I170" s="20">
        <f>Rekenblad!I170</f>
        <v>0</v>
      </c>
      <c r="J170" s="54">
        <f>Rekenblad!J170</f>
        <v>10.48</v>
      </c>
      <c r="K170" s="20">
        <f>Rekenblad!K170</f>
        <v>0</v>
      </c>
      <c r="L170" s="21">
        <f>Rekenblad!L170</f>
        <v>0</v>
      </c>
      <c r="M170" s="9">
        <f>Rekenblad!M170</f>
        <v>0</v>
      </c>
      <c r="N170" s="9" t="str">
        <f>Rekenblad!N170</f>
        <v>Damestoilet</v>
      </c>
      <c r="O170" s="22">
        <f t="shared" si="11"/>
        <v>0</v>
      </c>
      <c r="P170" s="40" t="e">
        <f t="shared" si="9"/>
        <v>#DIV/0!</v>
      </c>
    </row>
    <row r="171" spans="1:16" hidden="1" x14ac:dyDescent="0.25">
      <c r="A171" s="71" t="str">
        <f>Rekenblad!A171</f>
        <v>Begane grond</v>
      </c>
      <c r="B171" s="33" t="str">
        <f>Rekenblad!B171</f>
        <v>0.16</v>
      </c>
      <c r="C171" s="13" t="str">
        <f>Rekenblad!C171</f>
        <v>Damestoilet</v>
      </c>
      <c r="D171" s="14" t="str">
        <f>Rekenblad!D171</f>
        <v>Onderbouw</v>
      </c>
      <c r="E171" s="15" t="str">
        <f>Rekenblad!E171</f>
        <v>Epoxy</v>
      </c>
      <c r="F171" s="16">
        <f>Rekenblad!F171</f>
        <v>1</v>
      </c>
      <c r="G171" s="44">
        <f>Rekenblad!G171</f>
        <v>200</v>
      </c>
      <c r="H171" s="74">
        <f>Rekenblad!H171</f>
        <v>0</v>
      </c>
      <c r="I171" s="20">
        <f>Rekenblad!I171</f>
        <v>0</v>
      </c>
      <c r="J171" s="54">
        <f>Rekenblad!J171</f>
        <v>10.48</v>
      </c>
      <c r="K171" s="20">
        <f>Rekenblad!K171</f>
        <v>0</v>
      </c>
      <c r="L171" s="21">
        <f>Rekenblad!L171</f>
        <v>0</v>
      </c>
      <c r="M171" s="9">
        <f>Rekenblad!M171</f>
        <v>0</v>
      </c>
      <c r="N171" s="9" t="str">
        <f>Rekenblad!N171</f>
        <v>Damestoilet</v>
      </c>
      <c r="O171" s="22">
        <f t="shared" si="11"/>
        <v>0</v>
      </c>
      <c r="P171" s="40" t="e">
        <f t="shared" si="9"/>
        <v>#DIV/0!</v>
      </c>
    </row>
    <row r="172" spans="1:16" hidden="1" x14ac:dyDescent="0.25">
      <c r="A172" s="71" t="str">
        <f>Rekenblad!A172</f>
        <v>Begane grond</v>
      </c>
      <c r="B172" s="33" t="str">
        <f>Rekenblad!B172</f>
        <v>0.17</v>
      </c>
      <c r="C172" s="13" t="str">
        <f>Rekenblad!C172</f>
        <v>Damestoilet</v>
      </c>
      <c r="D172" s="14" t="str">
        <f>Rekenblad!D172</f>
        <v>Onderbouw</v>
      </c>
      <c r="E172" s="15" t="str">
        <f>Rekenblad!E172</f>
        <v>Epoxy</v>
      </c>
      <c r="F172" s="16">
        <f>Rekenblad!F172</f>
        <v>1</v>
      </c>
      <c r="G172" s="44">
        <f>Rekenblad!G172</f>
        <v>200</v>
      </c>
      <c r="H172" s="74">
        <f>Rekenblad!H172</f>
        <v>0</v>
      </c>
      <c r="I172" s="20">
        <f>Rekenblad!I172</f>
        <v>0</v>
      </c>
      <c r="J172" s="54">
        <f>Rekenblad!J172</f>
        <v>10.48</v>
      </c>
      <c r="K172" s="20">
        <f>Rekenblad!K172</f>
        <v>0</v>
      </c>
      <c r="L172" s="21">
        <f>Rekenblad!L172</f>
        <v>0</v>
      </c>
      <c r="M172" s="9">
        <f>Rekenblad!M172</f>
        <v>0</v>
      </c>
      <c r="N172" s="9" t="str">
        <f>Rekenblad!N172</f>
        <v>Damestoilet</v>
      </c>
      <c r="O172" s="22">
        <f t="shared" si="11"/>
        <v>0</v>
      </c>
      <c r="P172" s="40" t="e">
        <f t="shared" si="9"/>
        <v>#DIV/0!</v>
      </c>
    </row>
    <row r="173" spans="1:16" hidden="1" x14ac:dyDescent="0.25">
      <c r="A173" s="71" t="str">
        <f>Rekenblad!A173</f>
        <v>Begane grond</v>
      </c>
      <c r="B173" s="26" t="str">
        <f>Rekenblad!B173</f>
        <v>0.26</v>
      </c>
      <c r="C173" s="13" t="str">
        <f>Rekenblad!C173</f>
        <v>Leraren damestoilet</v>
      </c>
      <c r="D173" s="14" t="str">
        <f>Rekenblad!D173</f>
        <v>Hoofdgebouw</v>
      </c>
      <c r="E173" s="15" t="str">
        <f>Rekenblad!E173</f>
        <v>D.H.T.</v>
      </c>
      <c r="F173" s="16">
        <f>Rekenblad!F173</f>
        <v>1.1100000000000001</v>
      </c>
      <c r="G173" s="25">
        <f>Rekenblad!G173</f>
        <v>200</v>
      </c>
      <c r="H173" s="74">
        <f>Rekenblad!H173</f>
        <v>0</v>
      </c>
      <c r="I173" s="20">
        <f>Rekenblad!I173</f>
        <v>0</v>
      </c>
      <c r="J173" s="54">
        <f>Rekenblad!J173</f>
        <v>11.63</v>
      </c>
      <c r="K173" s="20">
        <f>Rekenblad!K173</f>
        <v>0</v>
      </c>
      <c r="L173" s="21">
        <f>Rekenblad!L173</f>
        <v>0</v>
      </c>
      <c r="M173" s="9">
        <f>Rekenblad!M173</f>
        <v>0</v>
      </c>
      <c r="N173" s="9" t="str">
        <f>Rekenblad!N173</f>
        <v>Damestoilet</v>
      </c>
      <c r="O173" s="22">
        <f t="shared" si="11"/>
        <v>0</v>
      </c>
      <c r="P173" s="40" t="e">
        <f t="shared" si="9"/>
        <v>#DIV/0!</v>
      </c>
    </row>
    <row r="174" spans="1:16" hidden="1" x14ac:dyDescent="0.25">
      <c r="A174" s="71" t="str">
        <f>Rekenblad!A174</f>
        <v>Begane grond</v>
      </c>
      <c r="B174" s="26" t="str">
        <f>Rekenblad!B174</f>
        <v>0.27</v>
      </c>
      <c r="C174" s="13" t="str">
        <f>Rekenblad!C174</f>
        <v>Leraren damestoilet</v>
      </c>
      <c r="D174" s="14" t="str">
        <f>Rekenblad!D174</f>
        <v>Hoofdgebouw</v>
      </c>
      <c r="E174" s="15" t="str">
        <f>Rekenblad!E174</f>
        <v>D.H.T.</v>
      </c>
      <c r="F174" s="16">
        <f>Rekenblad!F174</f>
        <v>1.1100000000000001</v>
      </c>
      <c r="G174" s="25">
        <f>Rekenblad!G174</f>
        <v>200</v>
      </c>
      <c r="H174" s="74">
        <f>Rekenblad!H174</f>
        <v>0</v>
      </c>
      <c r="I174" s="20">
        <f>Rekenblad!I174</f>
        <v>0</v>
      </c>
      <c r="J174" s="54">
        <f>Rekenblad!J174</f>
        <v>11.63</v>
      </c>
      <c r="K174" s="20">
        <f>Rekenblad!K174</f>
        <v>0</v>
      </c>
      <c r="L174" s="21">
        <f>Rekenblad!L174</f>
        <v>0</v>
      </c>
      <c r="M174" s="9">
        <f>Rekenblad!M174</f>
        <v>0</v>
      </c>
      <c r="N174" s="9" t="str">
        <f>Rekenblad!N174</f>
        <v>Damestoilet</v>
      </c>
      <c r="O174" s="22">
        <f t="shared" si="11"/>
        <v>0</v>
      </c>
      <c r="P174" s="40" t="e">
        <f t="shared" si="9"/>
        <v>#DIV/0!</v>
      </c>
    </row>
    <row r="175" spans="1:16" hidden="1" x14ac:dyDescent="0.25">
      <c r="A175" s="71" t="str">
        <f>Rekenblad!A175</f>
        <v>Eerste etage</v>
      </c>
      <c r="B175" s="32" t="str">
        <f>Rekenblad!B175</f>
        <v>0.08</v>
      </c>
      <c r="C175" s="13" t="str">
        <f>Rekenblad!C175</f>
        <v>Herentoilet</v>
      </c>
      <c r="D175" s="14" t="str">
        <f>Rekenblad!D175</f>
        <v>Gvmzaal</v>
      </c>
      <c r="E175" s="15" t="str">
        <f>Rekenblad!E175</f>
        <v>D.H.T.</v>
      </c>
      <c r="F175" s="16">
        <f>Rekenblad!F175</f>
        <v>1.2</v>
      </c>
      <c r="G175" s="17">
        <f>Rekenblad!G175</f>
        <v>200</v>
      </c>
      <c r="H175" s="74">
        <f>Rekenblad!H175</f>
        <v>0</v>
      </c>
      <c r="I175" s="20">
        <f>Rekenblad!I175</f>
        <v>0</v>
      </c>
      <c r="J175" s="54">
        <f>Rekenblad!J175</f>
        <v>13.75</v>
      </c>
      <c r="K175" s="20">
        <f>Rekenblad!K175</f>
        <v>0</v>
      </c>
      <c r="L175" s="21">
        <f>Rekenblad!L175</f>
        <v>0</v>
      </c>
      <c r="M175" s="43">
        <f>Rekenblad!M175</f>
        <v>0</v>
      </c>
      <c r="N175" s="9" t="str">
        <f>Rekenblad!N175</f>
        <v>Herentoilet</v>
      </c>
      <c r="O175" s="22">
        <f>F175*G175*$R$24</f>
        <v>0</v>
      </c>
      <c r="P175" s="40" t="e">
        <f t="shared" si="9"/>
        <v>#DIV/0!</v>
      </c>
    </row>
    <row r="176" spans="1:16" hidden="1" x14ac:dyDescent="0.25">
      <c r="A176" s="71" t="str">
        <f>Rekenblad!A176</f>
        <v>Eerste etage</v>
      </c>
      <c r="B176" s="32" t="str">
        <f>Rekenblad!B176</f>
        <v>0.09</v>
      </c>
      <c r="C176" s="13" t="str">
        <f>Rekenblad!C176</f>
        <v>Herentoilet</v>
      </c>
      <c r="D176" s="14" t="str">
        <f>Rekenblad!D176</f>
        <v>Gvmzaal</v>
      </c>
      <c r="E176" s="15" t="str">
        <f>Rekenblad!E176</f>
        <v>D.H.T.</v>
      </c>
      <c r="F176" s="16">
        <f>Rekenblad!F176</f>
        <v>1.2</v>
      </c>
      <c r="G176" s="17">
        <f>Rekenblad!G176</f>
        <v>200</v>
      </c>
      <c r="H176" s="74">
        <f>Rekenblad!H176</f>
        <v>0</v>
      </c>
      <c r="I176" s="20">
        <f>Rekenblad!I176</f>
        <v>0</v>
      </c>
      <c r="J176" s="54">
        <f>Rekenblad!J176</f>
        <v>13.75</v>
      </c>
      <c r="K176" s="20">
        <f>Rekenblad!K176</f>
        <v>0</v>
      </c>
      <c r="L176" s="21">
        <f>Rekenblad!L176</f>
        <v>0</v>
      </c>
      <c r="M176" s="9">
        <f>Rekenblad!M176</f>
        <v>0</v>
      </c>
      <c r="N176" s="9" t="str">
        <f>Rekenblad!N176</f>
        <v>Herentoilet</v>
      </c>
      <c r="O176" s="22">
        <f t="shared" ref="O176:O183" si="12">F176*G176*$R$24</f>
        <v>0</v>
      </c>
      <c r="P176" s="40" t="e">
        <f t="shared" si="9"/>
        <v>#DIV/0!</v>
      </c>
    </row>
    <row r="177" spans="1:16" hidden="1" x14ac:dyDescent="0.25">
      <c r="A177" s="71" t="str">
        <f>Rekenblad!A177</f>
        <v>Begane grond</v>
      </c>
      <c r="B177" s="32" t="str">
        <f>Rekenblad!B177</f>
        <v>0.04</v>
      </c>
      <c r="C177" s="13" t="str">
        <f>Rekenblad!C177</f>
        <v>Herentoilet</v>
      </c>
      <c r="D177" s="14" t="str">
        <f>Rekenblad!D177</f>
        <v>Hoofdgebouw</v>
      </c>
      <c r="E177" s="15" t="str">
        <f>Rekenblad!E177</f>
        <v>D.H.T.</v>
      </c>
      <c r="F177" s="16">
        <f>Rekenblad!F177</f>
        <v>1.2</v>
      </c>
      <c r="G177" s="17">
        <f>Rekenblad!G177</f>
        <v>200</v>
      </c>
      <c r="H177" s="74">
        <f>Rekenblad!H177</f>
        <v>0</v>
      </c>
      <c r="I177" s="20">
        <f>Rekenblad!I177</f>
        <v>0</v>
      </c>
      <c r="J177" s="54">
        <f>Rekenblad!J177</f>
        <v>13.75</v>
      </c>
      <c r="K177" s="20">
        <f>Rekenblad!K177</f>
        <v>0</v>
      </c>
      <c r="L177" s="21">
        <f>Rekenblad!L177</f>
        <v>0</v>
      </c>
      <c r="M177" s="9">
        <f>Rekenblad!M177</f>
        <v>0</v>
      </c>
      <c r="N177" s="9" t="str">
        <f>Rekenblad!N177</f>
        <v>Herentoilet</v>
      </c>
      <c r="O177" s="22">
        <f t="shared" si="12"/>
        <v>0</v>
      </c>
      <c r="P177" s="40" t="e">
        <f t="shared" si="9"/>
        <v>#DIV/0!</v>
      </c>
    </row>
    <row r="178" spans="1:16" hidden="1" x14ac:dyDescent="0.25">
      <c r="A178" s="71" t="str">
        <f>Rekenblad!A178</f>
        <v>Begane grond</v>
      </c>
      <c r="B178" s="32" t="str">
        <f>Rekenblad!B178</f>
        <v>0.05</v>
      </c>
      <c r="C178" s="13" t="str">
        <f>Rekenblad!C178</f>
        <v>Herentoilet</v>
      </c>
      <c r="D178" s="14" t="str">
        <f>Rekenblad!D178</f>
        <v>Hoofdgebouw</v>
      </c>
      <c r="E178" s="15" t="str">
        <f>Rekenblad!E178</f>
        <v>D.H.T.</v>
      </c>
      <c r="F178" s="16">
        <f>Rekenblad!F178</f>
        <v>1.2</v>
      </c>
      <c r="G178" s="17">
        <f>Rekenblad!G178</f>
        <v>200</v>
      </c>
      <c r="H178" s="74">
        <f>Rekenblad!H178</f>
        <v>0</v>
      </c>
      <c r="I178" s="20">
        <f>Rekenblad!I178</f>
        <v>0</v>
      </c>
      <c r="J178" s="54">
        <f>Rekenblad!J178</f>
        <v>13.75</v>
      </c>
      <c r="K178" s="20">
        <f>Rekenblad!K178</f>
        <v>0</v>
      </c>
      <c r="L178" s="21">
        <f>Rekenblad!L178</f>
        <v>0</v>
      </c>
      <c r="M178" s="9">
        <f>Rekenblad!M178</f>
        <v>0</v>
      </c>
      <c r="N178" s="9" t="str">
        <f>Rekenblad!N178</f>
        <v>Herentoilet</v>
      </c>
      <c r="O178" s="22">
        <f t="shared" si="12"/>
        <v>0</v>
      </c>
      <c r="P178" s="40" t="e">
        <f t="shared" si="9"/>
        <v>#DIV/0!</v>
      </c>
    </row>
    <row r="179" spans="1:16" hidden="1" x14ac:dyDescent="0.25">
      <c r="A179" s="71" t="str">
        <f>Rekenblad!A179</f>
        <v>Tweede etage</v>
      </c>
      <c r="B179" s="28" t="str">
        <f>Rekenblad!B179</f>
        <v>2.04</v>
      </c>
      <c r="C179" s="13" t="str">
        <f>Rekenblad!C179</f>
        <v>Herentoilet</v>
      </c>
      <c r="D179" s="14" t="str">
        <f>Rekenblad!D179</f>
        <v>Hoofdgebouw</v>
      </c>
      <c r="E179" s="15" t="str">
        <f>Rekenblad!E179</f>
        <v>D.H.T.</v>
      </c>
      <c r="F179" s="16">
        <f>Rekenblad!F179</f>
        <v>1</v>
      </c>
      <c r="G179" s="29">
        <f>Rekenblad!G179</f>
        <v>200</v>
      </c>
      <c r="H179" s="74">
        <f>Rekenblad!H179</f>
        <v>0</v>
      </c>
      <c r="I179" s="20">
        <f>Rekenblad!I179</f>
        <v>0</v>
      </c>
      <c r="J179" s="54">
        <f>Rekenblad!J179</f>
        <v>11.46</v>
      </c>
      <c r="K179" s="20">
        <f>Rekenblad!K179</f>
        <v>0</v>
      </c>
      <c r="L179" s="21">
        <f>Rekenblad!L179</f>
        <v>0</v>
      </c>
      <c r="M179" s="9">
        <f>Rekenblad!M179</f>
        <v>0</v>
      </c>
      <c r="N179" s="9" t="str">
        <f>Rekenblad!N179</f>
        <v>Herentoilet</v>
      </c>
      <c r="O179" s="22">
        <f t="shared" si="12"/>
        <v>0</v>
      </c>
      <c r="P179" s="40" t="e">
        <f t="shared" si="9"/>
        <v>#DIV/0!</v>
      </c>
    </row>
    <row r="180" spans="1:16" hidden="1" x14ac:dyDescent="0.25">
      <c r="A180" s="71" t="str">
        <f>Rekenblad!A180</f>
        <v>Tweede etage</v>
      </c>
      <c r="B180" s="28" t="str">
        <f>Rekenblad!B180</f>
        <v>2.05</v>
      </c>
      <c r="C180" s="13" t="str">
        <f>Rekenblad!C180</f>
        <v>Herentoilet</v>
      </c>
      <c r="D180" s="14" t="str">
        <f>Rekenblad!D180</f>
        <v>Hoofdgebouw</v>
      </c>
      <c r="E180" s="15" t="str">
        <f>Rekenblad!E180</f>
        <v>D.H.T.</v>
      </c>
      <c r="F180" s="16">
        <f>Rekenblad!F180</f>
        <v>1</v>
      </c>
      <c r="G180" s="29">
        <f>Rekenblad!G180</f>
        <v>200</v>
      </c>
      <c r="H180" s="74">
        <f>Rekenblad!H180</f>
        <v>0</v>
      </c>
      <c r="I180" s="20">
        <f>Rekenblad!I180</f>
        <v>0</v>
      </c>
      <c r="J180" s="54">
        <f>Rekenblad!J180</f>
        <v>11.46</v>
      </c>
      <c r="K180" s="20">
        <f>Rekenblad!K180</f>
        <v>0</v>
      </c>
      <c r="L180" s="21">
        <f>Rekenblad!L180</f>
        <v>0</v>
      </c>
      <c r="M180" s="9">
        <f>Rekenblad!M180</f>
        <v>0</v>
      </c>
      <c r="N180" s="9" t="str">
        <f>Rekenblad!N180</f>
        <v>Herentoilet</v>
      </c>
      <c r="O180" s="22">
        <f t="shared" si="12"/>
        <v>0</v>
      </c>
      <c r="P180" s="40" t="e">
        <f t="shared" si="9"/>
        <v>#DIV/0!</v>
      </c>
    </row>
    <row r="181" spans="1:16" hidden="1" x14ac:dyDescent="0.25">
      <c r="A181" s="71" t="str">
        <f>Rekenblad!A181</f>
        <v>Tweede etage</v>
      </c>
      <c r="B181" s="28" t="str">
        <f>Rekenblad!B181</f>
        <v>2.06</v>
      </c>
      <c r="C181" s="13" t="str">
        <f>Rekenblad!C181</f>
        <v>Herentoilet</v>
      </c>
      <c r="D181" s="14" t="str">
        <f>Rekenblad!D181</f>
        <v>Hoofdgebouw</v>
      </c>
      <c r="E181" s="15" t="str">
        <f>Rekenblad!E181</f>
        <v>D.H.T.</v>
      </c>
      <c r="F181" s="16">
        <f>Rekenblad!F181</f>
        <v>1</v>
      </c>
      <c r="G181" s="29">
        <f>Rekenblad!G181</f>
        <v>200</v>
      </c>
      <c r="H181" s="74">
        <f>Rekenblad!H181</f>
        <v>0</v>
      </c>
      <c r="I181" s="20">
        <f>Rekenblad!I181</f>
        <v>0</v>
      </c>
      <c r="J181" s="54">
        <f>Rekenblad!J181</f>
        <v>11.46</v>
      </c>
      <c r="K181" s="20">
        <f>Rekenblad!K181</f>
        <v>0</v>
      </c>
      <c r="L181" s="21">
        <f>Rekenblad!L181</f>
        <v>0</v>
      </c>
      <c r="M181" s="9">
        <f>Rekenblad!M181</f>
        <v>0</v>
      </c>
      <c r="N181" s="9" t="str">
        <f>Rekenblad!N181</f>
        <v>Herentoilet</v>
      </c>
      <c r="O181" s="22">
        <f t="shared" si="12"/>
        <v>0</v>
      </c>
      <c r="P181" s="40" t="e">
        <f t="shared" si="9"/>
        <v>#DIV/0!</v>
      </c>
    </row>
    <row r="182" spans="1:16" hidden="1" x14ac:dyDescent="0.25">
      <c r="A182" s="71" t="str">
        <f>Rekenblad!A182</f>
        <v>Tweede etage</v>
      </c>
      <c r="B182" s="28" t="str">
        <f>Rekenblad!B182</f>
        <v>2.06</v>
      </c>
      <c r="C182" s="13" t="str">
        <f>Rekenblad!C182</f>
        <v>Herentoilet</v>
      </c>
      <c r="D182" s="14" t="str">
        <f>Rekenblad!D182</f>
        <v>Hoofdgebouw</v>
      </c>
      <c r="E182" s="15" t="str">
        <f>Rekenblad!E182</f>
        <v>D.H.T.</v>
      </c>
      <c r="F182" s="16">
        <f>Rekenblad!F182</f>
        <v>1</v>
      </c>
      <c r="G182" s="29">
        <f>Rekenblad!G182</f>
        <v>200</v>
      </c>
      <c r="H182" s="74">
        <f>Rekenblad!H182</f>
        <v>0</v>
      </c>
      <c r="I182" s="20">
        <f>Rekenblad!I182</f>
        <v>0</v>
      </c>
      <c r="J182" s="54">
        <f>Rekenblad!J182</f>
        <v>11.46</v>
      </c>
      <c r="K182" s="20">
        <f>Rekenblad!K182</f>
        <v>0</v>
      </c>
      <c r="L182" s="21">
        <f>Rekenblad!L182</f>
        <v>0</v>
      </c>
      <c r="M182" s="9">
        <f>Rekenblad!M182</f>
        <v>0</v>
      </c>
      <c r="N182" s="9" t="str">
        <f>Rekenblad!N182</f>
        <v>Herentoilet</v>
      </c>
      <c r="O182" s="22">
        <f t="shared" si="12"/>
        <v>0</v>
      </c>
      <c r="P182" s="40" t="e">
        <f t="shared" si="9"/>
        <v>#DIV/0!</v>
      </c>
    </row>
    <row r="183" spans="1:16" hidden="1" x14ac:dyDescent="0.25">
      <c r="A183" s="71" t="str">
        <f>Rekenblad!A183</f>
        <v>Begane grond</v>
      </c>
      <c r="B183" s="33" t="str">
        <f>Rekenblad!B183</f>
        <v>0.1</v>
      </c>
      <c r="C183" s="13" t="str">
        <f>Rekenblad!C183</f>
        <v>Herentoilet</v>
      </c>
      <c r="D183" s="14" t="str">
        <f>Rekenblad!D183</f>
        <v>Onderbouw</v>
      </c>
      <c r="E183" s="15" t="str">
        <f>Rekenblad!E183</f>
        <v>Epoxy</v>
      </c>
      <c r="F183" s="16">
        <f>Rekenblad!F183</f>
        <v>1.01</v>
      </c>
      <c r="G183" s="31">
        <f>Rekenblad!G183</f>
        <v>200</v>
      </c>
      <c r="H183" s="74">
        <f>Rekenblad!H183</f>
        <v>0</v>
      </c>
      <c r="I183" s="20">
        <f>Rekenblad!I183</f>
        <v>0</v>
      </c>
      <c r="J183" s="54">
        <f>Rekenblad!J183</f>
        <v>11.57</v>
      </c>
      <c r="K183" s="20">
        <f>Rekenblad!K183</f>
        <v>0</v>
      </c>
      <c r="L183" s="21">
        <f>Rekenblad!L183</f>
        <v>0</v>
      </c>
      <c r="M183" s="9">
        <f>Rekenblad!M183</f>
        <v>0</v>
      </c>
      <c r="N183" s="9" t="str">
        <f>Rekenblad!N183</f>
        <v>Herentoilet</v>
      </c>
      <c r="O183" s="22">
        <f t="shared" si="12"/>
        <v>0</v>
      </c>
      <c r="P183" s="40" t="e">
        <f t="shared" si="9"/>
        <v>#DIV/0!</v>
      </c>
    </row>
    <row r="184" spans="1:16" x14ac:dyDescent="0.25">
      <c r="A184" s="11">
        <f>Rekenblad!A228</f>
        <v>0</v>
      </c>
      <c r="B184" s="11">
        <f>Rekenblad!B228</f>
        <v>0</v>
      </c>
      <c r="C184" s="11">
        <f>Rekenblad!C228</f>
        <v>0</v>
      </c>
      <c r="D184" s="55">
        <f>Rekenblad!D228</f>
        <v>0</v>
      </c>
      <c r="E184" s="15" t="str">
        <f>Rekenblad!E228</f>
        <v>Vloeren</v>
      </c>
      <c r="F184" s="15">
        <f>SUBTOTAL(9,F2:F183)</f>
        <v>33.49</v>
      </c>
      <c r="G184" s="56">
        <f>Rekenblad!G228</f>
        <v>0</v>
      </c>
      <c r="H184" s="74">
        <f>Rekenblad!H228</f>
        <v>0</v>
      </c>
      <c r="I184" s="20">
        <f>SUBTOTAL(9,I2:I183)</f>
        <v>0</v>
      </c>
      <c r="J184" s="58">
        <f>Rekenblad!J228</f>
        <v>0</v>
      </c>
      <c r="K184" s="11">
        <f>Rekenblad!K228</f>
        <v>0</v>
      </c>
      <c r="L184" s="59">
        <f>Rekenblad!L228</f>
        <v>0</v>
      </c>
      <c r="M184" s="9">
        <f>Rekenblad!M228</f>
        <v>0</v>
      </c>
      <c r="N184" s="11">
        <f>Rekenblad!N228</f>
        <v>0</v>
      </c>
      <c r="O184" s="22"/>
    </row>
    <row r="185" spans="1:16" x14ac:dyDescent="0.25">
      <c r="A185" s="11">
        <f>Rekenblad!A229</f>
        <v>0</v>
      </c>
      <c r="B185" s="11">
        <f>Rekenblad!B229</f>
        <v>0</v>
      </c>
      <c r="C185" s="11">
        <f>Rekenblad!C229</f>
        <v>0</v>
      </c>
      <c r="D185" s="55">
        <f>Rekenblad!D229</f>
        <v>0</v>
      </c>
      <c r="E185" s="15" t="str">
        <f>Rekenblad!E229</f>
        <v>Tafels</v>
      </c>
      <c r="F185" s="15">
        <f>Rekenblad!F229</f>
        <v>617.76</v>
      </c>
      <c r="G185" s="56">
        <f>Rekenblad!G229</f>
        <v>0</v>
      </c>
      <c r="H185" s="74">
        <f>Rekenblad!H229</f>
        <v>0</v>
      </c>
      <c r="I185" s="20">
        <f>Rekenblad!I229</f>
        <v>0</v>
      </c>
      <c r="J185" s="58">
        <f>Rekenblad!J229</f>
        <v>0</v>
      </c>
      <c r="K185" s="60" t="str">
        <f>Rekenblad!K229</f>
        <v>.</v>
      </c>
      <c r="L185" s="59">
        <f>Rekenblad!L229</f>
        <v>0</v>
      </c>
      <c r="M185" s="9">
        <f>Rekenblad!M229</f>
        <v>0</v>
      </c>
      <c r="N185" s="11">
        <f>Rekenblad!N229</f>
        <v>0</v>
      </c>
      <c r="O185" s="22">
        <f>SUM(O2:O183)</f>
        <v>0</v>
      </c>
      <c r="P185" s="40" t="e">
        <f>O185/I185-1</f>
        <v>#DIV/0!</v>
      </c>
    </row>
  </sheetData>
  <autoFilter ref="A1:R185" xr:uid="{00000000-0001-0000-0000-000000000000}">
    <filterColumn colId="6">
      <filters blank="1">
        <filter val="80"/>
      </filters>
    </filterColumn>
  </autoFilter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&amp;LAfgedrukt: &amp;D, &amp;T&amp;C&amp;P van &amp;N&amp;R&amp;F, 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6BBA-06C5-4442-91D7-00E072271C2F}">
  <sheetPr filterMode="1"/>
  <dimension ref="A1:R185"/>
  <sheetViews>
    <sheetView showZeros="0" zoomScale="127" zoomScaleNormal="127" workbookViewId="0">
      <pane xSplit="3" ySplit="1" topLeftCell="D2" activePane="bottomRight" state="frozen"/>
      <selection activeCell="S1" sqref="S1"/>
      <selection pane="topRight" activeCell="S1" sqref="S1"/>
      <selection pane="bottomLeft" activeCell="S1" sqref="S1"/>
      <selection pane="bottomRight" activeCell="E184" sqref="E184"/>
    </sheetView>
  </sheetViews>
  <sheetFormatPr defaultRowHeight="13.2" x14ac:dyDescent="0.25"/>
  <cols>
    <col min="1" max="1" width="12.77734375" style="11" bestFit="1" customWidth="1"/>
    <col min="2" max="2" width="8.5546875" style="11" bestFit="1" customWidth="1"/>
    <col min="3" max="3" width="23.21875" style="11" bestFit="1" customWidth="1"/>
    <col min="4" max="4" width="10.77734375" style="55" customWidth="1"/>
    <col min="5" max="5" width="12.6640625" style="55" bestFit="1" customWidth="1"/>
    <col min="6" max="6" width="7.88671875" style="58" customWidth="1"/>
    <col min="7" max="7" width="10.44140625" style="56" bestFit="1" customWidth="1"/>
    <col min="8" max="8" width="10.77734375" style="76" customWidth="1"/>
    <col min="9" max="9" width="9.5546875" style="58" customWidth="1"/>
    <col min="10" max="10" width="13.77734375" style="58" hidden="1" customWidth="1"/>
    <col min="11" max="11" width="8.21875" style="11" hidden="1" customWidth="1"/>
    <col min="12" max="12" width="12.6640625" style="59" hidden="1" customWidth="1"/>
    <col min="13" max="13" width="3.77734375" style="9" hidden="1" customWidth="1"/>
    <col min="14" max="14" width="11.21875" style="11" bestFit="1" customWidth="1"/>
    <col min="15" max="15" width="11.21875" style="61" hidden="1" customWidth="1"/>
    <col min="16" max="16" width="0" style="9" hidden="1" customWidth="1"/>
    <col min="17" max="17" width="11.21875" style="11" hidden="1" customWidth="1"/>
    <col min="18" max="18" width="0" style="11" hidden="1" customWidth="1"/>
    <col min="19" max="16384" width="8.88671875" style="11"/>
  </cols>
  <sheetData>
    <row r="1" spans="1:18" ht="20.399999999999999" x14ac:dyDescent="0.25">
      <c r="A1" s="70" t="str">
        <f>Rekenblad!A1</f>
        <v>Etage</v>
      </c>
      <c r="B1" s="1" t="str">
        <f>Rekenblad!B1</f>
        <v>Ruimtennr.</v>
      </c>
      <c r="C1" s="1" t="str">
        <f>Rekenblad!C1</f>
        <v>Ruimtenaam</v>
      </c>
      <c r="D1" s="2" t="str">
        <f>Rekenblad!D1</f>
        <v>Unit</v>
      </c>
      <c r="E1" s="3" t="str">
        <f>Rekenblad!E1</f>
        <v>Vloerafwerking</v>
      </c>
      <c r="F1" s="4" t="str">
        <f>Rekenblad!F1</f>
        <v>Netto opp. (m²)</v>
      </c>
      <c r="G1" s="5" t="str">
        <f>Rekenblad!G1</f>
        <v>Freq. per jaar</v>
      </c>
      <c r="H1" s="75" t="str">
        <f>Rekenblad!H1</f>
        <v>Kosten per m².keer</v>
      </c>
      <c r="I1" s="4" t="str">
        <f>Rekenblad!I1</f>
        <v>Kosten per jaar</v>
      </c>
      <c r="J1" s="4" t="str">
        <f>Rekenblad!J1</f>
        <v>Kosten per maand</v>
      </c>
      <c r="K1" s="7" t="str">
        <f>Rekenblad!K1</f>
        <v>kosten per 100 m²</v>
      </c>
      <c r="L1" s="8" t="str">
        <f>Rekenblad!L1</f>
        <v>8 * log kosten 100 m²</v>
      </c>
      <c r="M1" s="9">
        <f>Rekenblad!M1</f>
        <v>8</v>
      </c>
      <c r="N1" s="8" t="str">
        <f>Rekenblad!N1</f>
        <v>Categorie</v>
      </c>
      <c r="O1" s="10" t="s">
        <v>10</v>
      </c>
      <c r="P1" s="10" t="s">
        <v>11</v>
      </c>
      <c r="Q1" s="8" t="s">
        <v>9</v>
      </c>
      <c r="R1" s="8" t="s">
        <v>12</v>
      </c>
    </row>
    <row r="2" spans="1:18" hidden="1" x14ac:dyDescent="0.25">
      <c r="A2" s="71" t="str">
        <f>Rekenblad!A2</f>
        <v>Eerste etage</v>
      </c>
      <c r="B2" s="12" t="str">
        <f>Rekenblad!B2</f>
        <v>0.09</v>
      </c>
      <c r="C2" s="13" t="str">
        <f>Rekenblad!C2</f>
        <v>Werkkast</v>
      </c>
      <c r="D2" s="14" t="str">
        <f>Rekenblad!D2</f>
        <v>Gvmzaal</v>
      </c>
      <c r="E2" s="15" t="str">
        <f>Rekenblad!E2</f>
        <v>D.H.T.</v>
      </c>
      <c r="F2" s="16">
        <f>Rekenblad!F2</f>
        <v>2</v>
      </c>
      <c r="G2" s="17">
        <f>Rekenblad!G2</f>
        <v>1</v>
      </c>
      <c r="H2" s="74">
        <f>Rekenblad!H2</f>
        <v>0</v>
      </c>
      <c r="I2" s="20">
        <f>Rekenblad!I2</f>
        <v>0</v>
      </c>
      <c r="J2" s="20">
        <f>Rekenblad!J2</f>
        <v>0</v>
      </c>
      <c r="K2" s="20">
        <f>Rekenblad!K2</f>
        <v>0</v>
      </c>
      <c r="L2" s="21">
        <f>Rekenblad!L2</f>
        <v>0</v>
      </c>
      <c r="M2" s="9">
        <f>Rekenblad!M2</f>
        <v>0</v>
      </c>
      <c r="N2" s="9" t="str">
        <f>Rekenblad!N2</f>
        <v>Werkkast</v>
      </c>
      <c r="O2" s="22">
        <f>F2*G2*$R$14</f>
        <v>0</v>
      </c>
    </row>
    <row r="3" spans="1:18" hidden="1" x14ac:dyDescent="0.25">
      <c r="A3" s="71" t="str">
        <f>Rekenblad!A3</f>
        <v>Begane grond</v>
      </c>
      <c r="B3" s="12" t="str">
        <f>Rekenblad!B3</f>
        <v>0.19</v>
      </c>
      <c r="C3" s="23" t="str">
        <f>Rekenblad!C3</f>
        <v>Opslag</v>
      </c>
      <c r="D3" s="14" t="str">
        <f>Rekenblad!D3</f>
        <v>Hoofdgebouw</v>
      </c>
      <c r="E3" s="15" t="str">
        <f>Rekenblad!E3</f>
        <v>D.H.T.</v>
      </c>
      <c r="F3" s="16">
        <f>Rekenblad!F3</f>
        <v>13.76</v>
      </c>
      <c r="G3" s="17">
        <f>Rekenblad!G3</f>
        <v>1</v>
      </c>
      <c r="H3" s="74">
        <f>Rekenblad!H3</f>
        <v>0</v>
      </c>
      <c r="I3" s="20">
        <f>Rekenblad!I3</f>
        <v>0</v>
      </c>
      <c r="J3" s="20">
        <f>Rekenblad!J3</f>
        <v>0</v>
      </c>
      <c r="K3" s="20">
        <f>Rekenblad!K3</f>
        <v>0</v>
      </c>
      <c r="L3" s="21">
        <f>Rekenblad!L3</f>
        <v>0</v>
      </c>
      <c r="M3" s="9">
        <f>Rekenblad!M3</f>
        <v>0</v>
      </c>
      <c r="N3" s="9" t="str">
        <f>Rekenblad!N3</f>
        <v>Werkkast</v>
      </c>
      <c r="O3" s="22">
        <f t="shared" ref="O3:O15" si="0">F3*G3*$R$14</f>
        <v>0</v>
      </c>
    </row>
    <row r="4" spans="1:18" hidden="1" x14ac:dyDescent="0.25">
      <c r="A4" s="71" t="str">
        <f>Rekenblad!A4</f>
        <v>Begane grond</v>
      </c>
      <c r="B4" s="24" t="str">
        <f>Rekenblad!B4</f>
        <v>0.35</v>
      </c>
      <c r="C4" s="13" t="str">
        <f>Rekenblad!C4</f>
        <v>Werkkast</v>
      </c>
      <c r="D4" s="14" t="str">
        <f>Rekenblad!D4</f>
        <v>Hoofdgebouw</v>
      </c>
      <c r="E4" s="15" t="str">
        <f>Rekenblad!E4</f>
        <v>D.H.T.</v>
      </c>
      <c r="F4" s="16">
        <f>Rekenblad!F4</f>
        <v>2.7</v>
      </c>
      <c r="G4" s="17">
        <f>Rekenblad!G4</f>
        <v>1</v>
      </c>
      <c r="H4" s="74">
        <f>Rekenblad!H4</f>
        <v>0</v>
      </c>
      <c r="I4" s="20">
        <f>Rekenblad!I4</f>
        <v>0</v>
      </c>
      <c r="J4" s="20">
        <f>Rekenblad!J4</f>
        <v>0</v>
      </c>
      <c r="K4" s="20">
        <f>Rekenblad!K4</f>
        <v>0</v>
      </c>
      <c r="L4" s="21">
        <f>Rekenblad!L4</f>
        <v>0</v>
      </c>
      <c r="M4" s="9">
        <f>Rekenblad!M4</f>
        <v>0</v>
      </c>
      <c r="N4" s="9" t="str">
        <f>Rekenblad!N4</f>
        <v>Werkkast</v>
      </c>
      <c r="O4" s="22">
        <f t="shared" si="0"/>
        <v>0</v>
      </c>
    </row>
    <row r="5" spans="1:18" hidden="1" x14ac:dyDescent="0.25">
      <c r="A5" s="71" t="str">
        <f>Rekenblad!A5</f>
        <v>Begane grond</v>
      </c>
      <c r="B5" s="26" t="str">
        <f>Rekenblad!B5</f>
        <v>0.38</v>
      </c>
      <c r="C5" s="27" t="str">
        <f>Rekenblad!C5</f>
        <v>Repro</v>
      </c>
      <c r="D5" s="14" t="str">
        <f>Rekenblad!D5</f>
        <v>Hoofdgebouw</v>
      </c>
      <c r="E5" s="15" t="str">
        <f>Rekenblad!E5</f>
        <v>Gietvloer</v>
      </c>
      <c r="F5" s="16">
        <f>Rekenblad!F5</f>
        <v>24.63</v>
      </c>
      <c r="G5" s="17">
        <f>Rekenblad!G5</f>
        <v>1</v>
      </c>
      <c r="H5" s="74">
        <f>Rekenblad!H5</f>
        <v>0</v>
      </c>
      <c r="I5" s="20">
        <f>Rekenblad!I5</f>
        <v>0</v>
      </c>
      <c r="J5" s="20">
        <f>Rekenblad!J5</f>
        <v>0</v>
      </c>
      <c r="K5" s="20">
        <f>Rekenblad!K5</f>
        <v>0</v>
      </c>
      <c r="L5" s="21">
        <f>Rekenblad!L5</f>
        <v>0</v>
      </c>
      <c r="M5" s="9">
        <f>Rekenblad!M5</f>
        <v>0</v>
      </c>
      <c r="N5" s="9" t="str">
        <f>Rekenblad!N5</f>
        <v>Werkkast</v>
      </c>
      <c r="O5" s="22">
        <f t="shared" si="0"/>
        <v>0</v>
      </c>
    </row>
    <row r="6" spans="1:18" hidden="1" x14ac:dyDescent="0.25">
      <c r="A6" s="71" t="str">
        <f>Rekenblad!A6</f>
        <v>Derde etage</v>
      </c>
      <c r="B6" s="28" t="str">
        <f>Rekenblad!B6</f>
        <v>3.08</v>
      </c>
      <c r="C6" s="13" t="str">
        <f>Rekenblad!C6</f>
        <v>Werkkast</v>
      </c>
      <c r="D6" s="14" t="str">
        <f>Rekenblad!D6</f>
        <v>Hoofdgebouw</v>
      </c>
      <c r="E6" s="15" t="str">
        <f>Rekenblad!E6</f>
        <v>D.H.T.</v>
      </c>
      <c r="F6" s="16">
        <f>Rekenblad!F6</f>
        <v>1.05</v>
      </c>
      <c r="G6" s="17">
        <f>Rekenblad!G6</f>
        <v>1</v>
      </c>
      <c r="H6" s="74">
        <f>Rekenblad!H6</f>
        <v>0</v>
      </c>
      <c r="I6" s="20">
        <f>Rekenblad!I6</f>
        <v>0</v>
      </c>
      <c r="J6" s="20">
        <f>Rekenblad!J6</f>
        <v>0</v>
      </c>
      <c r="K6" s="20">
        <f>Rekenblad!K6</f>
        <v>0</v>
      </c>
      <c r="L6" s="21">
        <f>Rekenblad!L6</f>
        <v>0</v>
      </c>
      <c r="M6" s="9">
        <f>Rekenblad!M6</f>
        <v>0</v>
      </c>
      <c r="N6" s="9" t="str">
        <f>Rekenblad!N6</f>
        <v>Werkkast</v>
      </c>
      <c r="O6" s="22">
        <f t="shared" si="0"/>
        <v>0</v>
      </c>
    </row>
    <row r="7" spans="1:18" hidden="1" x14ac:dyDescent="0.25">
      <c r="A7" s="71" t="str">
        <f>Rekenblad!A7</f>
        <v>Derde etage</v>
      </c>
      <c r="B7" s="30" t="str">
        <f>Rekenblad!B7</f>
        <v>3.09</v>
      </c>
      <c r="C7" s="13" t="str">
        <f>Rekenblad!C7</f>
        <v>Opslag</v>
      </c>
      <c r="D7" s="14" t="str">
        <f>Rekenblad!D7</f>
        <v>Hoofdgebouw</v>
      </c>
      <c r="E7" s="15" t="str">
        <f>Rekenblad!E7</f>
        <v>D.H.T.</v>
      </c>
      <c r="F7" s="16">
        <f>Rekenblad!F7</f>
        <v>6</v>
      </c>
      <c r="G7" s="17">
        <f>Rekenblad!G7</f>
        <v>1</v>
      </c>
      <c r="H7" s="74">
        <f>Rekenblad!H7</f>
        <v>0</v>
      </c>
      <c r="I7" s="20">
        <f>Rekenblad!I7</f>
        <v>0</v>
      </c>
      <c r="J7" s="20">
        <f>Rekenblad!J7</f>
        <v>0</v>
      </c>
      <c r="K7" s="20">
        <f>Rekenblad!K7</f>
        <v>0</v>
      </c>
      <c r="L7" s="21">
        <f>Rekenblad!L7</f>
        <v>0</v>
      </c>
      <c r="M7" s="9">
        <f>Rekenblad!M7</f>
        <v>0</v>
      </c>
      <c r="N7" s="9" t="str">
        <f>Rekenblad!N7</f>
        <v>Werkkast</v>
      </c>
      <c r="O7" s="22">
        <f t="shared" si="0"/>
        <v>0</v>
      </c>
    </row>
    <row r="8" spans="1:18" hidden="1" x14ac:dyDescent="0.25">
      <c r="A8" s="71" t="str">
        <f>Rekenblad!A8</f>
        <v>Derde etage</v>
      </c>
      <c r="B8" s="30" t="str">
        <f>Rekenblad!B8</f>
        <v>3.14</v>
      </c>
      <c r="C8" s="13" t="str">
        <f>Rekenblad!C8</f>
        <v>Techniek 304</v>
      </c>
      <c r="D8" s="14" t="str">
        <f>Rekenblad!D8</f>
        <v>Hoofdgebouw</v>
      </c>
      <c r="E8" s="15" t="str">
        <f>Rekenblad!E8</f>
        <v>Gietvloer</v>
      </c>
      <c r="F8" s="16">
        <f>Rekenblad!F8</f>
        <v>26.22</v>
      </c>
      <c r="G8" s="17">
        <f>Rekenblad!G8</f>
        <v>1</v>
      </c>
      <c r="H8" s="74">
        <f>Rekenblad!H8</f>
        <v>0</v>
      </c>
      <c r="I8" s="20">
        <f>Rekenblad!I8</f>
        <v>0</v>
      </c>
      <c r="J8" s="20">
        <f>Rekenblad!J8</f>
        <v>0</v>
      </c>
      <c r="K8" s="20">
        <f>Rekenblad!K8</f>
        <v>0</v>
      </c>
      <c r="L8" s="21">
        <f>Rekenblad!L8</f>
        <v>0</v>
      </c>
      <c r="M8" s="9">
        <f>Rekenblad!M8</f>
        <v>0</v>
      </c>
      <c r="N8" s="9" t="str">
        <f>Rekenblad!N8</f>
        <v>Werkkast</v>
      </c>
      <c r="O8" s="22">
        <f t="shared" si="0"/>
        <v>0</v>
      </c>
    </row>
    <row r="9" spans="1:18" hidden="1" x14ac:dyDescent="0.25">
      <c r="A9" s="71" t="str">
        <f>Rekenblad!A9</f>
        <v>Eerste etage</v>
      </c>
      <c r="B9" s="26" t="str">
        <f>Rekenblad!B9</f>
        <v>1.06</v>
      </c>
      <c r="C9" s="13" t="str">
        <f>Rekenblad!C9</f>
        <v>Werkkast</v>
      </c>
      <c r="D9" s="14" t="str">
        <f>Rekenblad!D9</f>
        <v>Hoofdgebouw</v>
      </c>
      <c r="E9" s="15" t="str">
        <f>Rekenblad!E9</f>
        <v>D.H.T.</v>
      </c>
      <c r="F9" s="16">
        <f>Rekenblad!F9</f>
        <v>1.05</v>
      </c>
      <c r="G9" s="17">
        <f>Rekenblad!G9</f>
        <v>1</v>
      </c>
      <c r="H9" s="74">
        <f>Rekenblad!H9</f>
        <v>0</v>
      </c>
      <c r="I9" s="20">
        <f>Rekenblad!I9</f>
        <v>0</v>
      </c>
      <c r="J9" s="20">
        <f>Rekenblad!J9</f>
        <v>0</v>
      </c>
      <c r="K9" s="20">
        <f>Rekenblad!K9</f>
        <v>0</v>
      </c>
      <c r="L9" s="21">
        <f>Rekenblad!L9</f>
        <v>0</v>
      </c>
      <c r="M9" s="9">
        <f>Rekenblad!M9</f>
        <v>0</v>
      </c>
      <c r="N9" s="9" t="str">
        <f>Rekenblad!N9</f>
        <v>Werkkast</v>
      </c>
      <c r="O9" s="22">
        <f t="shared" si="0"/>
        <v>0</v>
      </c>
    </row>
    <row r="10" spans="1:18" hidden="1" x14ac:dyDescent="0.25">
      <c r="A10" s="71" t="str">
        <f>Rekenblad!A10</f>
        <v>Eerste etage</v>
      </c>
      <c r="B10" s="24" t="str">
        <f>Rekenblad!B10</f>
        <v>1.07</v>
      </c>
      <c r="C10" s="27" t="str">
        <f>Rekenblad!C10</f>
        <v>Opslag</v>
      </c>
      <c r="D10" s="14" t="str">
        <f>Rekenblad!D10</f>
        <v>Hoofdgebouw</v>
      </c>
      <c r="E10" s="15" t="str">
        <f>Rekenblad!E10</f>
        <v>D.H.T.</v>
      </c>
      <c r="F10" s="16">
        <f>Rekenblad!F10</f>
        <v>6</v>
      </c>
      <c r="G10" s="17">
        <f>Rekenblad!G10</f>
        <v>1</v>
      </c>
      <c r="H10" s="74">
        <f>Rekenblad!H10</f>
        <v>0</v>
      </c>
      <c r="I10" s="20">
        <f>Rekenblad!I10</f>
        <v>0</v>
      </c>
      <c r="J10" s="20">
        <f>Rekenblad!J10</f>
        <v>0</v>
      </c>
      <c r="K10" s="20">
        <f>Rekenblad!K10</f>
        <v>0</v>
      </c>
      <c r="L10" s="21">
        <f>Rekenblad!L10</f>
        <v>0</v>
      </c>
      <c r="M10" s="9">
        <f>Rekenblad!M10</f>
        <v>0</v>
      </c>
      <c r="N10" s="9" t="str">
        <f>Rekenblad!N10</f>
        <v>Werkkast</v>
      </c>
      <c r="O10" s="22">
        <f t="shared" si="0"/>
        <v>0</v>
      </c>
    </row>
    <row r="11" spans="1:18" hidden="1" x14ac:dyDescent="0.25">
      <c r="A11" s="71" t="str">
        <f>Rekenblad!A11</f>
        <v>Eerste etage</v>
      </c>
      <c r="B11" s="32" t="str">
        <f>Rekenblad!B11</f>
        <v>1.2</v>
      </c>
      <c r="C11" s="13" t="str">
        <f>Rekenblad!C11</f>
        <v>Werkkast</v>
      </c>
      <c r="D11" s="14" t="str">
        <f>Rekenblad!D11</f>
        <v>Hoofdgebouw</v>
      </c>
      <c r="E11" s="15" t="str">
        <f>Rekenblad!E11</f>
        <v>D.H.T.</v>
      </c>
      <c r="F11" s="16">
        <f>Rekenblad!F11</f>
        <v>2.75</v>
      </c>
      <c r="G11" s="17">
        <f>Rekenblad!G11</f>
        <v>1</v>
      </c>
      <c r="H11" s="74">
        <f>Rekenblad!H11</f>
        <v>0</v>
      </c>
      <c r="I11" s="20">
        <f>Rekenblad!I11</f>
        <v>0</v>
      </c>
      <c r="J11" s="20">
        <f>Rekenblad!J11</f>
        <v>0</v>
      </c>
      <c r="K11" s="20">
        <f>Rekenblad!K11</f>
        <v>0</v>
      </c>
      <c r="L11" s="21">
        <f>Rekenblad!L11</f>
        <v>0</v>
      </c>
      <c r="M11" s="9">
        <f>Rekenblad!M11</f>
        <v>0</v>
      </c>
      <c r="N11" s="9" t="str">
        <f>Rekenblad!N11</f>
        <v>Werkkast</v>
      </c>
      <c r="O11" s="22">
        <f t="shared" si="0"/>
        <v>0</v>
      </c>
    </row>
    <row r="12" spans="1:18" hidden="1" x14ac:dyDescent="0.25">
      <c r="A12" s="71" t="str">
        <f>Rekenblad!A12</f>
        <v>Souterrain</v>
      </c>
      <c r="B12" s="32" t="str">
        <f>Rekenblad!B12</f>
        <v>-1.02</v>
      </c>
      <c r="C12" s="73" t="str">
        <f>Rekenblad!C12</f>
        <v>Buitentrap</v>
      </c>
      <c r="D12" s="14" t="str">
        <f>Rekenblad!D12</f>
        <v>Hoofdgebouw</v>
      </c>
      <c r="E12" s="15" t="str">
        <f>Rekenblad!E12</f>
        <v>Steen</v>
      </c>
      <c r="F12" s="16">
        <f>Rekenblad!F12</f>
        <v>16.75</v>
      </c>
      <c r="G12" s="17">
        <f>Rekenblad!G12</f>
        <v>1</v>
      </c>
      <c r="H12" s="74">
        <f>Rekenblad!H12</f>
        <v>0</v>
      </c>
      <c r="I12" s="20">
        <f>Rekenblad!I12</f>
        <v>0</v>
      </c>
      <c r="J12" s="20">
        <f>Rekenblad!J12</f>
        <v>0</v>
      </c>
      <c r="K12" s="20">
        <f>Rekenblad!K12</f>
        <v>0</v>
      </c>
      <c r="L12" s="21">
        <f>Rekenblad!L12</f>
        <v>0</v>
      </c>
      <c r="M12" s="9">
        <f>Rekenblad!M12</f>
        <v>0</v>
      </c>
      <c r="N12" s="9" t="str">
        <f>Rekenblad!N12</f>
        <v>Werkkast</v>
      </c>
      <c r="O12" s="22">
        <f t="shared" si="0"/>
        <v>0</v>
      </c>
    </row>
    <row r="13" spans="1:18" hidden="1" x14ac:dyDescent="0.25">
      <c r="A13" s="71" t="str">
        <f>Rekenblad!A13</f>
        <v>Begane grond</v>
      </c>
      <c r="B13" s="33" t="str">
        <f>Rekenblad!B13</f>
        <v>0.25</v>
      </c>
      <c r="C13" s="13" t="str">
        <f>Rekenblad!C13</f>
        <v>Werkkast</v>
      </c>
      <c r="D13" s="14" t="str">
        <f>Rekenblad!D13</f>
        <v>Onderbouw</v>
      </c>
      <c r="E13" s="15" t="str">
        <f>Rekenblad!E13</f>
        <v>Epoxy</v>
      </c>
      <c r="F13" s="16">
        <f>Rekenblad!F13</f>
        <v>2.3199999999999998</v>
      </c>
      <c r="G13" s="17">
        <f>Rekenblad!G13</f>
        <v>1</v>
      </c>
      <c r="H13" s="74">
        <f>Rekenblad!H13</f>
        <v>0</v>
      </c>
      <c r="I13" s="20">
        <f>Rekenblad!I13</f>
        <v>0</v>
      </c>
      <c r="J13" s="20">
        <f>Rekenblad!J13</f>
        <v>0</v>
      </c>
      <c r="K13" s="20">
        <f>Rekenblad!K13</f>
        <v>0</v>
      </c>
      <c r="L13" s="21">
        <f>Rekenblad!L13</f>
        <v>0</v>
      </c>
      <c r="M13" s="9">
        <f>Rekenblad!M13</f>
        <v>0</v>
      </c>
      <c r="N13" s="9" t="str">
        <f>Rekenblad!N13</f>
        <v>Werkkast</v>
      </c>
      <c r="O13" s="22">
        <f t="shared" si="0"/>
        <v>0</v>
      </c>
      <c r="R13" s="9" t="s">
        <v>55</v>
      </c>
    </row>
    <row r="14" spans="1:18" hidden="1" x14ac:dyDescent="0.25">
      <c r="A14" s="71" t="str">
        <f>Rekenblad!A14</f>
        <v>Eerste etage</v>
      </c>
      <c r="B14" s="34" t="str">
        <f>Rekenblad!B14</f>
        <v>1.03</v>
      </c>
      <c r="C14" s="35" t="str">
        <f>Rekenblad!C14</f>
        <v>Opslag</v>
      </c>
      <c r="D14" s="14" t="str">
        <f>Rekenblad!D14</f>
        <v>Onderbouw</v>
      </c>
      <c r="E14" s="15" t="str">
        <f>Rekenblad!E14</f>
        <v>Marmoleum</v>
      </c>
      <c r="F14" s="16">
        <f>Rekenblad!F14</f>
        <v>24.29</v>
      </c>
      <c r="G14" s="17">
        <f>Rekenblad!G14</f>
        <v>1</v>
      </c>
      <c r="H14" s="74">
        <f>Rekenblad!H14</f>
        <v>0</v>
      </c>
      <c r="I14" s="20">
        <f>Rekenblad!I14</f>
        <v>0</v>
      </c>
      <c r="J14" s="20">
        <f>Rekenblad!J14</f>
        <v>0</v>
      </c>
      <c r="K14" s="20">
        <f>Rekenblad!K14</f>
        <v>0</v>
      </c>
      <c r="L14" s="21">
        <f>Rekenblad!L14</f>
        <v>0</v>
      </c>
      <c r="M14" s="9">
        <f>Rekenblad!M14</f>
        <v>0</v>
      </c>
      <c r="N14" s="9" t="str">
        <f>Rekenblad!N14</f>
        <v>Werkkast</v>
      </c>
      <c r="O14" s="22">
        <f t="shared" si="0"/>
        <v>0</v>
      </c>
      <c r="Q14" s="9" t="s">
        <v>18</v>
      </c>
      <c r="R14" s="37">
        <f>AVERAGE(H2:H15)</f>
        <v>0</v>
      </c>
    </row>
    <row r="15" spans="1:18" hidden="1" x14ac:dyDescent="0.25">
      <c r="A15" s="71" t="str">
        <f>Rekenblad!A15</f>
        <v>Tweede etage</v>
      </c>
      <c r="B15" s="38" t="str">
        <f>Rekenblad!B15</f>
        <v>2.02</v>
      </c>
      <c r="C15" s="73" t="str">
        <f>Rekenblad!C15</f>
        <v>Techniek / ict</v>
      </c>
      <c r="D15" s="14" t="str">
        <f>Rekenblad!D15</f>
        <v>Onderbouw</v>
      </c>
      <c r="E15" s="15" t="str">
        <f>Rekenblad!E15</f>
        <v>Marmoleum</v>
      </c>
      <c r="F15" s="16">
        <f>Rekenblad!F15</f>
        <v>3.46</v>
      </c>
      <c r="G15" s="17">
        <f>Rekenblad!G15</f>
        <v>1</v>
      </c>
      <c r="H15" s="74">
        <f>Rekenblad!H15</f>
        <v>0</v>
      </c>
      <c r="I15" s="20">
        <f>Rekenblad!I15</f>
        <v>0</v>
      </c>
      <c r="J15" s="20">
        <f>Rekenblad!J15</f>
        <v>0</v>
      </c>
      <c r="K15" s="20">
        <f>Rekenblad!K15</f>
        <v>0</v>
      </c>
      <c r="L15" s="21">
        <f>Rekenblad!L15</f>
        <v>0</v>
      </c>
      <c r="M15" s="9">
        <f>Rekenblad!M15</f>
        <v>0</v>
      </c>
      <c r="N15" s="9" t="str">
        <f>Rekenblad!N15</f>
        <v>Werkkast</v>
      </c>
      <c r="O15" s="22">
        <f t="shared" si="0"/>
        <v>0</v>
      </c>
      <c r="Q15" s="9" t="s">
        <v>62</v>
      </c>
      <c r="R15" s="37">
        <f>AVERAGE(H16:H34)</f>
        <v>0</v>
      </c>
    </row>
    <row r="16" spans="1:18" hidden="1" x14ac:dyDescent="0.25">
      <c r="A16" s="71" t="str">
        <f>Rekenblad!A16</f>
        <v>Derde etage</v>
      </c>
      <c r="B16" s="28" t="str">
        <f>Rekenblad!B16</f>
        <v>3.01</v>
      </c>
      <c r="C16" s="13" t="str">
        <f>Rekenblad!C16</f>
        <v>Gang</v>
      </c>
      <c r="D16" s="14" t="str">
        <f>Rekenblad!D16</f>
        <v>Hoofdgebouw</v>
      </c>
      <c r="E16" s="15" t="str">
        <f>Rekenblad!E16</f>
        <v>Epoxy</v>
      </c>
      <c r="F16" s="16">
        <f>Rekenblad!F16</f>
        <v>166.38</v>
      </c>
      <c r="G16" s="29">
        <f>Rekenblad!G16</f>
        <v>200</v>
      </c>
      <c r="H16" s="74">
        <f>Rekenblad!H16</f>
        <v>0</v>
      </c>
      <c r="I16" s="20">
        <f>Rekenblad!I16</f>
        <v>0</v>
      </c>
      <c r="J16" s="20">
        <f>Rekenblad!J16</f>
        <v>122.01</v>
      </c>
      <c r="K16" s="20">
        <f>Rekenblad!K16</f>
        <v>0</v>
      </c>
      <c r="L16" s="21">
        <f>Rekenblad!L16</f>
        <v>0</v>
      </c>
      <c r="M16" s="39">
        <f>Rekenblad!M16</f>
        <v>0</v>
      </c>
      <c r="N16" s="9" t="str">
        <f>Rekenblad!N16</f>
        <v>Gang</v>
      </c>
      <c r="O16" s="22">
        <f>F16*G16*$R$15</f>
        <v>0</v>
      </c>
      <c r="P16" s="40" t="e">
        <f t="shared" ref="P16:P79" si="1">O16/I16-1</f>
        <v>#DIV/0!</v>
      </c>
      <c r="Q16" s="9" t="s">
        <v>66</v>
      </c>
      <c r="R16" s="37">
        <f>AVERAGE(H35:H98)</f>
        <v>0</v>
      </c>
    </row>
    <row r="17" spans="1:18" hidden="1" x14ac:dyDescent="0.25">
      <c r="A17" s="71" t="str">
        <f>Rekenblad!A17</f>
        <v>Tweede etage</v>
      </c>
      <c r="B17" s="28" t="str">
        <f>Rekenblad!B17</f>
        <v>2.01</v>
      </c>
      <c r="C17" s="13" t="str">
        <f>Rekenblad!C17</f>
        <v>Gang</v>
      </c>
      <c r="D17" s="14" t="str">
        <f>Rekenblad!D17</f>
        <v>Hoofdgebouw</v>
      </c>
      <c r="E17" s="41" t="str">
        <f>Rekenblad!E17</f>
        <v>Epoxy</v>
      </c>
      <c r="F17" s="16">
        <f>Rekenblad!F17</f>
        <v>166.38</v>
      </c>
      <c r="G17" s="29">
        <f>Rekenblad!G17</f>
        <v>200</v>
      </c>
      <c r="H17" s="74">
        <f>Rekenblad!H17</f>
        <v>0</v>
      </c>
      <c r="I17" s="20">
        <f>Rekenblad!I17</f>
        <v>0</v>
      </c>
      <c r="J17" s="20">
        <f>Rekenblad!J17</f>
        <v>122.01</v>
      </c>
      <c r="K17" s="20">
        <f>Rekenblad!K17</f>
        <v>0</v>
      </c>
      <c r="L17" s="21">
        <f>Rekenblad!L17</f>
        <v>0</v>
      </c>
      <c r="M17" s="9">
        <f>Rekenblad!M17</f>
        <v>0</v>
      </c>
      <c r="N17" s="9" t="str">
        <f>Rekenblad!N17</f>
        <v>Gang</v>
      </c>
      <c r="O17" s="22">
        <f t="shared" ref="O17:O34" si="2">F17*G17*$R$15</f>
        <v>0</v>
      </c>
      <c r="P17" s="40" t="e">
        <f t="shared" si="1"/>
        <v>#DIV/0!</v>
      </c>
      <c r="Q17" s="9" t="s">
        <v>69</v>
      </c>
      <c r="R17" s="37">
        <f>AVERAGE(H99:H123)</f>
        <v>0</v>
      </c>
    </row>
    <row r="18" spans="1:18" hidden="1" x14ac:dyDescent="0.25">
      <c r="A18" s="71" t="str">
        <f>Rekenblad!A18</f>
        <v>Begane grond</v>
      </c>
      <c r="B18" s="12" t="str">
        <f>Rekenblad!B18</f>
        <v>0.03</v>
      </c>
      <c r="C18" s="13" t="str">
        <f>Rekenblad!C18</f>
        <v>Gvmzaal</v>
      </c>
      <c r="D18" s="14" t="str">
        <f>Rekenblad!D18</f>
        <v>Gvmzaal</v>
      </c>
      <c r="E18" s="15" t="str">
        <f>Rekenblad!E18</f>
        <v>Hout</v>
      </c>
      <c r="F18" s="16">
        <f>Rekenblad!F18</f>
        <v>517.04</v>
      </c>
      <c r="G18" s="42">
        <f>Rekenblad!G18</f>
        <v>200</v>
      </c>
      <c r="H18" s="74">
        <f>Rekenblad!H18</f>
        <v>0</v>
      </c>
      <c r="I18" s="20">
        <f>Rekenblad!I18</f>
        <v>0</v>
      </c>
      <c r="J18" s="20">
        <f>Rekenblad!J18</f>
        <v>379.16</v>
      </c>
      <c r="K18" s="20">
        <f>Rekenblad!K18</f>
        <v>0</v>
      </c>
      <c r="L18" s="21">
        <f>Rekenblad!L18</f>
        <v>0</v>
      </c>
      <c r="M18" s="9">
        <f>Rekenblad!M18</f>
        <v>0</v>
      </c>
      <c r="N18" s="9" t="str">
        <f>Rekenblad!N18</f>
        <v>Gang</v>
      </c>
      <c r="O18" s="22">
        <f t="shared" si="2"/>
        <v>0</v>
      </c>
      <c r="P18" s="40" t="e">
        <f t="shared" si="1"/>
        <v>#DIV/0!</v>
      </c>
      <c r="Q18" s="9" t="s">
        <v>73</v>
      </c>
      <c r="R18" s="37">
        <f>AVERAGE(H124:H130)</f>
        <v>0</v>
      </c>
    </row>
    <row r="19" spans="1:18" hidden="1" x14ac:dyDescent="0.25">
      <c r="A19" s="71" t="str">
        <f>Rekenblad!A19</f>
        <v>Derde etage</v>
      </c>
      <c r="B19" s="28" t="str">
        <f>Rekenblad!B19</f>
        <v>3.02</v>
      </c>
      <c r="C19" s="13" t="str">
        <f>Rekenblad!C19</f>
        <v>Gang</v>
      </c>
      <c r="D19" s="14" t="str">
        <f>Rekenblad!D19</f>
        <v>Hoofdgebouw</v>
      </c>
      <c r="E19" s="15" t="str">
        <f>Rekenblad!E19</f>
        <v>Epoxy</v>
      </c>
      <c r="F19" s="16">
        <f>Rekenblad!F19</f>
        <v>195.37</v>
      </c>
      <c r="G19" s="29">
        <f>Rekenblad!G19</f>
        <v>200</v>
      </c>
      <c r="H19" s="74">
        <f>Rekenblad!H19</f>
        <v>0</v>
      </c>
      <c r="I19" s="20">
        <f>Rekenblad!I19</f>
        <v>0</v>
      </c>
      <c r="J19" s="20">
        <f>Rekenblad!J19</f>
        <v>143.27000000000001</v>
      </c>
      <c r="K19" s="20">
        <f>Rekenblad!K19</f>
        <v>0</v>
      </c>
      <c r="L19" s="21">
        <f>Rekenblad!L19</f>
        <v>0</v>
      </c>
      <c r="M19" s="9">
        <f>Rekenblad!M19</f>
        <v>0</v>
      </c>
      <c r="N19" s="9" t="str">
        <f>Rekenblad!N19</f>
        <v>Gang</v>
      </c>
      <c r="O19" s="22">
        <f t="shared" si="2"/>
        <v>0</v>
      </c>
      <c r="P19" s="40" t="e">
        <f t="shared" si="1"/>
        <v>#DIV/0!</v>
      </c>
      <c r="Q19" s="9" t="s">
        <v>75</v>
      </c>
      <c r="R19" s="37">
        <f>AVERAGE(H131:H136)</f>
        <v>0</v>
      </c>
    </row>
    <row r="20" spans="1:18" hidden="1" x14ac:dyDescent="0.25">
      <c r="A20" s="71" t="str">
        <f>Rekenblad!A20</f>
        <v>Eerste etage</v>
      </c>
      <c r="B20" s="26" t="str">
        <f>Rekenblad!B20</f>
        <v>1.01</v>
      </c>
      <c r="C20" s="13" t="str">
        <f>Rekenblad!C20</f>
        <v>Gang</v>
      </c>
      <c r="D20" s="14" t="str">
        <f>Rekenblad!D20</f>
        <v>Hoofdgebouw</v>
      </c>
      <c r="E20" s="41" t="str">
        <f>Rekenblad!E20</f>
        <v>Epoxy</v>
      </c>
      <c r="F20" s="16">
        <f>Rekenblad!F20</f>
        <v>195.37</v>
      </c>
      <c r="G20" s="25">
        <f>Rekenblad!G20</f>
        <v>200</v>
      </c>
      <c r="H20" s="74">
        <f>Rekenblad!H20</f>
        <v>0</v>
      </c>
      <c r="I20" s="20">
        <f>Rekenblad!I20</f>
        <v>0</v>
      </c>
      <c r="J20" s="20">
        <f>Rekenblad!J20</f>
        <v>143.27000000000001</v>
      </c>
      <c r="K20" s="20">
        <f>Rekenblad!K20</f>
        <v>0</v>
      </c>
      <c r="L20" s="21">
        <f>Rekenblad!L20</f>
        <v>0</v>
      </c>
      <c r="M20" s="9">
        <f>Rekenblad!M20</f>
        <v>0</v>
      </c>
      <c r="N20" s="9" t="str">
        <f>Rekenblad!N20</f>
        <v>Gang</v>
      </c>
      <c r="O20" s="22">
        <f t="shared" si="2"/>
        <v>0</v>
      </c>
      <c r="P20" s="40" t="e">
        <f t="shared" si="1"/>
        <v>#DIV/0!</v>
      </c>
      <c r="Q20" s="9" t="s">
        <v>79</v>
      </c>
      <c r="R20" s="37">
        <f>AVERAGE(H137:H148)</f>
        <v>0</v>
      </c>
    </row>
    <row r="21" spans="1:18" hidden="1" x14ac:dyDescent="0.25">
      <c r="A21" s="71" t="str">
        <f>Rekenblad!A21</f>
        <v>Begane grond</v>
      </c>
      <c r="B21" s="12" t="str">
        <f>Rekenblad!B21</f>
        <v>0.02</v>
      </c>
      <c r="C21" s="13" t="str">
        <f>Rekenblad!C21</f>
        <v>Hal bii toiletten</v>
      </c>
      <c r="D21" s="14" t="str">
        <f>Rekenblad!D21</f>
        <v>Hoofdgebouw</v>
      </c>
      <c r="E21" s="15" t="str">
        <f>Rekenblad!E21</f>
        <v>Gietvloer</v>
      </c>
      <c r="F21" s="16">
        <f>Rekenblad!F21</f>
        <v>57.37</v>
      </c>
      <c r="G21" s="17">
        <f>Rekenblad!G21</f>
        <v>200</v>
      </c>
      <c r="H21" s="74">
        <f>Rekenblad!H21</f>
        <v>0</v>
      </c>
      <c r="I21" s="20">
        <f>Rekenblad!I21</f>
        <v>0</v>
      </c>
      <c r="J21" s="20">
        <f>Rekenblad!J21</f>
        <v>42.07</v>
      </c>
      <c r="K21" s="20">
        <f>Rekenblad!K21</f>
        <v>0</v>
      </c>
      <c r="L21" s="21">
        <f>Rekenblad!L21</f>
        <v>0</v>
      </c>
      <c r="M21" s="9">
        <f>Rekenblad!M21</f>
        <v>0</v>
      </c>
      <c r="N21" s="9" t="str">
        <f>Rekenblad!N21</f>
        <v>Gang</v>
      </c>
      <c r="O21" s="22">
        <f t="shared" si="2"/>
        <v>0</v>
      </c>
      <c r="P21" s="40" t="e">
        <f t="shared" si="1"/>
        <v>#DIV/0!</v>
      </c>
      <c r="Q21" s="9" t="s">
        <v>83</v>
      </c>
      <c r="R21" s="37">
        <f>AVERAGE(H149:H152)</f>
        <v>0</v>
      </c>
    </row>
    <row r="22" spans="1:18" hidden="1" x14ac:dyDescent="0.25">
      <c r="A22" s="71" t="str">
        <f>Rekenblad!A22</f>
        <v>Begane grond</v>
      </c>
      <c r="B22" s="26" t="str">
        <f>Rekenblad!B22</f>
        <v>0.44</v>
      </c>
      <c r="C22" s="13" t="str">
        <f>Rekenblad!C22</f>
        <v>Gang</v>
      </c>
      <c r="D22" s="14" t="str">
        <f>Rekenblad!D22</f>
        <v>Hoofdgebouw</v>
      </c>
      <c r="E22" s="15" t="str">
        <f>Rekenblad!E22</f>
        <v>Gietvloer</v>
      </c>
      <c r="F22" s="16">
        <f>Rekenblad!F22</f>
        <v>19.559999999999999</v>
      </c>
      <c r="G22" s="25">
        <f>Rekenblad!G22</f>
        <v>200</v>
      </c>
      <c r="H22" s="74">
        <f>Rekenblad!H22</f>
        <v>0</v>
      </c>
      <c r="I22" s="20">
        <f>Rekenblad!I22</f>
        <v>0</v>
      </c>
      <c r="J22" s="20">
        <f>Rekenblad!J22</f>
        <v>14.34</v>
      </c>
      <c r="K22" s="20">
        <f>Rekenblad!K22</f>
        <v>0</v>
      </c>
      <c r="L22" s="21">
        <f>Rekenblad!L22</f>
        <v>0</v>
      </c>
      <c r="M22" s="9">
        <f>Rekenblad!M22</f>
        <v>0</v>
      </c>
      <c r="N22" s="9" t="str">
        <f>Rekenblad!N22</f>
        <v>Gang</v>
      </c>
      <c r="O22" s="22">
        <f t="shared" si="2"/>
        <v>0</v>
      </c>
      <c r="P22" s="40" t="e">
        <f t="shared" si="1"/>
        <v>#DIV/0!</v>
      </c>
      <c r="Q22" s="9" t="s">
        <v>85</v>
      </c>
      <c r="R22" s="37">
        <f>AVERAGE(H153)</f>
        <v>0</v>
      </c>
    </row>
    <row r="23" spans="1:18" hidden="1" x14ac:dyDescent="0.25">
      <c r="A23" s="71" t="str">
        <f>Rekenblad!A23</f>
        <v>Begane grond</v>
      </c>
      <c r="B23" s="24" t="str">
        <f>Rekenblad!B23</f>
        <v>0.47</v>
      </c>
      <c r="C23" s="27" t="str">
        <f>Rekenblad!C23</f>
        <v>Gang</v>
      </c>
      <c r="D23" s="14" t="str">
        <f>Rekenblad!D23</f>
        <v>Hoofdgebouw</v>
      </c>
      <c r="E23" s="15" t="str">
        <f>Rekenblad!E23</f>
        <v>D.H.T.</v>
      </c>
      <c r="F23" s="16">
        <f>Rekenblad!F23</f>
        <v>15.66</v>
      </c>
      <c r="G23" s="25">
        <f>Rekenblad!G23</f>
        <v>200</v>
      </c>
      <c r="H23" s="74">
        <f>Rekenblad!H23</f>
        <v>0</v>
      </c>
      <c r="I23" s="20">
        <f>Rekenblad!I23</f>
        <v>0</v>
      </c>
      <c r="J23" s="20">
        <f>Rekenblad!J23</f>
        <v>11.48</v>
      </c>
      <c r="K23" s="20">
        <f>Rekenblad!K23</f>
        <v>0</v>
      </c>
      <c r="L23" s="21">
        <f>Rekenblad!L23</f>
        <v>0</v>
      </c>
      <c r="M23" s="9">
        <f>Rekenblad!M23</f>
        <v>0</v>
      </c>
      <c r="N23" s="9" t="str">
        <f>Rekenblad!N23</f>
        <v>Gang</v>
      </c>
      <c r="O23" s="22">
        <f t="shared" si="2"/>
        <v>0</v>
      </c>
      <c r="P23" s="40" t="e">
        <f t="shared" si="1"/>
        <v>#DIV/0!</v>
      </c>
      <c r="Q23" s="9" t="s">
        <v>87</v>
      </c>
      <c r="R23" s="37">
        <f>AVERAGE(H154:H174)</f>
        <v>0</v>
      </c>
    </row>
    <row r="24" spans="1:18" hidden="1" x14ac:dyDescent="0.25">
      <c r="A24" s="71" t="str">
        <f>Rekenblad!A24</f>
        <v>Eerste etage</v>
      </c>
      <c r="B24" s="12" t="str">
        <f>Rekenblad!B24</f>
        <v>0.05</v>
      </c>
      <c r="C24" s="13" t="str">
        <f>Rekenblad!C24</f>
        <v>Gang</v>
      </c>
      <c r="D24" s="14" t="str">
        <f>Rekenblad!D24</f>
        <v>Gvmzaal</v>
      </c>
      <c r="E24" s="15" t="str">
        <f>Rekenblad!E24</f>
        <v>Linoleum</v>
      </c>
      <c r="F24" s="16">
        <f>Rekenblad!F24</f>
        <v>11.66</v>
      </c>
      <c r="G24" s="17">
        <f>Rekenblad!G24</f>
        <v>200</v>
      </c>
      <c r="H24" s="74">
        <f>Rekenblad!H24</f>
        <v>0</v>
      </c>
      <c r="I24" s="20">
        <f>Rekenblad!I24</f>
        <v>0</v>
      </c>
      <c r="J24" s="20">
        <f>Rekenblad!J24</f>
        <v>10.69</v>
      </c>
      <c r="K24" s="20">
        <f>Rekenblad!K24</f>
        <v>0</v>
      </c>
      <c r="L24" s="21">
        <f>Rekenblad!L24</f>
        <v>0</v>
      </c>
      <c r="M24" s="43">
        <f>Rekenblad!M24</f>
        <v>0</v>
      </c>
      <c r="N24" s="9" t="str">
        <f>Rekenblad!N24</f>
        <v>Gang</v>
      </c>
      <c r="O24" s="22">
        <f t="shared" si="2"/>
        <v>0</v>
      </c>
      <c r="P24" s="40" t="e">
        <f t="shared" si="1"/>
        <v>#DIV/0!</v>
      </c>
      <c r="Q24" s="9" t="s">
        <v>91</v>
      </c>
      <c r="R24" s="37">
        <f>AVERAGE(H175:H183)</f>
        <v>0</v>
      </c>
    </row>
    <row r="25" spans="1:18" hidden="1" x14ac:dyDescent="0.25">
      <c r="A25" s="71" t="str">
        <f>Rekenblad!A25</f>
        <v>Begane grond</v>
      </c>
      <c r="B25" s="24" t="str">
        <f>Rekenblad!B25</f>
        <v>0.34</v>
      </c>
      <c r="C25" s="13" t="str">
        <f>Rekenblad!C25</f>
        <v>Voorhal trap</v>
      </c>
      <c r="D25" s="14" t="str">
        <f>Rekenblad!D25</f>
        <v>Hoofdgebouw</v>
      </c>
      <c r="E25" s="15" t="str">
        <f>Rekenblad!E25</f>
        <v>D.H.T.</v>
      </c>
      <c r="F25" s="16">
        <f>Rekenblad!F25</f>
        <v>17.190000000000001</v>
      </c>
      <c r="G25" s="25">
        <f>Rekenblad!G25</f>
        <v>200</v>
      </c>
      <c r="H25" s="74">
        <f>Rekenblad!H25</f>
        <v>0</v>
      </c>
      <c r="I25" s="20">
        <f>Rekenblad!I25</f>
        <v>0</v>
      </c>
      <c r="J25" s="20">
        <f>Rekenblad!J25</f>
        <v>15.76</v>
      </c>
      <c r="K25" s="20">
        <f>Rekenblad!K25</f>
        <v>0</v>
      </c>
      <c r="L25" s="21">
        <f>Rekenblad!L25</f>
        <v>0</v>
      </c>
      <c r="M25" s="9">
        <f>Rekenblad!M25</f>
        <v>0</v>
      </c>
      <c r="N25" s="9" t="str">
        <f>Rekenblad!N25</f>
        <v>Gang</v>
      </c>
      <c r="O25" s="22">
        <f t="shared" si="2"/>
        <v>0</v>
      </c>
      <c r="P25" s="40" t="e">
        <f t="shared" si="1"/>
        <v>#DIV/0!</v>
      </c>
    </row>
    <row r="26" spans="1:18" hidden="1" x14ac:dyDescent="0.25">
      <c r="A26" s="71" t="str">
        <f>Rekenblad!A26</f>
        <v>Eerste etage</v>
      </c>
      <c r="B26" s="12" t="str">
        <f>Rekenblad!B26</f>
        <v>0.04</v>
      </c>
      <c r="C26" s="13" t="str">
        <f>Rekenblad!C26</f>
        <v>Gang</v>
      </c>
      <c r="D26" s="14" t="str">
        <f>Rekenblad!D26</f>
        <v>Gvmzaal</v>
      </c>
      <c r="E26" s="15" t="str">
        <f>Rekenblad!E26</f>
        <v>Linoleum</v>
      </c>
      <c r="F26" s="16">
        <f>Rekenblad!F26</f>
        <v>16.37</v>
      </c>
      <c r="G26" s="17">
        <f>Rekenblad!G26</f>
        <v>200</v>
      </c>
      <c r="H26" s="74">
        <f>Rekenblad!H26</f>
        <v>0</v>
      </c>
      <c r="I26" s="20">
        <f>Rekenblad!I26</f>
        <v>0</v>
      </c>
      <c r="J26" s="20">
        <f>Rekenblad!J26</f>
        <v>15.01</v>
      </c>
      <c r="K26" s="20">
        <f>Rekenblad!K26</f>
        <v>0</v>
      </c>
      <c r="L26" s="21">
        <f>Rekenblad!L26</f>
        <v>0</v>
      </c>
      <c r="M26" s="9">
        <f>Rekenblad!M26</f>
        <v>0</v>
      </c>
      <c r="N26" s="9" t="str">
        <f>Rekenblad!N26</f>
        <v>Gang</v>
      </c>
      <c r="O26" s="22">
        <f t="shared" si="2"/>
        <v>0</v>
      </c>
      <c r="P26" s="40" t="e">
        <f t="shared" si="1"/>
        <v>#DIV/0!</v>
      </c>
    </row>
    <row r="27" spans="1:18" hidden="1" x14ac:dyDescent="0.25">
      <c r="A27" s="71" t="str">
        <f>Rekenblad!A27</f>
        <v>Begane grond</v>
      </c>
      <c r="B27" s="33" t="str">
        <f>Rekenblad!B27</f>
        <v>0.05</v>
      </c>
      <c r="C27" s="13" t="str">
        <f>Rekenblad!C27</f>
        <v>Aulagang</v>
      </c>
      <c r="D27" s="14" t="str">
        <f>Rekenblad!D27</f>
        <v>Onderbouw</v>
      </c>
      <c r="E27" s="15" t="str">
        <f>Rekenblad!E27</f>
        <v>D.H.T.</v>
      </c>
      <c r="F27" s="16">
        <f>Rekenblad!F27</f>
        <v>48.2</v>
      </c>
      <c r="G27" s="44">
        <f>Rekenblad!G27</f>
        <v>200</v>
      </c>
      <c r="H27" s="74">
        <f>Rekenblad!H27</f>
        <v>0</v>
      </c>
      <c r="I27" s="20">
        <f>Rekenblad!I27</f>
        <v>0</v>
      </c>
      <c r="J27" s="20">
        <f>Rekenblad!J27</f>
        <v>44.18</v>
      </c>
      <c r="K27" s="20">
        <f>Rekenblad!K27</f>
        <v>0</v>
      </c>
      <c r="L27" s="21">
        <f>Rekenblad!L27</f>
        <v>0</v>
      </c>
      <c r="M27" s="9">
        <f>Rekenblad!M27</f>
        <v>0</v>
      </c>
      <c r="N27" s="9" t="str">
        <f>Rekenblad!N27</f>
        <v>Gang</v>
      </c>
      <c r="O27" s="22">
        <f t="shared" si="2"/>
        <v>0</v>
      </c>
      <c r="P27" s="40" t="e">
        <f t="shared" si="1"/>
        <v>#DIV/0!</v>
      </c>
    </row>
    <row r="28" spans="1:18" hidden="1" x14ac:dyDescent="0.25">
      <c r="A28" s="71" t="str">
        <f>Rekenblad!A28</f>
        <v>Begane grond</v>
      </c>
      <c r="B28" s="33" t="str">
        <f>Rekenblad!B28</f>
        <v>0.23</v>
      </c>
      <c r="C28" s="13" t="str">
        <f>Rekenblad!C28</f>
        <v>Gang</v>
      </c>
      <c r="D28" s="14" t="str">
        <f>Rekenblad!D28</f>
        <v>Onderbouw</v>
      </c>
      <c r="E28" s="15" t="str">
        <f>Rekenblad!E28</f>
        <v>Epoxy</v>
      </c>
      <c r="F28" s="16">
        <f>Rekenblad!F28</f>
        <v>12.32</v>
      </c>
      <c r="G28" s="31">
        <f>Rekenblad!G28</f>
        <v>200</v>
      </c>
      <c r="H28" s="74">
        <f>Rekenblad!H28</f>
        <v>0</v>
      </c>
      <c r="I28" s="20">
        <f>Rekenblad!I28</f>
        <v>0</v>
      </c>
      <c r="J28" s="20">
        <f>Rekenblad!J28</f>
        <v>11.29</v>
      </c>
      <c r="K28" s="20">
        <f>Rekenblad!K28</f>
        <v>0</v>
      </c>
      <c r="L28" s="21">
        <f>Rekenblad!L28</f>
        <v>0</v>
      </c>
      <c r="M28" s="9">
        <f>Rekenblad!M28</f>
        <v>0</v>
      </c>
      <c r="N28" s="9" t="str">
        <f>Rekenblad!N28</f>
        <v>Gang</v>
      </c>
      <c r="O28" s="22">
        <f t="shared" si="2"/>
        <v>0</v>
      </c>
      <c r="P28" s="40" t="e">
        <f t="shared" si="1"/>
        <v>#DIV/0!</v>
      </c>
    </row>
    <row r="29" spans="1:18" hidden="1" x14ac:dyDescent="0.25">
      <c r="A29" s="71" t="str">
        <f>Rekenblad!A29</f>
        <v>Begane grond</v>
      </c>
      <c r="B29" s="33" t="str">
        <f>Rekenblad!B29</f>
        <v>0.27</v>
      </c>
      <c r="C29" s="13" t="str">
        <f>Rekenblad!C29</f>
        <v>Hal</v>
      </c>
      <c r="D29" s="14" t="str">
        <f>Rekenblad!D29</f>
        <v>Onderbouw</v>
      </c>
      <c r="E29" s="15" t="str">
        <f>Rekenblad!E29</f>
        <v>Marmoleum</v>
      </c>
      <c r="F29" s="16">
        <f>Rekenblad!F29</f>
        <v>7.51</v>
      </c>
      <c r="G29" s="44">
        <f>Rekenblad!G29</f>
        <v>200</v>
      </c>
      <c r="H29" s="74">
        <f>Rekenblad!H29</f>
        <v>0</v>
      </c>
      <c r="I29" s="20">
        <f>Rekenblad!I29</f>
        <v>0</v>
      </c>
      <c r="J29" s="20">
        <f>Rekenblad!J29</f>
        <v>6.88</v>
      </c>
      <c r="K29" s="20">
        <f>Rekenblad!K29</f>
        <v>0</v>
      </c>
      <c r="L29" s="21">
        <f>Rekenblad!L29</f>
        <v>0</v>
      </c>
      <c r="M29" s="9">
        <f>Rekenblad!M29</f>
        <v>0</v>
      </c>
      <c r="N29" s="9" t="str">
        <f>Rekenblad!N29</f>
        <v>Gang</v>
      </c>
      <c r="O29" s="22">
        <f t="shared" si="2"/>
        <v>0</v>
      </c>
      <c r="P29" s="40" t="e">
        <f t="shared" si="1"/>
        <v>#DIV/0!</v>
      </c>
    </row>
    <row r="30" spans="1:18" hidden="1" x14ac:dyDescent="0.25">
      <c r="A30" s="71" t="str">
        <f>Rekenblad!A30</f>
        <v>Eerste etage</v>
      </c>
      <c r="B30" s="34" t="str">
        <f>Rekenblad!B30</f>
        <v>1.01</v>
      </c>
      <c r="C30" s="13" t="str">
        <f>Rekenblad!C30</f>
        <v>Gang</v>
      </c>
      <c r="D30" s="14" t="str">
        <f>Rekenblad!D30</f>
        <v>Onderbouw</v>
      </c>
      <c r="E30" s="15" t="str">
        <f>Rekenblad!E30</f>
        <v>D.H.T.</v>
      </c>
      <c r="F30" s="16">
        <f>Rekenblad!F30</f>
        <v>4.83</v>
      </c>
      <c r="G30" s="36">
        <f>Rekenblad!G30</f>
        <v>200</v>
      </c>
      <c r="H30" s="74">
        <f>Rekenblad!H30</f>
        <v>0</v>
      </c>
      <c r="I30" s="20">
        <f>Rekenblad!I30</f>
        <v>0</v>
      </c>
      <c r="J30" s="20">
        <f>Rekenblad!J30</f>
        <v>4.43</v>
      </c>
      <c r="K30" s="20">
        <f>Rekenblad!K30</f>
        <v>0</v>
      </c>
      <c r="L30" s="21">
        <f>Rekenblad!L30</f>
        <v>0</v>
      </c>
      <c r="M30" s="9">
        <f>Rekenblad!M30</f>
        <v>0</v>
      </c>
      <c r="N30" s="9" t="str">
        <f>Rekenblad!N30</f>
        <v>Gang</v>
      </c>
      <c r="O30" s="22">
        <f t="shared" si="2"/>
        <v>0</v>
      </c>
      <c r="P30" s="40" t="e">
        <f t="shared" si="1"/>
        <v>#DIV/0!</v>
      </c>
    </row>
    <row r="31" spans="1:18" hidden="1" x14ac:dyDescent="0.25">
      <c r="A31" s="71" t="str">
        <f>Rekenblad!A31</f>
        <v>Eerste etage</v>
      </c>
      <c r="B31" s="38" t="str">
        <f>Rekenblad!B31</f>
        <v>1.09</v>
      </c>
      <c r="C31" s="13" t="str">
        <f>Rekenblad!C31</f>
        <v>Nooduitgang</v>
      </c>
      <c r="D31" s="14" t="str">
        <f>Rekenblad!D31</f>
        <v>Onderbouw</v>
      </c>
      <c r="E31" s="15" t="str">
        <f>Rekenblad!E31</f>
        <v>Marmoleum</v>
      </c>
      <c r="F31" s="16">
        <f>Rekenblad!F31</f>
        <v>25.63</v>
      </c>
      <c r="G31" s="45">
        <f>Rekenblad!G31</f>
        <v>200</v>
      </c>
      <c r="H31" s="74">
        <f>Rekenblad!H31</f>
        <v>0</v>
      </c>
      <c r="I31" s="20">
        <f>Rekenblad!I31</f>
        <v>0</v>
      </c>
      <c r="J31" s="20">
        <f>Rekenblad!J31</f>
        <v>23.49</v>
      </c>
      <c r="K31" s="20">
        <f>Rekenblad!K31</f>
        <v>0</v>
      </c>
      <c r="L31" s="21">
        <f>Rekenblad!L31</f>
        <v>0</v>
      </c>
      <c r="M31" s="9">
        <f>Rekenblad!M31</f>
        <v>0</v>
      </c>
      <c r="N31" s="9" t="str">
        <f>Rekenblad!N31</f>
        <v>Gang</v>
      </c>
      <c r="O31" s="22">
        <f t="shared" si="2"/>
        <v>0</v>
      </c>
      <c r="P31" s="40" t="e">
        <f t="shared" si="1"/>
        <v>#DIV/0!</v>
      </c>
    </row>
    <row r="32" spans="1:18" x14ac:dyDescent="0.25">
      <c r="A32" s="71" t="str">
        <f>Rekenblad!A32</f>
        <v>Begane grond</v>
      </c>
      <c r="B32" s="24" t="str">
        <f>Rekenblad!B32</f>
        <v>0.36</v>
      </c>
      <c r="C32" s="13" t="str">
        <f>Rekenblad!C32</f>
        <v>Noodhal</v>
      </c>
      <c r="D32" s="14" t="str">
        <f>Rekenblad!D32</f>
        <v>Hoofdgebouw</v>
      </c>
      <c r="E32" s="15" t="str">
        <f>Rekenblad!E32</f>
        <v>Schoonloopmat</v>
      </c>
      <c r="F32" s="16">
        <f>Rekenblad!F32</f>
        <v>2.68</v>
      </c>
      <c r="G32" s="25">
        <f>Rekenblad!G32</f>
        <v>40</v>
      </c>
      <c r="H32" s="74">
        <f>Rekenblad!H32</f>
        <v>0</v>
      </c>
      <c r="I32" s="20">
        <f>Rekenblad!I32</f>
        <v>0</v>
      </c>
      <c r="J32" s="20">
        <f>Rekenblad!J32</f>
        <v>0.49</v>
      </c>
      <c r="K32" s="20">
        <f>Rekenblad!K32</f>
        <v>0</v>
      </c>
      <c r="L32" s="21">
        <f>Rekenblad!L32</f>
        <v>0</v>
      </c>
      <c r="M32" s="9">
        <f>Rekenblad!M32</f>
        <v>0</v>
      </c>
      <c r="N32" s="9" t="str">
        <f>Rekenblad!N32</f>
        <v>Gang</v>
      </c>
      <c r="O32" s="22">
        <f t="shared" si="2"/>
        <v>0</v>
      </c>
      <c r="P32" s="40" t="e">
        <f t="shared" si="1"/>
        <v>#DIV/0!</v>
      </c>
    </row>
    <row r="33" spans="1:16" hidden="1" x14ac:dyDescent="0.25">
      <c r="A33" s="71" t="str">
        <f>Rekenblad!A33</f>
        <v>Begane grond</v>
      </c>
      <c r="B33" s="26" t="str">
        <f>Rekenblad!B33</f>
        <v>0.4</v>
      </c>
      <c r="C33" s="13" t="str">
        <f>Rekenblad!C33</f>
        <v>Kluisjes</v>
      </c>
      <c r="D33" s="14" t="str">
        <f>Rekenblad!D33</f>
        <v>Hoofdgebouw</v>
      </c>
      <c r="E33" s="15" t="str">
        <f>Rekenblad!E33</f>
        <v>Gietvloer</v>
      </c>
      <c r="F33" s="16">
        <f>Rekenblad!F33</f>
        <v>109.74</v>
      </c>
      <c r="G33" s="25">
        <f>Rekenblad!G33</f>
        <v>200</v>
      </c>
      <c r="H33" s="74">
        <f>Rekenblad!H33</f>
        <v>0</v>
      </c>
      <c r="I33" s="20">
        <f>Rekenblad!I33</f>
        <v>0</v>
      </c>
      <c r="J33" s="20">
        <f>Rekenblad!J33</f>
        <v>107.3</v>
      </c>
      <c r="K33" s="20">
        <f>Rekenblad!K33</f>
        <v>0</v>
      </c>
      <c r="L33" s="21">
        <f>Rekenblad!L33</f>
        <v>0</v>
      </c>
      <c r="M33" s="43">
        <f>Rekenblad!M33</f>
        <v>0</v>
      </c>
      <c r="N33" s="9" t="str">
        <f>Rekenblad!N33</f>
        <v>Gang</v>
      </c>
      <c r="O33" s="22">
        <f t="shared" si="2"/>
        <v>0</v>
      </c>
      <c r="P33" s="40" t="e">
        <f t="shared" si="1"/>
        <v>#DIV/0!</v>
      </c>
    </row>
    <row r="34" spans="1:16" hidden="1" x14ac:dyDescent="0.25">
      <c r="A34" s="71" t="str">
        <f>Rekenblad!A34</f>
        <v>Begane grond</v>
      </c>
      <c r="B34" s="24" t="str">
        <f>Rekenblad!B34</f>
        <v>0.48</v>
      </c>
      <c r="C34" s="13" t="str">
        <f>Rekenblad!C34</f>
        <v>Kluisjes</v>
      </c>
      <c r="D34" s="14" t="str">
        <f>Rekenblad!D34</f>
        <v>Hoofdgebouw</v>
      </c>
      <c r="E34" s="15" t="str">
        <f>Rekenblad!E34</f>
        <v>Gietvloer</v>
      </c>
      <c r="F34" s="16">
        <f>Rekenblad!F34</f>
        <v>26.12</v>
      </c>
      <c r="G34" s="25">
        <f>Rekenblad!G34</f>
        <v>200</v>
      </c>
      <c r="H34" s="74">
        <f>Rekenblad!H34</f>
        <v>0</v>
      </c>
      <c r="I34" s="20">
        <f>Rekenblad!I34</f>
        <v>0</v>
      </c>
      <c r="J34" s="20">
        <f>Rekenblad!J34</f>
        <v>25.54</v>
      </c>
      <c r="K34" s="20">
        <f>Rekenblad!K34</f>
        <v>0</v>
      </c>
      <c r="L34" s="21">
        <f>Rekenblad!L34</f>
        <v>0</v>
      </c>
      <c r="M34" s="9">
        <f>Rekenblad!M34</f>
        <v>0</v>
      </c>
      <c r="N34" s="9" t="str">
        <f>Rekenblad!N34</f>
        <v>Gang</v>
      </c>
      <c r="O34" s="22">
        <f t="shared" si="2"/>
        <v>0</v>
      </c>
      <c r="P34" s="40" t="e">
        <f t="shared" si="1"/>
        <v>#DIV/0!</v>
      </c>
    </row>
    <row r="35" spans="1:16" hidden="1" x14ac:dyDescent="0.25">
      <c r="A35" s="71" t="str">
        <f>Rekenblad!A35</f>
        <v>Begane grond</v>
      </c>
      <c r="B35" s="26" t="str">
        <f>Rekenblad!B35</f>
        <v>0.33</v>
      </c>
      <c r="C35" s="46" t="str">
        <f>Rekenblad!C35</f>
        <v>Kluisjes</v>
      </c>
      <c r="D35" s="14" t="str">
        <f>Rekenblad!D35</f>
        <v>Hoofdgebouw</v>
      </c>
      <c r="E35" s="15" t="str">
        <f>Rekenblad!E35</f>
        <v>Gietvloer</v>
      </c>
      <c r="F35" s="16">
        <f>Rekenblad!F35</f>
        <v>52.95</v>
      </c>
      <c r="G35" s="25">
        <f>Rekenblad!G35</f>
        <v>200</v>
      </c>
      <c r="H35" s="74">
        <f>Rekenblad!H35</f>
        <v>0</v>
      </c>
      <c r="I35" s="20">
        <f>Rekenblad!I35</f>
        <v>0</v>
      </c>
      <c r="J35" s="20">
        <f>Rekenblad!J35</f>
        <v>55.47</v>
      </c>
      <c r="K35" s="20">
        <f>Rekenblad!K35</f>
        <v>0</v>
      </c>
      <c r="L35" s="21">
        <f>Rekenblad!L35</f>
        <v>0</v>
      </c>
      <c r="M35" s="43">
        <f>Rekenblad!M35</f>
        <v>0</v>
      </c>
      <c r="N35" s="9" t="str">
        <f>Rekenblad!N35</f>
        <v>Hal en lokaal</v>
      </c>
      <c r="O35" s="22">
        <f>F35*G35*$R$16</f>
        <v>0</v>
      </c>
      <c r="P35" s="40" t="e">
        <f t="shared" si="1"/>
        <v>#DIV/0!</v>
      </c>
    </row>
    <row r="36" spans="1:16" hidden="1" x14ac:dyDescent="0.25">
      <c r="A36" s="71" t="str">
        <f>Rekenblad!A36</f>
        <v>Eerste etage</v>
      </c>
      <c r="B36" s="12" t="str">
        <f>Rekenblad!B36</f>
        <v>0.06</v>
      </c>
      <c r="C36" s="13" t="str">
        <f>Rekenblad!C36</f>
        <v>Sportbegeleiderkamer</v>
      </c>
      <c r="D36" s="14" t="str">
        <f>Rekenblad!D36</f>
        <v>Gvmzaal</v>
      </c>
      <c r="E36" s="15" t="str">
        <f>Rekenblad!E36</f>
        <v>Linoleum</v>
      </c>
      <c r="F36" s="16">
        <f>Rekenblad!F36</f>
        <v>13.37</v>
      </c>
      <c r="G36" s="17">
        <f>Rekenblad!G36</f>
        <v>200</v>
      </c>
      <c r="H36" s="74">
        <f>Rekenblad!H36</f>
        <v>0</v>
      </c>
      <c r="I36" s="20">
        <f>Rekenblad!I36</f>
        <v>0</v>
      </c>
      <c r="J36" s="20">
        <f>Rekenblad!J36</f>
        <v>14.01</v>
      </c>
      <c r="K36" s="20">
        <f>Rekenblad!K36</f>
        <v>0</v>
      </c>
      <c r="L36" s="21">
        <f>Rekenblad!L36</f>
        <v>0</v>
      </c>
      <c r="M36" s="9">
        <f>Rekenblad!M36</f>
        <v>0</v>
      </c>
      <c r="N36" s="9" t="str">
        <f>Rekenblad!N36</f>
        <v>Hal en lokaal</v>
      </c>
      <c r="O36" s="22">
        <f t="shared" ref="O36:O98" si="3">F36*G36*$R$16</f>
        <v>0</v>
      </c>
      <c r="P36" s="40" t="e">
        <f t="shared" si="1"/>
        <v>#DIV/0!</v>
      </c>
    </row>
    <row r="37" spans="1:16" hidden="1" x14ac:dyDescent="0.25">
      <c r="A37" s="71" t="str">
        <f>Rekenblad!A37</f>
        <v>Begane grond</v>
      </c>
      <c r="B37" s="26" t="str">
        <f>Rekenblad!B37</f>
        <v>0.32</v>
      </c>
      <c r="C37" s="13" t="str">
        <f>Rekenblad!C37</f>
        <v>Hal bii receptie</v>
      </c>
      <c r="D37" s="14" t="str">
        <f>Rekenblad!D37</f>
        <v>Hoofdgebouw</v>
      </c>
      <c r="E37" s="15" t="str">
        <f>Rekenblad!E37</f>
        <v>Gietvloer</v>
      </c>
      <c r="F37" s="16">
        <f>Rekenblad!F37</f>
        <v>98</v>
      </c>
      <c r="G37" s="25">
        <f>Rekenblad!G37</f>
        <v>200</v>
      </c>
      <c r="H37" s="74">
        <f>Rekenblad!H37</f>
        <v>0</v>
      </c>
      <c r="I37" s="20">
        <f>Rekenblad!I37</f>
        <v>0</v>
      </c>
      <c r="J37" s="20">
        <f>Rekenblad!J37</f>
        <v>102.67</v>
      </c>
      <c r="K37" s="20">
        <f>Rekenblad!K37</f>
        <v>0</v>
      </c>
      <c r="L37" s="21">
        <f>Rekenblad!L37</f>
        <v>0</v>
      </c>
      <c r="M37" s="9">
        <f>Rekenblad!M37</f>
        <v>0</v>
      </c>
      <c r="N37" s="9" t="str">
        <f>Rekenblad!N37</f>
        <v>Hal en lokaal</v>
      </c>
      <c r="O37" s="22">
        <f t="shared" si="3"/>
        <v>0</v>
      </c>
      <c r="P37" s="40" t="e">
        <f t="shared" si="1"/>
        <v>#DIV/0!</v>
      </c>
    </row>
    <row r="38" spans="1:16" hidden="1" x14ac:dyDescent="0.25">
      <c r="A38" s="71" t="str">
        <f>Rekenblad!A38</f>
        <v>Begane grond</v>
      </c>
      <c r="B38" s="33" t="str">
        <f>Rekenblad!B38</f>
        <v>0.03</v>
      </c>
      <c r="C38" s="13" t="str">
        <f>Rekenblad!C38</f>
        <v>Receptie</v>
      </c>
      <c r="D38" s="14" t="str">
        <f>Rekenblad!D38</f>
        <v>Onderbouw</v>
      </c>
      <c r="E38" s="15" t="str">
        <f>Rekenblad!E38</f>
        <v>Marmoleum</v>
      </c>
      <c r="F38" s="16">
        <f>Rekenblad!F38</f>
        <v>19.39</v>
      </c>
      <c r="G38" s="44">
        <f>Rekenblad!G38</f>
        <v>200</v>
      </c>
      <c r="H38" s="74">
        <f>Rekenblad!H38</f>
        <v>0</v>
      </c>
      <c r="I38" s="20">
        <f>Rekenblad!I38</f>
        <v>0</v>
      </c>
      <c r="J38" s="20">
        <f>Rekenblad!J38</f>
        <v>20.309999999999999</v>
      </c>
      <c r="K38" s="20">
        <f>Rekenblad!K38</f>
        <v>0</v>
      </c>
      <c r="L38" s="21">
        <f>Rekenblad!L38</f>
        <v>0</v>
      </c>
      <c r="M38" s="9">
        <f>Rekenblad!M38</f>
        <v>0</v>
      </c>
      <c r="N38" s="9" t="str">
        <f>Rekenblad!N38</f>
        <v>Hal en lokaal</v>
      </c>
      <c r="O38" s="22">
        <f t="shared" si="3"/>
        <v>0</v>
      </c>
      <c r="P38" s="40" t="e">
        <f t="shared" si="1"/>
        <v>#DIV/0!</v>
      </c>
    </row>
    <row r="39" spans="1:16" hidden="1" x14ac:dyDescent="0.25">
      <c r="A39" s="71" t="str">
        <f>Rekenblad!A39</f>
        <v>Begane grond</v>
      </c>
      <c r="B39" s="26" t="str">
        <f>Rekenblad!B39</f>
        <v>0.39</v>
      </c>
      <c r="C39" s="13" t="str">
        <f>Rekenblad!C39</f>
        <v>Mediatheek</v>
      </c>
      <c r="D39" s="14" t="str">
        <f>Rekenblad!D39</f>
        <v>Hoofdgebouw</v>
      </c>
      <c r="E39" s="15" t="str">
        <f>Rekenblad!E39</f>
        <v>Tapijt</v>
      </c>
      <c r="F39" s="16">
        <f>Rekenblad!F39</f>
        <v>169.27</v>
      </c>
      <c r="G39" s="25">
        <f>Rekenblad!G39</f>
        <v>200</v>
      </c>
      <c r="H39" s="74">
        <f>Rekenblad!H39</f>
        <v>0</v>
      </c>
      <c r="I39" s="20">
        <f>Rekenblad!I39</f>
        <v>0</v>
      </c>
      <c r="J39" s="20">
        <f>Rekenblad!J39</f>
        <v>177.33</v>
      </c>
      <c r="K39" s="20">
        <f>Rekenblad!K39</f>
        <v>0</v>
      </c>
      <c r="L39" s="21">
        <f>Rekenblad!L39</f>
        <v>0</v>
      </c>
      <c r="M39" s="9">
        <f>Rekenblad!M39</f>
        <v>0</v>
      </c>
      <c r="N39" s="9" t="str">
        <f>Rekenblad!N39</f>
        <v>Hal en lokaal</v>
      </c>
      <c r="O39" s="22">
        <f t="shared" si="3"/>
        <v>0</v>
      </c>
      <c r="P39" s="40" t="e">
        <f t="shared" si="1"/>
        <v>#DIV/0!</v>
      </c>
    </row>
    <row r="40" spans="1:16" x14ac:dyDescent="0.25">
      <c r="A40" s="71" t="str">
        <f>Rekenblad!A40</f>
        <v>Begane grond</v>
      </c>
      <c r="B40" s="26" t="str">
        <f>Rekenblad!B40</f>
        <v>0.45</v>
      </c>
      <c r="C40" s="13" t="str">
        <f>Rekenblad!C40</f>
        <v>Postkamer</v>
      </c>
      <c r="D40" s="14" t="str">
        <f>Rekenblad!D40</f>
        <v>Hoofdgebouw</v>
      </c>
      <c r="E40" s="15" t="str">
        <f>Rekenblad!E40</f>
        <v>Gietvloer</v>
      </c>
      <c r="F40" s="16">
        <f>Rekenblad!F40</f>
        <v>23.57</v>
      </c>
      <c r="G40" s="25">
        <f>Rekenblad!G40</f>
        <v>40</v>
      </c>
      <c r="H40" s="74">
        <f>Rekenblad!H40</f>
        <v>0</v>
      </c>
      <c r="I40" s="20">
        <f>Rekenblad!I40</f>
        <v>0</v>
      </c>
      <c r="J40" s="20">
        <f>Rekenblad!J40</f>
        <v>4.9400000000000004</v>
      </c>
      <c r="K40" s="20">
        <f>Rekenblad!K40</f>
        <v>0</v>
      </c>
      <c r="L40" s="21">
        <f>Rekenblad!L40</f>
        <v>0</v>
      </c>
      <c r="M40" s="9">
        <f>Rekenblad!M40</f>
        <v>0</v>
      </c>
      <c r="N40" s="9" t="str">
        <f>Rekenblad!N40</f>
        <v>Hal en lokaal</v>
      </c>
      <c r="O40" s="22">
        <f t="shared" si="3"/>
        <v>0</v>
      </c>
      <c r="P40" s="40" t="e">
        <f t="shared" si="1"/>
        <v>#DIV/0!</v>
      </c>
    </row>
    <row r="41" spans="1:16" hidden="1" x14ac:dyDescent="0.25">
      <c r="A41" s="71" t="str">
        <f>Rekenblad!A41</f>
        <v>Eerste etage</v>
      </c>
      <c r="B41" s="38" t="str">
        <f>Rekenblad!B41</f>
        <v>1.07</v>
      </c>
      <c r="C41" s="13" t="str">
        <f>Rekenblad!C41</f>
        <v>Lokaal 15a</v>
      </c>
      <c r="D41" s="14" t="str">
        <f>Rekenblad!D41</f>
        <v>Onderbouw</v>
      </c>
      <c r="E41" s="15" t="str">
        <f>Rekenblad!E41</f>
        <v>Marmoleum</v>
      </c>
      <c r="F41" s="16">
        <f>Rekenblad!F41</f>
        <v>12.5</v>
      </c>
      <c r="G41" s="36">
        <f>Rekenblad!G41</f>
        <v>160</v>
      </c>
      <c r="H41" s="74">
        <f>Rekenblad!H41</f>
        <v>0</v>
      </c>
      <c r="I41" s="20">
        <f>Rekenblad!I41</f>
        <v>0</v>
      </c>
      <c r="J41" s="20">
        <f>Rekenblad!J41</f>
        <v>14.1</v>
      </c>
      <c r="K41" s="20">
        <f>Rekenblad!K41</f>
        <v>0</v>
      </c>
      <c r="L41" s="21">
        <f>Rekenblad!L41</f>
        <v>0</v>
      </c>
      <c r="M41" s="43">
        <f>Rekenblad!M41</f>
        <v>0</v>
      </c>
      <c r="N41" s="9" t="str">
        <f>Rekenblad!N41</f>
        <v>Hal en lokaal</v>
      </c>
      <c r="O41" s="22">
        <f t="shared" si="3"/>
        <v>0</v>
      </c>
      <c r="P41" s="40" t="e">
        <f t="shared" si="1"/>
        <v>#DIV/0!</v>
      </c>
    </row>
    <row r="42" spans="1:16" hidden="1" x14ac:dyDescent="0.25">
      <c r="A42" s="71" t="str">
        <f>Rekenblad!A42</f>
        <v>Eerste etage</v>
      </c>
      <c r="B42" s="28" t="str">
        <f>Rekenblad!B42</f>
        <v>1.12</v>
      </c>
      <c r="C42" s="13" t="str">
        <f>Rekenblad!C42</f>
        <v>Lokaal 103</v>
      </c>
      <c r="D42" s="14" t="str">
        <f>Rekenblad!D42</f>
        <v>Hoofdgebouw</v>
      </c>
      <c r="E42" s="15" t="str">
        <f>Rekenblad!E42</f>
        <v>Gietvloer</v>
      </c>
      <c r="F42" s="16">
        <f>Rekenblad!F42</f>
        <v>55.66</v>
      </c>
      <c r="G42" s="29">
        <f>Rekenblad!G42</f>
        <v>160</v>
      </c>
      <c r="H42" s="74">
        <f>Rekenblad!H42</f>
        <v>0</v>
      </c>
      <c r="I42" s="20">
        <f>Rekenblad!I42</f>
        <v>0</v>
      </c>
      <c r="J42" s="20">
        <f>Rekenblad!J42</f>
        <v>62.8</v>
      </c>
      <c r="K42" s="20">
        <f>Rekenblad!K42</f>
        <v>0</v>
      </c>
      <c r="L42" s="21">
        <f>Rekenblad!L42</f>
        <v>0</v>
      </c>
      <c r="M42" s="9">
        <f>Rekenblad!M42</f>
        <v>0</v>
      </c>
      <c r="N42" s="9" t="str">
        <f>Rekenblad!N42</f>
        <v>Hal en lokaal</v>
      </c>
      <c r="O42" s="22">
        <f t="shared" si="3"/>
        <v>0</v>
      </c>
      <c r="P42" s="40" t="e">
        <f t="shared" si="1"/>
        <v>#DIV/0!</v>
      </c>
    </row>
    <row r="43" spans="1:16" hidden="1" x14ac:dyDescent="0.25">
      <c r="A43" s="71" t="str">
        <f>Rekenblad!A43</f>
        <v>Eerste etage</v>
      </c>
      <c r="B43" s="32" t="str">
        <f>Rekenblad!B43</f>
        <v>1.19</v>
      </c>
      <c r="C43" s="13" t="str">
        <f>Rekenblad!C43</f>
        <v>Lokaal 113</v>
      </c>
      <c r="D43" s="14" t="str">
        <f>Rekenblad!D43</f>
        <v>Hoofdgebouw</v>
      </c>
      <c r="E43" s="15" t="str">
        <f>Rekenblad!E43</f>
        <v>Gietvloer</v>
      </c>
      <c r="F43" s="16">
        <f>Rekenblad!F43</f>
        <v>55.66</v>
      </c>
      <c r="G43" s="29">
        <f>Rekenblad!G43</f>
        <v>160</v>
      </c>
      <c r="H43" s="74">
        <f>Rekenblad!H43</f>
        <v>0</v>
      </c>
      <c r="I43" s="20">
        <f>Rekenblad!I43</f>
        <v>0</v>
      </c>
      <c r="J43" s="20">
        <f>Rekenblad!J43</f>
        <v>62.8</v>
      </c>
      <c r="K43" s="20">
        <f>Rekenblad!K43</f>
        <v>0</v>
      </c>
      <c r="L43" s="21">
        <f>Rekenblad!L43</f>
        <v>0</v>
      </c>
      <c r="M43" s="9">
        <f>Rekenblad!M43</f>
        <v>0</v>
      </c>
      <c r="N43" s="9" t="str">
        <f>Rekenblad!N43</f>
        <v>Hal en lokaal</v>
      </c>
      <c r="O43" s="22">
        <f t="shared" si="3"/>
        <v>0</v>
      </c>
      <c r="P43" s="40" t="e">
        <f t="shared" si="1"/>
        <v>#DIV/0!</v>
      </c>
    </row>
    <row r="44" spans="1:16" hidden="1" x14ac:dyDescent="0.25">
      <c r="A44" s="71" t="str">
        <f>Rekenblad!A44</f>
        <v>Tweede etage</v>
      </c>
      <c r="B44" s="28" t="str">
        <f>Rekenblad!B44</f>
        <v>2.12</v>
      </c>
      <c r="C44" s="13" t="str">
        <f>Rekenblad!C44</f>
        <v>Lokaal 203</v>
      </c>
      <c r="D44" s="14" t="str">
        <f>Rekenblad!D44</f>
        <v>Hoofdgebouw</v>
      </c>
      <c r="E44" s="15" t="str">
        <f>Rekenblad!E44</f>
        <v>Gietvloer</v>
      </c>
      <c r="F44" s="16">
        <f>Rekenblad!F44</f>
        <v>57.87</v>
      </c>
      <c r="G44" s="29">
        <f>Rekenblad!G44</f>
        <v>160</v>
      </c>
      <c r="H44" s="74">
        <f>Rekenblad!H44</f>
        <v>0</v>
      </c>
      <c r="I44" s="20">
        <f>Rekenblad!I44</f>
        <v>0</v>
      </c>
      <c r="J44" s="20">
        <f>Rekenblad!J44</f>
        <v>65.290000000000006</v>
      </c>
      <c r="K44" s="20">
        <f>Rekenblad!K44</f>
        <v>0</v>
      </c>
      <c r="L44" s="21">
        <f>Rekenblad!L44</f>
        <v>0</v>
      </c>
      <c r="M44" s="9">
        <f>Rekenblad!M44</f>
        <v>0</v>
      </c>
      <c r="N44" s="9" t="str">
        <f>Rekenblad!N44</f>
        <v>Hal en lokaal</v>
      </c>
      <c r="O44" s="22">
        <f t="shared" si="3"/>
        <v>0</v>
      </c>
      <c r="P44" s="40" t="e">
        <f t="shared" si="1"/>
        <v>#DIV/0!</v>
      </c>
    </row>
    <row r="45" spans="1:16" hidden="1" x14ac:dyDescent="0.25">
      <c r="A45" s="71" t="str">
        <f>Rekenblad!A45</f>
        <v>Begane grond</v>
      </c>
      <c r="B45" s="34" t="str">
        <f>Rekenblad!B45</f>
        <v>0.32</v>
      </c>
      <c r="C45" s="13" t="str">
        <f>Rekenblad!C45</f>
        <v xml:space="preserve">Lokaal </v>
      </c>
      <c r="D45" s="14" t="str">
        <f>Rekenblad!D45</f>
        <v>Onderbouw</v>
      </c>
      <c r="E45" s="15" t="str">
        <f>Rekenblad!E45</f>
        <v>Marmoleum</v>
      </c>
      <c r="F45" s="16">
        <f>Rekenblad!F45</f>
        <v>53</v>
      </c>
      <c r="G45" s="36">
        <f>Rekenblad!G45</f>
        <v>160</v>
      </c>
      <c r="H45" s="74">
        <f>Rekenblad!H45</f>
        <v>0</v>
      </c>
      <c r="I45" s="20">
        <f>Rekenblad!I45</f>
        <v>0</v>
      </c>
      <c r="J45" s="20">
        <f>Rekenblad!J45</f>
        <v>59.79</v>
      </c>
      <c r="K45" s="20">
        <f>Rekenblad!K45</f>
        <v>0</v>
      </c>
      <c r="L45" s="21">
        <f>Rekenblad!L45</f>
        <v>0</v>
      </c>
      <c r="M45" s="9">
        <f>Rekenblad!M45</f>
        <v>0</v>
      </c>
      <c r="N45" s="9" t="str">
        <f>Rekenblad!N45</f>
        <v>Hal en lokaal</v>
      </c>
      <c r="O45" s="22">
        <f t="shared" si="3"/>
        <v>0</v>
      </c>
      <c r="P45" s="40" t="e">
        <f t="shared" si="1"/>
        <v>#DIV/0!</v>
      </c>
    </row>
    <row r="46" spans="1:16" hidden="1" x14ac:dyDescent="0.25">
      <c r="A46" s="71" t="str">
        <f>Rekenblad!A46</f>
        <v>Tweede etage</v>
      </c>
      <c r="B46" s="28" t="str">
        <f>Rekenblad!B46</f>
        <v>2.18</v>
      </c>
      <c r="C46" s="13" t="str">
        <f>Rekenblad!C46</f>
        <v>Lokaal 209</v>
      </c>
      <c r="D46" s="14" t="str">
        <f>Rekenblad!D46</f>
        <v>Hoofdgebouw</v>
      </c>
      <c r="E46" s="15" t="str">
        <f>Rekenblad!E46</f>
        <v>Gietvloer</v>
      </c>
      <c r="F46" s="16">
        <f>Rekenblad!F46</f>
        <v>59.37</v>
      </c>
      <c r="G46" s="29">
        <f>Rekenblad!G46</f>
        <v>160</v>
      </c>
      <c r="H46" s="74">
        <f>Rekenblad!H46</f>
        <v>0</v>
      </c>
      <c r="I46" s="20">
        <f>Rekenblad!I46</f>
        <v>0</v>
      </c>
      <c r="J46" s="20">
        <f>Rekenblad!J46</f>
        <v>66.98</v>
      </c>
      <c r="K46" s="20">
        <f>Rekenblad!K46</f>
        <v>0</v>
      </c>
      <c r="L46" s="21">
        <f>Rekenblad!L46</f>
        <v>0</v>
      </c>
      <c r="M46" s="9">
        <f>Rekenblad!M46</f>
        <v>0</v>
      </c>
      <c r="N46" s="9" t="str">
        <f>Rekenblad!N46</f>
        <v>Hal en lokaal</v>
      </c>
      <c r="O46" s="22">
        <f t="shared" si="3"/>
        <v>0</v>
      </c>
      <c r="P46" s="40" t="e">
        <f t="shared" si="1"/>
        <v>#DIV/0!</v>
      </c>
    </row>
    <row r="47" spans="1:16" hidden="1" x14ac:dyDescent="0.25">
      <c r="A47" s="71" t="str">
        <f>Rekenblad!A47</f>
        <v>Eerste etage</v>
      </c>
      <c r="B47" s="28" t="str">
        <f>Rekenblad!B47</f>
        <v>1.18</v>
      </c>
      <c r="C47" s="13" t="str">
        <f>Rekenblad!C47</f>
        <v>Lokaal 112</v>
      </c>
      <c r="D47" s="14" t="str">
        <f>Rekenblad!D47</f>
        <v>Hoofdgebouw</v>
      </c>
      <c r="E47" s="15" t="str">
        <f>Rekenblad!E47</f>
        <v>Gietvloer</v>
      </c>
      <c r="F47" s="16">
        <f>Rekenblad!F47</f>
        <v>55.15</v>
      </c>
      <c r="G47" s="29">
        <f>Rekenblad!G47</f>
        <v>160</v>
      </c>
      <c r="H47" s="74">
        <f>Rekenblad!H47</f>
        <v>0</v>
      </c>
      <c r="I47" s="20">
        <f>Rekenblad!I47</f>
        <v>0</v>
      </c>
      <c r="J47" s="20">
        <f>Rekenblad!J47</f>
        <v>62.22</v>
      </c>
      <c r="K47" s="20">
        <f>Rekenblad!K47</f>
        <v>0</v>
      </c>
      <c r="L47" s="21">
        <f>Rekenblad!L47</f>
        <v>0</v>
      </c>
      <c r="M47" s="9">
        <f>Rekenblad!M47</f>
        <v>0</v>
      </c>
      <c r="N47" s="9" t="str">
        <f>Rekenblad!N47</f>
        <v>Hal en lokaal</v>
      </c>
      <c r="O47" s="22">
        <f t="shared" si="3"/>
        <v>0</v>
      </c>
      <c r="P47" s="40" t="e">
        <f t="shared" si="1"/>
        <v>#DIV/0!</v>
      </c>
    </row>
    <row r="48" spans="1:16" hidden="1" x14ac:dyDescent="0.25">
      <c r="A48" s="71" t="str">
        <f>Rekenblad!A48</f>
        <v>Tweede etage</v>
      </c>
      <c r="B48" s="28" t="str">
        <f>Rekenblad!B48</f>
        <v>2.1</v>
      </c>
      <c r="C48" s="13" t="str">
        <f>Rekenblad!C48</f>
        <v>Lokaal 201</v>
      </c>
      <c r="D48" s="14" t="str">
        <f>Rekenblad!D48</f>
        <v>Hoofdgebouw</v>
      </c>
      <c r="E48" s="15" t="str">
        <f>Rekenblad!E48</f>
        <v>Gietvloer</v>
      </c>
      <c r="F48" s="16">
        <f>Rekenblad!F48</f>
        <v>56.19</v>
      </c>
      <c r="G48" s="29">
        <f>Rekenblad!G48</f>
        <v>160</v>
      </c>
      <c r="H48" s="74">
        <f>Rekenblad!H48</f>
        <v>0</v>
      </c>
      <c r="I48" s="20">
        <f>Rekenblad!I48</f>
        <v>0</v>
      </c>
      <c r="J48" s="20">
        <f>Rekenblad!J48</f>
        <v>63.39</v>
      </c>
      <c r="K48" s="20">
        <f>Rekenblad!K48</f>
        <v>0</v>
      </c>
      <c r="L48" s="21">
        <f>Rekenblad!L48</f>
        <v>0</v>
      </c>
      <c r="M48" s="9">
        <f>Rekenblad!M48</f>
        <v>0</v>
      </c>
      <c r="N48" s="9" t="str">
        <f>Rekenblad!N48</f>
        <v>Hal en lokaal</v>
      </c>
      <c r="O48" s="22">
        <f t="shared" si="3"/>
        <v>0</v>
      </c>
      <c r="P48" s="40" t="e">
        <f t="shared" si="1"/>
        <v>#DIV/0!</v>
      </c>
    </row>
    <row r="49" spans="1:16" hidden="1" x14ac:dyDescent="0.25">
      <c r="A49" s="71" t="str">
        <f>Rekenblad!A49</f>
        <v>Eerste etage</v>
      </c>
      <c r="B49" s="28" t="str">
        <f>Rekenblad!B49</f>
        <v>1.13</v>
      </c>
      <c r="C49" s="13" t="str">
        <f>Rekenblad!C49</f>
        <v>Lokaal 104</v>
      </c>
      <c r="D49" s="14" t="str">
        <f>Rekenblad!D49</f>
        <v>Hoofdgebouw</v>
      </c>
      <c r="E49" s="15" t="str">
        <f>Rekenblad!E49</f>
        <v>Gietvloer</v>
      </c>
      <c r="F49" s="16">
        <f>Rekenblad!F49</f>
        <v>56.5</v>
      </c>
      <c r="G49" s="29">
        <f>Rekenblad!G49</f>
        <v>160</v>
      </c>
      <c r="H49" s="74">
        <f>Rekenblad!H49</f>
        <v>0</v>
      </c>
      <c r="I49" s="20">
        <f>Rekenblad!I49</f>
        <v>0</v>
      </c>
      <c r="J49" s="20">
        <f>Rekenblad!J49</f>
        <v>63.74</v>
      </c>
      <c r="K49" s="20">
        <f>Rekenblad!K49</f>
        <v>0</v>
      </c>
      <c r="L49" s="21">
        <f>Rekenblad!L49</f>
        <v>0</v>
      </c>
      <c r="M49" s="9">
        <f>Rekenblad!M49</f>
        <v>0</v>
      </c>
      <c r="N49" s="9" t="str">
        <f>Rekenblad!N49</f>
        <v>Hal en lokaal</v>
      </c>
      <c r="O49" s="22">
        <f t="shared" si="3"/>
        <v>0</v>
      </c>
      <c r="P49" s="40" t="e">
        <f t="shared" si="1"/>
        <v>#DIV/0!</v>
      </c>
    </row>
    <row r="50" spans="1:16" hidden="1" x14ac:dyDescent="0.25">
      <c r="A50" s="71" t="str">
        <f>Rekenblad!A50</f>
        <v>Eerste etage</v>
      </c>
      <c r="B50" s="28" t="str">
        <f>Rekenblad!B50</f>
        <v>1.17</v>
      </c>
      <c r="C50" s="13" t="str">
        <f>Rekenblad!C50</f>
        <v>Lokaal 108</v>
      </c>
      <c r="D50" s="14" t="str">
        <f>Rekenblad!D50</f>
        <v>Hoofdgebouw</v>
      </c>
      <c r="E50" s="15" t="str">
        <f>Rekenblad!E50</f>
        <v>Gietvloer</v>
      </c>
      <c r="F50" s="16">
        <f>Rekenblad!F50</f>
        <v>56.5</v>
      </c>
      <c r="G50" s="29">
        <f>Rekenblad!G50</f>
        <v>160</v>
      </c>
      <c r="H50" s="74">
        <f>Rekenblad!H50</f>
        <v>0</v>
      </c>
      <c r="I50" s="20">
        <f>Rekenblad!I50</f>
        <v>0</v>
      </c>
      <c r="J50" s="20">
        <f>Rekenblad!J50</f>
        <v>63.74</v>
      </c>
      <c r="K50" s="20">
        <f>Rekenblad!K50</f>
        <v>0</v>
      </c>
      <c r="L50" s="21">
        <f>Rekenblad!L50</f>
        <v>0</v>
      </c>
      <c r="M50" s="9">
        <f>Rekenblad!M50</f>
        <v>0</v>
      </c>
      <c r="N50" s="9" t="str">
        <f>Rekenblad!N50</f>
        <v>Hal en lokaal</v>
      </c>
      <c r="O50" s="22">
        <f t="shared" si="3"/>
        <v>0</v>
      </c>
      <c r="P50" s="40" t="e">
        <f t="shared" si="1"/>
        <v>#DIV/0!</v>
      </c>
    </row>
    <row r="51" spans="1:16" hidden="1" x14ac:dyDescent="0.25">
      <c r="A51" s="71" t="str">
        <f>Rekenblad!A51</f>
        <v>Tweede etage</v>
      </c>
      <c r="B51" s="28" t="str">
        <f>Rekenblad!B51</f>
        <v>2.15</v>
      </c>
      <c r="C51" s="13" t="str">
        <f>Rekenblad!C51</f>
        <v>Lokaal 206</v>
      </c>
      <c r="D51" s="14" t="str">
        <f>Rekenblad!D51</f>
        <v>Hoofdgebouw</v>
      </c>
      <c r="E51" s="15" t="str">
        <f>Rekenblad!E51</f>
        <v>Gietvloer</v>
      </c>
      <c r="F51" s="16">
        <f>Rekenblad!F51</f>
        <v>56.5</v>
      </c>
      <c r="G51" s="29">
        <f>Rekenblad!G51</f>
        <v>160</v>
      </c>
      <c r="H51" s="74">
        <f>Rekenblad!H51</f>
        <v>0</v>
      </c>
      <c r="I51" s="20">
        <f>Rekenblad!I51</f>
        <v>0</v>
      </c>
      <c r="J51" s="20">
        <f>Rekenblad!J51</f>
        <v>63.74</v>
      </c>
      <c r="K51" s="20">
        <f>Rekenblad!K51</f>
        <v>0</v>
      </c>
      <c r="L51" s="21">
        <f>Rekenblad!L51</f>
        <v>0</v>
      </c>
      <c r="M51" s="9">
        <f>Rekenblad!M51</f>
        <v>0</v>
      </c>
      <c r="N51" s="9" t="str">
        <f>Rekenblad!N51</f>
        <v>Hal en lokaal</v>
      </c>
      <c r="O51" s="22">
        <f t="shared" si="3"/>
        <v>0</v>
      </c>
      <c r="P51" s="40" t="e">
        <f t="shared" si="1"/>
        <v>#DIV/0!</v>
      </c>
    </row>
    <row r="52" spans="1:16" hidden="1" x14ac:dyDescent="0.25">
      <c r="A52" s="71" t="str">
        <f>Rekenblad!A52</f>
        <v>Eerste etage</v>
      </c>
      <c r="B52" s="34" t="str">
        <f>Rekenblad!B52</f>
        <v>1.04</v>
      </c>
      <c r="C52" s="13" t="str">
        <f>Rekenblad!C52</f>
        <v>Lokaal 12</v>
      </c>
      <c r="D52" s="14" t="str">
        <f>Rekenblad!D52</f>
        <v>Onderbouw</v>
      </c>
      <c r="E52" s="15" t="str">
        <f>Rekenblad!E52</f>
        <v>Marmoleum</v>
      </c>
      <c r="F52" s="16">
        <f>Rekenblad!F52</f>
        <v>59.1</v>
      </c>
      <c r="G52" s="36">
        <f>Rekenblad!G52</f>
        <v>160</v>
      </c>
      <c r="H52" s="74">
        <f>Rekenblad!H52</f>
        <v>0</v>
      </c>
      <c r="I52" s="20">
        <f>Rekenblad!I52</f>
        <v>0</v>
      </c>
      <c r="J52" s="20">
        <f>Rekenblad!J52</f>
        <v>66.680000000000007</v>
      </c>
      <c r="K52" s="20">
        <f>Rekenblad!K52</f>
        <v>0</v>
      </c>
      <c r="L52" s="21">
        <f>Rekenblad!L52</f>
        <v>0</v>
      </c>
      <c r="M52" s="9">
        <f>Rekenblad!M52</f>
        <v>0</v>
      </c>
      <c r="N52" s="9" t="str">
        <f>Rekenblad!N52</f>
        <v>Hal en lokaal</v>
      </c>
      <c r="O52" s="22">
        <f t="shared" si="3"/>
        <v>0</v>
      </c>
      <c r="P52" s="40" t="e">
        <f t="shared" si="1"/>
        <v>#DIV/0!</v>
      </c>
    </row>
    <row r="53" spans="1:16" hidden="1" x14ac:dyDescent="0.25">
      <c r="A53" s="71" t="str">
        <f>Rekenblad!A53</f>
        <v>Eerste etage</v>
      </c>
      <c r="B53" s="34" t="str">
        <f>Rekenblad!B53</f>
        <v>1.05</v>
      </c>
      <c r="C53" s="13" t="str">
        <f>Rekenblad!C53</f>
        <v>Lokaal 13</v>
      </c>
      <c r="D53" s="14" t="str">
        <f>Rekenblad!D53</f>
        <v>Onderbouw</v>
      </c>
      <c r="E53" s="15" t="str">
        <f>Rekenblad!E53</f>
        <v>Marmoleum</v>
      </c>
      <c r="F53" s="16">
        <f>Rekenblad!F53</f>
        <v>59.1</v>
      </c>
      <c r="G53" s="36">
        <f>Rekenblad!G53</f>
        <v>160</v>
      </c>
      <c r="H53" s="74">
        <f>Rekenblad!H53</f>
        <v>0</v>
      </c>
      <c r="I53" s="20">
        <f>Rekenblad!I53</f>
        <v>0</v>
      </c>
      <c r="J53" s="20">
        <f>Rekenblad!J53</f>
        <v>66.680000000000007</v>
      </c>
      <c r="K53" s="20">
        <f>Rekenblad!K53</f>
        <v>0</v>
      </c>
      <c r="L53" s="21">
        <f>Rekenblad!L53</f>
        <v>0</v>
      </c>
      <c r="M53" s="9">
        <f>Rekenblad!M53</f>
        <v>0</v>
      </c>
      <c r="N53" s="9" t="str">
        <f>Rekenblad!N53</f>
        <v>Hal en lokaal</v>
      </c>
      <c r="O53" s="22">
        <f t="shared" si="3"/>
        <v>0</v>
      </c>
      <c r="P53" s="40" t="e">
        <f t="shared" si="1"/>
        <v>#DIV/0!</v>
      </c>
    </row>
    <row r="54" spans="1:16" hidden="1" x14ac:dyDescent="0.25">
      <c r="A54" s="71" t="str">
        <f>Rekenblad!A54</f>
        <v>Eerste etage</v>
      </c>
      <c r="B54" s="34" t="str">
        <f>Rekenblad!B54</f>
        <v>1.06</v>
      </c>
      <c r="C54" s="13" t="str">
        <f>Rekenblad!C54</f>
        <v>Lokaal 15</v>
      </c>
      <c r="D54" s="14" t="str">
        <f>Rekenblad!D54</f>
        <v>Onderbouw</v>
      </c>
      <c r="E54" s="15" t="str">
        <f>Rekenblad!E54</f>
        <v>Marmoleum</v>
      </c>
      <c r="F54" s="16">
        <f>Rekenblad!F54</f>
        <v>59.1</v>
      </c>
      <c r="G54" s="36">
        <f>Rekenblad!G54</f>
        <v>160</v>
      </c>
      <c r="H54" s="74">
        <f>Rekenblad!H54</f>
        <v>0</v>
      </c>
      <c r="I54" s="20">
        <f>Rekenblad!I54</f>
        <v>0</v>
      </c>
      <c r="J54" s="20">
        <f>Rekenblad!J54</f>
        <v>66.680000000000007</v>
      </c>
      <c r="K54" s="20">
        <f>Rekenblad!K54</f>
        <v>0</v>
      </c>
      <c r="L54" s="21">
        <f>Rekenblad!L54</f>
        <v>0</v>
      </c>
      <c r="M54" s="9">
        <f>Rekenblad!M54</f>
        <v>0</v>
      </c>
      <c r="N54" s="9" t="str">
        <f>Rekenblad!N54</f>
        <v>Hal en lokaal</v>
      </c>
      <c r="O54" s="22">
        <f t="shared" si="3"/>
        <v>0</v>
      </c>
      <c r="P54" s="40" t="e">
        <f t="shared" si="1"/>
        <v>#DIV/0!</v>
      </c>
    </row>
    <row r="55" spans="1:16" hidden="1" x14ac:dyDescent="0.25">
      <c r="A55" s="71" t="str">
        <f>Rekenblad!A55</f>
        <v>Tweede etage</v>
      </c>
      <c r="B55" s="28" t="str">
        <f>Rekenblad!B55</f>
        <v>2.09</v>
      </c>
      <c r="C55" s="13" t="str">
        <f>Rekenblad!C55</f>
        <v>Lokaal 200</v>
      </c>
      <c r="D55" s="14" t="str">
        <f>Rekenblad!D55</f>
        <v>Hoofdgebouw</v>
      </c>
      <c r="E55" s="15" t="str">
        <f>Rekenblad!E55</f>
        <v>Gietvloer</v>
      </c>
      <c r="F55" s="16">
        <f>Rekenblad!F55</f>
        <v>57.52</v>
      </c>
      <c r="G55" s="29">
        <f>Rekenblad!G55</f>
        <v>160</v>
      </c>
      <c r="H55" s="74">
        <f>Rekenblad!H55</f>
        <v>0</v>
      </c>
      <c r="I55" s="20">
        <f>Rekenblad!I55</f>
        <v>0</v>
      </c>
      <c r="J55" s="20">
        <f>Rekenblad!J55</f>
        <v>64.89</v>
      </c>
      <c r="K55" s="20">
        <f>Rekenblad!K55</f>
        <v>0</v>
      </c>
      <c r="L55" s="21">
        <f>Rekenblad!L55</f>
        <v>0</v>
      </c>
      <c r="M55" s="9">
        <f>Rekenblad!M55</f>
        <v>0</v>
      </c>
      <c r="N55" s="9" t="str">
        <f>Rekenblad!N55</f>
        <v>Hal en lokaal</v>
      </c>
      <c r="O55" s="22">
        <f t="shared" si="3"/>
        <v>0</v>
      </c>
      <c r="P55" s="40" t="e">
        <f t="shared" si="1"/>
        <v>#DIV/0!</v>
      </c>
    </row>
    <row r="56" spans="1:16" hidden="1" x14ac:dyDescent="0.25">
      <c r="A56" s="71" t="str">
        <f>Rekenblad!A56</f>
        <v>Begane grond</v>
      </c>
      <c r="B56" s="12" t="str">
        <f>Rekenblad!B56</f>
        <v>0.12</v>
      </c>
      <c r="C56" s="13" t="str">
        <f>Rekenblad!C56</f>
        <v>Auditorium</v>
      </c>
      <c r="D56" s="14" t="str">
        <f>Rekenblad!D56</f>
        <v>Hoofdgebouw</v>
      </c>
      <c r="E56" s="15" t="str">
        <f>Rekenblad!E56</f>
        <v>Steen / tapiit</v>
      </c>
      <c r="F56" s="16">
        <f>Rekenblad!F56</f>
        <v>144.44</v>
      </c>
      <c r="G56" s="17">
        <f>Rekenblad!G56</f>
        <v>200</v>
      </c>
      <c r="H56" s="74">
        <f>Rekenblad!H56</f>
        <v>0</v>
      </c>
      <c r="I56" s="20">
        <f>Rekenblad!I56</f>
        <v>0</v>
      </c>
      <c r="J56" s="20">
        <f>Rekenblad!J56</f>
        <v>162.96</v>
      </c>
      <c r="K56" s="20">
        <f>Rekenblad!K56</f>
        <v>0</v>
      </c>
      <c r="L56" s="21">
        <f>Rekenblad!L56</f>
        <v>0</v>
      </c>
      <c r="M56" s="9">
        <f>Rekenblad!M56</f>
        <v>0</v>
      </c>
      <c r="N56" s="9" t="str">
        <f>Rekenblad!N56</f>
        <v>Hal en lokaal</v>
      </c>
      <c r="O56" s="22">
        <f t="shared" si="3"/>
        <v>0</v>
      </c>
      <c r="P56" s="40" t="e">
        <f t="shared" si="1"/>
        <v>#DIV/0!</v>
      </c>
    </row>
    <row r="57" spans="1:16" hidden="1" x14ac:dyDescent="0.25">
      <c r="A57" s="71" t="str">
        <f>Rekenblad!A57</f>
        <v>Begane grond</v>
      </c>
      <c r="B57" s="33" t="str">
        <f>Rekenblad!B57</f>
        <v>0.2</v>
      </c>
      <c r="C57" s="13" t="str">
        <f>Rekenblad!C57</f>
        <v>Dramazaal</v>
      </c>
      <c r="D57" s="14" t="str">
        <f>Rekenblad!D57</f>
        <v>Onderbouw</v>
      </c>
      <c r="E57" s="15" t="str">
        <f>Rekenblad!E57</f>
        <v>Hout</v>
      </c>
      <c r="F57" s="16">
        <f>Rekenblad!F57</f>
        <v>105.25</v>
      </c>
      <c r="G57" s="44">
        <f>Rekenblad!G57</f>
        <v>200</v>
      </c>
      <c r="H57" s="74">
        <f>Rekenblad!H57</f>
        <v>0</v>
      </c>
      <c r="I57" s="20">
        <f>Rekenblad!I57</f>
        <v>0</v>
      </c>
      <c r="J57" s="20">
        <f>Rekenblad!J57</f>
        <v>118.74</v>
      </c>
      <c r="K57" s="20">
        <f>Rekenblad!K57</f>
        <v>0</v>
      </c>
      <c r="L57" s="21">
        <f>Rekenblad!L57</f>
        <v>0</v>
      </c>
      <c r="M57" s="9">
        <f>Rekenblad!M57</f>
        <v>0</v>
      </c>
      <c r="N57" s="9" t="str">
        <f>Rekenblad!N57</f>
        <v>Hal en lokaal</v>
      </c>
      <c r="O57" s="22">
        <f t="shared" si="3"/>
        <v>0</v>
      </c>
      <c r="P57" s="40" t="e">
        <f t="shared" si="1"/>
        <v>#DIV/0!</v>
      </c>
    </row>
    <row r="58" spans="1:16" hidden="1" x14ac:dyDescent="0.25">
      <c r="A58" s="71" t="str">
        <f>Rekenblad!A58</f>
        <v>Begane grond</v>
      </c>
      <c r="B58" s="32" t="str">
        <f>Rekenblad!B58</f>
        <v>0.15</v>
      </c>
      <c r="C58" s="13" t="str">
        <f>Rekenblad!C58</f>
        <v>NoodLokaal N01</v>
      </c>
      <c r="D58" s="14" t="str">
        <f>Rekenblad!D58</f>
        <v>Hoofdgebouw</v>
      </c>
      <c r="E58" s="15" t="str">
        <f>Rekenblad!E58</f>
        <v>Tapiit</v>
      </c>
      <c r="F58" s="16">
        <f>Rekenblad!F58</f>
        <v>49.14</v>
      </c>
      <c r="G58" s="17">
        <f>Rekenblad!G58</f>
        <v>160</v>
      </c>
      <c r="H58" s="74">
        <f>Rekenblad!H58</f>
        <v>0</v>
      </c>
      <c r="I58" s="20">
        <f>Rekenblad!I58</f>
        <v>0</v>
      </c>
      <c r="J58" s="20">
        <f>Rekenblad!J58</f>
        <v>55.44</v>
      </c>
      <c r="K58" s="20">
        <f>Rekenblad!K58</f>
        <v>0</v>
      </c>
      <c r="L58" s="21">
        <f>Rekenblad!L58</f>
        <v>0</v>
      </c>
      <c r="M58" s="9">
        <f>Rekenblad!M58</f>
        <v>0</v>
      </c>
      <c r="N58" s="9" t="str">
        <f>Rekenblad!N58</f>
        <v>Hal en lokaal</v>
      </c>
      <c r="O58" s="22">
        <f t="shared" si="3"/>
        <v>0</v>
      </c>
      <c r="P58" s="40" t="e">
        <f t="shared" si="1"/>
        <v>#DIV/0!</v>
      </c>
    </row>
    <row r="59" spans="1:16" hidden="1" x14ac:dyDescent="0.25">
      <c r="A59" s="71" t="str">
        <f>Rekenblad!A59</f>
        <v>Begane grond</v>
      </c>
      <c r="B59" s="12" t="str">
        <f>Rekenblad!B59</f>
        <v>0.16</v>
      </c>
      <c r="C59" s="13" t="str">
        <f>Rekenblad!C59</f>
        <v>NoodLokaal N02</v>
      </c>
      <c r="D59" s="14" t="str">
        <f>Rekenblad!D59</f>
        <v>Hoofdgebouw</v>
      </c>
      <c r="E59" s="15" t="str">
        <f>Rekenblad!E59</f>
        <v>Tapiit</v>
      </c>
      <c r="F59" s="16">
        <f>Rekenblad!F59</f>
        <v>49.14</v>
      </c>
      <c r="G59" s="17">
        <f>Rekenblad!G59</f>
        <v>160</v>
      </c>
      <c r="H59" s="74">
        <f>Rekenblad!H59</f>
        <v>0</v>
      </c>
      <c r="I59" s="20">
        <f>Rekenblad!I59</f>
        <v>0</v>
      </c>
      <c r="J59" s="20">
        <f>Rekenblad!J59</f>
        <v>55.44</v>
      </c>
      <c r="K59" s="20">
        <f>Rekenblad!K59</f>
        <v>0</v>
      </c>
      <c r="L59" s="21">
        <f>Rekenblad!L59</f>
        <v>0</v>
      </c>
      <c r="M59" s="9">
        <f>Rekenblad!M59</f>
        <v>0</v>
      </c>
      <c r="N59" s="9" t="str">
        <f>Rekenblad!N59</f>
        <v>Hal en lokaal</v>
      </c>
      <c r="O59" s="22">
        <f t="shared" si="3"/>
        <v>0</v>
      </c>
      <c r="P59" s="40" t="e">
        <f t="shared" si="1"/>
        <v>#DIV/0!</v>
      </c>
    </row>
    <row r="60" spans="1:16" hidden="1" x14ac:dyDescent="0.25">
      <c r="A60" s="71" t="str">
        <f>Rekenblad!A60</f>
        <v>Eerste etage</v>
      </c>
      <c r="B60" s="28" t="str">
        <f>Rekenblad!B60</f>
        <v>1.15</v>
      </c>
      <c r="C60" s="13" t="str">
        <f>Rekenblad!C60</f>
        <v>Lokaal 106</v>
      </c>
      <c r="D60" s="14" t="str">
        <f>Rekenblad!D60</f>
        <v>Hoofdgebouw</v>
      </c>
      <c r="E60" s="15" t="str">
        <f>Rekenblad!E60</f>
        <v>Gietvloer</v>
      </c>
      <c r="F60" s="16">
        <f>Rekenblad!F60</f>
        <v>24.05</v>
      </c>
      <c r="G60" s="29">
        <f>Rekenblad!G60</f>
        <v>160</v>
      </c>
      <c r="H60" s="74">
        <f>Rekenblad!H60</f>
        <v>0</v>
      </c>
      <c r="I60" s="20">
        <f>Rekenblad!I60</f>
        <v>0</v>
      </c>
      <c r="J60" s="20">
        <f>Rekenblad!J60</f>
        <v>27.13</v>
      </c>
      <c r="K60" s="20">
        <f>Rekenblad!K60</f>
        <v>0</v>
      </c>
      <c r="L60" s="21">
        <f>Rekenblad!L60</f>
        <v>0</v>
      </c>
      <c r="M60" s="9">
        <f>Rekenblad!M60</f>
        <v>0</v>
      </c>
      <c r="N60" s="9" t="str">
        <f>Rekenblad!N60</f>
        <v>Hal en lokaal</v>
      </c>
      <c r="O60" s="22">
        <f t="shared" si="3"/>
        <v>0</v>
      </c>
      <c r="P60" s="40" t="e">
        <f t="shared" si="1"/>
        <v>#DIV/0!</v>
      </c>
    </row>
    <row r="61" spans="1:16" hidden="1" x14ac:dyDescent="0.25">
      <c r="A61" s="71" t="str">
        <f>Rekenblad!A61</f>
        <v>Eerste etage</v>
      </c>
      <c r="B61" s="28" t="str">
        <f>Rekenblad!B61</f>
        <v>1.18</v>
      </c>
      <c r="C61" s="13" t="str">
        <f>Rekenblad!C61</f>
        <v>Lokaal 109</v>
      </c>
      <c r="D61" s="14" t="str">
        <f>Rekenblad!D61</f>
        <v>Hoofdgebouw</v>
      </c>
      <c r="E61" s="15" t="str">
        <f>Rekenblad!E61</f>
        <v>Gietvloer</v>
      </c>
      <c r="F61" s="16">
        <f>Rekenblad!F61</f>
        <v>54.6</v>
      </c>
      <c r="G61" s="29">
        <f>Rekenblad!G61</f>
        <v>160</v>
      </c>
      <c r="H61" s="74">
        <f>Rekenblad!H61</f>
        <v>0</v>
      </c>
      <c r="I61" s="20">
        <f>Rekenblad!I61</f>
        <v>0</v>
      </c>
      <c r="J61" s="20">
        <f>Rekenblad!J61</f>
        <v>61.6</v>
      </c>
      <c r="K61" s="20">
        <f>Rekenblad!K61</f>
        <v>0</v>
      </c>
      <c r="L61" s="21">
        <f>Rekenblad!L61</f>
        <v>0</v>
      </c>
      <c r="M61" s="9">
        <f>Rekenblad!M61</f>
        <v>0</v>
      </c>
      <c r="N61" s="9" t="str">
        <f>Rekenblad!N61</f>
        <v>Hal en lokaal</v>
      </c>
      <c r="O61" s="22">
        <f t="shared" si="3"/>
        <v>0</v>
      </c>
      <c r="P61" s="40" t="e">
        <f t="shared" si="1"/>
        <v>#DIV/0!</v>
      </c>
    </row>
    <row r="62" spans="1:16" hidden="1" x14ac:dyDescent="0.25">
      <c r="A62" s="71" t="str">
        <f>Rekenblad!A62</f>
        <v>Eerste etage</v>
      </c>
      <c r="B62" s="28" t="str">
        <f>Rekenblad!B62</f>
        <v>1.2</v>
      </c>
      <c r="C62" s="13" t="str">
        <f>Rekenblad!C62</f>
        <v>Lokaal 111</v>
      </c>
      <c r="D62" s="14" t="str">
        <f>Rekenblad!D62</f>
        <v>Hoofdgebouw</v>
      </c>
      <c r="E62" s="15" t="str">
        <f>Rekenblad!E62</f>
        <v>Gietvloer</v>
      </c>
      <c r="F62" s="16">
        <f>Rekenblad!F62</f>
        <v>55.64</v>
      </c>
      <c r="G62" s="29">
        <f>Rekenblad!G62</f>
        <v>160</v>
      </c>
      <c r="H62" s="74">
        <f>Rekenblad!H62</f>
        <v>0</v>
      </c>
      <c r="I62" s="20">
        <f>Rekenblad!I62</f>
        <v>0</v>
      </c>
      <c r="J62" s="20">
        <f>Rekenblad!J62</f>
        <v>62.77</v>
      </c>
      <c r="K62" s="20">
        <f>Rekenblad!K62</f>
        <v>0</v>
      </c>
      <c r="L62" s="21">
        <f>Rekenblad!L62</f>
        <v>0</v>
      </c>
      <c r="M62" s="9">
        <f>Rekenblad!M62</f>
        <v>0</v>
      </c>
      <c r="N62" s="9" t="str">
        <f>Rekenblad!N62</f>
        <v>Hal en lokaal</v>
      </c>
      <c r="O62" s="22">
        <f t="shared" si="3"/>
        <v>0</v>
      </c>
      <c r="P62" s="40" t="e">
        <f t="shared" si="1"/>
        <v>#DIV/0!</v>
      </c>
    </row>
    <row r="63" spans="1:16" hidden="1" x14ac:dyDescent="0.25">
      <c r="A63" s="71" t="str">
        <f>Rekenblad!A63</f>
        <v>Tweede etage</v>
      </c>
      <c r="B63" s="28" t="str">
        <f>Rekenblad!B63</f>
        <v>2.16</v>
      </c>
      <c r="C63" s="13" t="str">
        <f>Rekenblad!C63</f>
        <v>Lokaal 207</v>
      </c>
      <c r="D63" s="14" t="str">
        <f>Rekenblad!D63</f>
        <v>Hoofdgebouw</v>
      </c>
      <c r="E63" s="15" t="str">
        <f>Rekenblad!E63</f>
        <v>Gietvloer</v>
      </c>
      <c r="F63" s="16">
        <f>Rekenblad!F63</f>
        <v>54.6</v>
      </c>
      <c r="G63" s="29">
        <f>Rekenblad!G63</f>
        <v>160</v>
      </c>
      <c r="H63" s="74">
        <f>Rekenblad!H63</f>
        <v>0</v>
      </c>
      <c r="I63" s="20">
        <f>Rekenblad!I63</f>
        <v>0</v>
      </c>
      <c r="J63" s="20">
        <f>Rekenblad!J63</f>
        <v>61.6</v>
      </c>
      <c r="K63" s="20">
        <f>Rekenblad!K63</f>
        <v>0</v>
      </c>
      <c r="L63" s="21">
        <f>Rekenblad!L63</f>
        <v>0</v>
      </c>
      <c r="M63" s="9">
        <f>Rekenblad!M63</f>
        <v>0</v>
      </c>
      <c r="N63" s="9" t="str">
        <f>Rekenblad!N63</f>
        <v>Hal en lokaal</v>
      </c>
      <c r="O63" s="22">
        <f t="shared" si="3"/>
        <v>0</v>
      </c>
      <c r="P63" s="40" t="e">
        <f t="shared" si="1"/>
        <v>#DIV/0!</v>
      </c>
    </row>
    <row r="64" spans="1:16" hidden="1" x14ac:dyDescent="0.25">
      <c r="A64" s="71" t="str">
        <f>Rekenblad!A64</f>
        <v>Tweede etage</v>
      </c>
      <c r="B64" s="28" t="str">
        <f>Rekenblad!B64</f>
        <v>2.19</v>
      </c>
      <c r="C64" s="13" t="str">
        <f>Rekenblad!C64</f>
        <v>Lokaal 210</v>
      </c>
      <c r="D64" s="14" t="str">
        <f>Rekenblad!D64</f>
        <v>Hoofdgebouw</v>
      </c>
      <c r="E64" s="15" t="str">
        <f>Rekenblad!E64</f>
        <v>Gietvloer</v>
      </c>
      <c r="F64" s="16">
        <f>Rekenblad!F64</f>
        <v>58.76</v>
      </c>
      <c r="G64" s="29">
        <f>Rekenblad!G64</f>
        <v>160</v>
      </c>
      <c r="H64" s="74">
        <f>Rekenblad!H64</f>
        <v>0</v>
      </c>
      <c r="I64" s="20">
        <f>Rekenblad!I64</f>
        <v>0</v>
      </c>
      <c r="J64" s="20">
        <f>Rekenblad!J64</f>
        <v>66.290000000000006</v>
      </c>
      <c r="K64" s="20">
        <f>Rekenblad!K64</f>
        <v>0</v>
      </c>
      <c r="L64" s="21">
        <f>Rekenblad!L64</f>
        <v>0</v>
      </c>
      <c r="M64" s="9">
        <f>Rekenblad!M64</f>
        <v>0</v>
      </c>
      <c r="N64" s="9" t="str">
        <f>Rekenblad!N64</f>
        <v>Hal en lokaal</v>
      </c>
      <c r="O64" s="22">
        <f t="shared" si="3"/>
        <v>0</v>
      </c>
      <c r="P64" s="40" t="e">
        <f t="shared" si="1"/>
        <v>#DIV/0!</v>
      </c>
    </row>
    <row r="65" spans="1:16" hidden="1" x14ac:dyDescent="0.25">
      <c r="A65" s="71" t="str">
        <f>Rekenblad!A65</f>
        <v>Begane grond</v>
      </c>
      <c r="B65" s="34" t="str">
        <f>Rekenblad!B65</f>
        <v>0.33</v>
      </c>
      <c r="C65" s="13" t="str">
        <f>Rekenblad!C65</f>
        <v xml:space="preserve">Lokaal </v>
      </c>
      <c r="D65" s="14" t="str">
        <f>Rekenblad!D65</f>
        <v>Onderbouw</v>
      </c>
      <c r="E65" s="15" t="str">
        <f>Rekenblad!E65</f>
        <v>Marmoleum</v>
      </c>
      <c r="F65" s="16">
        <f>Rekenblad!F65</f>
        <v>78</v>
      </c>
      <c r="G65" s="36">
        <f>Rekenblad!G65</f>
        <v>160</v>
      </c>
      <c r="H65" s="74">
        <f>Rekenblad!H65</f>
        <v>0</v>
      </c>
      <c r="I65" s="20">
        <f>Rekenblad!I65</f>
        <v>0</v>
      </c>
      <c r="J65" s="20">
        <f>Rekenblad!J65</f>
        <v>88</v>
      </c>
      <c r="K65" s="20">
        <f>Rekenblad!K65</f>
        <v>0</v>
      </c>
      <c r="L65" s="21">
        <f>Rekenblad!L65</f>
        <v>0</v>
      </c>
      <c r="M65" s="9">
        <f>Rekenblad!M65</f>
        <v>0</v>
      </c>
      <c r="N65" s="9" t="str">
        <f>Rekenblad!N65</f>
        <v>Hal en lokaal</v>
      </c>
      <c r="O65" s="22">
        <f t="shared" si="3"/>
        <v>0</v>
      </c>
      <c r="P65" s="40" t="e">
        <f t="shared" si="1"/>
        <v>#DIV/0!</v>
      </c>
    </row>
    <row r="66" spans="1:16" hidden="1" x14ac:dyDescent="0.25">
      <c r="A66" s="71" t="str">
        <f>Rekenblad!A66</f>
        <v>Tweede etage</v>
      </c>
      <c r="B66" s="28" t="str">
        <f>Rekenblad!B66</f>
        <v>2.2</v>
      </c>
      <c r="C66" s="13" t="str">
        <f>Rekenblad!C66</f>
        <v>Lokaal 211</v>
      </c>
      <c r="D66" s="14" t="str">
        <f>Rekenblad!D66</f>
        <v>Hoofdgebouw</v>
      </c>
      <c r="E66" s="15" t="str">
        <f>Rekenblad!E66</f>
        <v>Gietvloer</v>
      </c>
      <c r="F66" s="16">
        <f>Rekenblad!F66</f>
        <v>60.89</v>
      </c>
      <c r="G66" s="29">
        <f>Rekenblad!G66</f>
        <v>160</v>
      </c>
      <c r="H66" s="74">
        <f>Rekenblad!H66</f>
        <v>0</v>
      </c>
      <c r="I66" s="20">
        <f>Rekenblad!I66</f>
        <v>0</v>
      </c>
      <c r="J66" s="20">
        <f>Rekenblad!J66</f>
        <v>68.7</v>
      </c>
      <c r="K66" s="20">
        <f>Rekenblad!K66</f>
        <v>0</v>
      </c>
      <c r="L66" s="21">
        <f>Rekenblad!L66</f>
        <v>0</v>
      </c>
      <c r="M66" s="9">
        <f>Rekenblad!M66</f>
        <v>0</v>
      </c>
      <c r="N66" s="9" t="str">
        <f>Rekenblad!N66</f>
        <v>Hal en lokaal</v>
      </c>
      <c r="O66" s="22">
        <f t="shared" si="3"/>
        <v>0</v>
      </c>
      <c r="P66" s="40" t="e">
        <f t="shared" si="1"/>
        <v>#DIV/0!</v>
      </c>
    </row>
    <row r="67" spans="1:16" hidden="1" x14ac:dyDescent="0.25">
      <c r="A67" s="71" t="str">
        <f>Rekenblad!A67</f>
        <v>Eerste etage</v>
      </c>
      <c r="B67" s="34" t="str">
        <f>Rekenblad!B67</f>
        <v>1.02</v>
      </c>
      <c r="C67" s="13" t="str">
        <f>Rekenblad!C67</f>
        <v>Lokaal 11</v>
      </c>
      <c r="D67" s="14" t="str">
        <f>Rekenblad!D67</f>
        <v>Onderbouw</v>
      </c>
      <c r="E67" s="15" t="str">
        <f>Rekenblad!E67</f>
        <v>Marmoleum</v>
      </c>
      <c r="F67" s="16">
        <f>Rekenblad!F67</f>
        <v>114.11</v>
      </c>
      <c r="G67" s="36">
        <f>Rekenblad!G67</f>
        <v>160</v>
      </c>
      <c r="H67" s="74">
        <f>Rekenblad!H67</f>
        <v>0</v>
      </c>
      <c r="I67" s="20">
        <f>Rekenblad!I67</f>
        <v>0</v>
      </c>
      <c r="J67" s="20">
        <f>Rekenblad!J67</f>
        <v>128.74</v>
      </c>
      <c r="K67" s="20">
        <f>Rekenblad!K67</f>
        <v>0</v>
      </c>
      <c r="L67" s="21">
        <f>Rekenblad!L67</f>
        <v>0</v>
      </c>
      <c r="M67" s="9">
        <f>Rekenblad!M67</f>
        <v>0</v>
      </c>
      <c r="N67" s="9" t="str">
        <f>Rekenblad!N67</f>
        <v>Hal en lokaal</v>
      </c>
      <c r="O67" s="22">
        <f t="shared" si="3"/>
        <v>0</v>
      </c>
      <c r="P67" s="40" t="e">
        <f t="shared" si="1"/>
        <v>#DIV/0!</v>
      </c>
    </row>
    <row r="68" spans="1:16" hidden="1" x14ac:dyDescent="0.25">
      <c r="A68" s="71" t="str">
        <f>Rekenblad!A68</f>
        <v>Eerste etage</v>
      </c>
      <c r="B68" s="28" t="str">
        <f>Rekenblad!B68</f>
        <v>1.19</v>
      </c>
      <c r="C68" s="13" t="str">
        <f>Rekenblad!C68</f>
        <v>Lokaal 110</v>
      </c>
      <c r="D68" s="14" t="str">
        <f>Rekenblad!D68</f>
        <v>Hoofdgebouw</v>
      </c>
      <c r="E68" s="15" t="str">
        <f>Rekenblad!E68</f>
        <v>Gietvloer</v>
      </c>
      <c r="F68" s="16">
        <f>Rekenblad!F68</f>
        <v>54.52</v>
      </c>
      <c r="G68" s="29">
        <f>Rekenblad!G68</f>
        <v>160</v>
      </c>
      <c r="H68" s="74">
        <f>Rekenblad!H68</f>
        <v>0</v>
      </c>
      <c r="I68" s="20">
        <f>Rekenblad!I68</f>
        <v>0</v>
      </c>
      <c r="J68" s="20">
        <f>Rekenblad!J68</f>
        <v>61.51</v>
      </c>
      <c r="K68" s="20">
        <f>Rekenblad!K68</f>
        <v>0</v>
      </c>
      <c r="L68" s="21">
        <f>Rekenblad!L68</f>
        <v>0</v>
      </c>
      <c r="M68" s="9">
        <f>Rekenblad!M68</f>
        <v>0</v>
      </c>
      <c r="N68" s="9" t="str">
        <f>Rekenblad!N68</f>
        <v>Hal en lokaal</v>
      </c>
      <c r="O68" s="22">
        <f t="shared" si="3"/>
        <v>0</v>
      </c>
      <c r="P68" s="40" t="e">
        <f t="shared" si="1"/>
        <v>#DIV/0!</v>
      </c>
    </row>
    <row r="69" spans="1:16" hidden="1" x14ac:dyDescent="0.25">
      <c r="A69" s="71" t="str">
        <f>Rekenblad!A69</f>
        <v>Tweede etage</v>
      </c>
      <c r="B69" s="28" t="str">
        <f>Rekenblad!B69</f>
        <v>2.17</v>
      </c>
      <c r="C69" s="13" t="str">
        <f>Rekenblad!C69</f>
        <v>Lokaal 208</v>
      </c>
      <c r="D69" s="14" t="str">
        <f>Rekenblad!D69</f>
        <v>Hoofdgebouw</v>
      </c>
      <c r="E69" s="15" t="str">
        <f>Rekenblad!E69</f>
        <v>Gietvloer</v>
      </c>
      <c r="F69" s="16">
        <f>Rekenblad!F69</f>
        <v>54.52</v>
      </c>
      <c r="G69" s="29">
        <f>Rekenblad!G69</f>
        <v>160</v>
      </c>
      <c r="H69" s="74">
        <f>Rekenblad!H69</f>
        <v>0</v>
      </c>
      <c r="I69" s="20">
        <f>Rekenblad!I69</f>
        <v>0</v>
      </c>
      <c r="J69" s="20">
        <f>Rekenblad!J69</f>
        <v>61.51</v>
      </c>
      <c r="K69" s="20">
        <f>Rekenblad!K69</f>
        <v>0</v>
      </c>
      <c r="L69" s="21">
        <f>Rekenblad!L69</f>
        <v>0</v>
      </c>
      <c r="M69" s="9">
        <f>Rekenblad!M69</f>
        <v>0</v>
      </c>
      <c r="N69" s="9" t="str">
        <f>Rekenblad!N69</f>
        <v>Hal en lokaal</v>
      </c>
      <c r="O69" s="22">
        <f t="shared" si="3"/>
        <v>0</v>
      </c>
      <c r="P69" s="40" t="e">
        <f t="shared" si="1"/>
        <v>#DIV/0!</v>
      </c>
    </row>
    <row r="70" spans="1:16" hidden="1" x14ac:dyDescent="0.25">
      <c r="A70" s="71" t="str">
        <f>Rekenblad!A70</f>
        <v>Begane grond</v>
      </c>
      <c r="B70" s="33" t="str">
        <f>Rekenblad!B70</f>
        <v>0.21</v>
      </c>
      <c r="C70" s="13" t="str">
        <f>Rekenblad!C70</f>
        <v>Theaterzaal</v>
      </c>
      <c r="D70" s="14" t="str">
        <f>Rekenblad!D70</f>
        <v>Onderbouw</v>
      </c>
      <c r="E70" s="15" t="str">
        <f>Rekenblad!E70</f>
        <v>Linoleum</v>
      </c>
      <c r="F70" s="16">
        <f>Rekenblad!F70</f>
        <v>98.45</v>
      </c>
      <c r="G70" s="31">
        <f>Rekenblad!G70</f>
        <v>200</v>
      </c>
      <c r="H70" s="74">
        <f>Rekenblad!H70</f>
        <v>0</v>
      </c>
      <c r="I70" s="20">
        <f>Rekenblad!I70</f>
        <v>0</v>
      </c>
      <c r="J70" s="20">
        <f>Rekenblad!J70</f>
        <v>111.07</v>
      </c>
      <c r="K70" s="20">
        <f>Rekenblad!K70</f>
        <v>0</v>
      </c>
      <c r="L70" s="21">
        <f>Rekenblad!L70</f>
        <v>0</v>
      </c>
      <c r="M70" s="9">
        <f>Rekenblad!M70</f>
        <v>0</v>
      </c>
      <c r="N70" s="9" t="str">
        <f>Rekenblad!N70</f>
        <v>Hal en lokaal</v>
      </c>
      <c r="O70" s="22">
        <f t="shared" si="3"/>
        <v>0</v>
      </c>
      <c r="P70" s="40" t="e">
        <f t="shared" si="1"/>
        <v>#DIV/0!</v>
      </c>
    </row>
    <row r="71" spans="1:16" hidden="1" x14ac:dyDescent="0.25">
      <c r="A71" s="71" t="str">
        <f>Rekenblad!A71</f>
        <v>Tweede etage</v>
      </c>
      <c r="B71" s="28" t="str">
        <f>Rekenblad!B71</f>
        <v>2.11</v>
      </c>
      <c r="C71" s="13" t="str">
        <f>Rekenblad!C71</f>
        <v>Lokaal 202</v>
      </c>
      <c r="D71" s="14" t="str">
        <f>Rekenblad!D71</f>
        <v>Hoofdgebouw</v>
      </c>
      <c r="E71" s="15" t="str">
        <f>Rekenblad!E71</f>
        <v>Gietvloer</v>
      </c>
      <c r="F71" s="16">
        <f>Rekenblad!F71</f>
        <v>56.93</v>
      </c>
      <c r="G71" s="29">
        <f>Rekenblad!G71</f>
        <v>160</v>
      </c>
      <c r="H71" s="74">
        <f>Rekenblad!H71</f>
        <v>0</v>
      </c>
      <c r="I71" s="20">
        <f>Rekenblad!I71</f>
        <v>0</v>
      </c>
      <c r="J71" s="20">
        <f>Rekenblad!J71</f>
        <v>64.23</v>
      </c>
      <c r="K71" s="20">
        <f>Rekenblad!K71</f>
        <v>0</v>
      </c>
      <c r="L71" s="21">
        <f>Rekenblad!L71</f>
        <v>0</v>
      </c>
      <c r="M71" s="9">
        <f>Rekenblad!M71</f>
        <v>0</v>
      </c>
      <c r="N71" s="9" t="str">
        <f>Rekenblad!N71</f>
        <v>Hal en lokaal</v>
      </c>
      <c r="O71" s="22">
        <f t="shared" si="3"/>
        <v>0</v>
      </c>
      <c r="P71" s="40" t="e">
        <f t="shared" si="1"/>
        <v>#DIV/0!</v>
      </c>
    </row>
    <row r="72" spans="1:16" hidden="1" x14ac:dyDescent="0.25">
      <c r="A72" s="71" t="str">
        <f>Rekenblad!A72</f>
        <v>Begane grond</v>
      </c>
      <c r="B72" s="33" t="str">
        <f>Rekenblad!B72</f>
        <v>0.26</v>
      </c>
      <c r="C72" s="13" t="str">
        <f>Rekenblad!C72</f>
        <v xml:space="preserve">Lokaal </v>
      </c>
      <c r="D72" s="14" t="str">
        <f>Rekenblad!D72</f>
        <v>Onderbouw</v>
      </c>
      <c r="E72" s="15" t="str">
        <f>Rekenblad!E72</f>
        <v>Marmoleum</v>
      </c>
      <c r="F72" s="16">
        <f>Rekenblad!F72</f>
        <v>58.34</v>
      </c>
      <c r="G72" s="31">
        <f>Rekenblad!G72</f>
        <v>160</v>
      </c>
      <c r="H72" s="74">
        <f>Rekenblad!H72</f>
        <v>0</v>
      </c>
      <c r="I72" s="20">
        <f>Rekenblad!I72</f>
        <v>0</v>
      </c>
      <c r="J72" s="20">
        <f>Rekenblad!J72</f>
        <v>65.819999999999993</v>
      </c>
      <c r="K72" s="20">
        <f>Rekenblad!K72</f>
        <v>0</v>
      </c>
      <c r="L72" s="21">
        <f>Rekenblad!L72</f>
        <v>0</v>
      </c>
      <c r="M72" s="9">
        <f>Rekenblad!M72</f>
        <v>0</v>
      </c>
      <c r="N72" s="9" t="str">
        <f>Rekenblad!N72</f>
        <v>Hal en lokaal</v>
      </c>
      <c r="O72" s="22">
        <f t="shared" si="3"/>
        <v>0</v>
      </c>
      <c r="P72" s="40" t="e">
        <f t="shared" si="1"/>
        <v>#DIV/0!</v>
      </c>
    </row>
    <row r="73" spans="1:16" hidden="1" x14ac:dyDescent="0.25">
      <c r="A73" s="71" t="str">
        <f>Rekenblad!A73</f>
        <v>Eerste etage</v>
      </c>
      <c r="B73" s="32" t="str">
        <f>Rekenblad!B73</f>
        <v>1.09</v>
      </c>
      <c r="C73" s="13" t="str">
        <f>Rekenblad!C73</f>
        <v>Lokaal 100</v>
      </c>
      <c r="D73" s="14" t="str">
        <f>Rekenblad!D73</f>
        <v>Hoofdgebouw</v>
      </c>
      <c r="E73" s="15" t="str">
        <f>Rekenblad!E73</f>
        <v>Gietvloer</v>
      </c>
      <c r="F73" s="16">
        <f>Rekenblad!F73</f>
        <v>56</v>
      </c>
      <c r="G73" s="29">
        <f>Rekenblad!G73</f>
        <v>160</v>
      </c>
      <c r="H73" s="74">
        <f>Rekenblad!H73</f>
        <v>0</v>
      </c>
      <c r="I73" s="20">
        <f>Rekenblad!I73</f>
        <v>0</v>
      </c>
      <c r="J73" s="20">
        <f>Rekenblad!J73</f>
        <v>63.18</v>
      </c>
      <c r="K73" s="20">
        <f>Rekenblad!K73</f>
        <v>0</v>
      </c>
      <c r="L73" s="21">
        <f>Rekenblad!L73</f>
        <v>0</v>
      </c>
      <c r="M73" s="9">
        <f>Rekenblad!M73</f>
        <v>0</v>
      </c>
      <c r="N73" s="9" t="str">
        <f>Rekenblad!N73</f>
        <v>Hal en lokaal</v>
      </c>
      <c r="O73" s="22">
        <f t="shared" si="3"/>
        <v>0</v>
      </c>
      <c r="P73" s="40" t="e">
        <f t="shared" si="1"/>
        <v>#DIV/0!</v>
      </c>
    </row>
    <row r="74" spans="1:16" hidden="1" x14ac:dyDescent="0.25">
      <c r="A74" s="71" t="str">
        <f>Rekenblad!A74</f>
        <v>Tweede etage</v>
      </c>
      <c r="B74" s="28" t="str">
        <f>Rekenblad!B74</f>
        <v>2.13</v>
      </c>
      <c r="C74" s="13" t="str">
        <f>Rekenblad!C74</f>
        <v>Lokaal 204</v>
      </c>
      <c r="D74" s="14" t="str">
        <f>Rekenblad!D74</f>
        <v>Hoofdgebouw</v>
      </c>
      <c r="E74" s="15" t="str">
        <f>Rekenblad!E74</f>
        <v>Gietvloer</v>
      </c>
      <c r="F74" s="16">
        <f>Rekenblad!F74</f>
        <v>46.64</v>
      </c>
      <c r="G74" s="29">
        <f>Rekenblad!G74</f>
        <v>160</v>
      </c>
      <c r="H74" s="74">
        <f>Rekenblad!H74</f>
        <v>0</v>
      </c>
      <c r="I74" s="20">
        <f>Rekenblad!I74</f>
        <v>0</v>
      </c>
      <c r="J74" s="20">
        <f>Rekenblad!J74</f>
        <v>52.62</v>
      </c>
      <c r="K74" s="20">
        <f>Rekenblad!K74</f>
        <v>0</v>
      </c>
      <c r="L74" s="21">
        <f>Rekenblad!L74</f>
        <v>0</v>
      </c>
      <c r="M74" s="9">
        <f>Rekenblad!M74</f>
        <v>0</v>
      </c>
      <c r="N74" s="9" t="str">
        <f>Rekenblad!N74</f>
        <v>Hal en lokaal</v>
      </c>
      <c r="O74" s="22">
        <f t="shared" si="3"/>
        <v>0</v>
      </c>
      <c r="P74" s="40" t="e">
        <f t="shared" si="1"/>
        <v>#DIV/0!</v>
      </c>
    </row>
    <row r="75" spans="1:16" hidden="1" x14ac:dyDescent="0.25">
      <c r="A75" s="71" t="str">
        <f>Rekenblad!A75</f>
        <v>Eerste etage</v>
      </c>
      <c r="B75" s="28" t="str">
        <f>Rekenblad!B75</f>
        <v>1.14</v>
      </c>
      <c r="C75" s="13" t="str">
        <f>Rekenblad!C75</f>
        <v>Lokaal 105</v>
      </c>
      <c r="D75" s="14" t="str">
        <f>Rekenblad!D75</f>
        <v>Hoofdgebouw</v>
      </c>
      <c r="E75" s="15" t="str">
        <f>Rekenblad!E75</f>
        <v>Gietvloer</v>
      </c>
      <c r="F75" s="16">
        <f>Rekenblad!F75</f>
        <v>55.81</v>
      </c>
      <c r="G75" s="29">
        <f>Rekenblad!G75</f>
        <v>160</v>
      </c>
      <c r="H75" s="74">
        <f>Rekenblad!H75</f>
        <v>0</v>
      </c>
      <c r="I75" s="20">
        <f>Rekenblad!I75</f>
        <v>0</v>
      </c>
      <c r="J75" s="20">
        <f>Rekenblad!J75</f>
        <v>62.97</v>
      </c>
      <c r="K75" s="20">
        <f>Rekenblad!K75</f>
        <v>0</v>
      </c>
      <c r="L75" s="21">
        <f>Rekenblad!L75</f>
        <v>0</v>
      </c>
      <c r="M75" s="9">
        <f>Rekenblad!M75</f>
        <v>0</v>
      </c>
      <c r="N75" s="9" t="str">
        <f>Rekenblad!N75</f>
        <v>Hal en lokaal</v>
      </c>
      <c r="O75" s="22">
        <f t="shared" si="3"/>
        <v>0</v>
      </c>
      <c r="P75" s="40" t="e">
        <f t="shared" si="1"/>
        <v>#DIV/0!</v>
      </c>
    </row>
    <row r="76" spans="1:16" hidden="1" x14ac:dyDescent="0.25">
      <c r="A76" s="71" t="str">
        <f>Rekenblad!A76</f>
        <v>Begane grond</v>
      </c>
      <c r="B76" s="34" t="str">
        <f>Rekenblad!B76</f>
        <v>0.31</v>
      </c>
      <c r="C76" s="13" t="str">
        <f>Rekenblad!C76</f>
        <v xml:space="preserve">Lokaal </v>
      </c>
      <c r="D76" s="47" t="str">
        <f>Rekenblad!D76</f>
        <v>Onderbouw</v>
      </c>
      <c r="E76" s="15" t="str">
        <f>Rekenblad!E76</f>
        <v>Marmoleum</v>
      </c>
      <c r="F76" s="16">
        <f>Rekenblad!F76</f>
        <v>59</v>
      </c>
      <c r="G76" s="36">
        <f>Rekenblad!G76</f>
        <v>160</v>
      </c>
      <c r="H76" s="74">
        <f>Rekenblad!H76</f>
        <v>0</v>
      </c>
      <c r="I76" s="20">
        <f>Rekenblad!I76</f>
        <v>0</v>
      </c>
      <c r="J76" s="20">
        <f>Rekenblad!J76</f>
        <v>66.569999999999993</v>
      </c>
      <c r="K76" s="20">
        <f>Rekenblad!K76</f>
        <v>0</v>
      </c>
      <c r="L76" s="21">
        <f>Rekenblad!L76</f>
        <v>0</v>
      </c>
      <c r="M76" s="9">
        <f>Rekenblad!M76</f>
        <v>0</v>
      </c>
      <c r="N76" s="9" t="str">
        <f>Rekenblad!N76</f>
        <v>Hal en lokaal</v>
      </c>
      <c r="O76" s="22">
        <f t="shared" si="3"/>
        <v>0</v>
      </c>
      <c r="P76" s="40" t="e">
        <f t="shared" si="1"/>
        <v>#DIV/0!</v>
      </c>
    </row>
    <row r="77" spans="1:16" hidden="1" x14ac:dyDescent="0.25">
      <c r="A77" s="71" t="str">
        <f>Rekenblad!A77</f>
        <v>Eerste etage</v>
      </c>
      <c r="B77" s="28" t="str">
        <f>Rekenblad!B77</f>
        <v>1.1</v>
      </c>
      <c r="C77" s="13" t="str">
        <f>Rekenblad!C77</f>
        <v>Lokaal 101</v>
      </c>
      <c r="D77" s="14" t="str">
        <f>Rekenblad!D77</f>
        <v>Hoofdgebouw</v>
      </c>
      <c r="E77" s="15" t="str">
        <f>Rekenblad!E77</f>
        <v>Gietvloer</v>
      </c>
      <c r="F77" s="16">
        <f>Rekenblad!F77</f>
        <v>56.53</v>
      </c>
      <c r="G77" s="29">
        <f>Rekenblad!G77</f>
        <v>160</v>
      </c>
      <c r="H77" s="74">
        <f>Rekenblad!H77</f>
        <v>0</v>
      </c>
      <c r="I77" s="20">
        <f>Rekenblad!I77</f>
        <v>0</v>
      </c>
      <c r="J77" s="20">
        <f>Rekenblad!J77</f>
        <v>63.78</v>
      </c>
      <c r="K77" s="20">
        <f>Rekenblad!K77</f>
        <v>0</v>
      </c>
      <c r="L77" s="21">
        <f>Rekenblad!L77</f>
        <v>0</v>
      </c>
      <c r="M77" s="9">
        <f>Rekenblad!M77</f>
        <v>0</v>
      </c>
      <c r="N77" s="9" t="str">
        <f>Rekenblad!N77</f>
        <v>Hal en lokaal</v>
      </c>
      <c r="O77" s="22">
        <f t="shared" si="3"/>
        <v>0</v>
      </c>
      <c r="P77" s="40" t="e">
        <f t="shared" si="1"/>
        <v>#DIV/0!</v>
      </c>
    </row>
    <row r="78" spans="1:16" hidden="1" x14ac:dyDescent="0.25">
      <c r="A78" s="71" t="str">
        <f>Rekenblad!A78</f>
        <v>Tweede etage</v>
      </c>
      <c r="B78" s="28" t="str">
        <f>Rekenblad!B78</f>
        <v>2.14</v>
      </c>
      <c r="C78" s="13" t="str">
        <f>Rekenblad!C78</f>
        <v>Lokaal 205</v>
      </c>
      <c r="D78" s="14" t="str">
        <f>Rekenblad!D78</f>
        <v>Hoofdgebouw</v>
      </c>
      <c r="E78" s="15" t="str">
        <f>Rekenblad!E78</f>
        <v>Gietvloer</v>
      </c>
      <c r="F78" s="16">
        <f>Rekenblad!F78</f>
        <v>27.4</v>
      </c>
      <c r="G78" s="29">
        <f>Rekenblad!G78</f>
        <v>160</v>
      </c>
      <c r="H78" s="74">
        <f>Rekenblad!H78</f>
        <v>0</v>
      </c>
      <c r="I78" s="20">
        <f>Rekenblad!I78</f>
        <v>0</v>
      </c>
      <c r="J78" s="20">
        <f>Rekenblad!J78</f>
        <v>30.91</v>
      </c>
      <c r="K78" s="20">
        <f>Rekenblad!K78</f>
        <v>0</v>
      </c>
      <c r="L78" s="21">
        <f>Rekenblad!L78</f>
        <v>0</v>
      </c>
      <c r="M78" s="9">
        <f>Rekenblad!M78</f>
        <v>0</v>
      </c>
      <c r="N78" s="9" t="str">
        <f>Rekenblad!N78</f>
        <v>Hal en lokaal</v>
      </c>
      <c r="O78" s="22">
        <f t="shared" si="3"/>
        <v>0</v>
      </c>
      <c r="P78" s="40" t="e">
        <f t="shared" si="1"/>
        <v>#DIV/0!</v>
      </c>
    </row>
    <row r="79" spans="1:16" hidden="1" x14ac:dyDescent="0.25">
      <c r="A79" s="71" t="str">
        <f>Rekenblad!A79</f>
        <v>Begane grond</v>
      </c>
      <c r="B79" s="33" t="str">
        <f>Rekenblad!B79</f>
        <v>0.22</v>
      </c>
      <c r="C79" s="13" t="str">
        <f>Rekenblad!C79</f>
        <v>Koorzaal</v>
      </c>
      <c r="D79" s="14" t="str">
        <f>Rekenblad!D79</f>
        <v>Onderbouw</v>
      </c>
      <c r="E79" s="15" t="str">
        <f>Rekenblad!E79</f>
        <v>Hout</v>
      </c>
      <c r="F79" s="16">
        <f>Rekenblad!F79</f>
        <v>39.11</v>
      </c>
      <c r="G79" s="44">
        <f>Rekenblad!G79</f>
        <v>200</v>
      </c>
      <c r="H79" s="74">
        <f>Rekenblad!H79</f>
        <v>0</v>
      </c>
      <c r="I79" s="20">
        <f>Rekenblad!I79</f>
        <v>0</v>
      </c>
      <c r="J79" s="20">
        <f>Rekenblad!J79</f>
        <v>44.13</v>
      </c>
      <c r="K79" s="20">
        <f>Rekenblad!K79</f>
        <v>0</v>
      </c>
      <c r="L79" s="21">
        <f>Rekenblad!L79</f>
        <v>0</v>
      </c>
      <c r="M79" s="9">
        <f>Rekenblad!M79</f>
        <v>0</v>
      </c>
      <c r="N79" s="9" t="str">
        <f>Rekenblad!N79</f>
        <v>Hal en lokaal</v>
      </c>
      <c r="O79" s="22">
        <f t="shared" si="3"/>
        <v>0</v>
      </c>
      <c r="P79" s="40" t="e">
        <f t="shared" si="1"/>
        <v>#DIV/0!</v>
      </c>
    </row>
    <row r="80" spans="1:16" hidden="1" x14ac:dyDescent="0.25">
      <c r="A80" s="71" t="str">
        <f>Rekenblad!A80</f>
        <v>Derde etage</v>
      </c>
      <c r="B80" s="30" t="str">
        <f>Rekenblad!B80</f>
        <v>3.13</v>
      </c>
      <c r="C80" s="13" t="str">
        <f>Rekenblad!C80</f>
        <v>Voorbereidingsruimte</v>
      </c>
      <c r="D80" s="14" t="str">
        <f>Rekenblad!D80</f>
        <v>Hoofdgebouw</v>
      </c>
      <c r="E80" s="15" t="str">
        <f>Rekenblad!E80</f>
        <v>Gietvloer</v>
      </c>
      <c r="F80" s="16">
        <f>Rekenblad!F80</f>
        <v>26.22</v>
      </c>
      <c r="G80" s="44">
        <f>Rekenblad!G80</f>
        <v>200</v>
      </c>
      <c r="H80" s="74">
        <f>Rekenblad!H80</f>
        <v>0</v>
      </c>
      <c r="I80" s="20">
        <f>Rekenblad!I80</f>
        <v>0</v>
      </c>
      <c r="J80" s="20">
        <f>Rekenblad!J80</f>
        <v>31.52</v>
      </c>
      <c r="K80" s="20">
        <f>Rekenblad!K80</f>
        <v>0</v>
      </c>
      <c r="L80" s="21">
        <f>Rekenblad!L80</f>
        <v>0</v>
      </c>
      <c r="M80" s="43">
        <f>Rekenblad!M80</f>
        <v>0</v>
      </c>
      <c r="N80" s="9" t="str">
        <f>Rekenblad!N80</f>
        <v>Hal en lokaal</v>
      </c>
      <c r="O80" s="22">
        <f t="shared" si="3"/>
        <v>0</v>
      </c>
      <c r="P80" s="40" t="e">
        <f t="shared" ref="P80:P143" si="4">O80/I80-1</f>
        <v>#DIV/0!</v>
      </c>
    </row>
    <row r="81" spans="1:16" hidden="1" x14ac:dyDescent="0.25">
      <c r="A81" s="71" t="str">
        <f>Rekenblad!A81</f>
        <v>Derde etage</v>
      </c>
      <c r="B81" s="30" t="str">
        <f>Rekenblad!B81</f>
        <v>3.11</v>
      </c>
      <c r="C81" s="13" t="str">
        <f>Rekenblad!C81</f>
        <v>Lokaal 300 ( opslag / vitrines )</v>
      </c>
      <c r="D81" s="14" t="str">
        <f>Rekenblad!D81</f>
        <v>Hoofdgebouw</v>
      </c>
      <c r="E81" s="15" t="str">
        <f>Rekenblad!E81</f>
        <v>Gietvloer</v>
      </c>
      <c r="F81" s="16">
        <f>Rekenblad!F81</f>
        <v>80.849999999999994</v>
      </c>
      <c r="G81" s="44">
        <f>Rekenblad!G81</f>
        <v>160</v>
      </c>
      <c r="H81" s="74">
        <f>Rekenblad!H81</f>
        <v>0</v>
      </c>
      <c r="I81" s="20">
        <f>Rekenblad!I81</f>
        <v>0</v>
      </c>
      <c r="J81" s="20">
        <f>Rekenblad!J81</f>
        <v>97.2</v>
      </c>
      <c r="K81" s="20">
        <f>Rekenblad!K81</f>
        <v>0</v>
      </c>
      <c r="L81" s="21">
        <f>Rekenblad!L81</f>
        <v>0</v>
      </c>
      <c r="M81" s="9">
        <f>Rekenblad!M81</f>
        <v>0</v>
      </c>
      <c r="N81" s="9" t="str">
        <f>Rekenblad!N81</f>
        <v>Hal en lokaal</v>
      </c>
      <c r="O81" s="22">
        <f t="shared" si="3"/>
        <v>0</v>
      </c>
      <c r="P81" s="40" t="e">
        <f t="shared" si="4"/>
        <v>#DIV/0!</v>
      </c>
    </row>
    <row r="82" spans="1:16" hidden="1" x14ac:dyDescent="0.25">
      <c r="A82" s="71" t="str">
        <f>Rekenblad!A82</f>
        <v>Derde etage</v>
      </c>
      <c r="B82" s="30" t="str">
        <f>Rekenblad!B82</f>
        <v>3.17</v>
      </c>
      <c r="C82" s="13" t="str">
        <f>Rekenblad!C82</f>
        <v>Lokaal 307 ( betalab )</v>
      </c>
      <c r="D82" s="14" t="str">
        <f>Rekenblad!D82</f>
        <v>Hoofdgebouw</v>
      </c>
      <c r="E82" s="15" t="str">
        <f>Rekenblad!E82</f>
        <v>Gietvloer</v>
      </c>
      <c r="F82" s="16">
        <f>Rekenblad!F82</f>
        <v>70.69</v>
      </c>
      <c r="G82" s="44">
        <f>Rekenblad!G82</f>
        <v>160</v>
      </c>
      <c r="H82" s="74">
        <f>Rekenblad!H82</f>
        <v>0</v>
      </c>
      <c r="I82" s="20">
        <f>Rekenblad!I82</f>
        <v>0</v>
      </c>
      <c r="J82" s="20">
        <f>Rekenblad!J82</f>
        <v>84.98</v>
      </c>
      <c r="K82" s="20">
        <f>Rekenblad!K82</f>
        <v>0</v>
      </c>
      <c r="L82" s="21">
        <f>Rekenblad!L82</f>
        <v>0</v>
      </c>
      <c r="M82" s="9">
        <f>Rekenblad!M82</f>
        <v>0</v>
      </c>
      <c r="N82" s="9" t="str">
        <f>Rekenblad!N82</f>
        <v>Hal en lokaal</v>
      </c>
      <c r="O82" s="22">
        <f t="shared" si="3"/>
        <v>0</v>
      </c>
      <c r="P82" s="40" t="e">
        <f t="shared" si="4"/>
        <v>#DIV/0!</v>
      </c>
    </row>
    <row r="83" spans="1:16" hidden="1" x14ac:dyDescent="0.25">
      <c r="A83" s="71" t="str">
        <f>Rekenblad!A83</f>
        <v>Derde etage</v>
      </c>
      <c r="B83" s="30" t="str">
        <f>Rekenblad!B83</f>
        <v>3.1</v>
      </c>
      <c r="C83" s="13" t="str">
        <f>Rekenblad!C83</f>
        <v>Lokaal 300 ( biologie )</v>
      </c>
      <c r="D83" s="14" t="str">
        <f>Rekenblad!D83</f>
        <v>Hoofdgebouw</v>
      </c>
      <c r="E83" s="15" t="str">
        <f>Rekenblad!E83</f>
        <v>Gietvloer</v>
      </c>
      <c r="F83" s="16">
        <f>Rekenblad!F83</f>
        <v>77.61</v>
      </c>
      <c r="G83" s="44">
        <f>Rekenblad!G83</f>
        <v>160</v>
      </c>
      <c r="H83" s="74">
        <f>Rekenblad!H83</f>
        <v>0</v>
      </c>
      <c r="I83" s="20">
        <f>Rekenblad!I83</f>
        <v>0</v>
      </c>
      <c r="J83" s="20">
        <f>Rekenblad!J83</f>
        <v>93.3</v>
      </c>
      <c r="K83" s="20">
        <f>Rekenblad!K83</f>
        <v>0</v>
      </c>
      <c r="L83" s="21">
        <f>Rekenblad!L83</f>
        <v>0</v>
      </c>
      <c r="M83" s="9">
        <f>Rekenblad!M83</f>
        <v>0</v>
      </c>
      <c r="N83" s="9" t="str">
        <f>Rekenblad!N83</f>
        <v>Hal en lokaal</v>
      </c>
      <c r="O83" s="22">
        <f t="shared" si="3"/>
        <v>0</v>
      </c>
      <c r="P83" s="40" t="e">
        <f t="shared" si="4"/>
        <v>#DIV/0!</v>
      </c>
    </row>
    <row r="84" spans="1:16" hidden="1" x14ac:dyDescent="0.25">
      <c r="A84" s="71" t="str">
        <f>Rekenblad!A84</f>
        <v>Derde etage</v>
      </c>
      <c r="B84" s="33" t="str">
        <f>Rekenblad!B84</f>
        <v>3.19</v>
      </c>
      <c r="C84" s="13" t="str">
        <f>Rekenblad!C84</f>
        <v>Lokaal 309</v>
      </c>
      <c r="D84" s="14" t="str">
        <f>Rekenblad!D84</f>
        <v>Hoofdgebouw</v>
      </c>
      <c r="E84" s="15" t="str">
        <f>Rekenblad!E84</f>
        <v>Gietvloer</v>
      </c>
      <c r="F84" s="16">
        <f>Rekenblad!F84</f>
        <v>62.52</v>
      </c>
      <c r="G84" s="44">
        <f>Rekenblad!G84</f>
        <v>160</v>
      </c>
      <c r="H84" s="74">
        <f>Rekenblad!H84</f>
        <v>0</v>
      </c>
      <c r="I84" s="20">
        <f>Rekenblad!I84</f>
        <v>0</v>
      </c>
      <c r="J84" s="20">
        <f>Rekenblad!J84</f>
        <v>75.16</v>
      </c>
      <c r="K84" s="20">
        <f>Rekenblad!K84</f>
        <v>0</v>
      </c>
      <c r="L84" s="21">
        <f>Rekenblad!L84</f>
        <v>0</v>
      </c>
      <c r="M84" s="9">
        <f>Rekenblad!M84</f>
        <v>0</v>
      </c>
      <c r="N84" s="9" t="str">
        <f>Rekenblad!N84</f>
        <v>Hal en lokaal</v>
      </c>
      <c r="O84" s="22">
        <f t="shared" si="3"/>
        <v>0</v>
      </c>
      <c r="P84" s="40" t="e">
        <f t="shared" si="4"/>
        <v>#DIV/0!</v>
      </c>
    </row>
    <row r="85" spans="1:16" hidden="1" x14ac:dyDescent="0.25">
      <c r="A85" s="71" t="str">
        <f>Rekenblad!A85</f>
        <v>Derde etage</v>
      </c>
      <c r="B85" s="30" t="str">
        <f>Rekenblad!B85</f>
        <v>3.12</v>
      </c>
      <c r="C85" s="13" t="str">
        <f>Rekenblad!C85</f>
        <v>Lokaal 302 ( scheikunde )</v>
      </c>
      <c r="D85" s="14" t="str">
        <f>Rekenblad!D85</f>
        <v>Hoofdgebouw</v>
      </c>
      <c r="E85" s="15" t="str">
        <f>Rekenblad!E85</f>
        <v>Gietvloer</v>
      </c>
      <c r="F85" s="16">
        <f>Rekenblad!F85</f>
        <v>83.51</v>
      </c>
      <c r="G85" s="44">
        <f>Rekenblad!G85</f>
        <v>160</v>
      </c>
      <c r="H85" s="74">
        <f>Rekenblad!H85</f>
        <v>0</v>
      </c>
      <c r="I85" s="20">
        <f>Rekenblad!I85</f>
        <v>0</v>
      </c>
      <c r="J85" s="20">
        <f>Rekenblad!J85</f>
        <v>100.4</v>
      </c>
      <c r="K85" s="20">
        <f>Rekenblad!K85</f>
        <v>0</v>
      </c>
      <c r="L85" s="21">
        <f>Rekenblad!L85</f>
        <v>0</v>
      </c>
      <c r="M85" s="9">
        <f>Rekenblad!M85</f>
        <v>0</v>
      </c>
      <c r="N85" s="9" t="str">
        <f>Rekenblad!N85</f>
        <v>Hal en lokaal</v>
      </c>
      <c r="O85" s="22">
        <f t="shared" si="3"/>
        <v>0</v>
      </c>
      <c r="P85" s="40" t="e">
        <f t="shared" si="4"/>
        <v>#DIV/0!</v>
      </c>
    </row>
    <row r="86" spans="1:16" hidden="1" x14ac:dyDescent="0.25">
      <c r="A86" s="71" t="str">
        <f>Rekenblad!A86</f>
        <v>Derde etage</v>
      </c>
      <c r="B86" s="30" t="str">
        <f>Rekenblad!B86</f>
        <v>3.16</v>
      </c>
      <c r="C86" s="13" t="str">
        <f>Rekenblad!C86</f>
        <v>Lokaal 306 ( natuurkunde)</v>
      </c>
      <c r="D86" s="14" t="str">
        <f>Rekenblad!D86</f>
        <v>Hoofdgebouw</v>
      </c>
      <c r="E86" s="15" t="str">
        <f>Rekenblad!E86</f>
        <v>Gietvloer</v>
      </c>
      <c r="F86" s="16">
        <f>Rekenblad!F86</f>
        <v>82.85</v>
      </c>
      <c r="G86" s="44">
        <f>Rekenblad!G86</f>
        <v>160</v>
      </c>
      <c r="H86" s="74">
        <f>Rekenblad!H86</f>
        <v>0</v>
      </c>
      <c r="I86" s="20">
        <f>Rekenblad!I86</f>
        <v>0</v>
      </c>
      <c r="J86" s="20">
        <f>Rekenblad!J86</f>
        <v>99.6</v>
      </c>
      <c r="K86" s="20">
        <f>Rekenblad!K86</f>
        <v>0</v>
      </c>
      <c r="L86" s="21">
        <f>Rekenblad!L86</f>
        <v>0</v>
      </c>
      <c r="M86" s="9">
        <f>Rekenblad!M86</f>
        <v>0</v>
      </c>
      <c r="N86" s="9" t="str">
        <f>Rekenblad!N86</f>
        <v>Hal en lokaal</v>
      </c>
      <c r="O86" s="22">
        <f t="shared" si="3"/>
        <v>0</v>
      </c>
      <c r="P86" s="40" t="e">
        <f t="shared" si="4"/>
        <v>#DIV/0!</v>
      </c>
    </row>
    <row r="87" spans="1:16" hidden="1" x14ac:dyDescent="0.25">
      <c r="A87" s="71" t="str">
        <f>Rekenblad!A87</f>
        <v>Derde etage</v>
      </c>
      <c r="B87" s="30" t="str">
        <f>Rekenblad!B87</f>
        <v>3.18</v>
      </c>
      <c r="C87" s="13" t="str">
        <f>Rekenblad!C87</f>
        <v>Lokaal 308 ( natuurkunde )</v>
      </c>
      <c r="D87" s="14" t="str">
        <f>Rekenblad!D87</f>
        <v>Hoofdgebouw</v>
      </c>
      <c r="E87" s="15" t="str">
        <f>Rekenblad!E87</f>
        <v>Gietvloer</v>
      </c>
      <c r="F87" s="16">
        <f>Rekenblad!F87</f>
        <v>61.73</v>
      </c>
      <c r="G87" s="44">
        <f>Rekenblad!G87</f>
        <v>160</v>
      </c>
      <c r="H87" s="74">
        <f>Rekenblad!H87</f>
        <v>0</v>
      </c>
      <c r="I87" s="20">
        <f>Rekenblad!I87</f>
        <v>0</v>
      </c>
      <c r="J87" s="20">
        <f>Rekenblad!J87</f>
        <v>74.209999999999994</v>
      </c>
      <c r="K87" s="20">
        <f>Rekenblad!K87</f>
        <v>0</v>
      </c>
      <c r="L87" s="21">
        <f>Rekenblad!L87</f>
        <v>0</v>
      </c>
      <c r="M87" s="9">
        <f>Rekenblad!M87</f>
        <v>0</v>
      </c>
      <c r="N87" s="9" t="str">
        <f>Rekenblad!N87</f>
        <v>Hal en lokaal</v>
      </c>
      <c r="O87" s="22">
        <f t="shared" si="3"/>
        <v>0</v>
      </c>
      <c r="P87" s="40" t="e">
        <f t="shared" si="4"/>
        <v>#DIV/0!</v>
      </c>
    </row>
    <row r="88" spans="1:16" hidden="1" x14ac:dyDescent="0.25">
      <c r="A88" s="71" t="str">
        <f>Rekenblad!A88</f>
        <v>Derde etage</v>
      </c>
      <c r="B88" s="30" t="str">
        <f>Rekenblad!B88</f>
        <v>3.15</v>
      </c>
      <c r="C88" s="13" t="str">
        <f>Rekenblad!C88</f>
        <v>Lokaal 305</v>
      </c>
      <c r="D88" s="14" t="str">
        <f>Rekenblad!D88</f>
        <v>Hoofdgebouw</v>
      </c>
      <c r="E88" s="15" t="str">
        <f>Rekenblad!E88</f>
        <v>Gietvloer</v>
      </c>
      <c r="F88" s="16">
        <f>Rekenblad!F88</f>
        <v>30.44</v>
      </c>
      <c r="G88" s="44">
        <f>Rekenblad!G88</f>
        <v>160</v>
      </c>
      <c r="H88" s="74">
        <f>Rekenblad!H88</f>
        <v>0</v>
      </c>
      <c r="I88" s="20">
        <f>Rekenblad!I88</f>
        <v>0</v>
      </c>
      <c r="J88" s="20">
        <f>Rekenblad!J88</f>
        <v>36.6</v>
      </c>
      <c r="K88" s="20">
        <f>Rekenblad!K88</f>
        <v>0</v>
      </c>
      <c r="L88" s="21">
        <f>Rekenblad!L88</f>
        <v>0</v>
      </c>
      <c r="M88" s="9">
        <f>Rekenblad!M88</f>
        <v>0</v>
      </c>
      <c r="N88" s="9" t="str">
        <f>Rekenblad!N88</f>
        <v>Hal en lokaal</v>
      </c>
      <c r="O88" s="22">
        <f t="shared" si="3"/>
        <v>0</v>
      </c>
      <c r="P88" s="40" t="e">
        <f t="shared" si="4"/>
        <v>#DIV/0!</v>
      </c>
    </row>
    <row r="89" spans="1:16" hidden="1" x14ac:dyDescent="0.25">
      <c r="A89" s="71" t="str">
        <f>Rekenblad!A89</f>
        <v>Begane grond</v>
      </c>
      <c r="B89" s="26" t="str">
        <f>Rekenblad!B89</f>
        <v>0.24</v>
      </c>
      <c r="C89" s="13" t="str">
        <f>Rekenblad!C89</f>
        <v>Receptie</v>
      </c>
      <c r="D89" s="14" t="str">
        <f>Rekenblad!D89</f>
        <v>Hoofdgebouw</v>
      </c>
      <c r="E89" s="15" t="str">
        <f>Rekenblad!E89</f>
        <v>Gietvloer</v>
      </c>
      <c r="F89" s="16">
        <f>Rekenblad!F89</f>
        <v>9.98</v>
      </c>
      <c r="G89" s="25">
        <f>Rekenblad!G89</f>
        <v>200</v>
      </c>
      <c r="H89" s="74">
        <f>Rekenblad!H89</f>
        <v>0</v>
      </c>
      <c r="I89" s="20">
        <f>Rekenblad!I89</f>
        <v>0</v>
      </c>
      <c r="J89" s="20">
        <f>Rekenblad!J89</f>
        <v>12.2</v>
      </c>
      <c r="K89" s="20">
        <f>Rekenblad!K89</f>
        <v>0</v>
      </c>
      <c r="L89" s="21">
        <f>Rekenblad!L89</f>
        <v>0</v>
      </c>
      <c r="M89" s="43">
        <f>Rekenblad!M89</f>
        <v>0</v>
      </c>
      <c r="N89" s="9" t="str">
        <f>Rekenblad!N89</f>
        <v>Hal en lokaal</v>
      </c>
      <c r="O89" s="22">
        <f t="shared" si="3"/>
        <v>0</v>
      </c>
      <c r="P89" s="40" t="e">
        <f t="shared" si="4"/>
        <v>#DIV/0!</v>
      </c>
    </row>
    <row r="90" spans="1:16" hidden="1" x14ac:dyDescent="0.25">
      <c r="A90" s="71" t="str">
        <f>Rekenblad!A90</f>
        <v>Begane grond</v>
      </c>
      <c r="B90" s="32" t="str">
        <f>Rekenblad!B90</f>
        <v>0.11</v>
      </c>
      <c r="C90" s="13" t="str">
        <f>Rekenblad!C90</f>
        <v>Hal</v>
      </c>
      <c r="D90" s="14" t="str">
        <f>Rekenblad!D90</f>
        <v>Hoofdgebouw</v>
      </c>
      <c r="E90" s="15" t="str">
        <f>Rekenblad!E90</f>
        <v>Gietvloer</v>
      </c>
      <c r="F90" s="16">
        <f>Rekenblad!F90</f>
        <v>35.69</v>
      </c>
      <c r="G90" s="17">
        <f>Rekenblad!G90</f>
        <v>200</v>
      </c>
      <c r="H90" s="74">
        <f>Rekenblad!H90</f>
        <v>0</v>
      </c>
      <c r="I90" s="20">
        <f>Rekenblad!I90</f>
        <v>0</v>
      </c>
      <c r="J90" s="20">
        <f>Rekenblad!J90</f>
        <v>43.62</v>
      </c>
      <c r="K90" s="20">
        <f>Rekenblad!K90</f>
        <v>0</v>
      </c>
      <c r="L90" s="21">
        <f>Rekenblad!L90</f>
        <v>0</v>
      </c>
      <c r="M90" s="9">
        <f>Rekenblad!M90</f>
        <v>0</v>
      </c>
      <c r="N90" s="9" t="str">
        <f>Rekenblad!N90</f>
        <v>Hal en lokaal</v>
      </c>
      <c r="O90" s="22">
        <f t="shared" si="3"/>
        <v>0</v>
      </c>
      <c r="P90" s="40" t="e">
        <f t="shared" si="4"/>
        <v>#DIV/0!</v>
      </c>
    </row>
    <row r="91" spans="1:16" hidden="1" x14ac:dyDescent="0.25">
      <c r="A91" s="71" t="str">
        <f>Rekenblad!A91</f>
        <v>Begane grond</v>
      </c>
      <c r="B91" s="32" t="str">
        <f>Rekenblad!B91</f>
        <v>0.17</v>
      </c>
      <c r="C91" s="13" t="str">
        <f>Rekenblad!C91</f>
        <v>Trap</v>
      </c>
      <c r="D91" s="14" t="str">
        <f>Rekenblad!D91</f>
        <v>Hoofdgebouw</v>
      </c>
      <c r="E91" s="15" t="str">
        <f>Rekenblad!E91</f>
        <v>Hout</v>
      </c>
      <c r="F91" s="16">
        <f>Rekenblad!F91</f>
        <v>12</v>
      </c>
      <c r="G91" s="17">
        <f>Rekenblad!G91</f>
        <v>200</v>
      </c>
      <c r="H91" s="74">
        <f>Rekenblad!H91</f>
        <v>0</v>
      </c>
      <c r="I91" s="20">
        <f>Rekenblad!I91</f>
        <v>0</v>
      </c>
      <c r="J91" s="20">
        <f>Rekenblad!J91</f>
        <v>14.67</v>
      </c>
      <c r="K91" s="20">
        <f>Rekenblad!K91</f>
        <v>0</v>
      </c>
      <c r="L91" s="21">
        <f>Rekenblad!L91</f>
        <v>0</v>
      </c>
      <c r="M91" s="9">
        <f>Rekenblad!M91</f>
        <v>0</v>
      </c>
      <c r="N91" s="9" t="str">
        <f>Rekenblad!N91</f>
        <v>Hal en lokaal</v>
      </c>
      <c r="O91" s="22">
        <f t="shared" si="3"/>
        <v>0</v>
      </c>
      <c r="P91" s="40" t="e">
        <f t="shared" si="4"/>
        <v>#DIV/0!</v>
      </c>
    </row>
    <row r="92" spans="1:16" hidden="1" x14ac:dyDescent="0.25">
      <c r="A92" s="71" t="str">
        <f>Rekenblad!A92</f>
        <v>Begane grond</v>
      </c>
      <c r="B92" s="33" t="str">
        <f>Rekenblad!B92</f>
        <v>0.07</v>
      </c>
      <c r="C92" s="13" t="str">
        <f>Rekenblad!C92</f>
        <v>Kluis/zitruimte</v>
      </c>
      <c r="D92" s="14" t="str">
        <f>Rekenblad!D92</f>
        <v>Onderbouw</v>
      </c>
      <c r="E92" s="15" t="str">
        <f>Rekenblad!E92</f>
        <v>Epoxy</v>
      </c>
      <c r="F92" s="16">
        <f>Rekenblad!F92</f>
        <v>76.39</v>
      </c>
      <c r="G92" s="44">
        <f>Rekenblad!G92</f>
        <v>200</v>
      </c>
      <c r="H92" s="74">
        <f>Rekenblad!H92</f>
        <v>0</v>
      </c>
      <c r="I92" s="20">
        <f>Rekenblad!I92</f>
        <v>0</v>
      </c>
      <c r="J92" s="20">
        <f>Rekenblad!J92</f>
        <v>93.37</v>
      </c>
      <c r="K92" s="20">
        <f>Rekenblad!K92</f>
        <v>0</v>
      </c>
      <c r="L92" s="21">
        <f>Rekenblad!L92</f>
        <v>0</v>
      </c>
      <c r="M92" s="9">
        <f>Rekenblad!M92</f>
        <v>0</v>
      </c>
      <c r="N92" s="9" t="str">
        <f>Rekenblad!N92</f>
        <v>Hal en lokaal</v>
      </c>
      <c r="O92" s="22">
        <f t="shared" si="3"/>
        <v>0</v>
      </c>
      <c r="P92" s="40" t="e">
        <f t="shared" si="4"/>
        <v>#DIV/0!</v>
      </c>
    </row>
    <row r="93" spans="1:16" hidden="1" x14ac:dyDescent="0.25">
      <c r="A93" s="71" t="str">
        <f>Rekenblad!A93</f>
        <v>Souterrain</v>
      </c>
      <c r="B93" s="12" t="str">
        <f>Rekenblad!B93</f>
        <v>-1.01</v>
      </c>
      <c r="C93" s="13" t="str">
        <f>Rekenblad!C93</f>
        <v>Leerlingencafe</v>
      </c>
      <c r="D93" s="14" t="str">
        <f>Rekenblad!D93</f>
        <v>Hoofdgebouw</v>
      </c>
      <c r="E93" s="49" t="str">
        <f>Rekenblad!E93</f>
        <v>Kunststof</v>
      </c>
      <c r="F93" s="16">
        <f>Rekenblad!F93</f>
        <v>58.93</v>
      </c>
      <c r="G93" s="17">
        <f>Rekenblad!G93</f>
        <v>200</v>
      </c>
      <c r="H93" s="74">
        <f>Rekenblad!H93</f>
        <v>0</v>
      </c>
      <c r="I93" s="20">
        <f>Rekenblad!I93</f>
        <v>0</v>
      </c>
      <c r="J93" s="20">
        <f>Rekenblad!J93</f>
        <v>72.03</v>
      </c>
      <c r="K93" s="20">
        <f>Rekenblad!K93</f>
        <v>0</v>
      </c>
      <c r="L93" s="21">
        <f>Rekenblad!L93</f>
        <v>0</v>
      </c>
      <c r="M93" s="9">
        <f>Rekenblad!M93</f>
        <v>0</v>
      </c>
      <c r="N93" s="9" t="str">
        <f>Rekenblad!N93</f>
        <v>Hal en lokaal</v>
      </c>
      <c r="O93" s="22">
        <f t="shared" si="3"/>
        <v>0</v>
      </c>
      <c r="P93" s="40" t="e">
        <f t="shared" si="4"/>
        <v>#DIV/0!</v>
      </c>
    </row>
    <row r="94" spans="1:16" hidden="1" x14ac:dyDescent="0.25">
      <c r="A94" s="71" t="str">
        <f>Rekenblad!A94</f>
        <v>Begane grond</v>
      </c>
      <c r="B94" s="12" t="str">
        <f>Rekenblad!B94</f>
        <v>0.01</v>
      </c>
      <c r="C94" s="13" t="str">
        <f>Rekenblad!C94</f>
        <v>Entreehal</v>
      </c>
      <c r="D94" s="14" t="str">
        <f>Rekenblad!D94</f>
        <v>Hoofdgebouw</v>
      </c>
      <c r="E94" s="15" t="str">
        <f>Rekenblad!E94</f>
        <v>lnloopmat/gietvloer</v>
      </c>
      <c r="F94" s="16">
        <f>Rekenblad!F94</f>
        <v>70.87</v>
      </c>
      <c r="G94" s="17">
        <f>Rekenblad!G94</f>
        <v>200</v>
      </c>
      <c r="H94" s="74">
        <f>Rekenblad!H94</f>
        <v>0</v>
      </c>
      <c r="I94" s="20">
        <f>Rekenblad!I94</f>
        <v>0</v>
      </c>
      <c r="J94" s="20">
        <f>Rekenblad!J94</f>
        <v>88.09</v>
      </c>
      <c r="K94" s="20">
        <f>Rekenblad!K94</f>
        <v>0</v>
      </c>
      <c r="L94" s="21">
        <f>Rekenblad!L94</f>
        <v>0</v>
      </c>
      <c r="M94" s="9">
        <f>Rekenblad!M94</f>
        <v>0</v>
      </c>
      <c r="N94" s="9" t="str">
        <f>Rekenblad!N94</f>
        <v>Hal en lokaal</v>
      </c>
      <c r="O94" s="22">
        <f t="shared" si="3"/>
        <v>0</v>
      </c>
      <c r="P94" s="40" t="e">
        <f t="shared" si="4"/>
        <v>#DIV/0!</v>
      </c>
    </row>
    <row r="95" spans="1:16" hidden="1" x14ac:dyDescent="0.25">
      <c r="A95" s="71" t="str">
        <f>Rekenblad!A95</f>
        <v>Tweede etage</v>
      </c>
      <c r="B95" s="34" t="str">
        <f>Rekenblad!B95</f>
        <v>2.01</v>
      </c>
      <c r="C95" s="35" t="str">
        <f>Rekenblad!C95</f>
        <v>Docentenruimte</v>
      </c>
      <c r="D95" s="14" t="str">
        <f>Rekenblad!D95</f>
        <v>Onderbouw</v>
      </c>
      <c r="E95" s="15" t="str">
        <f>Rekenblad!E95</f>
        <v>Marmoleum</v>
      </c>
      <c r="F95" s="16">
        <f>Rekenblad!F95</f>
        <v>44.48</v>
      </c>
      <c r="G95" s="36">
        <f>Rekenblad!G95</f>
        <v>200</v>
      </c>
      <c r="H95" s="74">
        <f>Rekenblad!H95</f>
        <v>0</v>
      </c>
      <c r="I95" s="20">
        <f>Rekenblad!I95</f>
        <v>0</v>
      </c>
      <c r="J95" s="20">
        <f>Rekenblad!J95</f>
        <v>55.29</v>
      </c>
      <c r="K95" s="20">
        <f>Rekenblad!K95</f>
        <v>0</v>
      </c>
      <c r="L95" s="21">
        <f>Rekenblad!L95</f>
        <v>0</v>
      </c>
      <c r="M95" s="9">
        <f>Rekenblad!M95</f>
        <v>0</v>
      </c>
      <c r="N95" s="9" t="str">
        <f>Rekenblad!N95</f>
        <v>Hal en lokaal</v>
      </c>
      <c r="O95" s="22">
        <f t="shared" si="3"/>
        <v>0</v>
      </c>
      <c r="P95" s="40" t="e">
        <f t="shared" si="4"/>
        <v>#DIV/0!</v>
      </c>
    </row>
    <row r="96" spans="1:16" hidden="1" x14ac:dyDescent="0.25">
      <c r="A96" s="71" t="str">
        <f>Rekenblad!A96</f>
        <v>Begane grond</v>
      </c>
      <c r="B96" s="26" t="str">
        <f>Rekenblad!B96</f>
        <v>0.49</v>
      </c>
      <c r="C96" s="13" t="str">
        <f>Rekenblad!C96</f>
        <v>Lerarenruimte</v>
      </c>
      <c r="D96" s="14" t="str">
        <f>Rekenblad!D96</f>
        <v>Hoofdgebouw</v>
      </c>
      <c r="E96" s="15" t="str">
        <f>Rekenblad!E96</f>
        <v>Gietvloer</v>
      </c>
      <c r="F96" s="16">
        <f>Rekenblad!F96</f>
        <v>24.46</v>
      </c>
      <c r="G96" s="25">
        <f>Rekenblad!G96</f>
        <v>200</v>
      </c>
      <c r="H96" s="74">
        <f>Rekenblad!H96</f>
        <v>0</v>
      </c>
      <c r="I96" s="20">
        <f>Rekenblad!I96</f>
        <v>0</v>
      </c>
      <c r="J96" s="20">
        <f>Rekenblad!J96</f>
        <v>30.4</v>
      </c>
      <c r="K96" s="20">
        <f>Rekenblad!K96</f>
        <v>0</v>
      </c>
      <c r="L96" s="21">
        <f>Rekenblad!L96</f>
        <v>0</v>
      </c>
      <c r="M96" s="9">
        <f>Rekenblad!M96</f>
        <v>0</v>
      </c>
      <c r="N96" s="9" t="str">
        <f>Rekenblad!N96</f>
        <v>Hal en lokaal</v>
      </c>
      <c r="O96" s="22">
        <f t="shared" si="3"/>
        <v>0</v>
      </c>
      <c r="P96" s="40" t="e">
        <f t="shared" si="4"/>
        <v>#DIV/0!</v>
      </c>
    </row>
    <row r="97" spans="1:16" hidden="1" x14ac:dyDescent="0.25">
      <c r="A97" s="71" t="str">
        <f>Rekenblad!A97</f>
        <v>Begane grond</v>
      </c>
      <c r="B97" s="33" t="str">
        <f>Rekenblad!B97</f>
        <v>0.18</v>
      </c>
      <c r="C97" s="13" t="str">
        <f>Rekenblad!C97</f>
        <v>Trap</v>
      </c>
      <c r="D97" s="14" t="str">
        <f>Rekenblad!D97</f>
        <v>Onderbouw</v>
      </c>
      <c r="E97" s="15" t="str">
        <f>Rekenblad!E97</f>
        <v>Belon</v>
      </c>
      <c r="F97" s="16">
        <f>Rekenblad!F97</f>
        <v>40</v>
      </c>
      <c r="G97" s="44">
        <f>Rekenblad!G97</f>
        <v>200</v>
      </c>
      <c r="H97" s="74">
        <f>Rekenblad!H97</f>
        <v>0</v>
      </c>
      <c r="I97" s="20">
        <f>Rekenblad!I97</f>
        <v>0</v>
      </c>
      <c r="J97" s="20">
        <f>Rekenblad!J97</f>
        <v>55.35</v>
      </c>
      <c r="K97" s="20">
        <f>Rekenblad!K97</f>
        <v>0</v>
      </c>
      <c r="L97" s="21">
        <f>Rekenblad!L97</f>
        <v>0</v>
      </c>
      <c r="M97" s="43">
        <f>Rekenblad!M97</f>
        <v>0</v>
      </c>
      <c r="N97" s="9" t="str">
        <f>Rekenblad!N97</f>
        <v>Hal en lokaal</v>
      </c>
      <c r="O97" s="22">
        <f t="shared" si="3"/>
        <v>0</v>
      </c>
      <c r="P97" s="40" t="e">
        <f t="shared" si="4"/>
        <v>#DIV/0!</v>
      </c>
    </row>
    <row r="98" spans="1:16" hidden="1" x14ac:dyDescent="0.25">
      <c r="A98" s="71" t="str">
        <f>Rekenblad!A98</f>
        <v>Begane grond</v>
      </c>
      <c r="B98" s="33" t="str">
        <f>Rekenblad!B98</f>
        <v>0.19</v>
      </c>
      <c r="C98" s="13" t="str">
        <f>Rekenblad!C98</f>
        <v>Trap</v>
      </c>
      <c r="D98" s="14" t="str">
        <f>Rekenblad!D98</f>
        <v>Onderbouw</v>
      </c>
      <c r="E98" s="15" t="str">
        <f>Rekenblad!E98</f>
        <v>Belon</v>
      </c>
      <c r="F98" s="16">
        <f>Rekenblad!F98</f>
        <v>40</v>
      </c>
      <c r="G98" s="44">
        <f>Rekenblad!G98</f>
        <v>200</v>
      </c>
      <c r="H98" s="74">
        <f>Rekenblad!H98</f>
        <v>0</v>
      </c>
      <c r="I98" s="20">
        <f>Rekenblad!I98</f>
        <v>0</v>
      </c>
      <c r="J98" s="20">
        <f>Rekenblad!J98</f>
        <v>55.35</v>
      </c>
      <c r="K98" s="20">
        <f>Rekenblad!K98</f>
        <v>0</v>
      </c>
      <c r="L98" s="21">
        <f>Rekenblad!L98</f>
        <v>0</v>
      </c>
      <c r="M98" s="9">
        <f>Rekenblad!M98</f>
        <v>0</v>
      </c>
      <c r="N98" s="9" t="str">
        <f>Rekenblad!N98</f>
        <v>Hal en lokaal</v>
      </c>
      <c r="O98" s="22">
        <f t="shared" si="3"/>
        <v>0</v>
      </c>
      <c r="P98" s="40" t="e">
        <f t="shared" si="4"/>
        <v>#DIV/0!</v>
      </c>
    </row>
    <row r="99" spans="1:16" hidden="1" x14ac:dyDescent="0.25">
      <c r="A99" s="71" t="str">
        <f>Rekenblad!A99</f>
        <v>Tweede etage</v>
      </c>
      <c r="B99" s="28" t="str">
        <f>Rekenblad!B99</f>
        <v>2.21</v>
      </c>
      <c r="C99" s="13" t="str">
        <f>Rekenblad!C99</f>
        <v>Stilteruimte</v>
      </c>
      <c r="D99" s="14" t="str">
        <f>Rekenblad!D99</f>
        <v>Hoofdgebouw</v>
      </c>
      <c r="E99" s="15" t="str">
        <f>Rekenblad!E99</f>
        <v>Gietvloer</v>
      </c>
      <c r="F99" s="16">
        <f>Rekenblad!F99</f>
        <v>28.99</v>
      </c>
      <c r="G99" s="29">
        <f>Rekenblad!G99</f>
        <v>200</v>
      </c>
      <c r="H99" s="74">
        <f>Rekenblad!H99</f>
        <v>0</v>
      </c>
      <c r="I99" s="20">
        <f>Rekenblad!I99</f>
        <v>0</v>
      </c>
      <c r="J99" s="20">
        <f>Rekenblad!J99</f>
        <v>42.52</v>
      </c>
      <c r="K99" s="20">
        <f>Rekenblad!K99</f>
        <v>0</v>
      </c>
      <c r="L99" s="21">
        <f>Rekenblad!L99</f>
        <v>0</v>
      </c>
      <c r="M99" s="43">
        <f>Rekenblad!M99</f>
        <v>0</v>
      </c>
      <c r="N99" s="9" t="str">
        <f>Rekenblad!N99</f>
        <v>Kantoor e.d.</v>
      </c>
      <c r="O99" s="22">
        <f>F99*G99*$R$17</f>
        <v>0</v>
      </c>
      <c r="P99" s="40" t="e">
        <f t="shared" si="4"/>
        <v>#DIV/0!</v>
      </c>
    </row>
    <row r="100" spans="1:16" hidden="1" x14ac:dyDescent="0.25">
      <c r="A100" s="71" t="str">
        <f>Rekenblad!A100</f>
        <v>Begane grond</v>
      </c>
      <c r="B100" s="33" t="str">
        <f>Rekenblad!B100</f>
        <v>0.06</v>
      </c>
      <c r="C100" s="13" t="str">
        <f>Rekenblad!C100</f>
        <v>Garderobe</v>
      </c>
      <c r="D100" s="14" t="str">
        <f>Rekenblad!D100</f>
        <v>Onderbouw</v>
      </c>
      <c r="E100" s="15" t="str">
        <f>Rekenblad!E100</f>
        <v>Marmoleum</v>
      </c>
      <c r="F100" s="16">
        <f>Rekenblad!F100</f>
        <v>17.57</v>
      </c>
      <c r="G100" s="44">
        <f>Rekenblad!G100</f>
        <v>200</v>
      </c>
      <c r="H100" s="74">
        <f>Rekenblad!H100</f>
        <v>0</v>
      </c>
      <c r="I100" s="20">
        <f>Rekenblad!I100</f>
        <v>0</v>
      </c>
      <c r="J100" s="20">
        <f>Rekenblad!J100</f>
        <v>25.77</v>
      </c>
      <c r="K100" s="20">
        <f>Rekenblad!K100</f>
        <v>0</v>
      </c>
      <c r="L100" s="21">
        <f>Rekenblad!L100</f>
        <v>0</v>
      </c>
      <c r="M100" s="9">
        <f>Rekenblad!M100</f>
        <v>0</v>
      </c>
      <c r="N100" s="9" t="str">
        <f>Rekenblad!N100</f>
        <v>Kantoor e.d.</v>
      </c>
      <c r="O100" s="22">
        <f t="shared" ref="O100:O123" si="5">F100*G100*$R$17</f>
        <v>0</v>
      </c>
      <c r="P100" s="40" t="e">
        <f t="shared" si="4"/>
        <v>#DIV/0!</v>
      </c>
    </row>
    <row r="101" spans="1:16" hidden="1" x14ac:dyDescent="0.25">
      <c r="A101" s="71" t="str">
        <f>Rekenblad!A101</f>
        <v>Begane grond</v>
      </c>
      <c r="B101" s="24" t="str">
        <f>Rekenblad!B101</f>
        <v>0.5</v>
      </c>
      <c r="C101" s="13" t="str">
        <f>Rekenblad!C101</f>
        <v>Hoofdtrappenhuis 1</v>
      </c>
      <c r="D101" s="14" t="str">
        <f>Rekenblad!D101</f>
        <v>Hoofdgebouw</v>
      </c>
      <c r="E101" s="15" t="str">
        <f>Rekenblad!E101</f>
        <v>D.H.T.</v>
      </c>
      <c r="F101" s="16">
        <f>Rekenblad!F101</f>
        <v>85</v>
      </c>
      <c r="G101" s="25">
        <f>Rekenblad!G101</f>
        <v>200</v>
      </c>
      <c r="H101" s="74">
        <f>Rekenblad!H101</f>
        <v>0</v>
      </c>
      <c r="I101" s="20">
        <f>Rekenblad!I101</f>
        <v>0</v>
      </c>
      <c r="J101" s="20">
        <f>Rekenblad!J101</f>
        <v>124.67</v>
      </c>
      <c r="K101" s="20">
        <f>Rekenblad!K101</f>
        <v>0</v>
      </c>
      <c r="L101" s="21">
        <f>Rekenblad!L101</f>
        <v>0</v>
      </c>
      <c r="M101" s="9">
        <f>Rekenblad!M101</f>
        <v>0</v>
      </c>
      <c r="N101" s="9" t="str">
        <f>Rekenblad!N101</f>
        <v>Kantoor e.d.</v>
      </c>
      <c r="O101" s="22">
        <f t="shared" si="5"/>
        <v>0</v>
      </c>
      <c r="P101" s="40" t="e">
        <f t="shared" si="4"/>
        <v>#DIV/0!</v>
      </c>
    </row>
    <row r="102" spans="1:16" hidden="1" x14ac:dyDescent="0.25">
      <c r="A102" s="71" t="str">
        <f>Rekenblad!A102</f>
        <v>Begane grond</v>
      </c>
      <c r="B102" s="26" t="str">
        <f>Rekenblad!B102</f>
        <v>0.51</v>
      </c>
      <c r="C102" s="13" t="str">
        <f>Rekenblad!C102</f>
        <v>Hoofdtrappenhuis 2</v>
      </c>
      <c r="D102" s="14" t="str">
        <f>Rekenblad!D102</f>
        <v>Hoofdgebouw</v>
      </c>
      <c r="E102" s="15" t="str">
        <f>Rekenblad!E102</f>
        <v>D.H.T.</v>
      </c>
      <c r="F102" s="16">
        <f>Rekenblad!F102</f>
        <v>75</v>
      </c>
      <c r="G102" s="25">
        <f>Rekenblad!G102</f>
        <v>200</v>
      </c>
      <c r="H102" s="74">
        <f>Rekenblad!H102</f>
        <v>0</v>
      </c>
      <c r="I102" s="20">
        <f>Rekenblad!I102</f>
        <v>0</v>
      </c>
      <c r="J102" s="20">
        <f>Rekenblad!J102</f>
        <v>110</v>
      </c>
      <c r="K102" s="20">
        <f>Rekenblad!K102</f>
        <v>0</v>
      </c>
      <c r="L102" s="21">
        <f>Rekenblad!L102</f>
        <v>0</v>
      </c>
      <c r="M102" s="9">
        <f>Rekenblad!M102</f>
        <v>0</v>
      </c>
      <c r="N102" s="9" t="str">
        <f>Rekenblad!N102</f>
        <v>Kantoor e.d.</v>
      </c>
      <c r="O102" s="22">
        <f t="shared" si="5"/>
        <v>0</v>
      </c>
      <c r="P102" s="40" t="e">
        <f t="shared" si="4"/>
        <v>#DIV/0!</v>
      </c>
    </row>
    <row r="103" spans="1:16" hidden="1" x14ac:dyDescent="0.25">
      <c r="A103" s="71" t="str">
        <f>Rekenblad!A103</f>
        <v>Begane grond</v>
      </c>
      <c r="B103" s="32" t="str">
        <f>Rekenblad!B103</f>
        <v>0.18</v>
      </c>
      <c r="C103" s="13" t="str">
        <f>Rekenblad!C103</f>
        <v>Counter</v>
      </c>
      <c r="D103" s="14" t="str">
        <f>Rekenblad!D103</f>
        <v>Hoofdgebouw</v>
      </c>
      <c r="E103" s="15" t="str">
        <f>Rekenblad!E103</f>
        <v>D.H.T.</v>
      </c>
      <c r="F103" s="16">
        <f>Rekenblad!F103</f>
        <v>8</v>
      </c>
      <c r="G103" s="17">
        <f>Rekenblad!G103</f>
        <v>200</v>
      </c>
      <c r="H103" s="74">
        <f>Rekenblad!H103</f>
        <v>0</v>
      </c>
      <c r="I103" s="20">
        <f>Rekenblad!I103</f>
        <v>0</v>
      </c>
      <c r="J103" s="20">
        <f>Rekenblad!J103</f>
        <v>11.73</v>
      </c>
      <c r="K103" s="20">
        <f>Rekenblad!K103</f>
        <v>0</v>
      </c>
      <c r="L103" s="21">
        <f>Rekenblad!L103</f>
        <v>0</v>
      </c>
      <c r="M103" s="9">
        <f>Rekenblad!M103</f>
        <v>0</v>
      </c>
      <c r="N103" s="9" t="str">
        <f>Rekenblad!N103</f>
        <v>Kantoor e.d.</v>
      </c>
      <c r="O103" s="22">
        <f t="shared" si="5"/>
        <v>0</v>
      </c>
      <c r="P103" s="40" t="e">
        <f t="shared" si="4"/>
        <v>#DIV/0!</v>
      </c>
    </row>
    <row r="104" spans="1:16" hidden="1" x14ac:dyDescent="0.25">
      <c r="A104" s="71" t="str">
        <f>Rekenblad!A104</f>
        <v>Begane grond</v>
      </c>
      <c r="B104" s="26" t="str">
        <f>Rekenblad!B104</f>
        <v>0.46</v>
      </c>
      <c r="C104" s="13" t="str">
        <f>Rekenblad!C104</f>
        <v>Leraren koffieruimte</v>
      </c>
      <c r="D104" s="14" t="str">
        <f>Rekenblad!D104</f>
        <v>Hoofdgebouw</v>
      </c>
      <c r="E104" s="15" t="str">
        <f>Rekenblad!E104</f>
        <v>Gietvloer</v>
      </c>
      <c r="F104" s="16">
        <f>Rekenblad!F104</f>
        <v>65.03</v>
      </c>
      <c r="G104" s="25">
        <f>Rekenblad!G104</f>
        <v>200</v>
      </c>
      <c r="H104" s="74">
        <f>Rekenblad!H104</f>
        <v>0</v>
      </c>
      <c r="I104" s="20">
        <f>Rekenblad!I104</f>
        <v>0</v>
      </c>
      <c r="J104" s="20">
        <f>Rekenblad!J104</f>
        <v>95.38</v>
      </c>
      <c r="K104" s="20">
        <f>Rekenblad!K104</f>
        <v>0</v>
      </c>
      <c r="L104" s="21">
        <f>Rekenblad!L104</f>
        <v>0</v>
      </c>
      <c r="M104" s="9">
        <f>Rekenblad!M104</f>
        <v>0</v>
      </c>
      <c r="N104" s="9" t="str">
        <f>Rekenblad!N104</f>
        <v>Kantoor e.d.</v>
      </c>
      <c r="O104" s="22">
        <f t="shared" si="5"/>
        <v>0</v>
      </c>
      <c r="P104" s="40" t="e">
        <f t="shared" si="4"/>
        <v>#DIV/0!</v>
      </c>
    </row>
    <row r="105" spans="1:16" hidden="1" x14ac:dyDescent="0.25">
      <c r="A105" s="71" t="str">
        <f>Rekenblad!A105</f>
        <v>Eerste etage</v>
      </c>
      <c r="B105" s="12" t="str">
        <f>Rekenblad!B105</f>
        <v>0.07</v>
      </c>
      <c r="C105" s="13" t="str">
        <f>Rekenblad!C105</f>
        <v>Herenkleedkamer</v>
      </c>
      <c r="D105" s="14" t="str">
        <f>Rekenblad!D105</f>
        <v>Gvmzaal</v>
      </c>
      <c r="E105" s="15" t="str">
        <f>Rekenblad!E105</f>
        <v>D.H.T.</v>
      </c>
      <c r="F105" s="16">
        <f>Rekenblad!F105</f>
        <v>35.659999999999997</v>
      </c>
      <c r="G105" s="42">
        <f>Rekenblad!G105</f>
        <v>200</v>
      </c>
      <c r="H105" s="74">
        <f>Rekenblad!H105</f>
        <v>0</v>
      </c>
      <c r="I105" s="20">
        <f>Rekenblad!I105</f>
        <v>0</v>
      </c>
      <c r="J105" s="20">
        <f>Rekenblad!J105</f>
        <v>52.3</v>
      </c>
      <c r="K105" s="20">
        <f>Rekenblad!K105</f>
        <v>0</v>
      </c>
      <c r="L105" s="21">
        <f>Rekenblad!L105</f>
        <v>0</v>
      </c>
      <c r="M105" s="9">
        <f>Rekenblad!M105</f>
        <v>0</v>
      </c>
      <c r="N105" s="9" t="str">
        <f>Rekenblad!N105</f>
        <v>Kantoor e.d.</v>
      </c>
      <c r="O105" s="22">
        <f t="shared" si="5"/>
        <v>0</v>
      </c>
      <c r="P105" s="40" t="e">
        <f t="shared" si="4"/>
        <v>#DIV/0!</v>
      </c>
    </row>
    <row r="106" spans="1:16" hidden="1" x14ac:dyDescent="0.25">
      <c r="A106" s="71" t="str">
        <f>Rekenblad!A106</f>
        <v>Eerste etage</v>
      </c>
      <c r="B106" s="12" t="str">
        <f>Rekenblad!B106</f>
        <v>0.09</v>
      </c>
      <c r="C106" s="13" t="str">
        <f>Rekenblad!C106</f>
        <v>Dameskleedkamer</v>
      </c>
      <c r="D106" s="14" t="str">
        <f>Rekenblad!D106</f>
        <v>Gvmzaal</v>
      </c>
      <c r="E106" s="15" t="str">
        <f>Rekenblad!E106</f>
        <v>D.H.T.</v>
      </c>
      <c r="F106" s="16">
        <f>Rekenblad!F106</f>
        <v>35.659999999999997</v>
      </c>
      <c r="G106" s="17">
        <f>Rekenblad!G106</f>
        <v>200</v>
      </c>
      <c r="H106" s="74">
        <f>Rekenblad!H106</f>
        <v>0</v>
      </c>
      <c r="I106" s="20">
        <f>Rekenblad!I106</f>
        <v>0</v>
      </c>
      <c r="J106" s="20">
        <f>Rekenblad!J106</f>
        <v>52.3</v>
      </c>
      <c r="K106" s="20">
        <f>Rekenblad!K106</f>
        <v>0</v>
      </c>
      <c r="L106" s="21">
        <f>Rekenblad!L106</f>
        <v>0</v>
      </c>
      <c r="M106" s="9">
        <f>Rekenblad!M106</f>
        <v>0</v>
      </c>
      <c r="N106" s="9" t="str">
        <f>Rekenblad!N106</f>
        <v>Kantoor e.d.</v>
      </c>
      <c r="O106" s="22">
        <f t="shared" si="5"/>
        <v>0</v>
      </c>
      <c r="P106" s="40" t="e">
        <f t="shared" si="4"/>
        <v>#DIV/0!</v>
      </c>
    </row>
    <row r="107" spans="1:16" hidden="1" x14ac:dyDescent="0.25">
      <c r="A107" s="71" t="str">
        <f>Rekenblad!A107</f>
        <v>Derde etage</v>
      </c>
      <c r="B107" s="30" t="str">
        <f>Rekenblad!B107</f>
        <v>3.2</v>
      </c>
      <c r="C107" s="13" t="str">
        <f>Rekenblad!C107</f>
        <v>Lokaal 310</v>
      </c>
      <c r="D107" s="14" t="str">
        <f>Rekenblad!D107</f>
        <v>Hoofdgebouw</v>
      </c>
      <c r="E107" s="15">
        <f>Rekenblad!E107</f>
        <v>0</v>
      </c>
      <c r="F107" s="16">
        <f>Rekenblad!F107</f>
        <v>62.52</v>
      </c>
      <c r="G107" s="31">
        <f>Rekenblad!G107</f>
        <v>160</v>
      </c>
      <c r="H107" s="74">
        <f>Rekenblad!H107</f>
        <v>0</v>
      </c>
      <c r="I107" s="20">
        <f>Rekenblad!I107</f>
        <v>0</v>
      </c>
      <c r="J107" s="20">
        <f>Rekenblad!J107</f>
        <v>97.55</v>
      </c>
      <c r="K107" s="20">
        <f>Rekenblad!K107</f>
        <v>0</v>
      </c>
      <c r="L107" s="21">
        <f>Rekenblad!L107</f>
        <v>0</v>
      </c>
      <c r="M107" s="43">
        <f>Rekenblad!M107</f>
        <v>0</v>
      </c>
      <c r="N107" s="9" t="str">
        <f>Rekenblad!N107</f>
        <v>Kantoor e.d.</v>
      </c>
      <c r="O107" s="22">
        <f t="shared" si="5"/>
        <v>0</v>
      </c>
      <c r="P107" s="40" t="e">
        <f t="shared" si="4"/>
        <v>#DIV/0!</v>
      </c>
    </row>
    <row r="108" spans="1:16" hidden="1" x14ac:dyDescent="0.25">
      <c r="A108" s="71" t="str">
        <f>Rekenblad!A108</f>
        <v>Tussenverdieping</v>
      </c>
      <c r="B108" s="50" t="str">
        <f>Rekenblad!B108</f>
        <v>0.02</v>
      </c>
      <c r="C108" s="13" t="str">
        <f>Rekenblad!C108</f>
        <v>Kleedruimte</v>
      </c>
      <c r="D108" s="14" t="str">
        <f>Rekenblad!D108</f>
        <v>Hoofdgebouw</v>
      </c>
      <c r="E108" s="15" t="str">
        <f>Rekenblad!E108</f>
        <v>Gietvloer</v>
      </c>
      <c r="F108" s="16">
        <f>Rekenblad!F108</f>
        <v>10.16</v>
      </c>
      <c r="G108" s="25">
        <f>Rekenblad!G108</f>
        <v>80</v>
      </c>
      <c r="H108" s="74">
        <f>Rekenblad!H108</f>
        <v>0</v>
      </c>
      <c r="I108" s="20">
        <f>Rekenblad!I108</f>
        <v>0</v>
      </c>
      <c r="J108" s="20">
        <f>Rekenblad!J108</f>
        <v>6.62</v>
      </c>
      <c r="K108" s="20">
        <f>Rekenblad!K108</f>
        <v>0</v>
      </c>
      <c r="L108" s="21">
        <f>Rekenblad!L108</f>
        <v>0</v>
      </c>
      <c r="M108" s="43">
        <f>Rekenblad!M108</f>
        <v>0</v>
      </c>
      <c r="N108" s="9" t="str">
        <f>Rekenblad!N108</f>
        <v>Kantoor e.d.</v>
      </c>
      <c r="O108" s="22">
        <f t="shared" si="5"/>
        <v>0</v>
      </c>
      <c r="P108" s="40" t="e">
        <f t="shared" si="4"/>
        <v>#DIV/0!</v>
      </c>
    </row>
    <row r="109" spans="1:16" hidden="1" x14ac:dyDescent="0.25">
      <c r="A109" s="71" t="str">
        <f>Rekenblad!A109</f>
        <v>Tussenverdieping</v>
      </c>
      <c r="B109" s="51" t="str">
        <f>Rekenblad!B109</f>
        <v>0.04</v>
      </c>
      <c r="C109" s="13" t="str">
        <f>Rekenblad!C109</f>
        <v>Kleedruimte 2</v>
      </c>
      <c r="D109" s="14" t="str">
        <f>Rekenblad!D109</f>
        <v>Hoofdgebouw</v>
      </c>
      <c r="E109" s="15" t="str">
        <f>Rekenblad!E109</f>
        <v>Gietvloer</v>
      </c>
      <c r="F109" s="16">
        <f>Rekenblad!F109</f>
        <v>5.82</v>
      </c>
      <c r="G109" s="25">
        <f>Rekenblad!G109</f>
        <v>80</v>
      </c>
      <c r="H109" s="74">
        <f>Rekenblad!H109</f>
        <v>0</v>
      </c>
      <c r="I109" s="20">
        <f>Rekenblad!I109</f>
        <v>0</v>
      </c>
      <c r="J109" s="20">
        <f>Rekenblad!J109</f>
        <v>3.79</v>
      </c>
      <c r="K109" s="20">
        <f>Rekenblad!K109</f>
        <v>0</v>
      </c>
      <c r="L109" s="21">
        <f>Rekenblad!L109</f>
        <v>0</v>
      </c>
      <c r="M109" s="9">
        <f>Rekenblad!M109</f>
        <v>0</v>
      </c>
      <c r="N109" s="9" t="str">
        <f>Rekenblad!N109</f>
        <v>Kantoor e.d.</v>
      </c>
      <c r="O109" s="22">
        <f t="shared" si="5"/>
        <v>0</v>
      </c>
      <c r="P109" s="40" t="e">
        <f t="shared" si="4"/>
        <v>#DIV/0!</v>
      </c>
    </row>
    <row r="110" spans="1:16" hidden="1" x14ac:dyDescent="0.25">
      <c r="A110" s="71" t="str">
        <f>Rekenblad!A110</f>
        <v>Tussenverdieping</v>
      </c>
      <c r="B110" s="50" t="str">
        <f>Rekenblad!B110</f>
        <v>0.01</v>
      </c>
      <c r="C110" s="13" t="str">
        <f>Rekenblad!C110</f>
        <v>Massageruimte</v>
      </c>
      <c r="D110" s="14" t="str">
        <f>Rekenblad!D110</f>
        <v>Hoofdgebouw</v>
      </c>
      <c r="E110" s="15" t="str">
        <f>Rekenblad!E110</f>
        <v>Gietvloer</v>
      </c>
      <c r="F110" s="16">
        <f>Rekenblad!F110</f>
        <v>12.19</v>
      </c>
      <c r="G110" s="25">
        <f>Rekenblad!G110</f>
        <v>80</v>
      </c>
      <c r="H110" s="74">
        <f>Rekenblad!H110</f>
        <v>0</v>
      </c>
      <c r="I110" s="20">
        <f>Rekenblad!I110</f>
        <v>0</v>
      </c>
      <c r="J110" s="20">
        <f>Rekenblad!J110</f>
        <v>7.95</v>
      </c>
      <c r="K110" s="20">
        <f>Rekenblad!K110</f>
        <v>0</v>
      </c>
      <c r="L110" s="21">
        <f>Rekenblad!L110</f>
        <v>0</v>
      </c>
      <c r="M110" s="9">
        <f>Rekenblad!M110</f>
        <v>0</v>
      </c>
      <c r="N110" s="9" t="str">
        <f>Rekenblad!N110</f>
        <v>Kantoor e.d.</v>
      </c>
      <c r="O110" s="22">
        <f t="shared" si="5"/>
        <v>0</v>
      </c>
      <c r="P110" s="40" t="e">
        <f t="shared" si="4"/>
        <v>#DIV/0!</v>
      </c>
    </row>
    <row r="111" spans="1:16" x14ac:dyDescent="0.25">
      <c r="A111" s="71" t="str">
        <f>Rekenblad!A111</f>
        <v>Eerste etage</v>
      </c>
      <c r="B111" s="34" t="str">
        <f>Rekenblad!B111</f>
        <v>1.08</v>
      </c>
      <c r="C111" s="13" t="str">
        <f>Rekenblad!C111</f>
        <v>Kantoor</v>
      </c>
      <c r="D111" s="14" t="str">
        <f>Rekenblad!D111</f>
        <v>Onderbouw</v>
      </c>
      <c r="E111" s="15" t="str">
        <f>Rekenblad!E111</f>
        <v>Marmoleum</v>
      </c>
      <c r="F111" s="16">
        <f>Rekenblad!F111</f>
        <v>24.04</v>
      </c>
      <c r="G111" s="45">
        <f>Rekenblad!G111</f>
        <v>40</v>
      </c>
      <c r="H111" s="74">
        <f>Rekenblad!H111</f>
        <v>0</v>
      </c>
      <c r="I111" s="20">
        <f>Rekenblad!I111</f>
        <v>0</v>
      </c>
      <c r="J111" s="20">
        <f>Rekenblad!J111</f>
        <v>11.46</v>
      </c>
      <c r="K111" s="20">
        <f>Rekenblad!K111</f>
        <v>0</v>
      </c>
      <c r="L111" s="21">
        <f>Rekenblad!L111</f>
        <v>0</v>
      </c>
      <c r="M111" s="43">
        <f>Rekenblad!M111</f>
        <v>0</v>
      </c>
      <c r="N111" s="9" t="str">
        <f>Rekenblad!N111</f>
        <v>Kantoor e.d.</v>
      </c>
      <c r="O111" s="22">
        <f t="shared" si="5"/>
        <v>0</v>
      </c>
      <c r="P111" s="40" t="e">
        <f t="shared" si="4"/>
        <v>#DIV/0!</v>
      </c>
    </row>
    <row r="112" spans="1:16" x14ac:dyDescent="0.25">
      <c r="A112" s="71" t="str">
        <f>Rekenblad!A112</f>
        <v>Begane grond</v>
      </c>
      <c r="B112" s="33" t="str">
        <f>Rekenblad!B112</f>
        <v>0.3</v>
      </c>
      <c r="C112" s="13" t="str">
        <f>Rekenblad!C112</f>
        <v>Kantoor</v>
      </c>
      <c r="D112" s="14" t="str">
        <f>Rekenblad!D112</f>
        <v>Onderbouw</v>
      </c>
      <c r="E112" s="15" t="str">
        <f>Rekenblad!E112</f>
        <v>Marmoleum</v>
      </c>
      <c r="F112" s="16">
        <f>Rekenblad!F112</f>
        <v>23.12</v>
      </c>
      <c r="G112" s="31">
        <f>Rekenblad!G112</f>
        <v>40</v>
      </c>
      <c r="H112" s="74">
        <f>Rekenblad!H112</f>
        <v>0</v>
      </c>
      <c r="I112" s="20">
        <f>Rekenblad!I112</f>
        <v>0</v>
      </c>
      <c r="J112" s="20">
        <f>Rekenblad!J112</f>
        <v>11.02</v>
      </c>
      <c r="K112" s="20">
        <f>Rekenblad!K112</f>
        <v>0</v>
      </c>
      <c r="L112" s="21">
        <f>Rekenblad!L112</f>
        <v>0</v>
      </c>
      <c r="M112" s="9">
        <f>Rekenblad!M112</f>
        <v>0</v>
      </c>
      <c r="N112" s="9" t="str">
        <f>Rekenblad!N112</f>
        <v>Kantoor e.d.</v>
      </c>
      <c r="O112" s="22">
        <f t="shared" si="5"/>
        <v>0</v>
      </c>
      <c r="P112" s="40" t="e">
        <f t="shared" si="4"/>
        <v>#DIV/0!</v>
      </c>
    </row>
    <row r="113" spans="1:16" x14ac:dyDescent="0.25">
      <c r="A113" s="71" t="str">
        <f>Rekenblad!A113</f>
        <v>Begane grond</v>
      </c>
      <c r="B113" s="12" t="str">
        <f>Rekenblad!B113</f>
        <v>0.22</v>
      </c>
      <c r="C113" s="13" t="str">
        <f>Rekenblad!C113</f>
        <v>Leerlingenadministratie</v>
      </c>
      <c r="D113" s="14" t="str">
        <f>Rekenblad!D113</f>
        <v>Hoofdgebouw</v>
      </c>
      <c r="E113" s="15" t="str">
        <f>Rekenblad!E113</f>
        <v>Tapiit</v>
      </c>
      <c r="F113" s="16">
        <f>Rekenblad!F113</f>
        <v>35.630000000000003</v>
      </c>
      <c r="G113" s="17">
        <f>Rekenblad!G113</f>
        <v>40</v>
      </c>
      <c r="H113" s="74">
        <f>Rekenblad!H113</f>
        <v>0</v>
      </c>
      <c r="I113" s="20">
        <f>Rekenblad!I113</f>
        <v>0</v>
      </c>
      <c r="J113" s="20">
        <f>Rekenblad!J113</f>
        <v>13.06</v>
      </c>
      <c r="K113" s="20">
        <f>Rekenblad!K113</f>
        <v>0</v>
      </c>
      <c r="L113" s="21">
        <f>Rekenblad!L113</f>
        <v>0</v>
      </c>
      <c r="M113" s="9">
        <f>Rekenblad!M113</f>
        <v>0</v>
      </c>
      <c r="N113" s="9" t="str">
        <f>Rekenblad!N113</f>
        <v>Kantoor e.d.</v>
      </c>
      <c r="O113" s="22">
        <f t="shared" si="5"/>
        <v>0</v>
      </c>
      <c r="P113" s="40" t="e">
        <f t="shared" si="4"/>
        <v>#DIV/0!</v>
      </c>
    </row>
    <row r="114" spans="1:16" x14ac:dyDescent="0.25">
      <c r="A114" s="71" t="str">
        <f>Rekenblad!A114</f>
        <v>Begane grond</v>
      </c>
      <c r="B114" s="32" t="str">
        <f>Rekenblad!B114</f>
        <v>0.21</v>
      </c>
      <c r="C114" s="13" t="str">
        <f>Rekenblad!C114</f>
        <v>Rector</v>
      </c>
      <c r="D114" s="14" t="str">
        <f>Rekenblad!D114</f>
        <v>Hoofdgebouw</v>
      </c>
      <c r="E114" s="15" t="str">
        <f>Rekenblad!E114</f>
        <v>Tapiit</v>
      </c>
      <c r="F114" s="16">
        <f>Rekenblad!F114</f>
        <v>30.5</v>
      </c>
      <c r="G114" s="17">
        <f>Rekenblad!G114</f>
        <v>40</v>
      </c>
      <c r="H114" s="74">
        <f>Rekenblad!H114</f>
        <v>0</v>
      </c>
      <c r="I114" s="20">
        <f>Rekenblad!I114</f>
        <v>0</v>
      </c>
      <c r="J114" s="20">
        <f>Rekenblad!J114</f>
        <v>11.18</v>
      </c>
      <c r="K114" s="20">
        <f>Rekenblad!K114</f>
        <v>0</v>
      </c>
      <c r="L114" s="21">
        <f>Rekenblad!L114</f>
        <v>0</v>
      </c>
      <c r="M114" s="9">
        <f>Rekenblad!M114</f>
        <v>0</v>
      </c>
      <c r="N114" s="9" t="str">
        <f>Rekenblad!N114</f>
        <v>Kantoor e.d.</v>
      </c>
      <c r="O114" s="22">
        <f t="shared" si="5"/>
        <v>0</v>
      </c>
      <c r="P114" s="40" t="e">
        <f t="shared" si="4"/>
        <v>#DIV/0!</v>
      </c>
    </row>
    <row r="115" spans="1:16" hidden="1" x14ac:dyDescent="0.25">
      <c r="A115" s="71" t="str">
        <f>Rekenblad!A115</f>
        <v>Begane grond</v>
      </c>
      <c r="B115" s="32" t="str">
        <f>Rekenblad!B115</f>
        <v>0.01</v>
      </c>
      <c r="C115" s="13" t="str">
        <f>Rekenblad!C115</f>
        <v>Entree</v>
      </c>
      <c r="D115" s="14" t="str">
        <f>Rekenblad!D115</f>
        <v>Gvmzaal</v>
      </c>
      <c r="E115" s="15" t="str">
        <f>Rekenblad!E115</f>
        <v>Schoonloopmat</v>
      </c>
      <c r="F115" s="16">
        <f>Rekenblad!F115</f>
        <v>10</v>
      </c>
      <c r="G115" s="17">
        <f>Rekenblad!G115</f>
        <v>200</v>
      </c>
      <c r="H115" s="74">
        <f>Rekenblad!H115</f>
        <v>0</v>
      </c>
      <c r="I115" s="20">
        <f>Rekenblad!I115</f>
        <v>0</v>
      </c>
      <c r="J115" s="20">
        <f>Rekenblad!J115</f>
        <v>18.329999999999998</v>
      </c>
      <c r="K115" s="20">
        <f>Rekenblad!K115</f>
        <v>0</v>
      </c>
      <c r="L115" s="21">
        <f>Rekenblad!L115</f>
        <v>0</v>
      </c>
      <c r="M115" s="9">
        <f>Rekenblad!M115</f>
        <v>0</v>
      </c>
      <c r="N115" s="9" t="str">
        <f>Rekenblad!N115</f>
        <v>Kantoor e.d.</v>
      </c>
      <c r="O115" s="22">
        <f t="shared" si="5"/>
        <v>0</v>
      </c>
      <c r="P115" s="40" t="e">
        <f t="shared" si="4"/>
        <v>#DIV/0!</v>
      </c>
    </row>
    <row r="116" spans="1:16" hidden="1" x14ac:dyDescent="0.25">
      <c r="A116" s="71" t="str">
        <f>Rekenblad!A116</f>
        <v>Begane grond</v>
      </c>
      <c r="B116" s="12" t="str">
        <f>Rekenblad!B116</f>
        <v>0.02</v>
      </c>
      <c r="C116" s="13" t="str">
        <f>Rekenblad!C116</f>
        <v>Trap</v>
      </c>
      <c r="D116" s="14" t="str">
        <f>Rekenblad!D116</f>
        <v>Gvmzaal</v>
      </c>
      <c r="E116" s="15" t="str">
        <f>Rekenblad!E116</f>
        <v>Hout</v>
      </c>
      <c r="F116" s="16">
        <f>Rekenblad!F116</f>
        <v>61</v>
      </c>
      <c r="G116" s="17">
        <f>Rekenblad!G116</f>
        <v>200</v>
      </c>
      <c r="H116" s="74">
        <f>Rekenblad!H116</f>
        <v>0</v>
      </c>
      <c r="I116" s="20">
        <f>Rekenblad!I116</f>
        <v>0</v>
      </c>
      <c r="J116" s="20">
        <f>Rekenblad!J116</f>
        <v>111.83</v>
      </c>
      <c r="K116" s="20">
        <f>Rekenblad!K116</f>
        <v>0</v>
      </c>
      <c r="L116" s="21">
        <f>Rekenblad!L116</f>
        <v>0</v>
      </c>
      <c r="M116" s="9">
        <f>Rekenblad!M116</f>
        <v>0</v>
      </c>
      <c r="N116" s="9" t="str">
        <f>Rekenblad!N116</f>
        <v>Kantoor e.d.</v>
      </c>
      <c r="O116" s="22">
        <f t="shared" si="5"/>
        <v>0</v>
      </c>
      <c r="P116" s="40" t="e">
        <f t="shared" si="4"/>
        <v>#DIV/0!</v>
      </c>
    </row>
    <row r="117" spans="1:16" hidden="1" x14ac:dyDescent="0.25">
      <c r="A117" s="71" t="str">
        <f>Rekenblad!A117</f>
        <v>Begane grond</v>
      </c>
      <c r="B117" s="12" t="str">
        <f>Rekenblad!B117</f>
        <v>0.13</v>
      </c>
      <c r="C117" s="13" t="str">
        <f>Rekenblad!C117</f>
        <v>Aula</v>
      </c>
      <c r="D117" s="14" t="str">
        <f>Rekenblad!D117</f>
        <v>Hoofdgebouw</v>
      </c>
      <c r="E117" s="15" t="str">
        <f>Rekenblad!E117</f>
        <v>Gietvloer</v>
      </c>
      <c r="F117" s="16">
        <f>Rekenblad!F117</f>
        <v>187.75</v>
      </c>
      <c r="G117" s="42">
        <f>Rekenblad!G117</f>
        <v>200</v>
      </c>
      <c r="H117" s="74">
        <f>Rekenblad!H117</f>
        <v>0</v>
      </c>
      <c r="I117" s="20">
        <f>Rekenblad!I117</f>
        <v>0</v>
      </c>
      <c r="J117" s="20">
        <f>Rekenblad!J117</f>
        <v>344.21</v>
      </c>
      <c r="K117" s="20">
        <f>Rekenblad!K117</f>
        <v>0</v>
      </c>
      <c r="L117" s="21">
        <f>Rekenblad!L117</f>
        <v>0</v>
      </c>
      <c r="M117" s="9">
        <f>Rekenblad!M117</f>
        <v>0</v>
      </c>
      <c r="N117" s="9" t="str">
        <f>Rekenblad!N117</f>
        <v>Kantoor e.d.</v>
      </c>
      <c r="O117" s="22">
        <f t="shared" si="5"/>
        <v>0</v>
      </c>
      <c r="P117" s="40" t="e">
        <f t="shared" si="4"/>
        <v>#DIV/0!</v>
      </c>
    </row>
    <row r="118" spans="1:16" x14ac:dyDescent="0.25">
      <c r="A118" s="71" t="str">
        <f>Rekenblad!A118</f>
        <v>Begane grond</v>
      </c>
      <c r="B118" s="26" t="str">
        <f>Rekenblad!B118</f>
        <v>0.41</v>
      </c>
      <c r="C118" s="13" t="str">
        <f>Rekenblad!C118</f>
        <v>Kamer leerjaarcoordinator 2</v>
      </c>
      <c r="D118" s="14" t="str">
        <f>Rekenblad!D118</f>
        <v>Hoofdgebouw</v>
      </c>
      <c r="E118" s="15" t="str">
        <f>Rekenblad!E118</f>
        <v>Tapijt</v>
      </c>
      <c r="F118" s="16">
        <f>Rekenblad!F118</f>
        <v>12.5</v>
      </c>
      <c r="G118" s="25">
        <f>Rekenblad!G118</f>
        <v>40</v>
      </c>
      <c r="H118" s="74">
        <f>Rekenblad!H118</f>
        <v>0</v>
      </c>
      <c r="I118" s="20">
        <f>Rekenblad!I118</f>
        <v>0</v>
      </c>
      <c r="J118" s="20">
        <f>Rekenblad!J118</f>
        <v>4.58</v>
      </c>
      <c r="K118" s="20">
        <f>Rekenblad!K118</f>
        <v>0</v>
      </c>
      <c r="L118" s="21">
        <f>Rekenblad!L118</f>
        <v>0</v>
      </c>
      <c r="M118" s="9">
        <f>Rekenblad!M118</f>
        <v>0</v>
      </c>
      <c r="N118" s="9" t="str">
        <f>Rekenblad!N118</f>
        <v>Kantoor e.d.</v>
      </c>
      <c r="O118" s="22">
        <f t="shared" si="5"/>
        <v>0</v>
      </c>
      <c r="P118" s="40" t="e">
        <f t="shared" si="4"/>
        <v>#DIV/0!</v>
      </c>
    </row>
    <row r="119" spans="1:16" x14ac:dyDescent="0.25">
      <c r="A119" s="71" t="str">
        <f>Rekenblad!A119</f>
        <v>Begane grond</v>
      </c>
      <c r="B119" s="26" t="str">
        <f>Rekenblad!B119</f>
        <v>0.42</v>
      </c>
      <c r="C119" s="27" t="str">
        <f>Rekenblad!C119</f>
        <v>Dagcoordinaat</v>
      </c>
      <c r="D119" s="14" t="str">
        <f>Rekenblad!D119</f>
        <v>Hoofdgebouw</v>
      </c>
      <c r="E119" s="15" t="str">
        <f>Rekenblad!E119</f>
        <v>Tapijt</v>
      </c>
      <c r="F119" s="16">
        <f>Rekenblad!F119</f>
        <v>12.5</v>
      </c>
      <c r="G119" s="25">
        <f>Rekenblad!G119</f>
        <v>40</v>
      </c>
      <c r="H119" s="74">
        <f>Rekenblad!H119</f>
        <v>0</v>
      </c>
      <c r="I119" s="20">
        <f>Rekenblad!I119</f>
        <v>0</v>
      </c>
      <c r="J119" s="20">
        <f>Rekenblad!J119</f>
        <v>4.58</v>
      </c>
      <c r="K119" s="20">
        <f>Rekenblad!K119</f>
        <v>0</v>
      </c>
      <c r="L119" s="21">
        <f>Rekenblad!L119</f>
        <v>0</v>
      </c>
      <c r="M119" s="9">
        <f>Rekenblad!M119</f>
        <v>0</v>
      </c>
      <c r="N119" s="9" t="str">
        <f>Rekenblad!N119</f>
        <v>Kantoor e.d.</v>
      </c>
      <c r="O119" s="22">
        <f t="shared" si="5"/>
        <v>0</v>
      </c>
      <c r="P119" s="40" t="e">
        <f t="shared" si="4"/>
        <v>#DIV/0!</v>
      </c>
    </row>
    <row r="120" spans="1:16" x14ac:dyDescent="0.25">
      <c r="A120" s="71" t="str">
        <f>Rekenblad!A120</f>
        <v>Begane grond</v>
      </c>
      <c r="B120" s="26" t="str">
        <f>Rekenblad!B120</f>
        <v>0.43</v>
      </c>
      <c r="C120" s="13" t="str">
        <f>Rekenblad!C120</f>
        <v>Decanaat</v>
      </c>
      <c r="D120" s="14" t="str">
        <f>Rekenblad!D120</f>
        <v>Hoofdgebouw</v>
      </c>
      <c r="E120" s="15" t="str">
        <f>Rekenblad!E120</f>
        <v>Tapiit</v>
      </c>
      <c r="F120" s="16">
        <f>Rekenblad!F120</f>
        <v>12.5</v>
      </c>
      <c r="G120" s="25">
        <f>Rekenblad!G120</f>
        <v>40</v>
      </c>
      <c r="H120" s="74">
        <f>Rekenblad!H120</f>
        <v>0</v>
      </c>
      <c r="I120" s="20">
        <f>Rekenblad!I120</f>
        <v>0</v>
      </c>
      <c r="J120" s="20">
        <f>Rekenblad!J120</f>
        <v>4.58</v>
      </c>
      <c r="K120" s="20">
        <f>Rekenblad!K120</f>
        <v>0</v>
      </c>
      <c r="L120" s="21">
        <f>Rekenblad!L120</f>
        <v>0</v>
      </c>
      <c r="M120" s="9">
        <f>Rekenblad!M120</f>
        <v>0</v>
      </c>
      <c r="N120" s="9" t="str">
        <f>Rekenblad!N120</f>
        <v>Kantoor e.d.</v>
      </c>
      <c r="O120" s="22">
        <f t="shared" si="5"/>
        <v>0</v>
      </c>
      <c r="P120" s="40" t="e">
        <f t="shared" si="4"/>
        <v>#DIV/0!</v>
      </c>
    </row>
    <row r="121" spans="1:16" hidden="1" x14ac:dyDescent="0.25">
      <c r="A121" s="71" t="str">
        <f>Rekenblad!A121</f>
        <v>Begane grond</v>
      </c>
      <c r="B121" s="33" t="str">
        <f>Rekenblad!B121</f>
        <v>0.04</v>
      </c>
      <c r="C121" s="13" t="str">
        <f>Rekenblad!C121</f>
        <v>Aula</v>
      </c>
      <c r="D121" s="14" t="str">
        <f>Rekenblad!D121</f>
        <v>Onderbouw</v>
      </c>
      <c r="E121" s="15" t="str">
        <f>Rekenblad!E121</f>
        <v>D.H.T.</v>
      </c>
      <c r="F121" s="16">
        <f>Rekenblad!F121</f>
        <v>130.41999999999999</v>
      </c>
      <c r="G121" s="44">
        <f>Rekenblad!G121</f>
        <v>200</v>
      </c>
      <c r="H121" s="74">
        <f>Rekenblad!H121</f>
        <v>0</v>
      </c>
      <c r="I121" s="20">
        <f>Rekenblad!I121</f>
        <v>0</v>
      </c>
      <c r="J121" s="20">
        <f>Rekenblad!J121</f>
        <v>239.1</v>
      </c>
      <c r="K121" s="20">
        <f>Rekenblad!K121</f>
        <v>0</v>
      </c>
      <c r="L121" s="21">
        <f>Rekenblad!L121</f>
        <v>0</v>
      </c>
      <c r="M121" s="9">
        <f>Rekenblad!M121</f>
        <v>0</v>
      </c>
      <c r="N121" s="9" t="str">
        <f>Rekenblad!N121</f>
        <v>Kantoor e.d.</v>
      </c>
      <c r="O121" s="22">
        <f t="shared" si="5"/>
        <v>0</v>
      </c>
      <c r="P121" s="40" t="e">
        <f t="shared" si="4"/>
        <v>#DIV/0!</v>
      </c>
    </row>
    <row r="122" spans="1:16" x14ac:dyDescent="0.25">
      <c r="A122" s="71" t="str">
        <f>Rekenblad!A122</f>
        <v>Begane grond</v>
      </c>
      <c r="B122" s="26" t="str">
        <f>Rekenblad!B122</f>
        <v>0.31</v>
      </c>
      <c r="C122" s="13" t="str">
        <f>Rekenblad!C122</f>
        <v>Leraar coordinator</v>
      </c>
      <c r="D122" s="14" t="str">
        <f>Rekenblad!D122</f>
        <v>Hoofdgebouw</v>
      </c>
      <c r="E122" s="15" t="str">
        <f>Rekenblad!E122</f>
        <v>Gietvloer</v>
      </c>
      <c r="F122" s="16">
        <f>Rekenblad!F122</f>
        <v>19.12</v>
      </c>
      <c r="G122" s="25">
        <f>Rekenblad!G122</f>
        <v>40</v>
      </c>
      <c r="H122" s="74">
        <f>Rekenblad!H122</f>
        <v>0</v>
      </c>
      <c r="I122" s="20">
        <f>Rekenblad!I122</f>
        <v>0</v>
      </c>
      <c r="J122" s="20">
        <f>Rekenblad!J122</f>
        <v>7.01</v>
      </c>
      <c r="K122" s="20">
        <f>Rekenblad!K122</f>
        <v>0</v>
      </c>
      <c r="L122" s="21">
        <f>Rekenblad!L122</f>
        <v>0</v>
      </c>
      <c r="M122" s="9">
        <f>Rekenblad!M122</f>
        <v>0</v>
      </c>
      <c r="N122" s="9" t="str">
        <f>Rekenblad!N122</f>
        <v>Kantoor e.d.</v>
      </c>
      <c r="O122" s="22">
        <f t="shared" si="5"/>
        <v>0</v>
      </c>
      <c r="P122" s="40" t="e">
        <f t="shared" si="4"/>
        <v>#DIV/0!</v>
      </c>
    </row>
    <row r="123" spans="1:16" x14ac:dyDescent="0.25">
      <c r="A123" s="71" t="str">
        <f>Rekenblad!A123</f>
        <v>Begane grond</v>
      </c>
      <c r="B123" s="12" t="str">
        <f>Rekenblad!B123</f>
        <v>0.2</v>
      </c>
      <c r="C123" s="13" t="str">
        <f>Rekenblad!C123</f>
        <v>Facilitair</v>
      </c>
      <c r="D123" s="14" t="str">
        <f>Rekenblad!D123</f>
        <v>Hoofdgebouw</v>
      </c>
      <c r="E123" s="15" t="str">
        <f>Rekenblad!E123</f>
        <v>Gietvloer</v>
      </c>
      <c r="F123" s="16">
        <f>Rekenblad!F123</f>
        <v>15.29</v>
      </c>
      <c r="G123" s="17">
        <f>Rekenblad!G123</f>
        <v>40</v>
      </c>
      <c r="H123" s="74">
        <f>Rekenblad!H123</f>
        <v>0</v>
      </c>
      <c r="I123" s="20">
        <f>Rekenblad!I123</f>
        <v>0</v>
      </c>
      <c r="J123" s="20">
        <f>Rekenblad!J123</f>
        <v>5.61</v>
      </c>
      <c r="K123" s="20">
        <f>Rekenblad!K123</f>
        <v>0</v>
      </c>
      <c r="L123" s="21">
        <f>Rekenblad!L123</f>
        <v>0</v>
      </c>
      <c r="M123" s="9">
        <f>Rekenblad!M123</f>
        <v>0</v>
      </c>
      <c r="N123" s="9" t="str">
        <f>Rekenblad!N123</f>
        <v>Kantoor e.d.</v>
      </c>
      <c r="O123" s="22">
        <f t="shared" si="5"/>
        <v>0</v>
      </c>
      <c r="P123" s="40" t="e">
        <f t="shared" si="4"/>
        <v>#DIV/0!</v>
      </c>
    </row>
    <row r="124" spans="1:16" hidden="1" x14ac:dyDescent="0.25">
      <c r="A124" s="71" t="str">
        <f>Rekenblad!A124</f>
        <v>Begane grond</v>
      </c>
      <c r="B124" s="32" t="str">
        <f>Rekenblad!B124</f>
        <v>0.14</v>
      </c>
      <c r="C124" s="13" t="str">
        <f>Rekenblad!C124</f>
        <v>Podium</v>
      </c>
      <c r="D124" s="14" t="str">
        <f>Rekenblad!D124</f>
        <v>Hoofdgebouw</v>
      </c>
      <c r="E124" s="15" t="str">
        <f>Rekenblad!E124</f>
        <v>Gietvloer</v>
      </c>
      <c r="F124" s="16">
        <f>Rekenblad!F124</f>
        <v>12</v>
      </c>
      <c r="G124" s="17">
        <f>Rekenblad!G124</f>
        <v>200</v>
      </c>
      <c r="H124" s="74">
        <f>Rekenblad!H124</f>
        <v>0</v>
      </c>
      <c r="I124" s="20">
        <f>Rekenblad!I124</f>
        <v>0</v>
      </c>
      <c r="J124" s="20">
        <f>Rekenblad!J124</f>
        <v>29.33</v>
      </c>
      <c r="K124" s="20">
        <f>Rekenblad!K124</f>
        <v>0</v>
      </c>
      <c r="L124" s="21">
        <f>Rekenblad!L124</f>
        <v>0</v>
      </c>
      <c r="M124" s="43">
        <f>Rekenblad!M124</f>
        <v>0</v>
      </c>
      <c r="N124" s="9" t="str">
        <f>Rekenblad!N124</f>
        <v>Douches e.d.</v>
      </c>
      <c r="O124" s="22">
        <f>F124*G124*$R$18</f>
        <v>0</v>
      </c>
      <c r="P124" s="40" t="e">
        <f t="shared" si="4"/>
        <v>#DIV/0!</v>
      </c>
    </row>
    <row r="125" spans="1:16" hidden="1" x14ac:dyDescent="0.25">
      <c r="A125" s="71" t="str">
        <f>Rekenblad!A125</f>
        <v>Begane grond</v>
      </c>
      <c r="B125" s="33" t="str">
        <f>Rekenblad!B125</f>
        <v>0.02</v>
      </c>
      <c r="C125" s="13" t="str">
        <f>Rekenblad!C125</f>
        <v>Binnenentree</v>
      </c>
      <c r="D125" s="14" t="str">
        <f>Rekenblad!D125</f>
        <v>Onderbouw</v>
      </c>
      <c r="E125" s="15" t="str">
        <f>Rekenblad!E125</f>
        <v>D.H.T.</v>
      </c>
      <c r="F125" s="16">
        <f>Rekenblad!F125</f>
        <v>11.4</v>
      </c>
      <c r="G125" s="44">
        <f>Rekenblad!G125</f>
        <v>200</v>
      </c>
      <c r="H125" s="74">
        <f>Rekenblad!H125</f>
        <v>0</v>
      </c>
      <c r="I125" s="20">
        <f>Rekenblad!I125</f>
        <v>0</v>
      </c>
      <c r="J125" s="20">
        <f>Rekenblad!J125</f>
        <v>27.87</v>
      </c>
      <c r="K125" s="20">
        <f>Rekenblad!K125</f>
        <v>0</v>
      </c>
      <c r="L125" s="21">
        <f>Rekenblad!L125</f>
        <v>0</v>
      </c>
      <c r="M125" s="9">
        <f>Rekenblad!M125</f>
        <v>0</v>
      </c>
      <c r="N125" s="9" t="str">
        <f>Rekenblad!N125</f>
        <v>Douches e.d.</v>
      </c>
      <c r="O125" s="22">
        <f t="shared" ref="O125:O130" si="6">F125*G125*$R$18</f>
        <v>0</v>
      </c>
      <c r="P125" s="40" t="e">
        <f t="shared" si="4"/>
        <v>#DIV/0!</v>
      </c>
    </row>
    <row r="126" spans="1:16" hidden="1" x14ac:dyDescent="0.25">
      <c r="A126" s="71" t="str">
        <f>Rekenblad!A126</f>
        <v>Begane grond</v>
      </c>
      <c r="B126" s="33" t="str">
        <f>Rekenblad!B126</f>
        <v>0.08</v>
      </c>
      <c r="C126" s="13" t="str">
        <f>Rekenblad!C126</f>
        <v>Kantine uitgifte</v>
      </c>
      <c r="D126" s="14" t="str">
        <f>Rekenblad!D126</f>
        <v>Onderbouw</v>
      </c>
      <c r="E126" s="15" t="str">
        <f>Rekenblad!E126</f>
        <v>Epoxy</v>
      </c>
      <c r="F126" s="16">
        <f>Rekenblad!F126</f>
        <v>8.3699999999999992</v>
      </c>
      <c r="G126" s="44">
        <f>Rekenblad!G126</f>
        <v>200</v>
      </c>
      <c r="H126" s="74">
        <f>Rekenblad!H126</f>
        <v>0</v>
      </c>
      <c r="I126" s="20">
        <f>Rekenblad!I126</f>
        <v>0</v>
      </c>
      <c r="J126" s="20">
        <f>Rekenblad!J126</f>
        <v>20.46</v>
      </c>
      <c r="K126" s="20">
        <f>Rekenblad!K126</f>
        <v>0</v>
      </c>
      <c r="L126" s="21">
        <f>Rekenblad!L126</f>
        <v>0</v>
      </c>
      <c r="M126" s="9">
        <f>Rekenblad!M126</f>
        <v>0</v>
      </c>
      <c r="N126" s="9" t="str">
        <f>Rekenblad!N126</f>
        <v>Douches e.d.</v>
      </c>
      <c r="O126" s="22">
        <f t="shared" si="6"/>
        <v>0</v>
      </c>
      <c r="P126" s="40" t="e">
        <f t="shared" si="4"/>
        <v>#DIV/0!</v>
      </c>
    </row>
    <row r="127" spans="1:16" hidden="1" x14ac:dyDescent="0.25">
      <c r="A127" s="71" t="str">
        <f>Rekenblad!A127</f>
        <v>Eerste etage</v>
      </c>
      <c r="B127" s="12" t="str">
        <f>Rekenblad!B127</f>
        <v>0.08</v>
      </c>
      <c r="C127" s="13" t="str">
        <f>Rekenblad!C127</f>
        <v>Herendouche</v>
      </c>
      <c r="D127" s="14" t="str">
        <f>Rekenblad!D127</f>
        <v>Gvmzaal</v>
      </c>
      <c r="E127" s="15" t="str">
        <f>Rekenblad!E127</f>
        <v>D.H.T.</v>
      </c>
      <c r="F127" s="16">
        <f>Rekenblad!F127</f>
        <v>23.57</v>
      </c>
      <c r="G127" s="17">
        <f>Rekenblad!G127</f>
        <v>200</v>
      </c>
      <c r="H127" s="74">
        <f>Rekenblad!H127</f>
        <v>0</v>
      </c>
      <c r="I127" s="20">
        <f>Rekenblad!I127</f>
        <v>0</v>
      </c>
      <c r="J127" s="20">
        <f>Rekenblad!J127</f>
        <v>57.62</v>
      </c>
      <c r="K127" s="20">
        <f>Rekenblad!K127</f>
        <v>0</v>
      </c>
      <c r="L127" s="21">
        <f>Rekenblad!L127</f>
        <v>0</v>
      </c>
      <c r="M127" s="9">
        <f>Rekenblad!M127</f>
        <v>0</v>
      </c>
      <c r="N127" s="9" t="str">
        <f>Rekenblad!N127</f>
        <v>Douches e.d.</v>
      </c>
      <c r="O127" s="22">
        <f t="shared" si="6"/>
        <v>0</v>
      </c>
      <c r="P127" s="40" t="e">
        <f t="shared" si="4"/>
        <v>#DIV/0!</v>
      </c>
    </row>
    <row r="128" spans="1:16" hidden="1" x14ac:dyDescent="0.25">
      <c r="A128" s="71" t="str">
        <f>Rekenblad!A128</f>
        <v>Eerste etage</v>
      </c>
      <c r="B128" s="12" t="str">
        <f>Rekenblad!B128</f>
        <v>0.11</v>
      </c>
      <c r="C128" s="13" t="str">
        <f>Rekenblad!C128</f>
        <v>Damesdouche</v>
      </c>
      <c r="D128" s="14" t="str">
        <f>Rekenblad!D128</f>
        <v>Gvmzaal</v>
      </c>
      <c r="E128" s="15" t="str">
        <f>Rekenblad!E128</f>
        <v>D.H.T.</v>
      </c>
      <c r="F128" s="16">
        <f>Rekenblad!F128</f>
        <v>23.57</v>
      </c>
      <c r="G128" s="17">
        <f>Rekenblad!G128</f>
        <v>200</v>
      </c>
      <c r="H128" s="74">
        <f>Rekenblad!H128</f>
        <v>0</v>
      </c>
      <c r="I128" s="20">
        <f>Rekenblad!I128</f>
        <v>0</v>
      </c>
      <c r="J128" s="20">
        <f>Rekenblad!J128</f>
        <v>57.62</v>
      </c>
      <c r="K128" s="20">
        <f>Rekenblad!K128</f>
        <v>0</v>
      </c>
      <c r="L128" s="21">
        <f>Rekenblad!L128</f>
        <v>0</v>
      </c>
      <c r="M128" s="9">
        <f>Rekenblad!M128</f>
        <v>0</v>
      </c>
      <c r="N128" s="9" t="str">
        <f>Rekenblad!N128</f>
        <v>Douches e.d.</v>
      </c>
      <c r="O128" s="22">
        <f t="shared" si="6"/>
        <v>0</v>
      </c>
      <c r="P128" s="40" t="e">
        <f t="shared" si="4"/>
        <v>#DIV/0!</v>
      </c>
    </row>
    <row r="129" spans="1:16" hidden="1" x14ac:dyDescent="0.25">
      <c r="A129" s="71" t="str">
        <f>Rekenblad!A129</f>
        <v>Begane grond</v>
      </c>
      <c r="B129" s="33" t="str">
        <f>Rekenblad!B129</f>
        <v>0.01</v>
      </c>
      <c r="C129" s="13" t="str">
        <f>Rekenblad!C129</f>
        <v>Buitenentree</v>
      </c>
      <c r="D129" s="14" t="str">
        <f>Rekenblad!D129</f>
        <v>Onderbouw</v>
      </c>
      <c r="E129" s="15" t="str">
        <f>Rekenblad!E129</f>
        <v>Schoonloopmat</v>
      </c>
      <c r="F129" s="16">
        <f>Rekenblad!F129</f>
        <v>8.42</v>
      </c>
      <c r="G129" s="31">
        <f>Rekenblad!G129</f>
        <v>200</v>
      </c>
      <c r="H129" s="74">
        <f>Rekenblad!H129</f>
        <v>0</v>
      </c>
      <c r="I129" s="20">
        <f>Rekenblad!I129</f>
        <v>0</v>
      </c>
      <c r="J129" s="20">
        <f>Rekenblad!J129</f>
        <v>20.58</v>
      </c>
      <c r="K129" s="20">
        <f>Rekenblad!K129</f>
        <v>0</v>
      </c>
      <c r="L129" s="21">
        <f>Rekenblad!L129</f>
        <v>0</v>
      </c>
      <c r="M129" s="9">
        <f>Rekenblad!M129</f>
        <v>0</v>
      </c>
      <c r="N129" s="9" t="str">
        <f>Rekenblad!N129</f>
        <v>Douches e.d.</v>
      </c>
      <c r="O129" s="22">
        <f t="shared" si="6"/>
        <v>0</v>
      </c>
      <c r="P129" s="40" t="e">
        <f t="shared" si="4"/>
        <v>#DIV/0!</v>
      </c>
    </row>
    <row r="130" spans="1:16" hidden="1" x14ac:dyDescent="0.25">
      <c r="A130" s="71" t="str">
        <f>Rekenblad!A130</f>
        <v>Tweede etage</v>
      </c>
      <c r="B130" s="28" t="str">
        <f>Rekenblad!B130</f>
        <v>2.07</v>
      </c>
      <c r="C130" s="13" t="str">
        <f>Rekenblad!C130</f>
        <v>Urinoirs 4x</v>
      </c>
      <c r="D130" s="14" t="str">
        <f>Rekenblad!D130</f>
        <v>Hoofdgebouw</v>
      </c>
      <c r="E130" s="15" t="str">
        <f>Rekenblad!E130</f>
        <v>D.H.T.</v>
      </c>
      <c r="F130" s="16">
        <f>Rekenblad!F130</f>
        <v>5.03</v>
      </c>
      <c r="G130" s="29">
        <f>Rekenblad!G130</f>
        <v>200</v>
      </c>
      <c r="H130" s="74">
        <f>Rekenblad!H130</f>
        <v>0</v>
      </c>
      <c r="I130" s="20">
        <f>Rekenblad!I130</f>
        <v>0</v>
      </c>
      <c r="J130" s="20">
        <f>Rekenblad!J130</f>
        <v>12.3</v>
      </c>
      <c r="K130" s="20">
        <f>Rekenblad!K130</f>
        <v>0</v>
      </c>
      <c r="L130" s="21">
        <f>Rekenblad!L130</f>
        <v>0</v>
      </c>
      <c r="M130" s="9">
        <f>Rekenblad!M130</f>
        <v>0</v>
      </c>
      <c r="N130" s="9" t="str">
        <f>Rekenblad!N130</f>
        <v>Douches e.d.</v>
      </c>
      <c r="O130" s="22">
        <f t="shared" si="6"/>
        <v>0</v>
      </c>
      <c r="P130" s="40" t="e">
        <f t="shared" si="4"/>
        <v>#DIV/0!</v>
      </c>
    </row>
    <row r="131" spans="1:16" hidden="1" x14ac:dyDescent="0.25">
      <c r="A131" s="71" t="str">
        <f>Rekenblad!A131</f>
        <v>Begane grond</v>
      </c>
      <c r="B131" s="33" t="str">
        <f>Rekenblad!B131</f>
        <v>0.09</v>
      </c>
      <c r="C131" s="13" t="str">
        <f>Rekenblad!C131</f>
        <v>Herentoilet voorruimte incl. urinoirs</v>
      </c>
      <c r="D131" s="14" t="str">
        <f>Rekenblad!D131</f>
        <v>Onderbouw</v>
      </c>
      <c r="E131" s="15" t="str">
        <f>Rekenblad!E131</f>
        <v>Epoxy</v>
      </c>
      <c r="F131" s="16">
        <f>Rekenblad!F131</f>
        <v>8.23</v>
      </c>
      <c r="G131" s="31">
        <f>Rekenblad!G131</f>
        <v>200</v>
      </c>
      <c r="H131" s="74">
        <f>Rekenblad!H131</f>
        <v>0</v>
      </c>
      <c r="I131" s="20">
        <f>Rekenblad!I131</f>
        <v>0</v>
      </c>
      <c r="J131" s="20">
        <f>Rekenblad!J131</f>
        <v>24.14</v>
      </c>
      <c r="K131" s="20">
        <f>Rekenblad!K131</f>
        <v>0</v>
      </c>
      <c r="L131" s="21">
        <f>Rekenblad!L131</f>
        <v>0</v>
      </c>
      <c r="M131" s="43">
        <f>Rekenblad!M131</f>
        <v>0</v>
      </c>
      <c r="N131" s="9" t="str">
        <f>Rekenblad!N131</f>
        <v>Toilet voorruimte</v>
      </c>
      <c r="O131" s="22">
        <f>F131*G131*$R$19</f>
        <v>0</v>
      </c>
      <c r="P131" s="40" t="e">
        <f t="shared" si="4"/>
        <v>#DIV/0!</v>
      </c>
    </row>
    <row r="132" spans="1:16" hidden="1" x14ac:dyDescent="0.25">
      <c r="A132" s="71" t="str">
        <f>Rekenblad!A132</f>
        <v>Derde etage</v>
      </c>
      <c r="B132" s="28" t="str">
        <f>Rekenblad!B132</f>
        <v>3.04</v>
      </c>
      <c r="C132" s="13" t="str">
        <f>Rekenblad!C132</f>
        <v>Damestoilet voorruimte</v>
      </c>
      <c r="D132" s="14" t="str">
        <f>Rekenblad!D132</f>
        <v>Hoofdgebouw</v>
      </c>
      <c r="E132" s="15" t="str">
        <f>Rekenblad!E132</f>
        <v>D.H.T.</v>
      </c>
      <c r="F132" s="16">
        <f>Rekenblad!F132</f>
        <v>11.99</v>
      </c>
      <c r="G132" s="29">
        <f>Rekenblad!G132</f>
        <v>200</v>
      </c>
      <c r="H132" s="74">
        <f>Rekenblad!H132</f>
        <v>0</v>
      </c>
      <c r="I132" s="20">
        <f>Rekenblad!I132</f>
        <v>0</v>
      </c>
      <c r="J132" s="20">
        <f>Rekenblad!J132</f>
        <v>36.64</v>
      </c>
      <c r="K132" s="20">
        <f>Rekenblad!K132</f>
        <v>0</v>
      </c>
      <c r="L132" s="21">
        <f>Rekenblad!L132</f>
        <v>0</v>
      </c>
      <c r="M132" s="43">
        <f>Rekenblad!M132</f>
        <v>0</v>
      </c>
      <c r="N132" s="9" t="str">
        <f>Rekenblad!N132</f>
        <v>Toilet voorruimte</v>
      </c>
      <c r="O132" s="22">
        <f t="shared" ref="O132:O136" si="7">F132*G132*$R$19</f>
        <v>0</v>
      </c>
      <c r="P132" s="40" t="e">
        <f t="shared" si="4"/>
        <v>#DIV/0!</v>
      </c>
    </row>
    <row r="133" spans="1:16" hidden="1" x14ac:dyDescent="0.25">
      <c r="A133" s="71" t="str">
        <f>Rekenblad!A133</f>
        <v>Eerste etage</v>
      </c>
      <c r="B133" s="26" t="str">
        <f>Rekenblad!B133</f>
        <v>1.02</v>
      </c>
      <c r="C133" s="13" t="str">
        <f>Rekenblad!C133</f>
        <v>Damestoilet voorruimte</v>
      </c>
      <c r="D133" s="14" t="str">
        <f>Rekenblad!D133</f>
        <v>Hoofdgebouw</v>
      </c>
      <c r="E133" s="15" t="str">
        <f>Rekenblad!E133</f>
        <v>D.H.T.</v>
      </c>
      <c r="F133" s="16">
        <f>Rekenblad!F133</f>
        <v>11.99</v>
      </c>
      <c r="G133" s="25">
        <f>Rekenblad!G133</f>
        <v>200</v>
      </c>
      <c r="H133" s="74">
        <f>Rekenblad!H133</f>
        <v>0</v>
      </c>
      <c r="I133" s="20">
        <f>Rekenblad!I133</f>
        <v>0</v>
      </c>
      <c r="J133" s="20">
        <f>Rekenblad!J133</f>
        <v>36.64</v>
      </c>
      <c r="K133" s="20">
        <f>Rekenblad!K133</f>
        <v>0</v>
      </c>
      <c r="L133" s="21">
        <f>Rekenblad!L133</f>
        <v>0</v>
      </c>
      <c r="M133" s="9">
        <f>Rekenblad!M133</f>
        <v>0</v>
      </c>
      <c r="N133" s="9" t="str">
        <f>Rekenblad!N133</f>
        <v>Toilet voorruimte</v>
      </c>
      <c r="O133" s="22">
        <f t="shared" si="7"/>
        <v>0</v>
      </c>
      <c r="P133" s="40" t="e">
        <f t="shared" si="4"/>
        <v>#DIV/0!</v>
      </c>
    </row>
    <row r="134" spans="1:16" hidden="1" x14ac:dyDescent="0.25">
      <c r="A134" s="71" t="str">
        <f>Rekenblad!A134</f>
        <v>Tweede etage</v>
      </c>
      <c r="B134" s="28" t="str">
        <f>Rekenblad!B134</f>
        <v>2.03</v>
      </c>
      <c r="C134" s="13" t="str">
        <f>Rekenblad!C134</f>
        <v>Herentoilet voorruimte</v>
      </c>
      <c r="D134" s="14" t="str">
        <f>Rekenblad!D134</f>
        <v>Hoofdgebouw</v>
      </c>
      <c r="E134" s="15" t="str">
        <f>Rekenblad!E134</f>
        <v>D.H.T.</v>
      </c>
      <c r="F134" s="16">
        <f>Rekenblad!F134</f>
        <v>11.99</v>
      </c>
      <c r="G134" s="29">
        <f>Rekenblad!G134</f>
        <v>200</v>
      </c>
      <c r="H134" s="74">
        <f>Rekenblad!H134</f>
        <v>0</v>
      </c>
      <c r="I134" s="20">
        <f>Rekenblad!I134</f>
        <v>0</v>
      </c>
      <c r="J134" s="20">
        <f>Rekenblad!J134</f>
        <v>36.64</v>
      </c>
      <c r="K134" s="20">
        <f>Rekenblad!K134</f>
        <v>0</v>
      </c>
      <c r="L134" s="21">
        <f>Rekenblad!L134</f>
        <v>0</v>
      </c>
      <c r="M134" s="9">
        <f>Rekenblad!M134</f>
        <v>0</v>
      </c>
      <c r="N134" s="9" t="str">
        <f>Rekenblad!N134</f>
        <v>Toilet voorruimte</v>
      </c>
      <c r="O134" s="22">
        <f t="shared" si="7"/>
        <v>0</v>
      </c>
      <c r="P134" s="40" t="e">
        <f t="shared" si="4"/>
        <v>#DIV/0!</v>
      </c>
    </row>
    <row r="135" spans="1:16" hidden="1" x14ac:dyDescent="0.25">
      <c r="A135" s="71" t="str">
        <f>Rekenblad!A135</f>
        <v>Begane grond</v>
      </c>
      <c r="B135" s="26" t="str">
        <f>Rekenblad!B135</f>
        <v>0.25</v>
      </c>
      <c r="C135" s="13" t="str">
        <f>Rekenblad!C135</f>
        <v>Lerarentoilet dames voorruimte</v>
      </c>
      <c r="D135" s="14" t="str">
        <f>Rekenblad!D135</f>
        <v>Hoofdgebouw</v>
      </c>
      <c r="E135" s="15" t="str">
        <f>Rekenblad!E135</f>
        <v>D.H.T.</v>
      </c>
      <c r="F135" s="16">
        <f>Rekenblad!F135</f>
        <v>4.9800000000000004</v>
      </c>
      <c r="G135" s="25">
        <f>Rekenblad!G135</f>
        <v>200</v>
      </c>
      <c r="H135" s="74">
        <f>Rekenblad!H135</f>
        <v>0</v>
      </c>
      <c r="I135" s="20">
        <f>Rekenblad!I135</f>
        <v>0</v>
      </c>
      <c r="J135" s="20">
        <f>Rekenblad!J135</f>
        <v>18.260000000000002</v>
      </c>
      <c r="K135" s="20">
        <f>Rekenblad!K135</f>
        <v>0</v>
      </c>
      <c r="L135" s="21">
        <f>Rekenblad!L135</f>
        <v>0</v>
      </c>
      <c r="M135" s="43">
        <f>Rekenblad!M135</f>
        <v>0</v>
      </c>
      <c r="N135" s="9" t="str">
        <f>Rekenblad!N135</f>
        <v>Toilet voorruimte</v>
      </c>
      <c r="O135" s="22">
        <f t="shared" si="7"/>
        <v>0</v>
      </c>
      <c r="P135" s="40" t="e">
        <f t="shared" si="4"/>
        <v>#DIV/0!</v>
      </c>
    </row>
    <row r="136" spans="1:16" hidden="1" x14ac:dyDescent="0.25">
      <c r="A136" s="71" t="str">
        <f>Rekenblad!A136</f>
        <v>Begane grond</v>
      </c>
      <c r="B136" s="26" t="str">
        <f>Rekenblad!B136</f>
        <v>0.28</v>
      </c>
      <c r="C136" s="13" t="str">
        <f>Rekenblad!C136</f>
        <v>Leraren herentoilet voorruimte</v>
      </c>
      <c r="D136" s="14" t="str">
        <f>Rekenblad!D136</f>
        <v>Hoofdgebouw</v>
      </c>
      <c r="E136" s="15" t="str">
        <f>Rekenblad!E136</f>
        <v>D.H.T.</v>
      </c>
      <c r="F136" s="16">
        <f>Rekenblad!F136</f>
        <v>4.96</v>
      </c>
      <c r="G136" s="25">
        <f>Rekenblad!G136</f>
        <v>200</v>
      </c>
      <c r="H136" s="74">
        <f>Rekenblad!H136</f>
        <v>0</v>
      </c>
      <c r="I136" s="20">
        <f>Rekenblad!I136</f>
        <v>0</v>
      </c>
      <c r="J136" s="20">
        <f>Rekenblad!J136</f>
        <v>18.190000000000001</v>
      </c>
      <c r="K136" s="20">
        <f>Rekenblad!K136</f>
        <v>0</v>
      </c>
      <c r="L136" s="21">
        <f>Rekenblad!L136</f>
        <v>0</v>
      </c>
      <c r="M136" s="9">
        <f>Rekenblad!M136</f>
        <v>0</v>
      </c>
      <c r="N136" s="9" t="str">
        <f>Rekenblad!N136</f>
        <v>Toilet voorruimte</v>
      </c>
      <c r="O136" s="22">
        <f t="shared" si="7"/>
        <v>0</v>
      </c>
      <c r="P136" s="40" t="e">
        <f t="shared" si="4"/>
        <v>#DIV/0!</v>
      </c>
    </row>
    <row r="137" spans="1:16" hidden="1" x14ac:dyDescent="0.25">
      <c r="A137" s="71" t="str">
        <f>Rekenblad!A137</f>
        <v>Begane grond</v>
      </c>
      <c r="B137" s="26" t="str">
        <f>Rekenblad!B137</f>
        <v>0.37</v>
      </c>
      <c r="C137" s="13" t="str">
        <f>Rekenblad!C137</f>
        <v>Lift</v>
      </c>
      <c r="D137" s="14" t="str">
        <f>Rekenblad!D137</f>
        <v>Hoofdgebouw</v>
      </c>
      <c r="E137" s="15" t="str">
        <f>Rekenblad!E137</f>
        <v>Linoleum</v>
      </c>
      <c r="F137" s="16">
        <f>Rekenblad!F137</f>
        <v>1</v>
      </c>
      <c r="G137" s="25">
        <f>Rekenblad!G137</f>
        <v>200</v>
      </c>
      <c r="H137" s="74">
        <f>Rekenblad!H137</f>
        <v>0</v>
      </c>
      <c r="I137" s="20">
        <f>Rekenblad!I137</f>
        <v>0</v>
      </c>
      <c r="J137" s="20">
        <f>Rekenblad!J137</f>
        <v>4.07</v>
      </c>
      <c r="K137" s="20">
        <f>Rekenblad!K137</f>
        <v>0</v>
      </c>
      <c r="L137" s="21">
        <f>Rekenblad!L137</f>
        <v>0</v>
      </c>
      <c r="M137" s="43">
        <f>Rekenblad!M137</f>
        <v>0</v>
      </c>
      <c r="N137" s="9" t="str">
        <f>Rekenblad!N137</f>
        <v>Toilet</v>
      </c>
      <c r="O137" s="22">
        <f>F137*G137*$R$20</f>
        <v>0</v>
      </c>
      <c r="P137" s="40" t="e">
        <f t="shared" si="4"/>
        <v>#DIV/0!</v>
      </c>
    </row>
    <row r="138" spans="1:16" hidden="1" x14ac:dyDescent="0.25">
      <c r="A138" s="71" t="str">
        <f>Rekenblad!A138</f>
        <v>Begane grond</v>
      </c>
      <c r="B138" s="33" t="str">
        <f>Rekenblad!B138</f>
        <v>0.24</v>
      </c>
      <c r="C138" s="13" t="str">
        <f>Rekenblad!C138</f>
        <v>Lift</v>
      </c>
      <c r="D138" s="14" t="str">
        <f>Rekenblad!D138</f>
        <v>Onderbouw</v>
      </c>
      <c r="E138" s="15" t="str">
        <f>Rekenblad!E138</f>
        <v>Marmoleum</v>
      </c>
      <c r="F138" s="16">
        <f>Rekenblad!F138</f>
        <v>2</v>
      </c>
      <c r="G138" s="44">
        <f>Rekenblad!G138</f>
        <v>200</v>
      </c>
      <c r="H138" s="74">
        <f>Rekenblad!H138</f>
        <v>0</v>
      </c>
      <c r="I138" s="20">
        <f>Rekenblad!I138</f>
        <v>0</v>
      </c>
      <c r="J138" s="20">
        <f>Rekenblad!J138</f>
        <v>8.15</v>
      </c>
      <c r="K138" s="20">
        <f>Rekenblad!K138</f>
        <v>0</v>
      </c>
      <c r="L138" s="21">
        <f>Rekenblad!L138</f>
        <v>0</v>
      </c>
      <c r="M138" s="9">
        <f>Rekenblad!M138</f>
        <v>0</v>
      </c>
      <c r="N138" s="9" t="str">
        <f>Rekenblad!N138</f>
        <v>Toilet</v>
      </c>
      <c r="O138" s="22">
        <f t="shared" ref="O138:O148" si="8">F138*G138*$R$20</f>
        <v>0</v>
      </c>
      <c r="P138" s="40" t="e">
        <f t="shared" si="4"/>
        <v>#DIV/0!</v>
      </c>
    </row>
    <row r="139" spans="1:16" hidden="1" x14ac:dyDescent="0.25">
      <c r="A139" s="71" t="str">
        <f>Rekenblad!A139</f>
        <v>Begane grond</v>
      </c>
      <c r="B139" s="33" t="str">
        <f>Rekenblad!B139</f>
        <v>0.29</v>
      </c>
      <c r="C139" s="13" t="str">
        <f>Rekenblad!C139</f>
        <v>Lerarentoilet heren + Miva</v>
      </c>
      <c r="D139" s="14" t="str">
        <f>Rekenblad!D139</f>
        <v>Onderbouw</v>
      </c>
      <c r="E139" s="15" t="str">
        <f>Rekenblad!E139</f>
        <v>Epoxy</v>
      </c>
      <c r="F139" s="16">
        <f>Rekenblad!F139</f>
        <v>3.35</v>
      </c>
      <c r="G139" s="44">
        <f>Rekenblad!G139</f>
        <v>200</v>
      </c>
      <c r="H139" s="74">
        <f>Rekenblad!H139</f>
        <v>0</v>
      </c>
      <c r="I139" s="20">
        <f>Rekenblad!I139</f>
        <v>0</v>
      </c>
      <c r="J139" s="20">
        <f>Rekenblad!J139</f>
        <v>13.65</v>
      </c>
      <c r="K139" s="20">
        <f>Rekenblad!K139</f>
        <v>0</v>
      </c>
      <c r="L139" s="21">
        <f>Rekenblad!L139</f>
        <v>0</v>
      </c>
      <c r="M139" s="9">
        <f>Rekenblad!M139</f>
        <v>0</v>
      </c>
      <c r="N139" s="9" t="str">
        <f>Rekenblad!N139</f>
        <v>Toilet</v>
      </c>
      <c r="O139" s="22">
        <f t="shared" si="8"/>
        <v>0</v>
      </c>
      <c r="P139" s="40" t="e">
        <f t="shared" si="4"/>
        <v>#DIV/0!</v>
      </c>
    </row>
    <row r="140" spans="1:16" hidden="1" x14ac:dyDescent="0.25">
      <c r="A140" s="71" t="str">
        <f>Rekenblad!A140</f>
        <v>Begane grond</v>
      </c>
      <c r="B140" s="12" t="str">
        <f>Rekenblad!B140</f>
        <v>0.06</v>
      </c>
      <c r="C140" s="13" t="str">
        <f>Rekenblad!C140</f>
        <v>Mindervalide toilet</v>
      </c>
      <c r="D140" s="14" t="str">
        <f>Rekenblad!D140</f>
        <v>Hoofdgebouw</v>
      </c>
      <c r="E140" s="15" t="str">
        <f>Rekenblad!E140</f>
        <v>D.H.T.</v>
      </c>
      <c r="F140" s="16">
        <f>Rekenblad!F140</f>
        <v>4.33</v>
      </c>
      <c r="G140" s="17">
        <f>Rekenblad!G140</f>
        <v>200</v>
      </c>
      <c r="H140" s="74">
        <f>Rekenblad!H140</f>
        <v>0</v>
      </c>
      <c r="I140" s="20">
        <f>Rekenblad!I140</f>
        <v>0</v>
      </c>
      <c r="J140" s="20">
        <f>Rekenblad!J140</f>
        <v>17.64</v>
      </c>
      <c r="K140" s="20">
        <f>Rekenblad!K140</f>
        <v>0</v>
      </c>
      <c r="L140" s="21">
        <f>Rekenblad!L140</f>
        <v>0</v>
      </c>
      <c r="M140" s="9">
        <f>Rekenblad!M140</f>
        <v>0</v>
      </c>
      <c r="N140" s="9" t="str">
        <f>Rekenblad!N140</f>
        <v>Toilet</v>
      </c>
      <c r="O140" s="22">
        <f t="shared" si="8"/>
        <v>0</v>
      </c>
      <c r="P140" s="40" t="e">
        <f t="shared" si="4"/>
        <v>#DIV/0!</v>
      </c>
    </row>
    <row r="141" spans="1:16" hidden="1" x14ac:dyDescent="0.25">
      <c r="A141" s="71" t="str">
        <f>Rekenblad!A141</f>
        <v>Begane grond</v>
      </c>
      <c r="B141" s="32" t="str">
        <f>Rekenblad!B141</f>
        <v>0.07</v>
      </c>
      <c r="C141" s="13" t="str">
        <f>Rekenblad!C141</f>
        <v>Damestoilet voorruimte</v>
      </c>
      <c r="D141" s="14" t="str">
        <f>Rekenblad!D141</f>
        <v>Hoofdgebouw</v>
      </c>
      <c r="E141" s="15" t="str">
        <f>Rekenblad!E141</f>
        <v>D.H.T.</v>
      </c>
      <c r="F141" s="16">
        <f>Rekenblad!F141</f>
        <v>5.0999999999999996</v>
      </c>
      <c r="G141" s="17">
        <f>Rekenblad!G141</f>
        <v>200</v>
      </c>
      <c r="H141" s="74">
        <f>Rekenblad!H141</f>
        <v>0</v>
      </c>
      <c r="I141" s="20">
        <f>Rekenblad!I141</f>
        <v>0</v>
      </c>
      <c r="J141" s="20">
        <f>Rekenblad!J141</f>
        <v>20.78</v>
      </c>
      <c r="K141" s="20">
        <f>Rekenblad!K141</f>
        <v>0</v>
      </c>
      <c r="L141" s="21">
        <f>Rekenblad!L141</f>
        <v>0</v>
      </c>
      <c r="M141" s="9">
        <f>Rekenblad!M141</f>
        <v>0</v>
      </c>
      <c r="N141" s="9" t="str">
        <f>Rekenblad!N141</f>
        <v>Toilet</v>
      </c>
      <c r="O141" s="22">
        <f t="shared" si="8"/>
        <v>0</v>
      </c>
      <c r="P141" s="40" t="e">
        <f t="shared" si="4"/>
        <v>#DIV/0!</v>
      </c>
    </row>
    <row r="142" spans="1:16" hidden="1" x14ac:dyDescent="0.25">
      <c r="A142" s="71" t="str">
        <f>Rekenblad!A142</f>
        <v>Begane grond</v>
      </c>
      <c r="B142" s="33" t="str">
        <f>Rekenblad!B142</f>
        <v>0.11</v>
      </c>
      <c r="C142" s="13" t="str">
        <f>Rekenblad!C142</f>
        <v>Damestoilet voorruimte</v>
      </c>
      <c r="D142" s="14" t="str">
        <f>Rekenblad!D142</f>
        <v>Onderbouw</v>
      </c>
      <c r="E142" s="15" t="str">
        <f>Rekenblad!E142</f>
        <v>Epoxy</v>
      </c>
      <c r="F142" s="16">
        <f>Rekenblad!F142</f>
        <v>5.0999999999999996</v>
      </c>
      <c r="G142" s="31">
        <f>Rekenblad!G142</f>
        <v>200</v>
      </c>
      <c r="H142" s="74">
        <f>Rekenblad!H142</f>
        <v>0</v>
      </c>
      <c r="I142" s="20">
        <f>Rekenblad!I142</f>
        <v>0</v>
      </c>
      <c r="J142" s="20">
        <f>Rekenblad!J142</f>
        <v>20.78</v>
      </c>
      <c r="K142" s="20">
        <f>Rekenblad!K142</f>
        <v>0</v>
      </c>
      <c r="L142" s="21">
        <f>Rekenblad!L142</f>
        <v>0</v>
      </c>
      <c r="M142" s="9">
        <f>Rekenblad!M142</f>
        <v>0</v>
      </c>
      <c r="N142" s="9" t="str">
        <f>Rekenblad!N142</f>
        <v>Toilet</v>
      </c>
      <c r="O142" s="22">
        <f t="shared" si="8"/>
        <v>0</v>
      </c>
      <c r="P142" s="40" t="e">
        <f t="shared" si="4"/>
        <v>#DIV/0!</v>
      </c>
    </row>
    <row r="143" spans="1:16" hidden="1" x14ac:dyDescent="0.25">
      <c r="A143" s="71" t="str">
        <f>Rekenblad!A143</f>
        <v>Eerste etage</v>
      </c>
      <c r="B143" s="32" t="str">
        <f>Rekenblad!B143</f>
        <v>0.07</v>
      </c>
      <c r="C143" s="13" t="str">
        <f>Rekenblad!C143</f>
        <v>Damestoilet voorruimte</v>
      </c>
      <c r="D143" s="14" t="str">
        <f>Rekenblad!D143</f>
        <v>Gvmzaal</v>
      </c>
      <c r="E143" s="15" t="str">
        <f>Rekenblad!E143</f>
        <v>D.H.T.</v>
      </c>
      <c r="F143" s="16">
        <f>Rekenblad!F143</f>
        <v>6.9</v>
      </c>
      <c r="G143" s="17">
        <f>Rekenblad!G143</f>
        <v>200</v>
      </c>
      <c r="H143" s="74">
        <f>Rekenblad!H143</f>
        <v>0</v>
      </c>
      <c r="I143" s="20">
        <f>Rekenblad!I143</f>
        <v>0</v>
      </c>
      <c r="J143" s="20">
        <f>Rekenblad!J143</f>
        <v>28.11</v>
      </c>
      <c r="K143" s="20">
        <f>Rekenblad!K143</f>
        <v>0</v>
      </c>
      <c r="L143" s="21">
        <f>Rekenblad!L143</f>
        <v>0</v>
      </c>
      <c r="M143" s="9">
        <f>Rekenblad!M143</f>
        <v>0</v>
      </c>
      <c r="N143" s="9" t="str">
        <f>Rekenblad!N143</f>
        <v>Toilet</v>
      </c>
      <c r="O143" s="22">
        <f t="shared" si="8"/>
        <v>0</v>
      </c>
      <c r="P143" s="40" t="e">
        <f t="shared" si="4"/>
        <v>#DIV/0!</v>
      </c>
    </row>
    <row r="144" spans="1:16" hidden="1" x14ac:dyDescent="0.25">
      <c r="A144" s="71" t="str">
        <f>Rekenblad!A144</f>
        <v>Eerste etage</v>
      </c>
      <c r="B144" s="12" t="str">
        <f>Rekenblad!B144</f>
        <v>0.07</v>
      </c>
      <c r="C144" s="13" t="str">
        <f>Rekenblad!C144</f>
        <v>Herentoilet voorruimte</v>
      </c>
      <c r="D144" s="14" t="str">
        <f>Rekenblad!D144</f>
        <v>Gvmzaal</v>
      </c>
      <c r="E144" s="15" t="str">
        <f>Rekenblad!E144</f>
        <v>D.H.T.</v>
      </c>
      <c r="F144" s="16">
        <f>Rekenblad!F144</f>
        <v>6.9</v>
      </c>
      <c r="G144" s="17">
        <f>Rekenblad!G144</f>
        <v>200</v>
      </c>
      <c r="H144" s="74">
        <f>Rekenblad!H144</f>
        <v>0</v>
      </c>
      <c r="I144" s="20">
        <f>Rekenblad!I144</f>
        <v>0</v>
      </c>
      <c r="J144" s="20">
        <f>Rekenblad!J144</f>
        <v>28.11</v>
      </c>
      <c r="K144" s="20">
        <f>Rekenblad!K144</f>
        <v>0</v>
      </c>
      <c r="L144" s="21">
        <f>Rekenblad!L144</f>
        <v>0</v>
      </c>
      <c r="M144" s="9">
        <f>Rekenblad!M144</f>
        <v>0</v>
      </c>
      <c r="N144" s="9" t="str">
        <f>Rekenblad!N144</f>
        <v>Toilet</v>
      </c>
      <c r="O144" s="22">
        <f t="shared" si="8"/>
        <v>0</v>
      </c>
      <c r="P144" s="40" t="e">
        <f t="shared" ref="P144:P183" si="9">O144/I144-1</f>
        <v>#DIV/0!</v>
      </c>
    </row>
    <row r="145" spans="1:16" hidden="1" x14ac:dyDescent="0.25">
      <c r="A145" s="71" t="str">
        <f>Rekenblad!A145</f>
        <v>Begane grond</v>
      </c>
      <c r="B145" s="12" t="str">
        <f>Rekenblad!B145</f>
        <v>0.03</v>
      </c>
      <c r="C145" s="13" t="str">
        <f>Rekenblad!C145</f>
        <v>Herentoilet voorruimte</v>
      </c>
      <c r="D145" s="14" t="str">
        <f>Rekenblad!D145</f>
        <v>Hoofdgebouw</v>
      </c>
      <c r="E145" s="15" t="str">
        <f>Rekenblad!E145</f>
        <v>D.H.T.</v>
      </c>
      <c r="F145" s="16">
        <f>Rekenblad!F145</f>
        <v>5.49</v>
      </c>
      <c r="G145" s="17">
        <f>Rekenblad!G145</f>
        <v>200</v>
      </c>
      <c r="H145" s="74">
        <f>Rekenblad!H145</f>
        <v>0</v>
      </c>
      <c r="I145" s="20">
        <f>Rekenblad!I145</f>
        <v>0</v>
      </c>
      <c r="J145" s="20">
        <f>Rekenblad!J145</f>
        <v>22.37</v>
      </c>
      <c r="K145" s="20">
        <f>Rekenblad!K145</f>
        <v>0</v>
      </c>
      <c r="L145" s="21">
        <f>Rekenblad!L145</f>
        <v>0</v>
      </c>
      <c r="M145" s="9">
        <f>Rekenblad!M145</f>
        <v>0</v>
      </c>
      <c r="N145" s="9" t="str">
        <f>Rekenblad!N145</f>
        <v>Toilet</v>
      </c>
      <c r="O145" s="22">
        <f t="shared" si="8"/>
        <v>0</v>
      </c>
      <c r="P145" s="40" t="e">
        <f t="shared" si="9"/>
        <v>#DIV/0!</v>
      </c>
    </row>
    <row r="146" spans="1:16" hidden="1" x14ac:dyDescent="0.25">
      <c r="A146" s="71" t="str">
        <f>Rekenblad!A146</f>
        <v>Begane grond</v>
      </c>
      <c r="B146" s="33" t="str">
        <f>Rekenblad!B146</f>
        <v>0.28</v>
      </c>
      <c r="C146" s="13" t="str">
        <f>Rekenblad!C146</f>
        <v>Lerarentoilet dames</v>
      </c>
      <c r="D146" s="14" t="str">
        <f>Rekenblad!D146</f>
        <v>Onderbouw</v>
      </c>
      <c r="E146" s="15" t="str">
        <f>Rekenblad!E146</f>
        <v>Epoxy</v>
      </c>
      <c r="F146" s="16">
        <f>Rekenblad!F146</f>
        <v>2.23</v>
      </c>
      <c r="G146" s="44">
        <f>Rekenblad!G146</f>
        <v>200</v>
      </c>
      <c r="H146" s="74">
        <f>Rekenblad!H146</f>
        <v>0</v>
      </c>
      <c r="I146" s="20">
        <f>Rekenblad!I146</f>
        <v>0</v>
      </c>
      <c r="J146" s="20">
        <f>Rekenblad!J146</f>
        <v>9.09</v>
      </c>
      <c r="K146" s="20">
        <f>Rekenblad!K146</f>
        <v>0</v>
      </c>
      <c r="L146" s="21">
        <f>Rekenblad!L146</f>
        <v>0</v>
      </c>
      <c r="M146" s="9">
        <f>Rekenblad!M146</f>
        <v>0</v>
      </c>
      <c r="N146" s="9" t="str">
        <f>Rekenblad!N146</f>
        <v>Toilet</v>
      </c>
      <c r="O146" s="22">
        <f t="shared" si="8"/>
        <v>0</v>
      </c>
      <c r="P146" s="40" t="e">
        <f t="shared" si="9"/>
        <v>#DIV/0!</v>
      </c>
    </row>
    <row r="147" spans="1:16" hidden="1" x14ac:dyDescent="0.25">
      <c r="A147" s="71" t="str">
        <f>Rekenblad!A147</f>
        <v>Tussenverdieping</v>
      </c>
      <c r="B147" s="50" t="str">
        <f>Rekenblad!B147</f>
        <v>0.03</v>
      </c>
      <c r="C147" s="13" t="str">
        <f>Rekenblad!C147</f>
        <v>Douche</v>
      </c>
      <c r="D147" s="14" t="str">
        <f>Rekenblad!D147</f>
        <v>Hoofdgebouw</v>
      </c>
      <c r="E147" s="15" t="str">
        <f>Rekenblad!E147</f>
        <v>D.H.T.</v>
      </c>
      <c r="F147" s="16">
        <f>Rekenblad!F147</f>
        <v>2.3199999999999998</v>
      </c>
      <c r="G147" s="25">
        <f>Rekenblad!G147</f>
        <v>80</v>
      </c>
      <c r="H147" s="74">
        <f>Rekenblad!H147</f>
        <v>0</v>
      </c>
      <c r="I147" s="20">
        <f>Rekenblad!I147</f>
        <v>0</v>
      </c>
      <c r="J147" s="20">
        <f>Rekenblad!J147</f>
        <v>4.8600000000000003</v>
      </c>
      <c r="K147" s="20">
        <f>Rekenblad!K147</f>
        <v>0</v>
      </c>
      <c r="L147" s="21">
        <f>Rekenblad!L147</f>
        <v>0</v>
      </c>
      <c r="M147" s="43">
        <f>Rekenblad!M147</f>
        <v>0</v>
      </c>
      <c r="N147" s="9" t="str">
        <f>Rekenblad!N147</f>
        <v>Toilet</v>
      </c>
      <c r="O147" s="22">
        <f t="shared" si="8"/>
        <v>0</v>
      </c>
      <c r="P147" s="40" t="e">
        <f t="shared" si="9"/>
        <v>#DIV/0!</v>
      </c>
    </row>
    <row r="148" spans="1:16" hidden="1" x14ac:dyDescent="0.25">
      <c r="A148" s="71" t="str">
        <f>Rekenblad!A148</f>
        <v>Tussenverdieping</v>
      </c>
      <c r="B148" s="51" t="str">
        <f>Rekenblad!B148</f>
        <v>0.05</v>
      </c>
      <c r="C148" s="13" t="str">
        <f>Rekenblad!C148</f>
        <v>Douche</v>
      </c>
      <c r="D148" s="14" t="str">
        <f>Rekenblad!D148</f>
        <v>Hoofdgebouw</v>
      </c>
      <c r="E148" s="15" t="str">
        <f>Rekenblad!E148</f>
        <v>D.H.T.</v>
      </c>
      <c r="F148" s="16">
        <f>Rekenblad!F148</f>
        <v>3</v>
      </c>
      <c r="G148" s="25">
        <f>Rekenblad!G148</f>
        <v>80</v>
      </c>
      <c r="H148" s="74">
        <f>Rekenblad!H148</f>
        <v>0</v>
      </c>
      <c r="I148" s="20">
        <f>Rekenblad!I148</f>
        <v>0</v>
      </c>
      <c r="J148" s="20">
        <f>Rekenblad!J148</f>
        <v>6.29</v>
      </c>
      <c r="K148" s="20">
        <f>Rekenblad!K148</f>
        <v>0</v>
      </c>
      <c r="L148" s="21">
        <f>Rekenblad!L148</f>
        <v>0</v>
      </c>
      <c r="M148" s="9">
        <f>Rekenblad!M148</f>
        <v>0</v>
      </c>
      <c r="N148" s="9" t="str">
        <f>Rekenblad!N148</f>
        <v>Toilet</v>
      </c>
      <c r="O148" s="22">
        <f t="shared" si="8"/>
        <v>0</v>
      </c>
      <c r="P148" s="40" t="e">
        <f t="shared" si="9"/>
        <v>#DIV/0!</v>
      </c>
    </row>
    <row r="149" spans="1:16" hidden="1" x14ac:dyDescent="0.25">
      <c r="A149" s="71" t="str">
        <f>Rekenblad!A149</f>
        <v>Eerste etage</v>
      </c>
      <c r="B149" s="12" t="str">
        <f>Rekenblad!B149</f>
        <v>0.06</v>
      </c>
      <c r="C149" s="13" t="str">
        <f>Rekenblad!C149</f>
        <v>Sportbegeleider sanitair</v>
      </c>
      <c r="D149" s="14" t="str">
        <f>Rekenblad!D149</f>
        <v>Gvmzaal</v>
      </c>
      <c r="E149" s="15" t="str">
        <f>Rekenblad!E149</f>
        <v>D.H.T.</v>
      </c>
      <c r="F149" s="16">
        <f>Rekenblad!F149</f>
        <v>4.33</v>
      </c>
      <c r="G149" s="17">
        <f>Rekenblad!G149</f>
        <v>200</v>
      </c>
      <c r="H149" s="74">
        <f>Rekenblad!H149</f>
        <v>0</v>
      </c>
      <c r="I149" s="20">
        <f>Rekenblad!I149</f>
        <v>0</v>
      </c>
      <c r="J149" s="20">
        <f>Rekenblad!J149</f>
        <v>26.46</v>
      </c>
      <c r="K149" s="20">
        <f>Rekenblad!K149</f>
        <v>0</v>
      </c>
      <c r="L149" s="21">
        <f>Rekenblad!L149</f>
        <v>0</v>
      </c>
      <c r="M149" s="43">
        <f>Rekenblad!M149</f>
        <v>0</v>
      </c>
      <c r="N149" s="9" t="str">
        <f>Rekenblad!N149</f>
        <v>Docententoilet</v>
      </c>
      <c r="O149" s="22">
        <f>F149*G149*$R$21</f>
        <v>0</v>
      </c>
      <c r="P149" s="40" t="e">
        <f t="shared" si="9"/>
        <v>#DIV/0!</v>
      </c>
    </row>
    <row r="150" spans="1:16" hidden="1" x14ac:dyDescent="0.25">
      <c r="A150" s="71" t="str">
        <f>Rekenblad!A150</f>
        <v>Derde etage</v>
      </c>
      <c r="B150" s="28" t="str">
        <f>Rekenblad!B150</f>
        <v>3.03</v>
      </c>
      <c r="C150" s="23" t="str">
        <f>Rekenblad!C150</f>
        <v>Docententoilet</v>
      </c>
      <c r="D150" s="14" t="str">
        <f>Rekenblad!D150</f>
        <v>Hoofdgebouw</v>
      </c>
      <c r="E150" s="15" t="str">
        <f>Rekenblad!E150</f>
        <v>D.H.T.</v>
      </c>
      <c r="F150" s="16">
        <f>Rekenblad!F150</f>
        <v>1.1599999999999999</v>
      </c>
      <c r="G150" s="29">
        <f>Rekenblad!G150</f>
        <v>200</v>
      </c>
      <c r="H150" s="74">
        <f>Rekenblad!H150</f>
        <v>0</v>
      </c>
      <c r="I150" s="20">
        <f>Rekenblad!I150</f>
        <v>0</v>
      </c>
      <c r="J150" s="20">
        <f>Rekenblad!J150</f>
        <v>7.09</v>
      </c>
      <c r="K150" s="20">
        <f>Rekenblad!K150</f>
        <v>0</v>
      </c>
      <c r="L150" s="21">
        <f>Rekenblad!L150</f>
        <v>0</v>
      </c>
      <c r="M150" s="9">
        <f>Rekenblad!M150</f>
        <v>0</v>
      </c>
      <c r="N150" s="9" t="str">
        <f>Rekenblad!N150</f>
        <v>Docententoilet</v>
      </c>
      <c r="O150" s="22">
        <f t="shared" ref="O150:O152" si="10">F150*G150*$R$21</f>
        <v>0</v>
      </c>
      <c r="P150" s="40" t="e">
        <f t="shared" si="9"/>
        <v>#DIV/0!</v>
      </c>
    </row>
    <row r="151" spans="1:16" hidden="1" x14ac:dyDescent="0.25">
      <c r="A151" s="71" t="str">
        <f>Rekenblad!A151</f>
        <v>Eerste etage</v>
      </c>
      <c r="B151" s="26" t="str">
        <f>Rekenblad!B151</f>
        <v>1.02</v>
      </c>
      <c r="C151" s="13" t="str">
        <f>Rekenblad!C151</f>
        <v>Docententoilet</v>
      </c>
      <c r="D151" s="14" t="str">
        <f>Rekenblad!D151</f>
        <v>Hoofdgebouw</v>
      </c>
      <c r="E151" s="15" t="str">
        <f>Rekenblad!E151</f>
        <v>D.H.T.</v>
      </c>
      <c r="F151" s="16">
        <f>Rekenblad!F151</f>
        <v>1.1599999999999999</v>
      </c>
      <c r="G151" s="25">
        <f>Rekenblad!G151</f>
        <v>200</v>
      </c>
      <c r="H151" s="74">
        <f>Rekenblad!H151</f>
        <v>0</v>
      </c>
      <c r="I151" s="20">
        <f>Rekenblad!I151</f>
        <v>0</v>
      </c>
      <c r="J151" s="20">
        <f>Rekenblad!J151</f>
        <v>7.09</v>
      </c>
      <c r="K151" s="20">
        <f>Rekenblad!K151</f>
        <v>0</v>
      </c>
      <c r="L151" s="21">
        <f>Rekenblad!L151</f>
        <v>0</v>
      </c>
      <c r="M151" s="9">
        <f>Rekenblad!M151</f>
        <v>0</v>
      </c>
      <c r="N151" s="9" t="str">
        <f>Rekenblad!N151</f>
        <v>Docententoilet</v>
      </c>
      <c r="O151" s="22">
        <f t="shared" si="10"/>
        <v>0</v>
      </c>
      <c r="P151" s="40" t="e">
        <f t="shared" si="9"/>
        <v>#DIV/0!</v>
      </c>
    </row>
    <row r="152" spans="1:16" hidden="1" x14ac:dyDescent="0.25">
      <c r="A152" s="71" t="str">
        <f>Rekenblad!A152</f>
        <v>Tweede etage</v>
      </c>
      <c r="B152" s="28" t="str">
        <f>Rekenblad!B152</f>
        <v>2.02</v>
      </c>
      <c r="C152" s="52" t="str">
        <f>Rekenblad!C152</f>
        <v>Docententoilet</v>
      </c>
      <c r="D152" s="14" t="str">
        <f>Rekenblad!D152</f>
        <v>Hoofdgebouw</v>
      </c>
      <c r="E152" s="15" t="str">
        <f>Rekenblad!E152</f>
        <v>D.H.T.</v>
      </c>
      <c r="F152" s="16">
        <f>Rekenblad!F152</f>
        <v>1.1599999999999999</v>
      </c>
      <c r="G152" s="29">
        <f>Rekenblad!G152</f>
        <v>200</v>
      </c>
      <c r="H152" s="74">
        <f>Rekenblad!H152</f>
        <v>0</v>
      </c>
      <c r="I152" s="20">
        <f>Rekenblad!I152</f>
        <v>0</v>
      </c>
      <c r="J152" s="20">
        <f>Rekenblad!J152</f>
        <v>7.09</v>
      </c>
      <c r="K152" s="20">
        <f>Rekenblad!K152</f>
        <v>0</v>
      </c>
      <c r="L152" s="21">
        <f>Rekenblad!L152</f>
        <v>0</v>
      </c>
      <c r="M152" s="9">
        <f>Rekenblad!M152</f>
        <v>0</v>
      </c>
      <c r="N152" s="9" t="str">
        <f>Rekenblad!N152</f>
        <v>Docententoilet</v>
      </c>
      <c r="O152" s="22">
        <f t="shared" si="10"/>
        <v>0</v>
      </c>
      <c r="P152" s="40" t="e">
        <f t="shared" si="9"/>
        <v>#DIV/0!</v>
      </c>
    </row>
    <row r="153" spans="1:16" hidden="1" x14ac:dyDescent="0.25">
      <c r="A153" s="71" t="str">
        <f>Rekenblad!A153</f>
        <v>Begane grond</v>
      </c>
      <c r="B153" s="26" t="str">
        <f>Rekenblad!B153</f>
        <v>0.23</v>
      </c>
      <c r="C153" s="13" t="str">
        <f>Rekenblad!C153</f>
        <v>Pantry</v>
      </c>
      <c r="D153" s="14" t="str">
        <f>Rekenblad!D153</f>
        <v>Hoofdgebouw</v>
      </c>
      <c r="E153" s="15" t="str">
        <f>Rekenblad!E153</f>
        <v>Gietvloer</v>
      </c>
      <c r="F153" s="16">
        <f>Rekenblad!F153</f>
        <v>3.51</v>
      </c>
      <c r="G153" s="25">
        <f>Rekenblad!G153</f>
        <v>200</v>
      </c>
      <c r="H153" s="74">
        <f>Rekenblad!H153</f>
        <v>0</v>
      </c>
      <c r="I153" s="20">
        <f>Rekenblad!I153</f>
        <v>0</v>
      </c>
      <c r="J153" s="20">
        <f>Rekenblad!J153</f>
        <v>25.74</v>
      </c>
      <c r="K153" s="20">
        <f>Rekenblad!K153</f>
        <v>0</v>
      </c>
      <c r="L153" s="21">
        <f>Rekenblad!L153</f>
        <v>0</v>
      </c>
      <c r="M153" s="9">
        <f>Rekenblad!M153</f>
        <v>0</v>
      </c>
      <c r="N153" s="9" t="str">
        <f>Rekenblad!N153</f>
        <v>Pantry</v>
      </c>
      <c r="O153" s="22">
        <f>F153*G153*$R$22</f>
        <v>0</v>
      </c>
      <c r="P153" s="40" t="e">
        <f t="shared" si="9"/>
        <v>#DIV/0!</v>
      </c>
    </row>
    <row r="154" spans="1:16" hidden="1" x14ac:dyDescent="0.25">
      <c r="A154" s="71" t="str">
        <f>Rekenblad!A154</f>
        <v>Begane grond</v>
      </c>
      <c r="B154" s="26" t="str">
        <f>Rekenblad!B154</f>
        <v>0.29</v>
      </c>
      <c r="C154" s="13" t="str">
        <f>Rekenblad!C154</f>
        <v>Leraren herentoilet</v>
      </c>
      <c r="D154" s="14" t="str">
        <f>Rekenblad!D154</f>
        <v>Hoofdgebouw</v>
      </c>
      <c r="E154" s="15" t="str">
        <f>Rekenblad!E154</f>
        <v>D.H.T.</v>
      </c>
      <c r="F154" s="16">
        <f>Rekenblad!F154</f>
        <v>1.36</v>
      </c>
      <c r="G154" s="25">
        <f>Rekenblad!G154</f>
        <v>200</v>
      </c>
      <c r="H154" s="74">
        <f>Rekenblad!H154</f>
        <v>0</v>
      </c>
      <c r="I154" s="20">
        <f>Rekenblad!I154</f>
        <v>0</v>
      </c>
      <c r="J154" s="20">
        <f>Rekenblad!J154</f>
        <v>14.25</v>
      </c>
      <c r="K154" s="20">
        <f>Rekenblad!K154</f>
        <v>0</v>
      </c>
      <c r="L154" s="21">
        <f>Rekenblad!L154</f>
        <v>0</v>
      </c>
      <c r="M154" s="43">
        <f>Rekenblad!M154</f>
        <v>0</v>
      </c>
      <c r="N154" s="9" t="str">
        <f>Rekenblad!N154</f>
        <v>Damestoilet</v>
      </c>
      <c r="O154" s="22">
        <f>F154*G154*$R$23</f>
        <v>0</v>
      </c>
      <c r="P154" s="40" t="e">
        <f t="shared" si="9"/>
        <v>#DIV/0!</v>
      </c>
    </row>
    <row r="155" spans="1:16" hidden="1" x14ac:dyDescent="0.25">
      <c r="A155" s="71" t="str">
        <f>Rekenblad!A155</f>
        <v>Begane grond</v>
      </c>
      <c r="B155" s="26" t="str">
        <f>Rekenblad!B155</f>
        <v>0.3</v>
      </c>
      <c r="C155" s="13" t="str">
        <f>Rekenblad!C155</f>
        <v>Leraren herentoilet</v>
      </c>
      <c r="D155" s="14" t="str">
        <f>Rekenblad!D155</f>
        <v>Hoofdgebouw</v>
      </c>
      <c r="E155" s="15" t="str">
        <f>Rekenblad!E155</f>
        <v>D.H.T.</v>
      </c>
      <c r="F155" s="16">
        <f>Rekenblad!F155</f>
        <v>1.36</v>
      </c>
      <c r="G155" s="25">
        <f>Rekenblad!G155</f>
        <v>200</v>
      </c>
      <c r="H155" s="74">
        <f>Rekenblad!H155</f>
        <v>0</v>
      </c>
      <c r="I155" s="20">
        <f>Rekenblad!I155</f>
        <v>0</v>
      </c>
      <c r="J155" s="20">
        <f>Rekenblad!J155</f>
        <v>14.25</v>
      </c>
      <c r="K155" s="20">
        <f>Rekenblad!K155</f>
        <v>0</v>
      </c>
      <c r="L155" s="21">
        <f>Rekenblad!L155</f>
        <v>0</v>
      </c>
      <c r="M155" s="9">
        <f>Rekenblad!M155</f>
        <v>0</v>
      </c>
      <c r="N155" s="9" t="str">
        <f>Rekenblad!N155</f>
        <v>Damestoilet</v>
      </c>
      <c r="O155" s="22">
        <f t="shared" ref="O155:O174" si="11">F155*G155*$R$23</f>
        <v>0</v>
      </c>
      <c r="P155" s="40" t="e">
        <f t="shared" si="9"/>
        <v>#DIV/0!</v>
      </c>
    </row>
    <row r="156" spans="1:16" hidden="1" x14ac:dyDescent="0.25">
      <c r="A156" s="71" t="str">
        <f>Rekenblad!A156</f>
        <v>Eerste etage</v>
      </c>
      <c r="B156" s="12" t="str">
        <f>Rekenblad!B156</f>
        <v>0.08</v>
      </c>
      <c r="C156" s="13" t="str">
        <f>Rekenblad!C156</f>
        <v>Damestoilet</v>
      </c>
      <c r="D156" s="14" t="str">
        <f>Rekenblad!D156</f>
        <v>Gvmzaal</v>
      </c>
      <c r="E156" s="15" t="str">
        <f>Rekenblad!E156</f>
        <v>D.H.T.</v>
      </c>
      <c r="F156" s="16">
        <f>Rekenblad!F156</f>
        <v>1.2</v>
      </c>
      <c r="G156" s="17">
        <f>Rekenblad!G156</f>
        <v>200</v>
      </c>
      <c r="H156" s="74">
        <f>Rekenblad!H156</f>
        <v>0</v>
      </c>
      <c r="I156" s="20">
        <f>Rekenblad!I156</f>
        <v>0</v>
      </c>
      <c r="J156" s="20">
        <f>Rekenblad!J156</f>
        <v>12.57</v>
      </c>
      <c r="K156" s="20">
        <f>Rekenblad!K156</f>
        <v>0</v>
      </c>
      <c r="L156" s="21">
        <f>Rekenblad!L156</f>
        <v>0</v>
      </c>
      <c r="M156" s="9">
        <f>Rekenblad!M156</f>
        <v>0</v>
      </c>
      <c r="N156" s="9" t="str">
        <f>Rekenblad!N156</f>
        <v>Damestoilet</v>
      </c>
      <c r="O156" s="22">
        <f t="shared" si="11"/>
        <v>0</v>
      </c>
      <c r="P156" s="40" t="e">
        <f t="shared" si="9"/>
        <v>#DIV/0!</v>
      </c>
    </row>
    <row r="157" spans="1:16" hidden="1" x14ac:dyDescent="0.25">
      <c r="A157" s="71" t="str">
        <f>Rekenblad!A157</f>
        <v>Eerste etage</v>
      </c>
      <c r="B157" s="12" t="str">
        <f>Rekenblad!B157</f>
        <v>0.09</v>
      </c>
      <c r="C157" s="13" t="str">
        <f>Rekenblad!C157</f>
        <v>Damestoilet</v>
      </c>
      <c r="D157" s="14" t="str">
        <f>Rekenblad!D157</f>
        <v>Gvmzaal</v>
      </c>
      <c r="E157" s="15" t="str">
        <f>Rekenblad!E157</f>
        <v>D.H.T.</v>
      </c>
      <c r="F157" s="16">
        <f>Rekenblad!F157</f>
        <v>1.2</v>
      </c>
      <c r="G157" s="17">
        <f>Rekenblad!G157</f>
        <v>200</v>
      </c>
      <c r="H157" s="74">
        <f>Rekenblad!H157</f>
        <v>0</v>
      </c>
      <c r="I157" s="20">
        <f>Rekenblad!I157</f>
        <v>0</v>
      </c>
      <c r="J157" s="20">
        <f>Rekenblad!J157</f>
        <v>12.57</v>
      </c>
      <c r="K157" s="20">
        <f>Rekenblad!K157</f>
        <v>0</v>
      </c>
      <c r="L157" s="21">
        <f>Rekenblad!L157</f>
        <v>0</v>
      </c>
      <c r="M157" s="9">
        <f>Rekenblad!M157</f>
        <v>0</v>
      </c>
      <c r="N157" s="9" t="str">
        <f>Rekenblad!N157</f>
        <v>Damestoilet</v>
      </c>
      <c r="O157" s="22">
        <f t="shared" si="11"/>
        <v>0</v>
      </c>
      <c r="P157" s="40" t="e">
        <f t="shared" si="9"/>
        <v>#DIV/0!</v>
      </c>
    </row>
    <row r="158" spans="1:16" hidden="1" x14ac:dyDescent="0.25">
      <c r="A158" s="71" t="str">
        <f>Rekenblad!A158</f>
        <v>Begane grond</v>
      </c>
      <c r="B158" s="32" t="str">
        <f>Rekenblad!B158</f>
        <v>0.08</v>
      </c>
      <c r="C158" s="13" t="str">
        <f>Rekenblad!C158</f>
        <v>Damestoilet</v>
      </c>
      <c r="D158" s="14" t="str">
        <f>Rekenblad!D158</f>
        <v>Hoofdgebouw</v>
      </c>
      <c r="E158" s="15" t="str">
        <f>Rekenblad!E158</f>
        <v>D.H.T.</v>
      </c>
      <c r="F158" s="16">
        <f>Rekenblad!F158</f>
        <v>1.2</v>
      </c>
      <c r="G158" s="17">
        <f>Rekenblad!G158</f>
        <v>200</v>
      </c>
      <c r="H158" s="74">
        <f>Rekenblad!H158</f>
        <v>0</v>
      </c>
      <c r="I158" s="20">
        <f>Rekenblad!I158</f>
        <v>0</v>
      </c>
      <c r="J158" s="20">
        <f>Rekenblad!J158</f>
        <v>12.57</v>
      </c>
      <c r="K158" s="20">
        <f>Rekenblad!K158</f>
        <v>0</v>
      </c>
      <c r="L158" s="21">
        <f>Rekenblad!L158</f>
        <v>0</v>
      </c>
      <c r="M158" s="9">
        <f>Rekenblad!M158</f>
        <v>0</v>
      </c>
      <c r="N158" s="9" t="str">
        <f>Rekenblad!N158</f>
        <v>Damestoilet</v>
      </c>
      <c r="O158" s="22">
        <f t="shared" si="11"/>
        <v>0</v>
      </c>
      <c r="P158" s="40" t="e">
        <f t="shared" si="9"/>
        <v>#DIV/0!</v>
      </c>
    </row>
    <row r="159" spans="1:16" hidden="1" x14ac:dyDescent="0.25">
      <c r="A159" s="71" t="str">
        <f>Rekenblad!A159</f>
        <v>Begane grond</v>
      </c>
      <c r="B159" s="12" t="str">
        <f>Rekenblad!B159</f>
        <v>0.09</v>
      </c>
      <c r="C159" s="13" t="str">
        <f>Rekenblad!C159</f>
        <v>Damestoilet</v>
      </c>
      <c r="D159" s="14" t="str">
        <f>Rekenblad!D159</f>
        <v>Hoofdgebouw</v>
      </c>
      <c r="E159" s="15" t="str">
        <f>Rekenblad!E159</f>
        <v>D.H.T.</v>
      </c>
      <c r="F159" s="16">
        <f>Rekenblad!F159</f>
        <v>1.2</v>
      </c>
      <c r="G159" s="17">
        <f>Rekenblad!G159</f>
        <v>200</v>
      </c>
      <c r="H159" s="74">
        <f>Rekenblad!H159</f>
        <v>0</v>
      </c>
      <c r="I159" s="20">
        <f>Rekenblad!I159</f>
        <v>0</v>
      </c>
      <c r="J159" s="20">
        <f>Rekenblad!J159</f>
        <v>12.57</v>
      </c>
      <c r="K159" s="20">
        <f>Rekenblad!K159</f>
        <v>0</v>
      </c>
      <c r="L159" s="21">
        <f>Rekenblad!L159</f>
        <v>0</v>
      </c>
      <c r="M159" s="9">
        <f>Rekenblad!M159</f>
        <v>0</v>
      </c>
      <c r="N159" s="9" t="str">
        <f>Rekenblad!N159</f>
        <v>Damestoilet</v>
      </c>
      <c r="O159" s="22">
        <f t="shared" si="11"/>
        <v>0</v>
      </c>
      <c r="P159" s="40" t="e">
        <f t="shared" si="9"/>
        <v>#DIV/0!</v>
      </c>
    </row>
    <row r="160" spans="1:16" hidden="1" x14ac:dyDescent="0.25">
      <c r="A160" s="71" t="str">
        <f>Rekenblad!A160</f>
        <v>Begane grond</v>
      </c>
      <c r="B160" s="12" t="str">
        <f>Rekenblad!B160</f>
        <v>0.1</v>
      </c>
      <c r="C160" s="13" t="str">
        <f>Rekenblad!C160</f>
        <v>Damestoilet</v>
      </c>
      <c r="D160" s="14" t="str">
        <f>Rekenblad!D160</f>
        <v>Hoofdgebouw</v>
      </c>
      <c r="E160" s="15" t="str">
        <f>Rekenblad!E160</f>
        <v>D.H.T.</v>
      </c>
      <c r="F160" s="16">
        <f>Rekenblad!F160</f>
        <v>1.2</v>
      </c>
      <c r="G160" s="17">
        <f>Rekenblad!G160</f>
        <v>200</v>
      </c>
      <c r="H160" s="74">
        <f>Rekenblad!H160</f>
        <v>0</v>
      </c>
      <c r="I160" s="20">
        <f>Rekenblad!I160</f>
        <v>0</v>
      </c>
      <c r="J160" s="20">
        <f>Rekenblad!J160</f>
        <v>12.57</v>
      </c>
      <c r="K160" s="20">
        <f>Rekenblad!K160</f>
        <v>0</v>
      </c>
      <c r="L160" s="21">
        <f>Rekenblad!L160</f>
        <v>0</v>
      </c>
      <c r="M160" s="9">
        <f>Rekenblad!M160</f>
        <v>0</v>
      </c>
      <c r="N160" s="9" t="str">
        <f>Rekenblad!N160</f>
        <v>Damestoilet</v>
      </c>
      <c r="O160" s="22">
        <f t="shared" si="11"/>
        <v>0</v>
      </c>
      <c r="P160" s="40" t="e">
        <f t="shared" si="9"/>
        <v>#DIV/0!</v>
      </c>
    </row>
    <row r="161" spans="1:16" hidden="1" x14ac:dyDescent="0.25">
      <c r="A161" s="71" t="str">
        <f>Rekenblad!A161</f>
        <v>Derde etage</v>
      </c>
      <c r="B161" s="28" t="str">
        <f>Rekenblad!B161</f>
        <v>3.05</v>
      </c>
      <c r="C161" s="13" t="str">
        <f>Rekenblad!C161</f>
        <v>Damestoilet</v>
      </c>
      <c r="D161" s="14" t="str">
        <f>Rekenblad!D161</f>
        <v>Hoofdgebouw</v>
      </c>
      <c r="E161" s="15" t="str">
        <f>Rekenblad!E161</f>
        <v>D.H.T.</v>
      </c>
      <c r="F161" s="16">
        <f>Rekenblad!F161</f>
        <v>1</v>
      </c>
      <c r="G161" s="29">
        <f>Rekenblad!G161</f>
        <v>200</v>
      </c>
      <c r="H161" s="74">
        <f>Rekenblad!H161</f>
        <v>0</v>
      </c>
      <c r="I161" s="20">
        <f>Rekenblad!I161</f>
        <v>0</v>
      </c>
      <c r="J161" s="20">
        <f>Rekenblad!J161</f>
        <v>10.48</v>
      </c>
      <c r="K161" s="20">
        <f>Rekenblad!K161</f>
        <v>0</v>
      </c>
      <c r="L161" s="21">
        <f>Rekenblad!L161</f>
        <v>0</v>
      </c>
      <c r="M161" s="9">
        <f>Rekenblad!M161</f>
        <v>0</v>
      </c>
      <c r="N161" s="9" t="str">
        <f>Rekenblad!N161</f>
        <v>Damestoilet</v>
      </c>
      <c r="O161" s="22">
        <f t="shared" si="11"/>
        <v>0</v>
      </c>
      <c r="P161" s="40" t="e">
        <f t="shared" si="9"/>
        <v>#DIV/0!</v>
      </c>
    </row>
    <row r="162" spans="1:16" hidden="1" x14ac:dyDescent="0.25">
      <c r="A162" s="71" t="str">
        <f>Rekenblad!A162</f>
        <v>Derde etage</v>
      </c>
      <c r="B162" s="28" t="str">
        <f>Rekenblad!B162</f>
        <v>3.06</v>
      </c>
      <c r="C162" s="13" t="str">
        <f>Rekenblad!C162</f>
        <v>Damestoilet</v>
      </c>
      <c r="D162" s="14" t="str">
        <f>Rekenblad!D162</f>
        <v>Hoofdgebouw</v>
      </c>
      <c r="E162" s="15" t="str">
        <f>Rekenblad!E162</f>
        <v>D.H.T.</v>
      </c>
      <c r="F162" s="16">
        <f>Rekenblad!F162</f>
        <v>1</v>
      </c>
      <c r="G162" s="29">
        <f>Rekenblad!G162</f>
        <v>200</v>
      </c>
      <c r="H162" s="74">
        <f>Rekenblad!H162</f>
        <v>0</v>
      </c>
      <c r="I162" s="20">
        <f>Rekenblad!I162</f>
        <v>0</v>
      </c>
      <c r="J162" s="20">
        <f>Rekenblad!J162</f>
        <v>10.48</v>
      </c>
      <c r="K162" s="20">
        <f>Rekenblad!K162</f>
        <v>0</v>
      </c>
      <c r="L162" s="21">
        <f>Rekenblad!L162</f>
        <v>0</v>
      </c>
      <c r="M162" s="9">
        <f>Rekenblad!M162</f>
        <v>0</v>
      </c>
      <c r="N162" s="9" t="str">
        <f>Rekenblad!N162</f>
        <v>Damestoilet</v>
      </c>
      <c r="O162" s="22">
        <f t="shared" si="11"/>
        <v>0</v>
      </c>
      <c r="P162" s="40" t="e">
        <f t="shared" si="9"/>
        <v>#DIV/0!</v>
      </c>
    </row>
    <row r="163" spans="1:16" hidden="1" x14ac:dyDescent="0.25">
      <c r="A163" s="71" t="str">
        <f>Rekenblad!A163</f>
        <v>Derde etage</v>
      </c>
      <c r="B163" s="28" t="str">
        <f>Rekenblad!B163</f>
        <v>3.07</v>
      </c>
      <c r="C163" s="13" t="str">
        <f>Rekenblad!C163</f>
        <v>Damestoilet</v>
      </c>
      <c r="D163" s="14" t="str">
        <f>Rekenblad!D163</f>
        <v>Hoofdgebouw</v>
      </c>
      <c r="E163" s="15" t="str">
        <f>Rekenblad!E163</f>
        <v>D.H.T.</v>
      </c>
      <c r="F163" s="16">
        <f>Rekenblad!F163</f>
        <v>1</v>
      </c>
      <c r="G163" s="29">
        <f>Rekenblad!G163</f>
        <v>200</v>
      </c>
      <c r="H163" s="74">
        <f>Rekenblad!H163</f>
        <v>0</v>
      </c>
      <c r="I163" s="20">
        <f>Rekenblad!I163</f>
        <v>0</v>
      </c>
      <c r="J163" s="20">
        <f>Rekenblad!J163</f>
        <v>10.48</v>
      </c>
      <c r="K163" s="20">
        <f>Rekenblad!K163</f>
        <v>0</v>
      </c>
      <c r="L163" s="21">
        <f>Rekenblad!L163</f>
        <v>0</v>
      </c>
      <c r="M163" s="9">
        <f>Rekenblad!M163</f>
        <v>0</v>
      </c>
      <c r="N163" s="9" t="str">
        <f>Rekenblad!N163</f>
        <v>Damestoilet</v>
      </c>
      <c r="O163" s="22">
        <f t="shared" si="11"/>
        <v>0</v>
      </c>
      <c r="P163" s="40" t="e">
        <f t="shared" si="9"/>
        <v>#DIV/0!</v>
      </c>
    </row>
    <row r="164" spans="1:16" hidden="1" x14ac:dyDescent="0.25">
      <c r="A164" s="71" t="str">
        <f>Rekenblad!A164</f>
        <v>Eerste etage</v>
      </c>
      <c r="B164" s="26" t="str">
        <f>Rekenblad!B164</f>
        <v>1.03</v>
      </c>
      <c r="C164" s="13" t="str">
        <f>Rekenblad!C164</f>
        <v>Damestoilet</v>
      </c>
      <c r="D164" s="14" t="str">
        <f>Rekenblad!D164</f>
        <v>Hoofdgebouw</v>
      </c>
      <c r="E164" s="15" t="str">
        <f>Rekenblad!E164</f>
        <v>D.H.T.</v>
      </c>
      <c r="F164" s="16">
        <f>Rekenblad!F164</f>
        <v>1</v>
      </c>
      <c r="G164" s="25">
        <f>Rekenblad!G164</f>
        <v>200</v>
      </c>
      <c r="H164" s="74">
        <f>Rekenblad!H164</f>
        <v>0</v>
      </c>
      <c r="I164" s="20">
        <f>Rekenblad!I164</f>
        <v>0</v>
      </c>
      <c r="J164" s="20">
        <f>Rekenblad!J164</f>
        <v>10.48</v>
      </c>
      <c r="K164" s="20">
        <f>Rekenblad!K164</f>
        <v>0</v>
      </c>
      <c r="L164" s="21">
        <f>Rekenblad!L164</f>
        <v>0</v>
      </c>
      <c r="M164" s="9">
        <f>Rekenblad!M164</f>
        <v>0</v>
      </c>
      <c r="N164" s="9" t="str">
        <f>Rekenblad!N164</f>
        <v>Damestoilet</v>
      </c>
      <c r="O164" s="22">
        <f t="shared" si="11"/>
        <v>0</v>
      </c>
      <c r="P164" s="40" t="e">
        <f t="shared" si="9"/>
        <v>#DIV/0!</v>
      </c>
    </row>
    <row r="165" spans="1:16" hidden="1" x14ac:dyDescent="0.25">
      <c r="A165" s="71" t="str">
        <f>Rekenblad!A165</f>
        <v>Eerste etage</v>
      </c>
      <c r="B165" s="26" t="str">
        <f>Rekenblad!B165</f>
        <v>1.04</v>
      </c>
      <c r="C165" s="13" t="str">
        <f>Rekenblad!C165</f>
        <v>Damestoilet</v>
      </c>
      <c r="D165" s="14" t="str">
        <f>Rekenblad!D165</f>
        <v>Hoofdgebouw</v>
      </c>
      <c r="E165" s="15" t="str">
        <f>Rekenblad!E165</f>
        <v>D.H.T.</v>
      </c>
      <c r="F165" s="16">
        <f>Rekenblad!F165</f>
        <v>1</v>
      </c>
      <c r="G165" s="25">
        <f>Rekenblad!G165</f>
        <v>200</v>
      </c>
      <c r="H165" s="74">
        <f>Rekenblad!H165</f>
        <v>0</v>
      </c>
      <c r="I165" s="20">
        <f>Rekenblad!I165</f>
        <v>0</v>
      </c>
      <c r="J165" s="20">
        <f>Rekenblad!J165</f>
        <v>10.48</v>
      </c>
      <c r="K165" s="20">
        <f>Rekenblad!K165</f>
        <v>0</v>
      </c>
      <c r="L165" s="21">
        <f>Rekenblad!L165</f>
        <v>0</v>
      </c>
      <c r="M165" s="9">
        <f>Rekenblad!M165</f>
        <v>0</v>
      </c>
      <c r="N165" s="9" t="str">
        <f>Rekenblad!N165</f>
        <v>Damestoilet</v>
      </c>
      <c r="O165" s="22">
        <f t="shared" si="11"/>
        <v>0</v>
      </c>
      <c r="P165" s="40" t="e">
        <f t="shared" si="9"/>
        <v>#DIV/0!</v>
      </c>
    </row>
    <row r="166" spans="1:16" hidden="1" x14ac:dyDescent="0.25">
      <c r="A166" s="71" t="str">
        <f>Rekenblad!A166</f>
        <v>Eerste etage</v>
      </c>
      <c r="B166" s="26" t="str">
        <f>Rekenblad!B166</f>
        <v>1.05</v>
      </c>
      <c r="C166" s="13" t="str">
        <f>Rekenblad!C166</f>
        <v>Damestoilet</v>
      </c>
      <c r="D166" s="14" t="str">
        <f>Rekenblad!D166</f>
        <v>Hoofdgebouw</v>
      </c>
      <c r="E166" s="15" t="str">
        <f>Rekenblad!E166</f>
        <v>D.H.T.</v>
      </c>
      <c r="F166" s="16">
        <f>Rekenblad!F166</f>
        <v>1</v>
      </c>
      <c r="G166" s="25">
        <f>Rekenblad!G166</f>
        <v>200</v>
      </c>
      <c r="H166" s="74">
        <f>Rekenblad!H166</f>
        <v>0</v>
      </c>
      <c r="I166" s="20">
        <f>Rekenblad!I166</f>
        <v>0</v>
      </c>
      <c r="J166" s="20">
        <f>Rekenblad!J166</f>
        <v>10.48</v>
      </c>
      <c r="K166" s="20">
        <f>Rekenblad!K166</f>
        <v>0</v>
      </c>
      <c r="L166" s="21">
        <f>Rekenblad!L166</f>
        <v>0</v>
      </c>
      <c r="M166" s="9">
        <f>Rekenblad!M166</f>
        <v>0</v>
      </c>
      <c r="N166" s="9" t="str">
        <f>Rekenblad!N166</f>
        <v>Damestoilet</v>
      </c>
      <c r="O166" s="22">
        <f t="shared" si="11"/>
        <v>0</v>
      </c>
      <c r="P166" s="40" t="e">
        <f t="shared" si="9"/>
        <v>#DIV/0!</v>
      </c>
    </row>
    <row r="167" spans="1:16" hidden="1" x14ac:dyDescent="0.25">
      <c r="A167" s="71" t="str">
        <f>Rekenblad!A167</f>
        <v>Begane grond</v>
      </c>
      <c r="B167" s="33" t="str">
        <f>Rekenblad!B167</f>
        <v>0.12</v>
      </c>
      <c r="C167" s="13" t="str">
        <f>Rekenblad!C167</f>
        <v>Damestoilet</v>
      </c>
      <c r="D167" s="14" t="str">
        <f>Rekenblad!D167</f>
        <v>Onderbouw</v>
      </c>
      <c r="E167" s="15" t="str">
        <f>Rekenblad!E167</f>
        <v>Epoxy</v>
      </c>
      <c r="F167" s="16">
        <f>Rekenblad!F167</f>
        <v>1</v>
      </c>
      <c r="G167" s="31">
        <f>Rekenblad!G167</f>
        <v>200</v>
      </c>
      <c r="H167" s="74">
        <f>Rekenblad!H167</f>
        <v>0</v>
      </c>
      <c r="I167" s="20">
        <f>Rekenblad!I167</f>
        <v>0</v>
      </c>
      <c r="J167" s="20">
        <f>Rekenblad!J167</f>
        <v>10.48</v>
      </c>
      <c r="K167" s="20">
        <f>Rekenblad!K167</f>
        <v>0</v>
      </c>
      <c r="L167" s="21">
        <f>Rekenblad!L167</f>
        <v>0</v>
      </c>
      <c r="M167" s="9">
        <f>Rekenblad!M167</f>
        <v>0</v>
      </c>
      <c r="N167" s="9" t="str">
        <f>Rekenblad!N167</f>
        <v>Damestoilet</v>
      </c>
      <c r="O167" s="22">
        <f t="shared" si="11"/>
        <v>0</v>
      </c>
      <c r="P167" s="40" t="e">
        <f t="shared" si="9"/>
        <v>#DIV/0!</v>
      </c>
    </row>
    <row r="168" spans="1:16" hidden="1" x14ac:dyDescent="0.25">
      <c r="A168" s="71" t="str">
        <f>Rekenblad!A168</f>
        <v>Begane grond</v>
      </c>
      <c r="B168" s="33" t="str">
        <f>Rekenblad!B168</f>
        <v>0.13</v>
      </c>
      <c r="C168" s="13" t="str">
        <f>Rekenblad!C168</f>
        <v>Damestoilet</v>
      </c>
      <c r="D168" s="14" t="str">
        <f>Rekenblad!D168</f>
        <v>Onderbouw</v>
      </c>
      <c r="E168" s="15" t="str">
        <f>Rekenblad!E168</f>
        <v>Epoxy</v>
      </c>
      <c r="F168" s="16">
        <f>Rekenblad!F168</f>
        <v>1</v>
      </c>
      <c r="G168" s="44">
        <f>Rekenblad!G168</f>
        <v>200</v>
      </c>
      <c r="H168" s="74">
        <f>Rekenblad!H168</f>
        <v>0</v>
      </c>
      <c r="I168" s="20">
        <f>Rekenblad!I168</f>
        <v>0</v>
      </c>
      <c r="J168" s="20">
        <f>Rekenblad!J168</f>
        <v>10.48</v>
      </c>
      <c r="K168" s="20">
        <f>Rekenblad!K168</f>
        <v>0</v>
      </c>
      <c r="L168" s="21">
        <f>Rekenblad!L168</f>
        <v>0</v>
      </c>
      <c r="M168" s="9">
        <f>Rekenblad!M168</f>
        <v>0</v>
      </c>
      <c r="N168" s="9" t="str">
        <f>Rekenblad!N168</f>
        <v>Damestoilet</v>
      </c>
      <c r="O168" s="22">
        <f t="shared" si="11"/>
        <v>0</v>
      </c>
      <c r="P168" s="40" t="e">
        <f t="shared" si="9"/>
        <v>#DIV/0!</v>
      </c>
    </row>
    <row r="169" spans="1:16" hidden="1" x14ac:dyDescent="0.25">
      <c r="A169" s="71" t="str">
        <f>Rekenblad!A169</f>
        <v>Begane grond</v>
      </c>
      <c r="B169" s="33" t="str">
        <f>Rekenblad!B169</f>
        <v>0.14</v>
      </c>
      <c r="C169" s="13" t="str">
        <f>Rekenblad!C169</f>
        <v>Damestoilet</v>
      </c>
      <c r="D169" s="14" t="str">
        <f>Rekenblad!D169</f>
        <v>Onderbouw</v>
      </c>
      <c r="E169" s="53" t="str">
        <f>Rekenblad!E169</f>
        <v>Epoxy</v>
      </c>
      <c r="F169" s="16">
        <f>Rekenblad!F169</f>
        <v>1</v>
      </c>
      <c r="G169" s="31">
        <f>Rekenblad!G169</f>
        <v>200</v>
      </c>
      <c r="H169" s="74">
        <f>Rekenblad!H169</f>
        <v>0</v>
      </c>
      <c r="I169" s="20">
        <f>Rekenblad!I169</f>
        <v>0</v>
      </c>
      <c r="J169" s="20">
        <f>Rekenblad!J169</f>
        <v>10.48</v>
      </c>
      <c r="K169" s="20">
        <f>Rekenblad!K169</f>
        <v>0</v>
      </c>
      <c r="L169" s="21">
        <f>Rekenblad!L169</f>
        <v>0</v>
      </c>
      <c r="M169" s="9">
        <f>Rekenblad!M169</f>
        <v>0</v>
      </c>
      <c r="N169" s="9" t="str">
        <f>Rekenblad!N169</f>
        <v>Damestoilet</v>
      </c>
      <c r="O169" s="22">
        <f t="shared" si="11"/>
        <v>0</v>
      </c>
      <c r="P169" s="40" t="e">
        <f t="shared" si="9"/>
        <v>#DIV/0!</v>
      </c>
    </row>
    <row r="170" spans="1:16" hidden="1" x14ac:dyDescent="0.25">
      <c r="A170" s="71" t="str">
        <f>Rekenblad!A170</f>
        <v>Begane grond</v>
      </c>
      <c r="B170" s="33" t="str">
        <f>Rekenblad!B170</f>
        <v>0.15</v>
      </c>
      <c r="C170" s="13" t="str">
        <f>Rekenblad!C170</f>
        <v>Damestoilet</v>
      </c>
      <c r="D170" s="14" t="str">
        <f>Rekenblad!D170</f>
        <v>Onderbouw</v>
      </c>
      <c r="E170" s="15" t="str">
        <f>Rekenblad!E170</f>
        <v>Epoxy</v>
      </c>
      <c r="F170" s="16">
        <f>Rekenblad!F170</f>
        <v>1</v>
      </c>
      <c r="G170" s="44">
        <f>Rekenblad!G170</f>
        <v>200</v>
      </c>
      <c r="H170" s="74">
        <f>Rekenblad!H170</f>
        <v>0</v>
      </c>
      <c r="I170" s="20">
        <f>Rekenblad!I170</f>
        <v>0</v>
      </c>
      <c r="J170" s="54">
        <f>Rekenblad!J170</f>
        <v>10.48</v>
      </c>
      <c r="K170" s="20">
        <f>Rekenblad!K170</f>
        <v>0</v>
      </c>
      <c r="L170" s="21">
        <f>Rekenblad!L170</f>
        <v>0</v>
      </c>
      <c r="M170" s="9">
        <f>Rekenblad!M170</f>
        <v>0</v>
      </c>
      <c r="N170" s="9" t="str">
        <f>Rekenblad!N170</f>
        <v>Damestoilet</v>
      </c>
      <c r="O170" s="22">
        <f t="shared" si="11"/>
        <v>0</v>
      </c>
      <c r="P170" s="40" t="e">
        <f t="shared" si="9"/>
        <v>#DIV/0!</v>
      </c>
    </row>
    <row r="171" spans="1:16" hidden="1" x14ac:dyDescent="0.25">
      <c r="A171" s="71" t="str">
        <f>Rekenblad!A171</f>
        <v>Begane grond</v>
      </c>
      <c r="B171" s="33" t="str">
        <f>Rekenblad!B171</f>
        <v>0.16</v>
      </c>
      <c r="C171" s="13" t="str">
        <f>Rekenblad!C171</f>
        <v>Damestoilet</v>
      </c>
      <c r="D171" s="14" t="str">
        <f>Rekenblad!D171</f>
        <v>Onderbouw</v>
      </c>
      <c r="E171" s="15" t="str">
        <f>Rekenblad!E171</f>
        <v>Epoxy</v>
      </c>
      <c r="F171" s="16">
        <f>Rekenblad!F171</f>
        <v>1</v>
      </c>
      <c r="G171" s="44">
        <f>Rekenblad!G171</f>
        <v>200</v>
      </c>
      <c r="H171" s="74">
        <f>Rekenblad!H171</f>
        <v>0</v>
      </c>
      <c r="I171" s="20">
        <f>Rekenblad!I171</f>
        <v>0</v>
      </c>
      <c r="J171" s="54">
        <f>Rekenblad!J171</f>
        <v>10.48</v>
      </c>
      <c r="K171" s="20">
        <f>Rekenblad!K171</f>
        <v>0</v>
      </c>
      <c r="L171" s="21">
        <f>Rekenblad!L171</f>
        <v>0</v>
      </c>
      <c r="M171" s="9">
        <f>Rekenblad!M171</f>
        <v>0</v>
      </c>
      <c r="N171" s="9" t="str">
        <f>Rekenblad!N171</f>
        <v>Damestoilet</v>
      </c>
      <c r="O171" s="22">
        <f t="shared" si="11"/>
        <v>0</v>
      </c>
      <c r="P171" s="40" t="e">
        <f t="shared" si="9"/>
        <v>#DIV/0!</v>
      </c>
    </row>
    <row r="172" spans="1:16" hidden="1" x14ac:dyDescent="0.25">
      <c r="A172" s="71" t="str">
        <f>Rekenblad!A172</f>
        <v>Begane grond</v>
      </c>
      <c r="B172" s="33" t="str">
        <f>Rekenblad!B172</f>
        <v>0.17</v>
      </c>
      <c r="C172" s="13" t="str">
        <f>Rekenblad!C172</f>
        <v>Damestoilet</v>
      </c>
      <c r="D172" s="14" t="str">
        <f>Rekenblad!D172</f>
        <v>Onderbouw</v>
      </c>
      <c r="E172" s="15" t="str">
        <f>Rekenblad!E172</f>
        <v>Epoxy</v>
      </c>
      <c r="F172" s="16">
        <f>Rekenblad!F172</f>
        <v>1</v>
      </c>
      <c r="G172" s="44">
        <f>Rekenblad!G172</f>
        <v>200</v>
      </c>
      <c r="H172" s="74">
        <f>Rekenblad!H172</f>
        <v>0</v>
      </c>
      <c r="I172" s="20">
        <f>Rekenblad!I172</f>
        <v>0</v>
      </c>
      <c r="J172" s="54">
        <f>Rekenblad!J172</f>
        <v>10.48</v>
      </c>
      <c r="K172" s="20">
        <f>Rekenblad!K172</f>
        <v>0</v>
      </c>
      <c r="L172" s="21">
        <f>Rekenblad!L172</f>
        <v>0</v>
      </c>
      <c r="M172" s="9">
        <f>Rekenblad!M172</f>
        <v>0</v>
      </c>
      <c r="N172" s="9" t="str">
        <f>Rekenblad!N172</f>
        <v>Damestoilet</v>
      </c>
      <c r="O172" s="22">
        <f t="shared" si="11"/>
        <v>0</v>
      </c>
      <c r="P172" s="40" t="e">
        <f t="shared" si="9"/>
        <v>#DIV/0!</v>
      </c>
    </row>
    <row r="173" spans="1:16" hidden="1" x14ac:dyDescent="0.25">
      <c r="A173" s="71" t="str">
        <f>Rekenblad!A173</f>
        <v>Begane grond</v>
      </c>
      <c r="B173" s="26" t="str">
        <f>Rekenblad!B173</f>
        <v>0.26</v>
      </c>
      <c r="C173" s="13" t="str">
        <f>Rekenblad!C173</f>
        <v>Leraren damestoilet</v>
      </c>
      <c r="D173" s="14" t="str">
        <f>Rekenblad!D173</f>
        <v>Hoofdgebouw</v>
      </c>
      <c r="E173" s="15" t="str">
        <f>Rekenblad!E173</f>
        <v>D.H.T.</v>
      </c>
      <c r="F173" s="16">
        <f>Rekenblad!F173</f>
        <v>1.1100000000000001</v>
      </c>
      <c r="G173" s="25">
        <f>Rekenblad!G173</f>
        <v>200</v>
      </c>
      <c r="H173" s="74">
        <f>Rekenblad!H173</f>
        <v>0</v>
      </c>
      <c r="I173" s="20">
        <f>Rekenblad!I173</f>
        <v>0</v>
      </c>
      <c r="J173" s="54">
        <f>Rekenblad!J173</f>
        <v>11.63</v>
      </c>
      <c r="K173" s="20">
        <f>Rekenblad!K173</f>
        <v>0</v>
      </c>
      <c r="L173" s="21">
        <f>Rekenblad!L173</f>
        <v>0</v>
      </c>
      <c r="M173" s="9">
        <f>Rekenblad!M173</f>
        <v>0</v>
      </c>
      <c r="N173" s="9" t="str">
        <f>Rekenblad!N173</f>
        <v>Damestoilet</v>
      </c>
      <c r="O173" s="22">
        <f t="shared" si="11"/>
        <v>0</v>
      </c>
      <c r="P173" s="40" t="e">
        <f t="shared" si="9"/>
        <v>#DIV/0!</v>
      </c>
    </row>
    <row r="174" spans="1:16" hidden="1" x14ac:dyDescent="0.25">
      <c r="A174" s="71" t="str">
        <f>Rekenblad!A174</f>
        <v>Begane grond</v>
      </c>
      <c r="B174" s="26" t="str">
        <f>Rekenblad!B174</f>
        <v>0.27</v>
      </c>
      <c r="C174" s="13" t="str">
        <f>Rekenblad!C174</f>
        <v>Leraren damestoilet</v>
      </c>
      <c r="D174" s="14" t="str">
        <f>Rekenblad!D174</f>
        <v>Hoofdgebouw</v>
      </c>
      <c r="E174" s="15" t="str">
        <f>Rekenblad!E174</f>
        <v>D.H.T.</v>
      </c>
      <c r="F174" s="16">
        <f>Rekenblad!F174</f>
        <v>1.1100000000000001</v>
      </c>
      <c r="G174" s="25">
        <f>Rekenblad!G174</f>
        <v>200</v>
      </c>
      <c r="H174" s="74">
        <f>Rekenblad!H174</f>
        <v>0</v>
      </c>
      <c r="I174" s="20">
        <f>Rekenblad!I174</f>
        <v>0</v>
      </c>
      <c r="J174" s="54">
        <f>Rekenblad!J174</f>
        <v>11.63</v>
      </c>
      <c r="K174" s="20">
        <f>Rekenblad!K174</f>
        <v>0</v>
      </c>
      <c r="L174" s="21">
        <f>Rekenblad!L174</f>
        <v>0</v>
      </c>
      <c r="M174" s="9">
        <f>Rekenblad!M174</f>
        <v>0</v>
      </c>
      <c r="N174" s="9" t="str">
        <f>Rekenblad!N174</f>
        <v>Damestoilet</v>
      </c>
      <c r="O174" s="22">
        <f t="shared" si="11"/>
        <v>0</v>
      </c>
      <c r="P174" s="40" t="e">
        <f t="shared" si="9"/>
        <v>#DIV/0!</v>
      </c>
    </row>
    <row r="175" spans="1:16" hidden="1" x14ac:dyDescent="0.25">
      <c r="A175" s="71" t="str">
        <f>Rekenblad!A175</f>
        <v>Eerste etage</v>
      </c>
      <c r="B175" s="32" t="str">
        <f>Rekenblad!B175</f>
        <v>0.08</v>
      </c>
      <c r="C175" s="13" t="str">
        <f>Rekenblad!C175</f>
        <v>Herentoilet</v>
      </c>
      <c r="D175" s="14" t="str">
        <f>Rekenblad!D175</f>
        <v>Gvmzaal</v>
      </c>
      <c r="E175" s="15" t="str">
        <f>Rekenblad!E175</f>
        <v>D.H.T.</v>
      </c>
      <c r="F175" s="16">
        <f>Rekenblad!F175</f>
        <v>1.2</v>
      </c>
      <c r="G175" s="17">
        <f>Rekenblad!G175</f>
        <v>200</v>
      </c>
      <c r="H175" s="74">
        <f>Rekenblad!H175</f>
        <v>0</v>
      </c>
      <c r="I175" s="20">
        <f>Rekenblad!I175</f>
        <v>0</v>
      </c>
      <c r="J175" s="54">
        <f>Rekenblad!J175</f>
        <v>13.75</v>
      </c>
      <c r="K175" s="20">
        <f>Rekenblad!K175</f>
        <v>0</v>
      </c>
      <c r="L175" s="21">
        <f>Rekenblad!L175</f>
        <v>0</v>
      </c>
      <c r="M175" s="43">
        <f>Rekenblad!M175</f>
        <v>0</v>
      </c>
      <c r="N175" s="9" t="str">
        <f>Rekenblad!N175</f>
        <v>Herentoilet</v>
      </c>
      <c r="O175" s="22">
        <f>F175*G175*$R$24</f>
        <v>0</v>
      </c>
      <c r="P175" s="40" t="e">
        <f t="shared" si="9"/>
        <v>#DIV/0!</v>
      </c>
    </row>
    <row r="176" spans="1:16" hidden="1" x14ac:dyDescent="0.25">
      <c r="A176" s="71" t="str">
        <f>Rekenblad!A176</f>
        <v>Eerste etage</v>
      </c>
      <c r="B176" s="32" t="str">
        <f>Rekenblad!B176</f>
        <v>0.09</v>
      </c>
      <c r="C176" s="13" t="str">
        <f>Rekenblad!C176</f>
        <v>Herentoilet</v>
      </c>
      <c r="D176" s="14" t="str">
        <f>Rekenblad!D176</f>
        <v>Gvmzaal</v>
      </c>
      <c r="E176" s="15" t="str">
        <f>Rekenblad!E176</f>
        <v>D.H.T.</v>
      </c>
      <c r="F176" s="16">
        <f>Rekenblad!F176</f>
        <v>1.2</v>
      </c>
      <c r="G176" s="17">
        <f>Rekenblad!G176</f>
        <v>200</v>
      </c>
      <c r="H176" s="74">
        <f>Rekenblad!H176</f>
        <v>0</v>
      </c>
      <c r="I176" s="20">
        <f>Rekenblad!I176</f>
        <v>0</v>
      </c>
      <c r="J176" s="54">
        <f>Rekenblad!J176</f>
        <v>13.75</v>
      </c>
      <c r="K176" s="20">
        <f>Rekenblad!K176</f>
        <v>0</v>
      </c>
      <c r="L176" s="21">
        <f>Rekenblad!L176</f>
        <v>0</v>
      </c>
      <c r="M176" s="9">
        <f>Rekenblad!M176</f>
        <v>0</v>
      </c>
      <c r="N176" s="9" t="str">
        <f>Rekenblad!N176</f>
        <v>Herentoilet</v>
      </c>
      <c r="O176" s="22">
        <f t="shared" ref="O176:O183" si="12">F176*G176*$R$24</f>
        <v>0</v>
      </c>
      <c r="P176" s="40" t="e">
        <f t="shared" si="9"/>
        <v>#DIV/0!</v>
      </c>
    </row>
    <row r="177" spans="1:16" hidden="1" x14ac:dyDescent="0.25">
      <c r="A177" s="71" t="str">
        <f>Rekenblad!A177</f>
        <v>Begane grond</v>
      </c>
      <c r="B177" s="32" t="str">
        <f>Rekenblad!B177</f>
        <v>0.04</v>
      </c>
      <c r="C177" s="13" t="str">
        <f>Rekenblad!C177</f>
        <v>Herentoilet</v>
      </c>
      <c r="D177" s="14" t="str">
        <f>Rekenblad!D177</f>
        <v>Hoofdgebouw</v>
      </c>
      <c r="E177" s="15" t="str">
        <f>Rekenblad!E177</f>
        <v>D.H.T.</v>
      </c>
      <c r="F177" s="16">
        <f>Rekenblad!F177</f>
        <v>1.2</v>
      </c>
      <c r="G177" s="17">
        <f>Rekenblad!G177</f>
        <v>200</v>
      </c>
      <c r="H177" s="74">
        <f>Rekenblad!H177</f>
        <v>0</v>
      </c>
      <c r="I177" s="20">
        <f>Rekenblad!I177</f>
        <v>0</v>
      </c>
      <c r="J177" s="54">
        <f>Rekenblad!J177</f>
        <v>13.75</v>
      </c>
      <c r="K177" s="20">
        <f>Rekenblad!K177</f>
        <v>0</v>
      </c>
      <c r="L177" s="21">
        <f>Rekenblad!L177</f>
        <v>0</v>
      </c>
      <c r="M177" s="9">
        <f>Rekenblad!M177</f>
        <v>0</v>
      </c>
      <c r="N177" s="9" t="str">
        <f>Rekenblad!N177</f>
        <v>Herentoilet</v>
      </c>
      <c r="O177" s="22">
        <f t="shared" si="12"/>
        <v>0</v>
      </c>
      <c r="P177" s="40" t="e">
        <f t="shared" si="9"/>
        <v>#DIV/0!</v>
      </c>
    </row>
    <row r="178" spans="1:16" hidden="1" x14ac:dyDescent="0.25">
      <c r="A178" s="71" t="str">
        <f>Rekenblad!A178</f>
        <v>Begane grond</v>
      </c>
      <c r="B178" s="32" t="str">
        <f>Rekenblad!B178</f>
        <v>0.05</v>
      </c>
      <c r="C178" s="13" t="str">
        <f>Rekenblad!C178</f>
        <v>Herentoilet</v>
      </c>
      <c r="D178" s="14" t="str">
        <f>Rekenblad!D178</f>
        <v>Hoofdgebouw</v>
      </c>
      <c r="E178" s="15" t="str">
        <f>Rekenblad!E178</f>
        <v>D.H.T.</v>
      </c>
      <c r="F178" s="16">
        <f>Rekenblad!F178</f>
        <v>1.2</v>
      </c>
      <c r="G178" s="17">
        <f>Rekenblad!G178</f>
        <v>200</v>
      </c>
      <c r="H178" s="74">
        <f>Rekenblad!H178</f>
        <v>0</v>
      </c>
      <c r="I178" s="20">
        <f>Rekenblad!I178</f>
        <v>0</v>
      </c>
      <c r="J178" s="54">
        <f>Rekenblad!J178</f>
        <v>13.75</v>
      </c>
      <c r="K178" s="20">
        <f>Rekenblad!K178</f>
        <v>0</v>
      </c>
      <c r="L178" s="21">
        <f>Rekenblad!L178</f>
        <v>0</v>
      </c>
      <c r="M178" s="9">
        <f>Rekenblad!M178</f>
        <v>0</v>
      </c>
      <c r="N178" s="9" t="str">
        <f>Rekenblad!N178</f>
        <v>Herentoilet</v>
      </c>
      <c r="O178" s="22">
        <f t="shared" si="12"/>
        <v>0</v>
      </c>
      <c r="P178" s="40" t="e">
        <f t="shared" si="9"/>
        <v>#DIV/0!</v>
      </c>
    </row>
    <row r="179" spans="1:16" hidden="1" x14ac:dyDescent="0.25">
      <c r="A179" s="71" t="str">
        <f>Rekenblad!A179</f>
        <v>Tweede etage</v>
      </c>
      <c r="B179" s="28" t="str">
        <f>Rekenblad!B179</f>
        <v>2.04</v>
      </c>
      <c r="C179" s="13" t="str">
        <f>Rekenblad!C179</f>
        <v>Herentoilet</v>
      </c>
      <c r="D179" s="14" t="str">
        <f>Rekenblad!D179</f>
        <v>Hoofdgebouw</v>
      </c>
      <c r="E179" s="15" t="str">
        <f>Rekenblad!E179</f>
        <v>D.H.T.</v>
      </c>
      <c r="F179" s="16">
        <f>Rekenblad!F179</f>
        <v>1</v>
      </c>
      <c r="G179" s="29">
        <f>Rekenblad!G179</f>
        <v>200</v>
      </c>
      <c r="H179" s="74">
        <f>Rekenblad!H179</f>
        <v>0</v>
      </c>
      <c r="I179" s="20">
        <f>Rekenblad!I179</f>
        <v>0</v>
      </c>
      <c r="J179" s="54">
        <f>Rekenblad!J179</f>
        <v>11.46</v>
      </c>
      <c r="K179" s="20">
        <f>Rekenblad!K179</f>
        <v>0</v>
      </c>
      <c r="L179" s="21">
        <f>Rekenblad!L179</f>
        <v>0</v>
      </c>
      <c r="M179" s="9">
        <f>Rekenblad!M179</f>
        <v>0</v>
      </c>
      <c r="N179" s="9" t="str">
        <f>Rekenblad!N179</f>
        <v>Herentoilet</v>
      </c>
      <c r="O179" s="22">
        <f t="shared" si="12"/>
        <v>0</v>
      </c>
      <c r="P179" s="40" t="e">
        <f t="shared" si="9"/>
        <v>#DIV/0!</v>
      </c>
    </row>
    <row r="180" spans="1:16" hidden="1" x14ac:dyDescent="0.25">
      <c r="A180" s="71" t="str">
        <f>Rekenblad!A180</f>
        <v>Tweede etage</v>
      </c>
      <c r="B180" s="28" t="str">
        <f>Rekenblad!B180</f>
        <v>2.05</v>
      </c>
      <c r="C180" s="13" t="str">
        <f>Rekenblad!C180</f>
        <v>Herentoilet</v>
      </c>
      <c r="D180" s="14" t="str">
        <f>Rekenblad!D180</f>
        <v>Hoofdgebouw</v>
      </c>
      <c r="E180" s="15" t="str">
        <f>Rekenblad!E180</f>
        <v>D.H.T.</v>
      </c>
      <c r="F180" s="16">
        <f>Rekenblad!F180</f>
        <v>1</v>
      </c>
      <c r="G180" s="29">
        <f>Rekenblad!G180</f>
        <v>200</v>
      </c>
      <c r="H180" s="74">
        <f>Rekenblad!H180</f>
        <v>0</v>
      </c>
      <c r="I180" s="20">
        <f>Rekenblad!I180</f>
        <v>0</v>
      </c>
      <c r="J180" s="54">
        <f>Rekenblad!J180</f>
        <v>11.46</v>
      </c>
      <c r="K180" s="20">
        <f>Rekenblad!K180</f>
        <v>0</v>
      </c>
      <c r="L180" s="21">
        <f>Rekenblad!L180</f>
        <v>0</v>
      </c>
      <c r="M180" s="9">
        <f>Rekenblad!M180</f>
        <v>0</v>
      </c>
      <c r="N180" s="9" t="str">
        <f>Rekenblad!N180</f>
        <v>Herentoilet</v>
      </c>
      <c r="O180" s="22">
        <f t="shared" si="12"/>
        <v>0</v>
      </c>
      <c r="P180" s="40" t="e">
        <f t="shared" si="9"/>
        <v>#DIV/0!</v>
      </c>
    </row>
    <row r="181" spans="1:16" hidden="1" x14ac:dyDescent="0.25">
      <c r="A181" s="71" t="str">
        <f>Rekenblad!A181</f>
        <v>Tweede etage</v>
      </c>
      <c r="B181" s="28" t="str">
        <f>Rekenblad!B181</f>
        <v>2.06</v>
      </c>
      <c r="C181" s="13" t="str">
        <f>Rekenblad!C181</f>
        <v>Herentoilet</v>
      </c>
      <c r="D181" s="14" t="str">
        <f>Rekenblad!D181</f>
        <v>Hoofdgebouw</v>
      </c>
      <c r="E181" s="15" t="str">
        <f>Rekenblad!E181</f>
        <v>D.H.T.</v>
      </c>
      <c r="F181" s="16">
        <f>Rekenblad!F181</f>
        <v>1</v>
      </c>
      <c r="G181" s="29">
        <f>Rekenblad!G181</f>
        <v>200</v>
      </c>
      <c r="H181" s="74">
        <f>Rekenblad!H181</f>
        <v>0</v>
      </c>
      <c r="I181" s="20">
        <f>Rekenblad!I181</f>
        <v>0</v>
      </c>
      <c r="J181" s="54">
        <f>Rekenblad!J181</f>
        <v>11.46</v>
      </c>
      <c r="K181" s="20">
        <f>Rekenblad!K181</f>
        <v>0</v>
      </c>
      <c r="L181" s="21">
        <f>Rekenblad!L181</f>
        <v>0</v>
      </c>
      <c r="M181" s="9">
        <f>Rekenblad!M181</f>
        <v>0</v>
      </c>
      <c r="N181" s="9" t="str">
        <f>Rekenblad!N181</f>
        <v>Herentoilet</v>
      </c>
      <c r="O181" s="22">
        <f t="shared" si="12"/>
        <v>0</v>
      </c>
      <c r="P181" s="40" t="e">
        <f t="shared" si="9"/>
        <v>#DIV/0!</v>
      </c>
    </row>
    <row r="182" spans="1:16" hidden="1" x14ac:dyDescent="0.25">
      <c r="A182" s="71" t="str">
        <f>Rekenblad!A182</f>
        <v>Tweede etage</v>
      </c>
      <c r="B182" s="28" t="str">
        <f>Rekenblad!B182</f>
        <v>2.06</v>
      </c>
      <c r="C182" s="13" t="str">
        <f>Rekenblad!C182</f>
        <v>Herentoilet</v>
      </c>
      <c r="D182" s="14" t="str">
        <f>Rekenblad!D182</f>
        <v>Hoofdgebouw</v>
      </c>
      <c r="E182" s="15" t="str">
        <f>Rekenblad!E182</f>
        <v>D.H.T.</v>
      </c>
      <c r="F182" s="16">
        <f>Rekenblad!F182</f>
        <v>1</v>
      </c>
      <c r="G182" s="29">
        <f>Rekenblad!G182</f>
        <v>200</v>
      </c>
      <c r="H182" s="74">
        <f>Rekenblad!H182</f>
        <v>0</v>
      </c>
      <c r="I182" s="20">
        <f>Rekenblad!I182</f>
        <v>0</v>
      </c>
      <c r="J182" s="54">
        <f>Rekenblad!J182</f>
        <v>11.46</v>
      </c>
      <c r="K182" s="20">
        <f>Rekenblad!K182</f>
        <v>0</v>
      </c>
      <c r="L182" s="21">
        <f>Rekenblad!L182</f>
        <v>0</v>
      </c>
      <c r="M182" s="9">
        <f>Rekenblad!M182</f>
        <v>0</v>
      </c>
      <c r="N182" s="9" t="str">
        <f>Rekenblad!N182</f>
        <v>Herentoilet</v>
      </c>
      <c r="O182" s="22">
        <f t="shared" si="12"/>
        <v>0</v>
      </c>
      <c r="P182" s="40" t="e">
        <f t="shared" si="9"/>
        <v>#DIV/0!</v>
      </c>
    </row>
    <row r="183" spans="1:16" hidden="1" x14ac:dyDescent="0.25">
      <c r="A183" s="71" t="str">
        <f>Rekenblad!A183</f>
        <v>Begane grond</v>
      </c>
      <c r="B183" s="33" t="str">
        <f>Rekenblad!B183</f>
        <v>0.1</v>
      </c>
      <c r="C183" s="13" t="str">
        <f>Rekenblad!C183</f>
        <v>Herentoilet</v>
      </c>
      <c r="D183" s="14" t="str">
        <f>Rekenblad!D183</f>
        <v>Onderbouw</v>
      </c>
      <c r="E183" s="15" t="str">
        <f>Rekenblad!E183</f>
        <v>Epoxy</v>
      </c>
      <c r="F183" s="16">
        <f>Rekenblad!F183</f>
        <v>1.01</v>
      </c>
      <c r="G183" s="31">
        <f>Rekenblad!G183</f>
        <v>200</v>
      </c>
      <c r="H183" s="74">
        <f>Rekenblad!H183</f>
        <v>0</v>
      </c>
      <c r="I183" s="20">
        <f>Rekenblad!I183</f>
        <v>0</v>
      </c>
      <c r="J183" s="54">
        <f>Rekenblad!J183</f>
        <v>11.57</v>
      </c>
      <c r="K183" s="20">
        <f>Rekenblad!K183</f>
        <v>0</v>
      </c>
      <c r="L183" s="21">
        <f>Rekenblad!L183</f>
        <v>0</v>
      </c>
      <c r="M183" s="9">
        <f>Rekenblad!M183</f>
        <v>0</v>
      </c>
      <c r="N183" s="9" t="str">
        <f>Rekenblad!N183</f>
        <v>Herentoilet</v>
      </c>
      <c r="O183" s="22">
        <f t="shared" si="12"/>
        <v>0</v>
      </c>
      <c r="P183" s="40" t="e">
        <f t="shared" si="9"/>
        <v>#DIV/0!</v>
      </c>
    </row>
    <row r="184" spans="1:16" x14ac:dyDescent="0.25">
      <c r="A184" s="11">
        <f>Rekenblad!A228</f>
        <v>0</v>
      </c>
      <c r="B184" s="11">
        <f>Rekenblad!B228</f>
        <v>0</v>
      </c>
      <c r="C184" s="11">
        <f>Rekenblad!C228</f>
        <v>0</v>
      </c>
      <c r="D184" s="55">
        <f>Rekenblad!D228</f>
        <v>0</v>
      </c>
      <c r="E184" s="14" t="str">
        <f>Rekenblad!E228</f>
        <v>Vloeren</v>
      </c>
      <c r="F184" s="14">
        <f>SUBTOTAL(9,F2:F183)</f>
        <v>211.45</v>
      </c>
      <c r="G184" s="56">
        <f>Rekenblad!G228</f>
        <v>0</v>
      </c>
      <c r="H184" s="74">
        <f>Rekenblad!H228</f>
        <v>0</v>
      </c>
      <c r="I184" s="20">
        <f>SUBTOTAL(9,I2:I183)</f>
        <v>0</v>
      </c>
      <c r="J184" s="58">
        <f>Rekenblad!J228</f>
        <v>0</v>
      </c>
      <c r="K184" s="11">
        <f>Rekenblad!K228</f>
        <v>0</v>
      </c>
      <c r="L184" s="59">
        <f>Rekenblad!L228</f>
        <v>0</v>
      </c>
      <c r="M184" s="9">
        <f>Rekenblad!M228</f>
        <v>0</v>
      </c>
      <c r="N184" s="11">
        <f>Rekenblad!N228</f>
        <v>0</v>
      </c>
      <c r="O184" s="22"/>
    </row>
    <row r="185" spans="1:16" x14ac:dyDescent="0.25">
      <c r="A185" s="11">
        <f>Rekenblad!A229</f>
        <v>0</v>
      </c>
      <c r="B185" s="11">
        <f>Rekenblad!B229</f>
        <v>0</v>
      </c>
      <c r="C185" s="11">
        <f>Rekenblad!C229</f>
        <v>0</v>
      </c>
      <c r="D185" s="55">
        <f>Rekenblad!D229</f>
        <v>0</v>
      </c>
      <c r="E185" s="14" t="str">
        <f>Rekenblad!E229</f>
        <v>Tafels</v>
      </c>
      <c r="F185" s="14">
        <f>Rekenblad!F229</f>
        <v>617.76</v>
      </c>
      <c r="G185" s="56">
        <f>Rekenblad!G229</f>
        <v>0</v>
      </c>
      <c r="H185" s="74">
        <f>Rekenblad!H229</f>
        <v>0</v>
      </c>
      <c r="I185" s="20">
        <f>Rekenblad!I229</f>
        <v>0</v>
      </c>
      <c r="J185" s="58">
        <f>Rekenblad!J229</f>
        <v>0</v>
      </c>
      <c r="K185" s="60" t="str">
        <f>Rekenblad!K229</f>
        <v>.</v>
      </c>
      <c r="L185" s="59">
        <f>Rekenblad!L229</f>
        <v>0</v>
      </c>
      <c r="M185" s="9">
        <f>Rekenblad!M229</f>
        <v>0</v>
      </c>
      <c r="N185" s="11">
        <f>Rekenblad!N229</f>
        <v>0</v>
      </c>
      <c r="O185" s="22">
        <f>SUM(O2:O183)</f>
        <v>0</v>
      </c>
      <c r="P185" s="40" t="e">
        <f>O185/I185-1</f>
        <v>#DIV/0!</v>
      </c>
    </row>
  </sheetData>
  <autoFilter ref="A1:R185" xr:uid="{00000000-0001-0000-0000-000000000000}">
    <filterColumn colId="6">
      <filters blank="1">
        <filter val="40"/>
      </filters>
    </filterColumn>
  </autoFilter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&amp;LAfgedrukt: &amp;D, &amp;T&amp;C&amp;P van &amp;N&amp;R&amp;F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8BF4-CFDA-4E54-B6FC-2876C862EA78}">
  <sheetPr filterMode="1"/>
  <dimension ref="A1:R185"/>
  <sheetViews>
    <sheetView showZeros="0" zoomScale="127" zoomScaleNormal="127" workbookViewId="0">
      <pane xSplit="3" ySplit="1" topLeftCell="D2" activePane="bottomRight" state="frozen"/>
      <selection activeCell="H1" sqref="H1"/>
      <selection pane="topRight" activeCell="H1" sqref="H1"/>
      <selection pane="bottomLeft" activeCell="H1" sqref="H1"/>
      <selection pane="bottomRight" activeCell="E184" sqref="E184"/>
    </sheetView>
  </sheetViews>
  <sheetFormatPr defaultRowHeight="13.2" x14ac:dyDescent="0.25"/>
  <cols>
    <col min="1" max="1" width="12.77734375" style="11" bestFit="1" customWidth="1"/>
    <col min="2" max="2" width="8.5546875" style="11" bestFit="1" customWidth="1"/>
    <col min="3" max="3" width="23.21875" style="11" bestFit="1" customWidth="1"/>
    <col min="4" max="4" width="10.77734375" style="55" customWidth="1"/>
    <col min="5" max="5" width="12.6640625" style="55" bestFit="1" customWidth="1"/>
    <col min="6" max="6" width="7.88671875" style="58" customWidth="1"/>
    <col min="7" max="7" width="10.44140625" style="56" bestFit="1" customWidth="1"/>
    <col min="8" max="8" width="10.77734375" style="76" customWidth="1"/>
    <col min="9" max="9" width="9.5546875" style="58" customWidth="1"/>
    <col min="10" max="10" width="13.77734375" style="58" hidden="1" customWidth="1"/>
    <col min="11" max="11" width="8.21875" style="11" hidden="1" customWidth="1"/>
    <col min="12" max="12" width="12.6640625" style="59" hidden="1" customWidth="1"/>
    <col min="13" max="13" width="3.77734375" style="9" hidden="1" customWidth="1"/>
    <col min="14" max="14" width="11.21875" style="11" bestFit="1" customWidth="1"/>
    <col min="15" max="15" width="11.21875" style="61" hidden="1" customWidth="1"/>
    <col min="16" max="16" width="0" style="9" hidden="1" customWidth="1"/>
    <col min="17" max="17" width="11.21875" style="11" hidden="1" customWidth="1"/>
    <col min="18" max="18" width="0" style="11" hidden="1" customWidth="1"/>
    <col min="19" max="16384" width="8.88671875" style="11"/>
  </cols>
  <sheetData>
    <row r="1" spans="1:18" ht="20.399999999999999" x14ac:dyDescent="0.25">
      <c r="A1" s="70" t="str">
        <f>Rekenblad!A1</f>
        <v>Etage</v>
      </c>
      <c r="B1" s="1" t="str">
        <f>Rekenblad!B1</f>
        <v>Ruimtennr.</v>
      </c>
      <c r="C1" s="1" t="str">
        <f>Rekenblad!C1</f>
        <v>Ruimtenaam</v>
      </c>
      <c r="D1" s="2" t="str">
        <f>Rekenblad!D1</f>
        <v>Unit</v>
      </c>
      <c r="E1" s="3" t="str">
        <f>Rekenblad!E1</f>
        <v>Vloerafwerking</v>
      </c>
      <c r="F1" s="4" t="str">
        <f>Rekenblad!F1</f>
        <v>Netto opp. (m²)</v>
      </c>
      <c r="G1" s="5" t="str">
        <f>Rekenblad!G1</f>
        <v>Freq. per jaar</v>
      </c>
      <c r="H1" s="75" t="str">
        <f>Rekenblad!H1</f>
        <v>Kosten per m².keer</v>
      </c>
      <c r="I1" s="4" t="str">
        <f>Rekenblad!I1</f>
        <v>Kosten per jaar</v>
      </c>
      <c r="J1" s="4" t="str">
        <f>Rekenblad!J1</f>
        <v>Kosten per maand</v>
      </c>
      <c r="K1" s="7" t="str">
        <f>Rekenblad!K1</f>
        <v>kosten per 100 m²</v>
      </c>
      <c r="L1" s="8" t="str">
        <f>Rekenblad!L1</f>
        <v>8 * log kosten 100 m²</v>
      </c>
      <c r="M1" s="9">
        <f>Rekenblad!M1</f>
        <v>8</v>
      </c>
      <c r="N1" s="8" t="str">
        <f>Rekenblad!N1</f>
        <v>Categorie</v>
      </c>
      <c r="O1" s="10" t="s">
        <v>10</v>
      </c>
      <c r="P1" s="10" t="s">
        <v>11</v>
      </c>
      <c r="Q1" s="8" t="s">
        <v>9</v>
      </c>
      <c r="R1" s="8" t="s">
        <v>12</v>
      </c>
    </row>
    <row r="2" spans="1:18" x14ac:dyDescent="0.25">
      <c r="A2" s="71" t="str">
        <f>Rekenblad!A2</f>
        <v>Eerste etage</v>
      </c>
      <c r="B2" s="12" t="str">
        <f>Rekenblad!B2</f>
        <v>0.09</v>
      </c>
      <c r="C2" s="13" t="str">
        <f>Rekenblad!C2</f>
        <v>Werkkast</v>
      </c>
      <c r="D2" s="14" t="str">
        <f>Rekenblad!D2</f>
        <v>Gvmzaal</v>
      </c>
      <c r="E2" s="15" t="str">
        <f>Rekenblad!E2</f>
        <v>D.H.T.</v>
      </c>
      <c r="F2" s="16">
        <f>Rekenblad!F2</f>
        <v>2</v>
      </c>
      <c r="G2" s="17">
        <f>Rekenblad!G2</f>
        <v>1</v>
      </c>
      <c r="H2" s="74">
        <f>Rekenblad!H2</f>
        <v>0</v>
      </c>
      <c r="I2" s="20">
        <f>Rekenblad!I2</f>
        <v>0</v>
      </c>
      <c r="J2" s="20">
        <f>Rekenblad!J2</f>
        <v>0</v>
      </c>
      <c r="K2" s="20">
        <f>Rekenblad!K2</f>
        <v>0</v>
      </c>
      <c r="L2" s="21">
        <f>Rekenblad!L2</f>
        <v>0</v>
      </c>
      <c r="M2" s="9">
        <f>Rekenblad!M2</f>
        <v>0</v>
      </c>
      <c r="N2" s="9" t="str">
        <f>Rekenblad!N2</f>
        <v>Werkkast</v>
      </c>
      <c r="O2" s="22">
        <f>F2*G2*$R$14</f>
        <v>0</v>
      </c>
    </row>
    <row r="3" spans="1:18" x14ac:dyDescent="0.25">
      <c r="A3" s="71" t="str">
        <f>Rekenblad!A3</f>
        <v>Begane grond</v>
      </c>
      <c r="B3" s="12" t="str">
        <f>Rekenblad!B3</f>
        <v>0.19</v>
      </c>
      <c r="C3" s="23" t="str">
        <f>Rekenblad!C3</f>
        <v>Opslag</v>
      </c>
      <c r="D3" s="14" t="str">
        <f>Rekenblad!D3</f>
        <v>Hoofdgebouw</v>
      </c>
      <c r="E3" s="15" t="str">
        <f>Rekenblad!E3</f>
        <v>D.H.T.</v>
      </c>
      <c r="F3" s="16">
        <f>Rekenblad!F3</f>
        <v>13.76</v>
      </c>
      <c r="G3" s="17">
        <f>Rekenblad!G3</f>
        <v>1</v>
      </c>
      <c r="H3" s="74">
        <f>Rekenblad!H3</f>
        <v>0</v>
      </c>
      <c r="I3" s="20">
        <f>Rekenblad!I3</f>
        <v>0</v>
      </c>
      <c r="J3" s="20">
        <f>Rekenblad!J3</f>
        <v>0</v>
      </c>
      <c r="K3" s="20">
        <f>Rekenblad!K3</f>
        <v>0</v>
      </c>
      <c r="L3" s="21">
        <f>Rekenblad!L3</f>
        <v>0</v>
      </c>
      <c r="M3" s="9">
        <f>Rekenblad!M3</f>
        <v>0</v>
      </c>
      <c r="N3" s="9" t="str">
        <f>Rekenblad!N3</f>
        <v>Werkkast</v>
      </c>
      <c r="O3" s="22">
        <f t="shared" ref="O3:O15" si="0">F3*G3*$R$14</f>
        <v>0</v>
      </c>
    </row>
    <row r="4" spans="1:18" x14ac:dyDescent="0.25">
      <c r="A4" s="71" t="str">
        <f>Rekenblad!A4</f>
        <v>Begane grond</v>
      </c>
      <c r="B4" s="24" t="str">
        <f>Rekenblad!B4</f>
        <v>0.35</v>
      </c>
      <c r="C4" s="13" t="str">
        <f>Rekenblad!C4</f>
        <v>Werkkast</v>
      </c>
      <c r="D4" s="14" t="str">
        <f>Rekenblad!D4</f>
        <v>Hoofdgebouw</v>
      </c>
      <c r="E4" s="15" t="str">
        <f>Rekenblad!E4</f>
        <v>D.H.T.</v>
      </c>
      <c r="F4" s="16">
        <f>Rekenblad!F4</f>
        <v>2.7</v>
      </c>
      <c r="G4" s="17">
        <f>Rekenblad!G4</f>
        <v>1</v>
      </c>
      <c r="H4" s="74">
        <f>Rekenblad!H4</f>
        <v>0</v>
      </c>
      <c r="I4" s="20">
        <f>Rekenblad!I4</f>
        <v>0</v>
      </c>
      <c r="J4" s="20">
        <f>Rekenblad!J4</f>
        <v>0</v>
      </c>
      <c r="K4" s="20">
        <f>Rekenblad!K4</f>
        <v>0</v>
      </c>
      <c r="L4" s="21">
        <f>Rekenblad!L4</f>
        <v>0</v>
      </c>
      <c r="M4" s="9">
        <f>Rekenblad!M4</f>
        <v>0</v>
      </c>
      <c r="N4" s="9" t="str">
        <f>Rekenblad!N4</f>
        <v>Werkkast</v>
      </c>
      <c r="O4" s="22">
        <f t="shared" si="0"/>
        <v>0</v>
      </c>
    </row>
    <row r="5" spans="1:18" x14ac:dyDescent="0.25">
      <c r="A5" s="71" t="str">
        <f>Rekenblad!A5</f>
        <v>Begane grond</v>
      </c>
      <c r="B5" s="26" t="str">
        <f>Rekenblad!B5</f>
        <v>0.38</v>
      </c>
      <c r="C5" s="27" t="str">
        <f>Rekenblad!C5</f>
        <v>Repro</v>
      </c>
      <c r="D5" s="14" t="str">
        <f>Rekenblad!D5</f>
        <v>Hoofdgebouw</v>
      </c>
      <c r="E5" s="15" t="str">
        <f>Rekenblad!E5</f>
        <v>Gietvloer</v>
      </c>
      <c r="F5" s="16">
        <f>Rekenblad!F5</f>
        <v>24.63</v>
      </c>
      <c r="G5" s="17">
        <f>Rekenblad!G5</f>
        <v>1</v>
      </c>
      <c r="H5" s="74">
        <f>Rekenblad!H5</f>
        <v>0</v>
      </c>
      <c r="I5" s="20">
        <f>Rekenblad!I5</f>
        <v>0</v>
      </c>
      <c r="J5" s="20">
        <f>Rekenblad!J5</f>
        <v>0</v>
      </c>
      <c r="K5" s="20">
        <f>Rekenblad!K5</f>
        <v>0</v>
      </c>
      <c r="L5" s="21">
        <f>Rekenblad!L5</f>
        <v>0</v>
      </c>
      <c r="M5" s="9">
        <f>Rekenblad!M5</f>
        <v>0</v>
      </c>
      <c r="N5" s="9" t="str">
        <f>Rekenblad!N5</f>
        <v>Werkkast</v>
      </c>
      <c r="O5" s="22">
        <f t="shared" si="0"/>
        <v>0</v>
      </c>
    </row>
    <row r="6" spans="1:18" x14ac:dyDescent="0.25">
      <c r="A6" s="71" t="str">
        <f>Rekenblad!A6</f>
        <v>Derde etage</v>
      </c>
      <c r="B6" s="28" t="str">
        <f>Rekenblad!B6</f>
        <v>3.08</v>
      </c>
      <c r="C6" s="13" t="str">
        <f>Rekenblad!C6</f>
        <v>Werkkast</v>
      </c>
      <c r="D6" s="14" t="str">
        <f>Rekenblad!D6</f>
        <v>Hoofdgebouw</v>
      </c>
      <c r="E6" s="15" t="str">
        <f>Rekenblad!E6</f>
        <v>D.H.T.</v>
      </c>
      <c r="F6" s="16">
        <f>Rekenblad!F6</f>
        <v>1.05</v>
      </c>
      <c r="G6" s="17">
        <f>Rekenblad!G6</f>
        <v>1</v>
      </c>
      <c r="H6" s="74">
        <f>Rekenblad!H6</f>
        <v>0</v>
      </c>
      <c r="I6" s="20">
        <f>Rekenblad!I6</f>
        <v>0</v>
      </c>
      <c r="J6" s="20">
        <f>Rekenblad!J6</f>
        <v>0</v>
      </c>
      <c r="K6" s="20">
        <f>Rekenblad!K6</f>
        <v>0</v>
      </c>
      <c r="L6" s="21">
        <f>Rekenblad!L6</f>
        <v>0</v>
      </c>
      <c r="M6" s="9">
        <f>Rekenblad!M6</f>
        <v>0</v>
      </c>
      <c r="N6" s="9" t="str">
        <f>Rekenblad!N6</f>
        <v>Werkkast</v>
      </c>
      <c r="O6" s="22">
        <f t="shared" si="0"/>
        <v>0</v>
      </c>
    </row>
    <row r="7" spans="1:18" x14ac:dyDescent="0.25">
      <c r="A7" s="71" t="str">
        <f>Rekenblad!A7</f>
        <v>Derde etage</v>
      </c>
      <c r="B7" s="30" t="str">
        <f>Rekenblad!B7</f>
        <v>3.09</v>
      </c>
      <c r="C7" s="13" t="str">
        <f>Rekenblad!C7</f>
        <v>Opslag</v>
      </c>
      <c r="D7" s="14" t="str">
        <f>Rekenblad!D7</f>
        <v>Hoofdgebouw</v>
      </c>
      <c r="E7" s="15" t="str">
        <f>Rekenblad!E7</f>
        <v>D.H.T.</v>
      </c>
      <c r="F7" s="16">
        <f>Rekenblad!F7</f>
        <v>6</v>
      </c>
      <c r="G7" s="17">
        <f>Rekenblad!G7</f>
        <v>1</v>
      </c>
      <c r="H7" s="74">
        <f>Rekenblad!H7</f>
        <v>0</v>
      </c>
      <c r="I7" s="20">
        <f>Rekenblad!I7</f>
        <v>0</v>
      </c>
      <c r="J7" s="20">
        <f>Rekenblad!J7</f>
        <v>0</v>
      </c>
      <c r="K7" s="20">
        <f>Rekenblad!K7</f>
        <v>0</v>
      </c>
      <c r="L7" s="21">
        <f>Rekenblad!L7</f>
        <v>0</v>
      </c>
      <c r="M7" s="9">
        <f>Rekenblad!M7</f>
        <v>0</v>
      </c>
      <c r="N7" s="9" t="str">
        <f>Rekenblad!N7</f>
        <v>Werkkast</v>
      </c>
      <c r="O7" s="22">
        <f t="shared" si="0"/>
        <v>0</v>
      </c>
    </row>
    <row r="8" spans="1:18" x14ac:dyDescent="0.25">
      <c r="A8" s="71" t="str">
        <f>Rekenblad!A8</f>
        <v>Derde etage</v>
      </c>
      <c r="B8" s="30" t="str">
        <f>Rekenblad!B8</f>
        <v>3.14</v>
      </c>
      <c r="C8" s="13" t="str">
        <f>Rekenblad!C8</f>
        <v>Techniek 304</v>
      </c>
      <c r="D8" s="14" t="str">
        <f>Rekenblad!D8</f>
        <v>Hoofdgebouw</v>
      </c>
      <c r="E8" s="15" t="str">
        <f>Rekenblad!E8</f>
        <v>Gietvloer</v>
      </c>
      <c r="F8" s="16">
        <f>Rekenblad!F8</f>
        <v>26.22</v>
      </c>
      <c r="G8" s="17">
        <f>Rekenblad!G8</f>
        <v>1</v>
      </c>
      <c r="H8" s="74">
        <f>Rekenblad!H8</f>
        <v>0</v>
      </c>
      <c r="I8" s="20">
        <f>Rekenblad!I8</f>
        <v>0</v>
      </c>
      <c r="J8" s="20">
        <f>Rekenblad!J8</f>
        <v>0</v>
      </c>
      <c r="K8" s="20">
        <f>Rekenblad!K8</f>
        <v>0</v>
      </c>
      <c r="L8" s="21">
        <f>Rekenblad!L8</f>
        <v>0</v>
      </c>
      <c r="M8" s="9">
        <f>Rekenblad!M8</f>
        <v>0</v>
      </c>
      <c r="N8" s="9" t="str">
        <f>Rekenblad!N8</f>
        <v>Werkkast</v>
      </c>
      <c r="O8" s="22">
        <f t="shared" si="0"/>
        <v>0</v>
      </c>
    </row>
    <row r="9" spans="1:18" x14ac:dyDescent="0.25">
      <c r="A9" s="71" t="str">
        <f>Rekenblad!A9</f>
        <v>Eerste etage</v>
      </c>
      <c r="B9" s="26" t="str">
        <f>Rekenblad!B9</f>
        <v>1.06</v>
      </c>
      <c r="C9" s="13" t="str">
        <f>Rekenblad!C9</f>
        <v>Werkkast</v>
      </c>
      <c r="D9" s="14" t="str">
        <f>Rekenblad!D9</f>
        <v>Hoofdgebouw</v>
      </c>
      <c r="E9" s="15" t="str">
        <f>Rekenblad!E9</f>
        <v>D.H.T.</v>
      </c>
      <c r="F9" s="16">
        <f>Rekenblad!F9</f>
        <v>1.05</v>
      </c>
      <c r="G9" s="17">
        <f>Rekenblad!G9</f>
        <v>1</v>
      </c>
      <c r="H9" s="74">
        <f>Rekenblad!H9</f>
        <v>0</v>
      </c>
      <c r="I9" s="20">
        <f>Rekenblad!I9</f>
        <v>0</v>
      </c>
      <c r="J9" s="20">
        <f>Rekenblad!J9</f>
        <v>0</v>
      </c>
      <c r="K9" s="20">
        <f>Rekenblad!K9</f>
        <v>0</v>
      </c>
      <c r="L9" s="21">
        <f>Rekenblad!L9</f>
        <v>0</v>
      </c>
      <c r="M9" s="9">
        <f>Rekenblad!M9</f>
        <v>0</v>
      </c>
      <c r="N9" s="9" t="str">
        <f>Rekenblad!N9</f>
        <v>Werkkast</v>
      </c>
      <c r="O9" s="22">
        <f t="shared" si="0"/>
        <v>0</v>
      </c>
    </row>
    <row r="10" spans="1:18" x14ac:dyDescent="0.25">
      <c r="A10" s="71" t="str">
        <f>Rekenblad!A10</f>
        <v>Eerste etage</v>
      </c>
      <c r="B10" s="24" t="str">
        <f>Rekenblad!B10</f>
        <v>1.07</v>
      </c>
      <c r="C10" s="27" t="str">
        <f>Rekenblad!C10</f>
        <v>Opslag</v>
      </c>
      <c r="D10" s="14" t="str">
        <f>Rekenblad!D10</f>
        <v>Hoofdgebouw</v>
      </c>
      <c r="E10" s="15" t="str">
        <f>Rekenblad!E10</f>
        <v>D.H.T.</v>
      </c>
      <c r="F10" s="16">
        <f>Rekenblad!F10</f>
        <v>6</v>
      </c>
      <c r="G10" s="17">
        <f>Rekenblad!G10</f>
        <v>1</v>
      </c>
      <c r="H10" s="74">
        <f>Rekenblad!H10</f>
        <v>0</v>
      </c>
      <c r="I10" s="20">
        <f>Rekenblad!I10</f>
        <v>0</v>
      </c>
      <c r="J10" s="20">
        <f>Rekenblad!J10</f>
        <v>0</v>
      </c>
      <c r="K10" s="20">
        <f>Rekenblad!K10</f>
        <v>0</v>
      </c>
      <c r="L10" s="21">
        <f>Rekenblad!L10</f>
        <v>0</v>
      </c>
      <c r="M10" s="9">
        <f>Rekenblad!M10</f>
        <v>0</v>
      </c>
      <c r="N10" s="9" t="str">
        <f>Rekenblad!N10</f>
        <v>Werkkast</v>
      </c>
      <c r="O10" s="22">
        <f t="shared" si="0"/>
        <v>0</v>
      </c>
    </row>
    <row r="11" spans="1:18" x14ac:dyDescent="0.25">
      <c r="A11" s="71" t="str">
        <f>Rekenblad!A11</f>
        <v>Eerste etage</v>
      </c>
      <c r="B11" s="32" t="str">
        <f>Rekenblad!B11</f>
        <v>1.2</v>
      </c>
      <c r="C11" s="13" t="str">
        <f>Rekenblad!C11</f>
        <v>Werkkast</v>
      </c>
      <c r="D11" s="14" t="str">
        <f>Rekenblad!D11</f>
        <v>Hoofdgebouw</v>
      </c>
      <c r="E11" s="15" t="str">
        <f>Rekenblad!E11</f>
        <v>D.H.T.</v>
      </c>
      <c r="F11" s="16">
        <f>Rekenblad!F11</f>
        <v>2.75</v>
      </c>
      <c r="G11" s="17">
        <f>Rekenblad!G11</f>
        <v>1</v>
      </c>
      <c r="H11" s="74">
        <f>Rekenblad!H11</f>
        <v>0</v>
      </c>
      <c r="I11" s="20">
        <f>Rekenblad!I11</f>
        <v>0</v>
      </c>
      <c r="J11" s="20">
        <f>Rekenblad!J11</f>
        <v>0</v>
      </c>
      <c r="K11" s="20">
        <f>Rekenblad!K11</f>
        <v>0</v>
      </c>
      <c r="L11" s="21">
        <f>Rekenblad!L11</f>
        <v>0</v>
      </c>
      <c r="M11" s="9">
        <f>Rekenblad!M11</f>
        <v>0</v>
      </c>
      <c r="N11" s="9" t="str">
        <f>Rekenblad!N11</f>
        <v>Werkkast</v>
      </c>
      <c r="O11" s="22">
        <f t="shared" si="0"/>
        <v>0</v>
      </c>
    </row>
    <row r="12" spans="1:18" x14ac:dyDescent="0.25">
      <c r="A12" s="71" t="str">
        <f>Rekenblad!A12</f>
        <v>Souterrain</v>
      </c>
      <c r="B12" s="32" t="str">
        <f>Rekenblad!B12</f>
        <v>-1.02</v>
      </c>
      <c r="C12" s="73" t="str">
        <f>Rekenblad!C12</f>
        <v>Buitentrap</v>
      </c>
      <c r="D12" s="14" t="str">
        <f>Rekenblad!D12</f>
        <v>Hoofdgebouw</v>
      </c>
      <c r="E12" s="15" t="str">
        <f>Rekenblad!E12</f>
        <v>Steen</v>
      </c>
      <c r="F12" s="16">
        <f>Rekenblad!F12</f>
        <v>16.75</v>
      </c>
      <c r="G12" s="17">
        <f>Rekenblad!G12</f>
        <v>1</v>
      </c>
      <c r="H12" s="74">
        <f>Rekenblad!H12</f>
        <v>0</v>
      </c>
      <c r="I12" s="20">
        <f>Rekenblad!I12</f>
        <v>0</v>
      </c>
      <c r="J12" s="20">
        <f>Rekenblad!J12</f>
        <v>0</v>
      </c>
      <c r="K12" s="20">
        <f>Rekenblad!K12</f>
        <v>0</v>
      </c>
      <c r="L12" s="21">
        <f>Rekenblad!L12</f>
        <v>0</v>
      </c>
      <c r="M12" s="9">
        <f>Rekenblad!M12</f>
        <v>0</v>
      </c>
      <c r="N12" s="9" t="str">
        <f>Rekenblad!N12</f>
        <v>Werkkast</v>
      </c>
      <c r="O12" s="22">
        <f t="shared" si="0"/>
        <v>0</v>
      </c>
    </row>
    <row r="13" spans="1:18" x14ac:dyDescent="0.25">
      <c r="A13" s="71" t="str">
        <f>Rekenblad!A13</f>
        <v>Begane grond</v>
      </c>
      <c r="B13" s="33" t="str">
        <f>Rekenblad!B13</f>
        <v>0.25</v>
      </c>
      <c r="C13" s="13" t="str">
        <f>Rekenblad!C13</f>
        <v>Werkkast</v>
      </c>
      <c r="D13" s="14" t="str">
        <f>Rekenblad!D13</f>
        <v>Onderbouw</v>
      </c>
      <c r="E13" s="15" t="str">
        <f>Rekenblad!E13</f>
        <v>Epoxy</v>
      </c>
      <c r="F13" s="16">
        <f>Rekenblad!F13</f>
        <v>2.3199999999999998</v>
      </c>
      <c r="G13" s="17">
        <f>Rekenblad!G13</f>
        <v>1</v>
      </c>
      <c r="H13" s="74">
        <f>Rekenblad!H13</f>
        <v>0</v>
      </c>
      <c r="I13" s="20">
        <f>Rekenblad!I13</f>
        <v>0</v>
      </c>
      <c r="J13" s="20">
        <f>Rekenblad!J13</f>
        <v>0</v>
      </c>
      <c r="K13" s="20">
        <f>Rekenblad!K13</f>
        <v>0</v>
      </c>
      <c r="L13" s="21">
        <f>Rekenblad!L13</f>
        <v>0</v>
      </c>
      <c r="M13" s="9">
        <f>Rekenblad!M13</f>
        <v>0</v>
      </c>
      <c r="N13" s="9" t="str">
        <f>Rekenblad!N13</f>
        <v>Werkkast</v>
      </c>
      <c r="O13" s="22">
        <f t="shared" si="0"/>
        <v>0</v>
      </c>
      <c r="R13" s="9" t="s">
        <v>55</v>
      </c>
    </row>
    <row r="14" spans="1:18" x14ac:dyDescent="0.25">
      <c r="A14" s="71" t="str">
        <f>Rekenblad!A14</f>
        <v>Eerste etage</v>
      </c>
      <c r="B14" s="34" t="str">
        <f>Rekenblad!B14</f>
        <v>1.03</v>
      </c>
      <c r="C14" s="35" t="str">
        <f>Rekenblad!C14</f>
        <v>Opslag</v>
      </c>
      <c r="D14" s="14" t="str">
        <f>Rekenblad!D14</f>
        <v>Onderbouw</v>
      </c>
      <c r="E14" s="15" t="str">
        <f>Rekenblad!E14</f>
        <v>Marmoleum</v>
      </c>
      <c r="F14" s="16">
        <f>Rekenblad!F14</f>
        <v>24.29</v>
      </c>
      <c r="G14" s="17">
        <f>Rekenblad!G14</f>
        <v>1</v>
      </c>
      <c r="H14" s="74">
        <f>Rekenblad!H14</f>
        <v>0</v>
      </c>
      <c r="I14" s="20">
        <f>Rekenblad!I14</f>
        <v>0</v>
      </c>
      <c r="J14" s="20">
        <f>Rekenblad!J14</f>
        <v>0</v>
      </c>
      <c r="K14" s="20">
        <f>Rekenblad!K14</f>
        <v>0</v>
      </c>
      <c r="L14" s="21">
        <f>Rekenblad!L14</f>
        <v>0</v>
      </c>
      <c r="M14" s="9">
        <f>Rekenblad!M14</f>
        <v>0</v>
      </c>
      <c r="N14" s="9" t="str">
        <f>Rekenblad!N14</f>
        <v>Werkkast</v>
      </c>
      <c r="O14" s="22">
        <f t="shared" si="0"/>
        <v>0</v>
      </c>
      <c r="Q14" s="9" t="s">
        <v>18</v>
      </c>
      <c r="R14" s="37">
        <f>AVERAGE(H2:H15)</f>
        <v>0</v>
      </c>
    </row>
    <row r="15" spans="1:18" x14ac:dyDescent="0.25">
      <c r="A15" s="71" t="str">
        <f>Rekenblad!A15</f>
        <v>Tweede etage</v>
      </c>
      <c r="B15" s="38" t="str">
        <f>Rekenblad!B15</f>
        <v>2.02</v>
      </c>
      <c r="C15" s="73" t="str">
        <f>Rekenblad!C15</f>
        <v>Techniek / ict</v>
      </c>
      <c r="D15" s="14" t="str">
        <f>Rekenblad!D15</f>
        <v>Onderbouw</v>
      </c>
      <c r="E15" s="15" t="str">
        <f>Rekenblad!E15</f>
        <v>Marmoleum</v>
      </c>
      <c r="F15" s="16">
        <f>Rekenblad!F15</f>
        <v>3.46</v>
      </c>
      <c r="G15" s="17">
        <f>Rekenblad!G15</f>
        <v>1</v>
      </c>
      <c r="H15" s="74">
        <f>Rekenblad!H15</f>
        <v>0</v>
      </c>
      <c r="I15" s="20">
        <f>Rekenblad!I15</f>
        <v>0</v>
      </c>
      <c r="J15" s="20">
        <f>Rekenblad!J15</f>
        <v>0</v>
      </c>
      <c r="K15" s="20">
        <f>Rekenblad!K15</f>
        <v>0</v>
      </c>
      <c r="L15" s="21">
        <f>Rekenblad!L15</f>
        <v>0</v>
      </c>
      <c r="M15" s="9">
        <f>Rekenblad!M15</f>
        <v>0</v>
      </c>
      <c r="N15" s="9" t="str">
        <f>Rekenblad!N15</f>
        <v>Werkkast</v>
      </c>
      <c r="O15" s="22">
        <f t="shared" si="0"/>
        <v>0</v>
      </c>
      <c r="Q15" s="9" t="s">
        <v>62</v>
      </c>
      <c r="R15" s="37">
        <f>AVERAGE(H16:H34)</f>
        <v>0</v>
      </c>
    </row>
    <row r="16" spans="1:18" hidden="1" x14ac:dyDescent="0.25">
      <c r="A16" s="71" t="str">
        <f>Rekenblad!A16</f>
        <v>Derde etage</v>
      </c>
      <c r="B16" s="28" t="str">
        <f>Rekenblad!B16</f>
        <v>3.01</v>
      </c>
      <c r="C16" s="13" t="str">
        <f>Rekenblad!C16</f>
        <v>Gang</v>
      </c>
      <c r="D16" s="14" t="str">
        <f>Rekenblad!D16</f>
        <v>Hoofdgebouw</v>
      </c>
      <c r="E16" s="15" t="str">
        <f>Rekenblad!E16</f>
        <v>Epoxy</v>
      </c>
      <c r="F16" s="16">
        <f>Rekenblad!F16</f>
        <v>166.38</v>
      </c>
      <c r="G16" s="29">
        <f>Rekenblad!G16</f>
        <v>200</v>
      </c>
      <c r="H16" s="74">
        <f>Rekenblad!H16</f>
        <v>0</v>
      </c>
      <c r="I16" s="20">
        <f>Rekenblad!I16</f>
        <v>0</v>
      </c>
      <c r="J16" s="20">
        <f>Rekenblad!J16</f>
        <v>122.01</v>
      </c>
      <c r="K16" s="20">
        <f>Rekenblad!K16</f>
        <v>0</v>
      </c>
      <c r="L16" s="21">
        <f>Rekenblad!L16</f>
        <v>0</v>
      </c>
      <c r="M16" s="39">
        <f>Rekenblad!M16</f>
        <v>0</v>
      </c>
      <c r="N16" s="9" t="str">
        <f>Rekenblad!N16</f>
        <v>Gang</v>
      </c>
      <c r="O16" s="22">
        <f>F16*G16*$R$15</f>
        <v>0</v>
      </c>
      <c r="P16" s="40" t="e">
        <f t="shared" ref="P16:P79" si="1">O16/I16-1</f>
        <v>#DIV/0!</v>
      </c>
      <c r="Q16" s="9" t="s">
        <v>66</v>
      </c>
      <c r="R16" s="37">
        <f>AVERAGE(H35:H98)</f>
        <v>0</v>
      </c>
    </row>
    <row r="17" spans="1:18" hidden="1" x14ac:dyDescent="0.25">
      <c r="A17" s="71" t="str">
        <f>Rekenblad!A17</f>
        <v>Tweede etage</v>
      </c>
      <c r="B17" s="28" t="str">
        <f>Rekenblad!B17</f>
        <v>2.01</v>
      </c>
      <c r="C17" s="13" t="str">
        <f>Rekenblad!C17</f>
        <v>Gang</v>
      </c>
      <c r="D17" s="14" t="str">
        <f>Rekenblad!D17</f>
        <v>Hoofdgebouw</v>
      </c>
      <c r="E17" s="41" t="str">
        <f>Rekenblad!E17</f>
        <v>Epoxy</v>
      </c>
      <c r="F17" s="16">
        <f>Rekenblad!F17</f>
        <v>166.38</v>
      </c>
      <c r="G17" s="29">
        <f>Rekenblad!G17</f>
        <v>200</v>
      </c>
      <c r="H17" s="74">
        <f>Rekenblad!H17</f>
        <v>0</v>
      </c>
      <c r="I17" s="20">
        <f>Rekenblad!I17</f>
        <v>0</v>
      </c>
      <c r="J17" s="20">
        <f>Rekenblad!J17</f>
        <v>122.01</v>
      </c>
      <c r="K17" s="20">
        <f>Rekenblad!K17</f>
        <v>0</v>
      </c>
      <c r="L17" s="21">
        <f>Rekenblad!L17</f>
        <v>0</v>
      </c>
      <c r="M17" s="9">
        <f>Rekenblad!M17</f>
        <v>0</v>
      </c>
      <c r="N17" s="9" t="str">
        <f>Rekenblad!N17</f>
        <v>Gang</v>
      </c>
      <c r="O17" s="22">
        <f t="shared" ref="O17:O34" si="2">F17*G17*$R$15</f>
        <v>0</v>
      </c>
      <c r="P17" s="40" t="e">
        <f t="shared" si="1"/>
        <v>#DIV/0!</v>
      </c>
      <c r="Q17" s="9" t="s">
        <v>69</v>
      </c>
      <c r="R17" s="37">
        <f>AVERAGE(H99:H123)</f>
        <v>0</v>
      </c>
    </row>
    <row r="18" spans="1:18" hidden="1" x14ac:dyDescent="0.25">
      <c r="A18" s="71" t="str">
        <f>Rekenblad!A18</f>
        <v>Begane grond</v>
      </c>
      <c r="B18" s="12" t="str">
        <f>Rekenblad!B18</f>
        <v>0.03</v>
      </c>
      <c r="C18" s="13" t="str">
        <f>Rekenblad!C18</f>
        <v>Gvmzaal</v>
      </c>
      <c r="D18" s="14" t="str">
        <f>Rekenblad!D18</f>
        <v>Gvmzaal</v>
      </c>
      <c r="E18" s="15" t="str">
        <f>Rekenblad!E18</f>
        <v>Hout</v>
      </c>
      <c r="F18" s="16">
        <f>Rekenblad!F18</f>
        <v>517.04</v>
      </c>
      <c r="G18" s="42">
        <f>Rekenblad!G18</f>
        <v>200</v>
      </c>
      <c r="H18" s="74">
        <f>Rekenblad!H18</f>
        <v>0</v>
      </c>
      <c r="I18" s="20">
        <f>Rekenblad!I18</f>
        <v>0</v>
      </c>
      <c r="J18" s="20">
        <f>Rekenblad!J18</f>
        <v>379.16</v>
      </c>
      <c r="K18" s="20">
        <f>Rekenblad!K18</f>
        <v>0</v>
      </c>
      <c r="L18" s="21">
        <f>Rekenblad!L18</f>
        <v>0</v>
      </c>
      <c r="M18" s="9">
        <f>Rekenblad!M18</f>
        <v>0</v>
      </c>
      <c r="N18" s="9" t="str">
        <f>Rekenblad!N18</f>
        <v>Gang</v>
      </c>
      <c r="O18" s="22">
        <f t="shared" si="2"/>
        <v>0</v>
      </c>
      <c r="P18" s="40" t="e">
        <f t="shared" si="1"/>
        <v>#DIV/0!</v>
      </c>
      <c r="Q18" s="9" t="s">
        <v>73</v>
      </c>
      <c r="R18" s="37">
        <f>AVERAGE(H124:H130)</f>
        <v>0</v>
      </c>
    </row>
    <row r="19" spans="1:18" hidden="1" x14ac:dyDescent="0.25">
      <c r="A19" s="71" t="str">
        <f>Rekenblad!A19</f>
        <v>Derde etage</v>
      </c>
      <c r="B19" s="28" t="str">
        <f>Rekenblad!B19</f>
        <v>3.02</v>
      </c>
      <c r="C19" s="13" t="str">
        <f>Rekenblad!C19</f>
        <v>Gang</v>
      </c>
      <c r="D19" s="14" t="str">
        <f>Rekenblad!D19</f>
        <v>Hoofdgebouw</v>
      </c>
      <c r="E19" s="15" t="str">
        <f>Rekenblad!E19</f>
        <v>Epoxy</v>
      </c>
      <c r="F19" s="16">
        <f>Rekenblad!F19</f>
        <v>195.37</v>
      </c>
      <c r="G19" s="29">
        <f>Rekenblad!G19</f>
        <v>200</v>
      </c>
      <c r="H19" s="74">
        <f>Rekenblad!H19</f>
        <v>0</v>
      </c>
      <c r="I19" s="20">
        <f>Rekenblad!I19</f>
        <v>0</v>
      </c>
      <c r="J19" s="20">
        <f>Rekenblad!J19</f>
        <v>143.27000000000001</v>
      </c>
      <c r="K19" s="20">
        <f>Rekenblad!K19</f>
        <v>0</v>
      </c>
      <c r="L19" s="21">
        <f>Rekenblad!L19</f>
        <v>0</v>
      </c>
      <c r="M19" s="9">
        <f>Rekenblad!M19</f>
        <v>0</v>
      </c>
      <c r="N19" s="9" t="str">
        <f>Rekenblad!N19</f>
        <v>Gang</v>
      </c>
      <c r="O19" s="22">
        <f t="shared" si="2"/>
        <v>0</v>
      </c>
      <c r="P19" s="40" t="e">
        <f t="shared" si="1"/>
        <v>#DIV/0!</v>
      </c>
      <c r="Q19" s="9" t="s">
        <v>75</v>
      </c>
      <c r="R19" s="37">
        <f>AVERAGE(H131:H136)</f>
        <v>0</v>
      </c>
    </row>
    <row r="20" spans="1:18" hidden="1" x14ac:dyDescent="0.25">
      <c r="A20" s="71" t="str">
        <f>Rekenblad!A20</f>
        <v>Eerste etage</v>
      </c>
      <c r="B20" s="26" t="str">
        <f>Rekenblad!B20</f>
        <v>1.01</v>
      </c>
      <c r="C20" s="13" t="str">
        <f>Rekenblad!C20</f>
        <v>Gang</v>
      </c>
      <c r="D20" s="14" t="str">
        <f>Rekenblad!D20</f>
        <v>Hoofdgebouw</v>
      </c>
      <c r="E20" s="41" t="str">
        <f>Rekenblad!E20</f>
        <v>Epoxy</v>
      </c>
      <c r="F20" s="16">
        <f>Rekenblad!F20</f>
        <v>195.37</v>
      </c>
      <c r="G20" s="25">
        <f>Rekenblad!G20</f>
        <v>200</v>
      </c>
      <c r="H20" s="74">
        <f>Rekenblad!H20</f>
        <v>0</v>
      </c>
      <c r="I20" s="20">
        <f>Rekenblad!I20</f>
        <v>0</v>
      </c>
      <c r="J20" s="20">
        <f>Rekenblad!J20</f>
        <v>143.27000000000001</v>
      </c>
      <c r="K20" s="20">
        <f>Rekenblad!K20</f>
        <v>0</v>
      </c>
      <c r="L20" s="21">
        <f>Rekenblad!L20</f>
        <v>0</v>
      </c>
      <c r="M20" s="9">
        <f>Rekenblad!M20</f>
        <v>0</v>
      </c>
      <c r="N20" s="9" t="str">
        <f>Rekenblad!N20</f>
        <v>Gang</v>
      </c>
      <c r="O20" s="22">
        <f t="shared" si="2"/>
        <v>0</v>
      </c>
      <c r="P20" s="40" t="e">
        <f t="shared" si="1"/>
        <v>#DIV/0!</v>
      </c>
      <c r="Q20" s="9" t="s">
        <v>79</v>
      </c>
      <c r="R20" s="37">
        <f>AVERAGE(H137:H148)</f>
        <v>0</v>
      </c>
    </row>
    <row r="21" spans="1:18" hidden="1" x14ac:dyDescent="0.25">
      <c r="A21" s="71" t="str">
        <f>Rekenblad!A21</f>
        <v>Begane grond</v>
      </c>
      <c r="B21" s="12" t="str">
        <f>Rekenblad!B21</f>
        <v>0.02</v>
      </c>
      <c r="C21" s="13" t="str">
        <f>Rekenblad!C21</f>
        <v>Hal bii toiletten</v>
      </c>
      <c r="D21" s="14" t="str">
        <f>Rekenblad!D21</f>
        <v>Hoofdgebouw</v>
      </c>
      <c r="E21" s="15" t="str">
        <f>Rekenblad!E21</f>
        <v>Gietvloer</v>
      </c>
      <c r="F21" s="16">
        <f>Rekenblad!F21</f>
        <v>57.37</v>
      </c>
      <c r="G21" s="17">
        <f>Rekenblad!G21</f>
        <v>200</v>
      </c>
      <c r="H21" s="74">
        <f>Rekenblad!H21</f>
        <v>0</v>
      </c>
      <c r="I21" s="20">
        <f>Rekenblad!I21</f>
        <v>0</v>
      </c>
      <c r="J21" s="20">
        <f>Rekenblad!J21</f>
        <v>42.07</v>
      </c>
      <c r="K21" s="20">
        <f>Rekenblad!K21</f>
        <v>0</v>
      </c>
      <c r="L21" s="21">
        <f>Rekenblad!L21</f>
        <v>0</v>
      </c>
      <c r="M21" s="9">
        <f>Rekenblad!M21</f>
        <v>0</v>
      </c>
      <c r="N21" s="9" t="str">
        <f>Rekenblad!N21</f>
        <v>Gang</v>
      </c>
      <c r="O21" s="22">
        <f t="shared" si="2"/>
        <v>0</v>
      </c>
      <c r="P21" s="40" t="e">
        <f t="shared" si="1"/>
        <v>#DIV/0!</v>
      </c>
      <c r="Q21" s="9" t="s">
        <v>83</v>
      </c>
      <c r="R21" s="37">
        <f>AVERAGE(H149:H152)</f>
        <v>0</v>
      </c>
    </row>
    <row r="22" spans="1:18" hidden="1" x14ac:dyDescent="0.25">
      <c r="A22" s="71" t="str">
        <f>Rekenblad!A22</f>
        <v>Begane grond</v>
      </c>
      <c r="B22" s="26" t="str">
        <f>Rekenblad!B22</f>
        <v>0.44</v>
      </c>
      <c r="C22" s="13" t="str">
        <f>Rekenblad!C22</f>
        <v>Gang</v>
      </c>
      <c r="D22" s="14" t="str">
        <f>Rekenblad!D22</f>
        <v>Hoofdgebouw</v>
      </c>
      <c r="E22" s="15" t="str">
        <f>Rekenblad!E22</f>
        <v>Gietvloer</v>
      </c>
      <c r="F22" s="16">
        <f>Rekenblad!F22</f>
        <v>19.559999999999999</v>
      </c>
      <c r="G22" s="25">
        <f>Rekenblad!G22</f>
        <v>200</v>
      </c>
      <c r="H22" s="74">
        <f>Rekenblad!H22</f>
        <v>0</v>
      </c>
      <c r="I22" s="20">
        <f>Rekenblad!I22</f>
        <v>0</v>
      </c>
      <c r="J22" s="20">
        <f>Rekenblad!J22</f>
        <v>14.34</v>
      </c>
      <c r="K22" s="20">
        <f>Rekenblad!K22</f>
        <v>0</v>
      </c>
      <c r="L22" s="21">
        <f>Rekenblad!L22</f>
        <v>0</v>
      </c>
      <c r="M22" s="9">
        <f>Rekenblad!M22</f>
        <v>0</v>
      </c>
      <c r="N22" s="9" t="str">
        <f>Rekenblad!N22</f>
        <v>Gang</v>
      </c>
      <c r="O22" s="22">
        <f t="shared" si="2"/>
        <v>0</v>
      </c>
      <c r="P22" s="40" t="e">
        <f t="shared" si="1"/>
        <v>#DIV/0!</v>
      </c>
      <c r="Q22" s="9" t="s">
        <v>85</v>
      </c>
      <c r="R22" s="37">
        <f>AVERAGE(H153)</f>
        <v>0</v>
      </c>
    </row>
    <row r="23" spans="1:18" hidden="1" x14ac:dyDescent="0.25">
      <c r="A23" s="71" t="str">
        <f>Rekenblad!A23</f>
        <v>Begane grond</v>
      </c>
      <c r="B23" s="24" t="str">
        <f>Rekenblad!B23</f>
        <v>0.47</v>
      </c>
      <c r="C23" s="27" t="str">
        <f>Rekenblad!C23</f>
        <v>Gang</v>
      </c>
      <c r="D23" s="14" t="str">
        <f>Rekenblad!D23</f>
        <v>Hoofdgebouw</v>
      </c>
      <c r="E23" s="15" t="str">
        <f>Rekenblad!E23</f>
        <v>D.H.T.</v>
      </c>
      <c r="F23" s="16">
        <f>Rekenblad!F23</f>
        <v>15.66</v>
      </c>
      <c r="G23" s="25">
        <f>Rekenblad!G23</f>
        <v>200</v>
      </c>
      <c r="H23" s="74">
        <f>Rekenblad!H23</f>
        <v>0</v>
      </c>
      <c r="I23" s="20">
        <f>Rekenblad!I23</f>
        <v>0</v>
      </c>
      <c r="J23" s="20">
        <f>Rekenblad!J23</f>
        <v>11.48</v>
      </c>
      <c r="K23" s="20">
        <f>Rekenblad!K23</f>
        <v>0</v>
      </c>
      <c r="L23" s="21">
        <f>Rekenblad!L23</f>
        <v>0</v>
      </c>
      <c r="M23" s="9">
        <f>Rekenblad!M23</f>
        <v>0</v>
      </c>
      <c r="N23" s="9" t="str">
        <f>Rekenblad!N23</f>
        <v>Gang</v>
      </c>
      <c r="O23" s="22">
        <f t="shared" si="2"/>
        <v>0</v>
      </c>
      <c r="P23" s="40" t="e">
        <f t="shared" si="1"/>
        <v>#DIV/0!</v>
      </c>
      <c r="Q23" s="9" t="s">
        <v>87</v>
      </c>
      <c r="R23" s="37">
        <f>AVERAGE(H154:H174)</f>
        <v>0</v>
      </c>
    </row>
    <row r="24" spans="1:18" hidden="1" x14ac:dyDescent="0.25">
      <c r="A24" s="71" t="str">
        <f>Rekenblad!A24</f>
        <v>Eerste etage</v>
      </c>
      <c r="B24" s="12" t="str">
        <f>Rekenblad!B24</f>
        <v>0.05</v>
      </c>
      <c r="C24" s="13" t="str">
        <f>Rekenblad!C24</f>
        <v>Gang</v>
      </c>
      <c r="D24" s="14" t="str">
        <f>Rekenblad!D24</f>
        <v>Gvmzaal</v>
      </c>
      <c r="E24" s="15" t="str">
        <f>Rekenblad!E24</f>
        <v>Linoleum</v>
      </c>
      <c r="F24" s="16">
        <f>Rekenblad!F24</f>
        <v>11.66</v>
      </c>
      <c r="G24" s="17">
        <f>Rekenblad!G24</f>
        <v>200</v>
      </c>
      <c r="H24" s="74">
        <f>Rekenblad!H24</f>
        <v>0</v>
      </c>
      <c r="I24" s="20">
        <f>Rekenblad!I24</f>
        <v>0</v>
      </c>
      <c r="J24" s="20">
        <f>Rekenblad!J24</f>
        <v>10.69</v>
      </c>
      <c r="K24" s="20">
        <f>Rekenblad!K24</f>
        <v>0</v>
      </c>
      <c r="L24" s="21">
        <f>Rekenblad!L24</f>
        <v>0</v>
      </c>
      <c r="M24" s="43">
        <f>Rekenblad!M24</f>
        <v>0</v>
      </c>
      <c r="N24" s="9" t="str">
        <f>Rekenblad!N24</f>
        <v>Gang</v>
      </c>
      <c r="O24" s="22">
        <f t="shared" si="2"/>
        <v>0</v>
      </c>
      <c r="P24" s="40" t="e">
        <f t="shared" si="1"/>
        <v>#DIV/0!</v>
      </c>
      <c r="Q24" s="9" t="s">
        <v>91</v>
      </c>
      <c r="R24" s="37">
        <f>AVERAGE(H175:H183)</f>
        <v>0</v>
      </c>
    </row>
    <row r="25" spans="1:18" hidden="1" x14ac:dyDescent="0.25">
      <c r="A25" s="71" t="str">
        <f>Rekenblad!A25</f>
        <v>Begane grond</v>
      </c>
      <c r="B25" s="24" t="str">
        <f>Rekenblad!B25</f>
        <v>0.34</v>
      </c>
      <c r="C25" s="13" t="str">
        <f>Rekenblad!C25</f>
        <v>Voorhal trap</v>
      </c>
      <c r="D25" s="14" t="str">
        <f>Rekenblad!D25</f>
        <v>Hoofdgebouw</v>
      </c>
      <c r="E25" s="15" t="str">
        <f>Rekenblad!E25</f>
        <v>D.H.T.</v>
      </c>
      <c r="F25" s="16">
        <f>Rekenblad!F25</f>
        <v>17.190000000000001</v>
      </c>
      <c r="G25" s="25">
        <f>Rekenblad!G25</f>
        <v>200</v>
      </c>
      <c r="H25" s="74">
        <f>Rekenblad!H25</f>
        <v>0</v>
      </c>
      <c r="I25" s="20">
        <f>Rekenblad!I25</f>
        <v>0</v>
      </c>
      <c r="J25" s="20">
        <f>Rekenblad!J25</f>
        <v>15.76</v>
      </c>
      <c r="K25" s="20">
        <f>Rekenblad!K25</f>
        <v>0</v>
      </c>
      <c r="L25" s="21">
        <f>Rekenblad!L25</f>
        <v>0</v>
      </c>
      <c r="M25" s="9">
        <f>Rekenblad!M25</f>
        <v>0</v>
      </c>
      <c r="N25" s="9" t="str">
        <f>Rekenblad!N25</f>
        <v>Gang</v>
      </c>
      <c r="O25" s="22">
        <f t="shared" si="2"/>
        <v>0</v>
      </c>
      <c r="P25" s="40" t="e">
        <f t="shared" si="1"/>
        <v>#DIV/0!</v>
      </c>
    </row>
    <row r="26" spans="1:18" hidden="1" x14ac:dyDescent="0.25">
      <c r="A26" s="71" t="str">
        <f>Rekenblad!A26</f>
        <v>Eerste etage</v>
      </c>
      <c r="B26" s="12" t="str">
        <f>Rekenblad!B26</f>
        <v>0.04</v>
      </c>
      <c r="C26" s="13" t="str">
        <f>Rekenblad!C26</f>
        <v>Gang</v>
      </c>
      <c r="D26" s="14" t="str">
        <f>Rekenblad!D26</f>
        <v>Gvmzaal</v>
      </c>
      <c r="E26" s="15" t="str">
        <f>Rekenblad!E26</f>
        <v>Linoleum</v>
      </c>
      <c r="F26" s="16">
        <f>Rekenblad!F26</f>
        <v>16.37</v>
      </c>
      <c r="G26" s="17">
        <f>Rekenblad!G26</f>
        <v>200</v>
      </c>
      <c r="H26" s="74">
        <f>Rekenblad!H26</f>
        <v>0</v>
      </c>
      <c r="I26" s="20">
        <f>Rekenblad!I26</f>
        <v>0</v>
      </c>
      <c r="J26" s="20">
        <f>Rekenblad!J26</f>
        <v>15.01</v>
      </c>
      <c r="K26" s="20">
        <f>Rekenblad!K26</f>
        <v>0</v>
      </c>
      <c r="L26" s="21">
        <f>Rekenblad!L26</f>
        <v>0</v>
      </c>
      <c r="M26" s="9">
        <f>Rekenblad!M26</f>
        <v>0</v>
      </c>
      <c r="N26" s="9" t="str">
        <f>Rekenblad!N26</f>
        <v>Gang</v>
      </c>
      <c r="O26" s="22">
        <f t="shared" si="2"/>
        <v>0</v>
      </c>
      <c r="P26" s="40" t="e">
        <f t="shared" si="1"/>
        <v>#DIV/0!</v>
      </c>
    </row>
    <row r="27" spans="1:18" hidden="1" x14ac:dyDescent="0.25">
      <c r="A27" s="71" t="str">
        <f>Rekenblad!A27</f>
        <v>Begane grond</v>
      </c>
      <c r="B27" s="33" t="str">
        <f>Rekenblad!B27</f>
        <v>0.05</v>
      </c>
      <c r="C27" s="13" t="str">
        <f>Rekenblad!C27</f>
        <v>Aulagang</v>
      </c>
      <c r="D27" s="14" t="str">
        <f>Rekenblad!D27</f>
        <v>Onderbouw</v>
      </c>
      <c r="E27" s="15" t="str">
        <f>Rekenblad!E27</f>
        <v>D.H.T.</v>
      </c>
      <c r="F27" s="16">
        <f>Rekenblad!F27</f>
        <v>48.2</v>
      </c>
      <c r="G27" s="44">
        <f>Rekenblad!G27</f>
        <v>200</v>
      </c>
      <c r="H27" s="74">
        <f>Rekenblad!H27</f>
        <v>0</v>
      </c>
      <c r="I27" s="20">
        <f>Rekenblad!I27</f>
        <v>0</v>
      </c>
      <c r="J27" s="20">
        <f>Rekenblad!J27</f>
        <v>44.18</v>
      </c>
      <c r="K27" s="20">
        <f>Rekenblad!K27</f>
        <v>0</v>
      </c>
      <c r="L27" s="21">
        <f>Rekenblad!L27</f>
        <v>0</v>
      </c>
      <c r="M27" s="9">
        <f>Rekenblad!M27</f>
        <v>0</v>
      </c>
      <c r="N27" s="9" t="str">
        <f>Rekenblad!N27</f>
        <v>Gang</v>
      </c>
      <c r="O27" s="22">
        <f t="shared" si="2"/>
        <v>0</v>
      </c>
      <c r="P27" s="40" t="e">
        <f t="shared" si="1"/>
        <v>#DIV/0!</v>
      </c>
    </row>
    <row r="28" spans="1:18" hidden="1" x14ac:dyDescent="0.25">
      <c r="A28" s="71" t="str">
        <f>Rekenblad!A28</f>
        <v>Begane grond</v>
      </c>
      <c r="B28" s="33" t="str">
        <f>Rekenblad!B28</f>
        <v>0.23</v>
      </c>
      <c r="C28" s="13" t="str">
        <f>Rekenblad!C28</f>
        <v>Gang</v>
      </c>
      <c r="D28" s="14" t="str">
        <f>Rekenblad!D28</f>
        <v>Onderbouw</v>
      </c>
      <c r="E28" s="15" t="str">
        <f>Rekenblad!E28</f>
        <v>Epoxy</v>
      </c>
      <c r="F28" s="16">
        <f>Rekenblad!F28</f>
        <v>12.32</v>
      </c>
      <c r="G28" s="31">
        <f>Rekenblad!G28</f>
        <v>200</v>
      </c>
      <c r="H28" s="74">
        <f>Rekenblad!H28</f>
        <v>0</v>
      </c>
      <c r="I28" s="20">
        <f>Rekenblad!I28</f>
        <v>0</v>
      </c>
      <c r="J28" s="20">
        <f>Rekenblad!J28</f>
        <v>11.29</v>
      </c>
      <c r="K28" s="20">
        <f>Rekenblad!K28</f>
        <v>0</v>
      </c>
      <c r="L28" s="21">
        <f>Rekenblad!L28</f>
        <v>0</v>
      </c>
      <c r="M28" s="9">
        <f>Rekenblad!M28</f>
        <v>0</v>
      </c>
      <c r="N28" s="9" t="str">
        <f>Rekenblad!N28</f>
        <v>Gang</v>
      </c>
      <c r="O28" s="22">
        <f t="shared" si="2"/>
        <v>0</v>
      </c>
      <c r="P28" s="40" t="e">
        <f t="shared" si="1"/>
        <v>#DIV/0!</v>
      </c>
    </row>
    <row r="29" spans="1:18" hidden="1" x14ac:dyDescent="0.25">
      <c r="A29" s="71" t="str">
        <f>Rekenblad!A29</f>
        <v>Begane grond</v>
      </c>
      <c r="B29" s="33" t="str">
        <f>Rekenblad!B29</f>
        <v>0.27</v>
      </c>
      <c r="C29" s="13" t="str">
        <f>Rekenblad!C29</f>
        <v>Hal</v>
      </c>
      <c r="D29" s="14" t="str">
        <f>Rekenblad!D29</f>
        <v>Onderbouw</v>
      </c>
      <c r="E29" s="15" t="str">
        <f>Rekenblad!E29</f>
        <v>Marmoleum</v>
      </c>
      <c r="F29" s="16">
        <f>Rekenblad!F29</f>
        <v>7.51</v>
      </c>
      <c r="G29" s="44">
        <f>Rekenblad!G29</f>
        <v>200</v>
      </c>
      <c r="H29" s="74">
        <f>Rekenblad!H29</f>
        <v>0</v>
      </c>
      <c r="I29" s="20">
        <f>Rekenblad!I29</f>
        <v>0</v>
      </c>
      <c r="J29" s="20">
        <f>Rekenblad!J29</f>
        <v>6.88</v>
      </c>
      <c r="K29" s="20">
        <f>Rekenblad!K29</f>
        <v>0</v>
      </c>
      <c r="L29" s="21">
        <f>Rekenblad!L29</f>
        <v>0</v>
      </c>
      <c r="M29" s="9">
        <f>Rekenblad!M29</f>
        <v>0</v>
      </c>
      <c r="N29" s="9" t="str">
        <f>Rekenblad!N29</f>
        <v>Gang</v>
      </c>
      <c r="O29" s="22">
        <f t="shared" si="2"/>
        <v>0</v>
      </c>
      <c r="P29" s="40" t="e">
        <f t="shared" si="1"/>
        <v>#DIV/0!</v>
      </c>
    </row>
    <row r="30" spans="1:18" hidden="1" x14ac:dyDescent="0.25">
      <c r="A30" s="71" t="str">
        <f>Rekenblad!A30</f>
        <v>Eerste etage</v>
      </c>
      <c r="B30" s="34" t="str">
        <f>Rekenblad!B30</f>
        <v>1.01</v>
      </c>
      <c r="C30" s="13" t="str">
        <f>Rekenblad!C30</f>
        <v>Gang</v>
      </c>
      <c r="D30" s="14" t="str">
        <f>Rekenblad!D30</f>
        <v>Onderbouw</v>
      </c>
      <c r="E30" s="15" t="str">
        <f>Rekenblad!E30</f>
        <v>D.H.T.</v>
      </c>
      <c r="F30" s="16">
        <f>Rekenblad!F30</f>
        <v>4.83</v>
      </c>
      <c r="G30" s="36">
        <f>Rekenblad!G30</f>
        <v>200</v>
      </c>
      <c r="H30" s="74">
        <f>Rekenblad!H30</f>
        <v>0</v>
      </c>
      <c r="I30" s="20">
        <f>Rekenblad!I30</f>
        <v>0</v>
      </c>
      <c r="J30" s="20">
        <f>Rekenblad!J30</f>
        <v>4.43</v>
      </c>
      <c r="K30" s="20">
        <f>Rekenblad!K30</f>
        <v>0</v>
      </c>
      <c r="L30" s="21">
        <f>Rekenblad!L30</f>
        <v>0</v>
      </c>
      <c r="M30" s="9">
        <f>Rekenblad!M30</f>
        <v>0</v>
      </c>
      <c r="N30" s="9" t="str">
        <f>Rekenblad!N30</f>
        <v>Gang</v>
      </c>
      <c r="O30" s="22">
        <f t="shared" si="2"/>
        <v>0</v>
      </c>
      <c r="P30" s="40" t="e">
        <f t="shared" si="1"/>
        <v>#DIV/0!</v>
      </c>
    </row>
    <row r="31" spans="1:18" hidden="1" x14ac:dyDescent="0.25">
      <c r="A31" s="71" t="str">
        <f>Rekenblad!A31</f>
        <v>Eerste etage</v>
      </c>
      <c r="B31" s="38" t="str">
        <f>Rekenblad!B31</f>
        <v>1.09</v>
      </c>
      <c r="C31" s="13" t="str">
        <f>Rekenblad!C31</f>
        <v>Nooduitgang</v>
      </c>
      <c r="D31" s="14" t="str">
        <f>Rekenblad!D31</f>
        <v>Onderbouw</v>
      </c>
      <c r="E31" s="15" t="str">
        <f>Rekenblad!E31</f>
        <v>Marmoleum</v>
      </c>
      <c r="F31" s="16">
        <f>Rekenblad!F31</f>
        <v>25.63</v>
      </c>
      <c r="G31" s="45">
        <f>Rekenblad!G31</f>
        <v>200</v>
      </c>
      <c r="H31" s="74">
        <f>Rekenblad!H31</f>
        <v>0</v>
      </c>
      <c r="I31" s="20">
        <f>Rekenblad!I31</f>
        <v>0</v>
      </c>
      <c r="J31" s="20">
        <f>Rekenblad!J31</f>
        <v>23.49</v>
      </c>
      <c r="K31" s="20">
        <f>Rekenblad!K31</f>
        <v>0</v>
      </c>
      <c r="L31" s="21">
        <f>Rekenblad!L31</f>
        <v>0</v>
      </c>
      <c r="M31" s="9">
        <f>Rekenblad!M31</f>
        <v>0</v>
      </c>
      <c r="N31" s="9" t="str">
        <f>Rekenblad!N31</f>
        <v>Gang</v>
      </c>
      <c r="O31" s="22">
        <f t="shared" si="2"/>
        <v>0</v>
      </c>
      <c r="P31" s="40" t="e">
        <f t="shared" si="1"/>
        <v>#DIV/0!</v>
      </c>
    </row>
    <row r="32" spans="1:18" hidden="1" x14ac:dyDescent="0.25">
      <c r="A32" s="71" t="str">
        <f>Rekenblad!A32</f>
        <v>Begane grond</v>
      </c>
      <c r="B32" s="24" t="str">
        <f>Rekenblad!B32</f>
        <v>0.36</v>
      </c>
      <c r="C32" s="13" t="str">
        <f>Rekenblad!C32</f>
        <v>Noodhal</v>
      </c>
      <c r="D32" s="14" t="str">
        <f>Rekenblad!D32</f>
        <v>Hoofdgebouw</v>
      </c>
      <c r="E32" s="15" t="str">
        <f>Rekenblad!E32</f>
        <v>Schoonloopmat</v>
      </c>
      <c r="F32" s="16">
        <f>Rekenblad!F32</f>
        <v>2.68</v>
      </c>
      <c r="G32" s="25">
        <f>Rekenblad!G32</f>
        <v>40</v>
      </c>
      <c r="H32" s="74">
        <f>Rekenblad!H32</f>
        <v>0</v>
      </c>
      <c r="I32" s="20">
        <f>Rekenblad!I32</f>
        <v>0</v>
      </c>
      <c r="J32" s="20">
        <f>Rekenblad!J32</f>
        <v>0.49</v>
      </c>
      <c r="K32" s="20">
        <f>Rekenblad!K32</f>
        <v>0</v>
      </c>
      <c r="L32" s="21">
        <f>Rekenblad!L32</f>
        <v>0</v>
      </c>
      <c r="M32" s="9">
        <f>Rekenblad!M32</f>
        <v>0</v>
      </c>
      <c r="N32" s="9" t="str">
        <f>Rekenblad!N32</f>
        <v>Gang</v>
      </c>
      <c r="O32" s="22">
        <f t="shared" si="2"/>
        <v>0</v>
      </c>
      <c r="P32" s="40" t="e">
        <f t="shared" si="1"/>
        <v>#DIV/0!</v>
      </c>
    </row>
    <row r="33" spans="1:16" hidden="1" x14ac:dyDescent="0.25">
      <c r="A33" s="71" t="str">
        <f>Rekenblad!A33</f>
        <v>Begane grond</v>
      </c>
      <c r="B33" s="26" t="str">
        <f>Rekenblad!B33</f>
        <v>0.4</v>
      </c>
      <c r="C33" s="13" t="str">
        <f>Rekenblad!C33</f>
        <v>Kluisjes</v>
      </c>
      <c r="D33" s="14" t="str">
        <f>Rekenblad!D33</f>
        <v>Hoofdgebouw</v>
      </c>
      <c r="E33" s="15" t="str">
        <f>Rekenblad!E33</f>
        <v>Gietvloer</v>
      </c>
      <c r="F33" s="16">
        <f>Rekenblad!F33</f>
        <v>109.74</v>
      </c>
      <c r="G33" s="25">
        <f>Rekenblad!G33</f>
        <v>200</v>
      </c>
      <c r="H33" s="74">
        <f>Rekenblad!H33</f>
        <v>0</v>
      </c>
      <c r="I33" s="20">
        <f>Rekenblad!I33</f>
        <v>0</v>
      </c>
      <c r="J33" s="20">
        <f>Rekenblad!J33</f>
        <v>107.3</v>
      </c>
      <c r="K33" s="20">
        <f>Rekenblad!K33</f>
        <v>0</v>
      </c>
      <c r="L33" s="21">
        <f>Rekenblad!L33</f>
        <v>0</v>
      </c>
      <c r="M33" s="43">
        <f>Rekenblad!M33</f>
        <v>0</v>
      </c>
      <c r="N33" s="9" t="str">
        <f>Rekenblad!N33</f>
        <v>Gang</v>
      </c>
      <c r="O33" s="22">
        <f t="shared" si="2"/>
        <v>0</v>
      </c>
      <c r="P33" s="40" t="e">
        <f t="shared" si="1"/>
        <v>#DIV/0!</v>
      </c>
    </row>
    <row r="34" spans="1:16" hidden="1" x14ac:dyDescent="0.25">
      <c r="A34" s="71" t="str">
        <f>Rekenblad!A34</f>
        <v>Begane grond</v>
      </c>
      <c r="B34" s="24" t="str">
        <f>Rekenblad!B34</f>
        <v>0.48</v>
      </c>
      <c r="C34" s="13" t="str">
        <f>Rekenblad!C34</f>
        <v>Kluisjes</v>
      </c>
      <c r="D34" s="14" t="str">
        <f>Rekenblad!D34</f>
        <v>Hoofdgebouw</v>
      </c>
      <c r="E34" s="15" t="str">
        <f>Rekenblad!E34</f>
        <v>Gietvloer</v>
      </c>
      <c r="F34" s="16">
        <f>Rekenblad!F34</f>
        <v>26.12</v>
      </c>
      <c r="G34" s="25">
        <f>Rekenblad!G34</f>
        <v>200</v>
      </c>
      <c r="H34" s="74">
        <f>Rekenblad!H34</f>
        <v>0</v>
      </c>
      <c r="I34" s="20">
        <f>Rekenblad!I34</f>
        <v>0</v>
      </c>
      <c r="J34" s="20">
        <f>Rekenblad!J34</f>
        <v>25.54</v>
      </c>
      <c r="K34" s="20">
        <f>Rekenblad!K34</f>
        <v>0</v>
      </c>
      <c r="L34" s="21">
        <f>Rekenblad!L34</f>
        <v>0</v>
      </c>
      <c r="M34" s="9">
        <f>Rekenblad!M34</f>
        <v>0</v>
      </c>
      <c r="N34" s="9" t="str">
        <f>Rekenblad!N34</f>
        <v>Gang</v>
      </c>
      <c r="O34" s="22">
        <f t="shared" si="2"/>
        <v>0</v>
      </c>
      <c r="P34" s="40" t="e">
        <f t="shared" si="1"/>
        <v>#DIV/0!</v>
      </c>
    </row>
    <row r="35" spans="1:16" hidden="1" x14ac:dyDescent="0.25">
      <c r="A35" s="71" t="str">
        <f>Rekenblad!A35</f>
        <v>Begane grond</v>
      </c>
      <c r="B35" s="26" t="str">
        <f>Rekenblad!B35</f>
        <v>0.33</v>
      </c>
      <c r="C35" s="46" t="str">
        <f>Rekenblad!C35</f>
        <v>Kluisjes</v>
      </c>
      <c r="D35" s="14" t="str">
        <f>Rekenblad!D35</f>
        <v>Hoofdgebouw</v>
      </c>
      <c r="E35" s="15" t="str">
        <f>Rekenblad!E35</f>
        <v>Gietvloer</v>
      </c>
      <c r="F35" s="16">
        <f>Rekenblad!F35</f>
        <v>52.95</v>
      </c>
      <c r="G35" s="25">
        <f>Rekenblad!G35</f>
        <v>200</v>
      </c>
      <c r="H35" s="74">
        <f>Rekenblad!H35</f>
        <v>0</v>
      </c>
      <c r="I35" s="20">
        <f>Rekenblad!I35</f>
        <v>0</v>
      </c>
      <c r="J35" s="20">
        <f>Rekenblad!J35</f>
        <v>55.47</v>
      </c>
      <c r="K35" s="20">
        <f>Rekenblad!K35</f>
        <v>0</v>
      </c>
      <c r="L35" s="21">
        <f>Rekenblad!L35</f>
        <v>0</v>
      </c>
      <c r="M35" s="43">
        <f>Rekenblad!M35</f>
        <v>0</v>
      </c>
      <c r="N35" s="9" t="str">
        <f>Rekenblad!N35</f>
        <v>Hal en lokaal</v>
      </c>
      <c r="O35" s="22">
        <f>F35*G35*$R$16</f>
        <v>0</v>
      </c>
      <c r="P35" s="40" t="e">
        <f t="shared" si="1"/>
        <v>#DIV/0!</v>
      </c>
    </row>
    <row r="36" spans="1:16" hidden="1" x14ac:dyDescent="0.25">
      <c r="A36" s="71" t="str">
        <f>Rekenblad!A36</f>
        <v>Eerste etage</v>
      </c>
      <c r="B36" s="12" t="str">
        <f>Rekenblad!B36</f>
        <v>0.06</v>
      </c>
      <c r="C36" s="13" t="str">
        <f>Rekenblad!C36</f>
        <v>Sportbegeleiderkamer</v>
      </c>
      <c r="D36" s="14" t="str">
        <f>Rekenblad!D36</f>
        <v>Gvmzaal</v>
      </c>
      <c r="E36" s="15" t="str">
        <f>Rekenblad!E36</f>
        <v>Linoleum</v>
      </c>
      <c r="F36" s="16">
        <f>Rekenblad!F36</f>
        <v>13.37</v>
      </c>
      <c r="G36" s="17">
        <f>Rekenblad!G36</f>
        <v>200</v>
      </c>
      <c r="H36" s="74">
        <f>Rekenblad!H36</f>
        <v>0</v>
      </c>
      <c r="I36" s="20">
        <f>Rekenblad!I36</f>
        <v>0</v>
      </c>
      <c r="J36" s="20">
        <f>Rekenblad!J36</f>
        <v>14.01</v>
      </c>
      <c r="K36" s="20">
        <f>Rekenblad!K36</f>
        <v>0</v>
      </c>
      <c r="L36" s="21">
        <f>Rekenblad!L36</f>
        <v>0</v>
      </c>
      <c r="M36" s="9">
        <f>Rekenblad!M36</f>
        <v>0</v>
      </c>
      <c r="N36" s="9" t="str">
        <f>Rekenblad!N36</f>
        <v>Hal en lokaal</v>
      </c>
      <c r="O36" s="22">
        <f t="shared" ref="O36:O98" si="3">F36*G36*$R$16</f>
        <v>0</v>
      </c>
      <c r="P36" s="40" t="e">
        <f t="shared" si="1"/>
        <v>#DIV/0!</v>
      </c>
    </row>
    <row r="37" spans="1:16" hidden="1" x14ac:dyDescent="0.25">
      <c r="A37" s="71" t="str">
        <f>Rekenblad!A37</f>
        <v>Begane grond</v>
      </c>
      <c r="B37" s="26" t="str">
        <f>Rekenblad!B37</f>
        <v>0.32</v>
      </c>
      <c r="C37" s="13" t="str">
        <f>Rekenblad!C37</f>
        <v>Hal bii receptie</v>
      </c>
      <c r="D37" s="14" t="str">
        <f>Rekenblad!D37</f>
        <v>Hoofdgebouw</v>
      </c>
      <c r="E37" s="15" t="str">
        <f>Rekenblad!E37</f>
        <v>Gietvloer</v>
      </c>
      <c r="F37" s="16">
        <f>Rekenblad!F37</f>
        <v>98</v>
      </c>
      <c r="G37" s="25">
        <f>Rekenblad!G37</f>
        <v>200</v>
      </c>
      <c r="H37" s="74">
        <f>Rekenblad!H37</f>
        <v>0</v>
      </c>
      <c r="I37" s="20">
        <f>Rekenblad!I37</f>
        <v>0</v>
      </c>
      <c r="J37" s="20">
        <f>Rekenblad!J37</f>
        <v>102.67</v>
      </c>
      <c r="K37" s="20">
        <f>Rekenblad!K37</f>
        <v>0</v>
      </c>
      <c r="L37" s="21">
        <f>Rekenblad!L37</f>
        <v>0</v>
      </c>
      <c r="M37" s="9">
        <f>Rekenblad!M37</f>
        <v>0</v>
      </c>
      <c r="N37" s="9" t="str">
        <f>Rekenblad!N37</f>
        <v>Hal en lokaal</v>
      </c>
      <c r="O37" s="22">
        <f t="shared" si="3"/>
        <v>0</v>
      </c>
      <c r="P37" s="40" t="e">
        <f t="shared" si="1"/>
        <v>#DIV/0!</v>
      </c>
    </row>
    <row r="38" spans="1:16" hidden="1" x14ac:dyDescent="0.25">
      <c r="A38" s="71" t="str">
        <f>Rekenblad!A38</f>
        <v>Begane grond</v>
      </c>
      <c r="B38" s="33" t="str">
        <f>Rekenblad!B38</f>
        <v>0.03</v>
      </c>
      <c r="C38" s="13" t="str">
        <f>Rekenblad!C38</f>
        <v>Receptie</v>
      </c>
      <c r="D38" s="14" t="str">
        <f>Rekenblad!D38</f>
        <v>Onderbouw</v>
      </c>
      <c r="E38" s="15" t="str">
        <f>Rekenblad!E38</f>
        <v>Marmoleum</v>
      </c>
      <c r="F38" s="16">
        <f>Rekenblad!F38</f>
        <v>19.39</v>
      </c>
      <c r="G38" s="44">
        <f>Rekenblad!G38</f>
        <v>200</v>
      </c>
      <c r="H38" s="74">
        <f>Rekenblad!H38</f>
        <v>0</v>
      </c>
      <c r="I38" s="20">
        <f>Rekenblad!I38</f>
        <v>0</v>
      </c>
      <c r="J38" s="20">
        <f>Rekenblad!J38</f>
        <v>20.309999999999999</v>
      </c>
      <c r="K38" s="20">
        <f>Rekenblad!K38</f>
        <v>0</v>
      </c>
      <c r="L38" s="21">
        <f>Rekenblad!L38</f>
        <v>0</v>
      </c>
      <c r="M38" s="9">
        <f>Rekenblad!M38</f>
        <v>0</v>
      </c>
      <c r="N38" s="9" t="str">
        <f>Rekenblad!N38</f>
        <v>Hal en lokaal</v>
      </c>
      <c r="O38" s="22">
        <f t="shared" si="3"/>
        <v>0</v>
      </c>
      <c r="P38" s="40" t="e">
        <f t="shared" si="1"/>
        <v>#DIV/0!</v>
      </c>
    </row>
    <row r="39" spans="1:16" hidden="1" x14ac:dyDescent="0.25">
      <c r="A39" s="71" t="str">
        <f>Rekenblad!A39</f>
        <v>Begane grond</v>
      </c>
      <c r="B39" s="26" t="str">
        <f>Rekenblad!B39</f>
        <v>0.39</v>
      </c>
      <c r="C39" s="13" t="str">
        <f>Rekenblad!C39</f>
        <v>Mediatheek</v>
      </c>
      <c r="D39" s="14" t="str">
        <f>Rekenblad!D39</f>
        <v>Hoofdgebouw</v>
      </c>
      <c r="E39" s="15" t="str">
        <f>Rekenblad!E39</f>
        <v>Tapijt</v>
      </c>
      <c r="F39" s="16">
        <f>Rekenblad!F39</f>
        <v>169.27</v>
      </c>
      <c r="G39" s="25">
        <f>Rekenblad!G39</f>
        <v>200</v>
      </c>
      <c r="H39" s="74">
        <f>Rekenblad!H39</f>
        <v>0</v>
      </c>
      <c r="I39" s="20">
        <f>Rekenblad!I39</f>
        <v>0</v>
      </c>
      <c r="J39" s="20">
        <f>Rekenblad!J39</f>
        <v>177.33</v>
      </c>
      <c r="K39" s="20">
        <f>Rekenblad!K39</f>
        <v>0</v>
      </c>
      <c r="L39" s="21">
        <f>Rekenblad!L39</f>
        <v>0</v>
      </c>
      <c r="M39" s="9">
        <f>Rekenblad!M39</f>
        <v>0</v>
      </c>
      <c r="N39" s="9" t="str">
        <f>Rekenblad!N39</f>
        <v>Hal en lokaal</v>
      </c>
      <c r="O39" s="22">
        <f t="shared" si="3"/>
        <v>0</v>
      </c>
      <c r="P39" s="40" t="e">
        <f t="shared" si="1"/>
        <v>#DIV/0!</v>
      </c>
    </row>
    <row r="40" spans="1:16" hidden="1" x14ac:dyDescent="0.25">
      <c r="A40" s="71" t="str">
        <f>Rekenblad!A40</f>
        <v>Begane grond</v>
      </c>
      <c r="B40" s="26" t="str">
        <f>Rekenblad!B40</f>
        <v>0.45</v>
      </c>
      <c r="C40" s="13" t="str">
        <f>Rekenblad!C40</f>
        <v>Postkamer</v>
      </c>
      <c r="D40" s="14" t="str">
        <f>Rekenblad!D40</f>
        <v>Hoofdgebouw</v>
      </c>
      <c r="E40" s="15" t="str">
        <f>Rekenblad!E40</f>
        <v>Gietvloer</v>
      </c>
      <c r="F40" s="16">
        <f>Rekenblad!F40</f>
        <v>23.57</v>
      </c>
      <c r="G40" s="25">
        <f>Rekenblad!G40</f>
        <v>40</v>
      </c>
      <c r="H40" s="74">
        <f>Rekenblad!H40</f>
        <v>0</v>
      </c>
      <c r="I40" s="20">
        <f>Rekenblad!I40</f>
        <v>0</v>
      </c>
      <c r="J40" s="20">
        <f>Rekenblad!J40</f>
        <v>4.9400000000000004</v>
      </c>
      <c r="K40" s="20">
        <f>Rekenblad!K40</f>
        <v>0</v>
      </c>
      <c r="L40" s="21">
        <f>Rekenblad!L40</f>
        <v>0</v>
      </c>
      <c r="M40" s="9">
        <f>Rekenblad!M40</f>
        <v>0</v>
      </c>
      <c r="N40" s="9" t="str">
        <f>Rekenblad!N40</f>
        <v>Hal en lokaal</v>
      </c>
      <c r="O40" s="22">
        <f t="shared" si="3"/>
        <v>0</v>
      </c>
      <c r="P40" s="40" t="e">
        <f t="shared" si="1"/>
        <v>#DIV/0!</v>
      </c>
    </row>
    <row r="41" spans="1:16" hidden="1" x14ac:dyDescent="0.25">
      <c r="A41" s="71" t="str">
        <f>Rekenblad!A41</f>
        <v>Eerste etage</v>
      </c>
      <c r="B41" s="38" t="str">
        <f>Rekenblad!B41</f>
        <v>1.07</v>
      </c>
      <c r="C41" s="13" t="str">
        <f>Rekenblad!C41</f>
        <v>Lokaal 15a</v>
      </c>
      <c r="D41" s="14" t="str">
        <f>Rekenblad!D41</f>
        <v>Onderbouw</v>
      </c>
      <c r="E41" s="15" t="str">
        <f>Rekenblad!E41</f>
        <v>Marmoleum</v>
      </c>
      <c r="F41" s="16">
        <f>Rekenblad!F41</f>
        <v>12.5</v>
      </c>
      <c r="G41" s="36">
        <f>Rekenblad!G41</f>
        <v>160</v>
      </c>
      <c r="H41" s="74">
        <f>Rekenblad!H41</f>
        <v>0</v>
      </c>
      <c r="I41" s="20">
        <f>Rekenblad!I41</f>
        <v>0</v>
      </c>
      <c r="J41" s="20">
        <f>Rekenblad!J41</f>
        <v>14.1</v>
      </c>
      <c r="K41" s="20">
        <f>Rekenblad!K41</f>
        <v>0</v>
      </c>
      <c r="L41" s="21">
        <f>Rekenblad!L41</f>
        <v>0</v>
      </c>
      <c r="M41" s="43">
        <f>Rekenblad!M41</f>
        <v>0</v>
      </c>
      <c r="N41" s="9" t="str">
        <f>Rekenblad!N41</f>
        <v>Hal en lokaal</v>
      </c>
      <c r="O41" s="22">
        <f t="shared" si="3"/>
        <v>0</v>
      </c>
      <c r="P41" s="40" t="e">
        <f t="shared" si="1"/>
        <v>#DIV/0!</v>
      </c>
    </row>
    <row r="42" spans="1:16" hidden="1" x14ac:dyDescent="0.25">
      <c r="A42" s="71" t="str">
        <f>Rekenblad!A42</f>
        <v>Eerste etage</v>
      </c>
      <c r="B42" s="28" t="str">
        <f>Rekenblad!B42</f>
        <v>1.12</v>
      </c>
      <c r="C42" s="13" t="str">
        <f>Rekenblad!C42</f>
        <v>Lokaal 103</v>
      </c>
      <c r="D42" s="14" t="str">
        <f>Rekenblad!D42</f>
        <v>Hoofdgebouw</v>
      </c>
      <c r="E42" s="15" t="str">
        <f>Rekenblad!E42</f>
        <v>Gietvloer</v>
      </c>
      <c r="F42" s="16">
        <f>Rekenblad!F42</f>
        <v>55.66</v>
      </c>
      <c r="G42" s="29">
        <f>Rekenblad!G42</f>
        <v>160</v>
      </c>
      <c r="H42" s="74">
        <f>Rekenblad!H42</f>
        <v>0</v>
      </c>
      <c r="I42" s="20">
        <f>Rekenblad!I42</f>
        <v>0</v>
      </c>
      <c r="J42" s="20">
        <f>Rekenblad!J42</f>
        <v>62.8</v>
      </c>
      <c r="K42" s="20">
        <f>Rekenblad!K42</f>
        <v>0</v>
      </c>
      <c r="L42" s="21">
        <f>Rekenblad!L42</f>
        <v>0</v>
      </c>
      <c r="M42" s="9">
        <f>Rekenblad!M42</f>
        <v>0</v>
      </c>
      <c r="N42" s="9" t="str">
        <f>Rekenblad!N42</f>
        <v>Hal en lokaal</v>
      </c>
      <c r="O42" s="22">
        <f t="shared" si="3"/>
        <v>0</v>
      </c>
      <c r="P42" s="40" t="e">
        <f t="shared" si="1"/>
        <v>#DIV/0!</v>
      </c>
    </row>
    <row r="43" spans="1:16" hidden="1" x14ac:dyDescent="0.25">
      <c r="A43" s="71" t="str">
        <f>Rekenblad!A43</f>
        <v>Eerste etage</v>
      </c>
      <c r="B43" s="32" t="str">
        <f>Rekenblad!B43</f>
        <v>1.19</v>
      </c>
      <c r="C43" s="13" t="str">
        <f>Rekenblad!C43</f>
        <v>Lokaal 113</v>
      </c>
      <c r="D43" s="14" t="str">
        <f>Rekenblad!D43</f>
        <v>Hoofdgebouw</v>
      </c>
      <c r="E43" s="15" t="str">
        <f>Rekenblad!E43</f>
        <v>Gietvloer</v>
      </c>
      <c r="F43" s="16">
        <f>Rekenblad!F43</f>
        <v>55.66</v>
      </c>
      <c r="G43" s="29">
        <f>Rekenblad!G43</f>
        <v>160</v>
      </c>
      <c r="H43" s="74">
        <f>Rekenblad!H43</f>
        <v>0</v>
      </c>
      <c r="I43" s="20">
        <f>Rekenblad!I43</f>
        <v>0</v>
      </c>
      <c r="J43" s="20">
        <f>Rekenblad!J43</f>
        <v>62.8</v>
      </c>
      <c r="K43" s="20">
        <f>Rekenblad!K43</f>
        <v>0</v>
      </c>
      <c r="L43" s="21">
        <f>Rekenblad!L43</f>
        <v>0</v>
      </c>
      <c r="M43" s="9">
        <f>Rekenblad!M43</f>
        <v>0</v>
      </c>
      <c r="N43" s="9" t="str">
        <f>Rekenblad!N43</f>
        <v>Hal en lokaal</v>
      </c>
      <c r="O43" s="22">
        <f t="shared" si="3"/>
        <v>0</v>
      </c>
      <c r="P43" s="40" t="e">
        <f t="shared" si="1"/>
        <v>#DIV/0!</v>
      </c>
    </row>
    <row r="44" spans="1:16" hidden="1" x14ac:dyDescent="0.25">
      <c r="A44" s="71" t="str">
        <f>Rekenblad!A44</f>
        <v>Tweede etage</v>
      </c>
      <c r="B44" s="28" t="str">
        <f>Rekenblad!B44</f>
        <v>2.12</v>
      </c>
      <c r="C44" s="13" t="str">
        <f>Rekenblad!C44</f>
        <v>Lokaal 203</v>
      </c>
      <c r="D44" s="14" t="str">
        <f>Rekenblad!D44</f>
        <v>Hoofdgebouw</v>
      </c>
      <c r="E44" s="15" t="str">
        <f>Rekenblad!E44</f>
        <v>Gietvloer</v>
      </c>
      <c r="F44" s="16">
        <f>Rekenblad!F44</f>
        <v>57.87</v>
      </c>
      <c r="G44" s="29">
        <f>Rekenblad!G44</f>
        <v>160</v>
      </c>
      <c r="H44" s="74">
        <f>Rekenblad!H44</f>
        <v>0</v>
      </c>
      <c r="I44" s="20">
        <f>Rekenblad!I44</f>
        <v>0</v>
      </c>
      <c r="J44" s="20">
        <f>Rekenblad!J44</f>
        <v>65.290000000000006</v>
      </c>
      <c r="K44" s="20">
        <f>Rekenblad!K44</f>
        <v>0</v>
      </c>
      <c r="L44" s="21">
        <f>Rekenblad!L44</f>
        <v>0</v>
      </c>
      <c r="M44" s="9">
        <f>Rekenblad!M44</f>
        <v>0</v>
      </c>
      <c r="N44" s="9" t="str">
        <f>Rekenblad!N44</f>
        <v>Hal en lokaal</v>
      </c>
      <c r="O44" s="22">
        <f t="shared" si="3"/>
        <v>0</v>
      </c>
      <c r="P44" s="40" t="e">
        <f t="shared" si="1"/>
        <v>#DIV/0!</v>
      </c>
    </row>
    <row r="45" spans="1:16" hidden="1" x14ac:dyDescent="0.25">
      <c r="A45" s="71" t="str">
        <f>Rekenblad!A45</f>
        <v>Begane grond</v>
      </c>
      <c r="B45" s="34" t="str">
        <f>Rekenblad!B45</f>
        <v>0.32</v>
      </c>
      <c r="C45" s="13" t="str">
        <f>Rekenblad!C45</f>
        <v xml:space="preserve">Lokaal </v>
      </c>
      <c r="D45" s="14" t="str">
        <f>Rekenblad!D45</f>
        <v>Onderbouw</v>
      </c>
      <c r="E45" s="15" t="str">
        <f>Rekenblad!E45</f>
        <v>Marmoleum</v>
      </c>
      <c r="F45" s="16">
        <f>Rekenblad!F45</f>
        <v>53</v>
      </c>
      <c r="G45" s="36">
        <f>Rekenblad!G45</f>
        <v>160</v>
      </c>
      <c r="H45" s="74">
        <f>Rekenblad!H45</f>
        <v>0</v>
      </c>
      <c r="I45" s="20">
        <f>Rekenblad!I45</f>
        <v>0</v>
      </c>
      <c r="J45" s="20">
        <f>Rekenblad!J45</f>
        <v>59.79</v>
      </c>
      <c r="K45" s="20">
        <f>Rekenblad!K45</f>
        <v>0</v>
      </c>
      <c r="L45" s="21">
        <f>Rekenblad!L45</f>
        <v>0</v>
      </c>
      <c r="M45" s="9">
        <f>Rekenblad!M45</f>
        <v>0</v>
      </c>
      <c r="N45" s="9" t="str">
        <f>Rekenblad!N45</f>
        <v>Hal en lokaal</v>
      </c>
      <c r="O45" s="22">
        <f t="shared" si="3"/>
        <v>0</v>
      </c>
      <c r="P45" s="40" t="e">
        <f t="shared" si="1"/>
        <v>#DIV/0!</v>
      </c>
    </row>
    <row r="46" spans="1:16" hidden="1" x14ac:dyDescent="0.25">
      <c r="A46" s="71" t="str">
        <f>Rekenblad!A46</f>
        <v>Tweede etage</v>
      </c>
      <c r="B46" s="28" t="str">
        <f>Rekenblad!B46</f>
        <v>2.18</v>
      </c>
      <c r="C46" s="13" t="str">
        <f>Rekenblad!C46</f>
        <v>Lokaal 209</v>
      </c>
      <c r="D46" s="14" t="str">
        <f>Rekenblad!D46</f>
        <v>Hoofdgebouw</v>
      </c>
      <c r="E46" s="15" t="str">
        <f>Rekenblad!E46</f>
        <v>Gietvloer</v>
      </c>
      <c r="F46" s="16">
        <f>Rekenblad!F46</f>
        <v>59.37</v>
      </c>
      <c r="G46" s="29">
        <f>Rekenblad!G46</f>
        <v>160</v>
      </c>
      <c r="H46" s="74">
        <f>Rekenblad!H46</f>
        <v>0</v>
      </c>
      <c r="I46" s="20">
        <f>Rekenblad!I46</f>
        <v>0</v>
      </c>
      <c r="J46" s="20">
        <f>Rekenblad!J46</f>
        <v>66.98</v>
      </c>
      <c r="K46" s="20">
        <f>Rekenblad!K46</f>
        <v>0</v>
      </c>
      <c r="L46" s="21">
        <f>Rekenblad!L46</f>
        <v>0</v>
      </c>
      <c r="M46" s="9">
        <f>Rekenblad!M46</f>
        <v>0</v>
      </c>
      <c r="N46" s="9" t="str">
        <f>Rekenblad!N46</f>
        <v>Hal en lokaal</v>
      </c>
      <c r="O46" s="22">
        <f t="shared" si="3"/>
        <v>0</v>
      </c>
      <c r="P46" s="40" t="e">
        <f t="shared" si="1"/>
        <v>#DIV/0!</v>
      </c>
    </row>
    <row r="47" spans="1:16" hidden="1" x14ac:dyDescent="0.25">
      <c r="A47" s="71" t="str">
        <f>Rekenblad!A47</f>
        <v>Eerste etage</v>
      </c>
      <c r="B47" s="28" t="str">
        <f>Rekenblad!B47</f>
        <v>1.18</v>
      </c>
      <c r="C47" s="13" t="str">
        <f>Rekenblad!C47</f>
        <v>Lokaal 112</v>
      </c>
      <c r="D47" s="14" t="str">
        <f>Rekenblad!D47</f>
        <v>Hoofdgebouw</v>
      </c>
      <c r="E47" s="15" t="str">
        <f>Rekenblad!E47</f>
        <v>Gietvloer</v>
      </c>
      <c r="F47" s="16">
        <f>Rekenblad!F47</f>
        <v>55.15</v>
      </c>
      <c r="G47" s="29">
        <f>Rekenblad!G47</f>
        <v>160</v>
      </c>
      <c r="H47" s="74">
        <f>Rekenblad!H47</f>
        <v>0</v>
      </c>
      <c r="I47" s="20">
        <f>Rekenblad!I47</f>
        <v>0</v>
      </c>
      <c r="J47" s="20">
        <f>Rekenblad!J47</f>
        <v>62.22</v>
      </c>
      <c r="K47" s="20">
        <f>Rekenblad!K47</f>
        <v>0</v>
      </c>
      <c r="L47" s="21">
        <f>Rekenblad!L47</f>
        <v>0</v>
      </c>
      <c r="M47" s="9">
        <f>Rekenblad!M47</f>
        <v>0</v>
      </c>
      <c r="N47" s="9" t="str">
        <f>Rekenblad!N47</f>
        <v>Hal en lokaal</v>
      </c>
      <c r="O47" s="22">
        <f t="shared" si="3"/>
        <v>0</v>
      </c>
      <c r="P47" s="40" t="e">
        <f t="shared" si="1"/>
        <v>#DIV/0!</v>
      </c>
    </row>
    <row r="48" spans="1:16" hidden="1" x14ac:dyDescent="0.25">
      <c r="A48" s="71" t="str">
        <f>Rekenblad!A48</f>
        <v>Tweede etage</v>
      </c>
      <c r="B48" s="28" t="str">
        <f>Rekenblad!B48</f>
        <v>2.1</v>
      </c>
      <c r="C48" s="13" t="str">
        <f>Rekenblad!C48</f>
        <v>Lokaal 201</v>
      </c>
      <c r="D48" s="14" t="str">
        <f>Rekenblad!D48</f>
        <v>Hoofdgebouw</v>
      </c>
      <c r="E48" s="15" t="str">
        <f>Rekenblad!E48</f>
        <v>Gietvloer</v>
      </c>
      <c r="F48" s="16">
        <f>Rekenblad!F48</f>
        <v>56.19</v>
      </c>
      <c r="G48" s="29">
        <f>Rekenblad!G48</f>
        <v>160</v>
      </c>
      <c r="H48" s="74">
        <f>Rekenblad!H48</f>
        <v>0</v>
      </c>
      <c r="I48" s="20">
        <f>Rekenblad!I48</f>
        <v>0</v>
      </c>
      <c r="J48" s="20">
        <f>Rekenblad!J48</f>
        <v>63.39</v>
      </c>
      <c r="K48" s="20">
        <f>Rekenblad!K48</f>
        <v>0</v>
      </c>
      <c r="L48" s="21">
        <f>Rekenblad!L48</f>
        <v>0</v>
      </c>
      <c r="M48" s="9">
        <f>Rekenblad!M48</f>
        <v>0</v>
      </c>
      <c r="N48" s="9" t="str">
        <f>Rekenblad!N48</f>
        <v>Hal en lokaal</v>
      </c>
      <c r="O48" s="22">
        <f t="shared" si="3"/>
        <v>0</v>
      </c>
      <c r="P48" s="40" t="e">
        <f t="shared" si="1"/>
        <v>#DIV/0!</v>
      </c>
    </row>
    <row r="49" spans="1:16" hidden="1" x14ac:dyDescent="0.25">
      <c r="A49" s="71" t="str">
        <f>Rekenblad!A49</f>
        <v>Eerste etage</v>
      </c>
      <c r="B49" s="28" t="str">
        <f>Rekenblad!B49</f>
        <v>1.13</v>
      </c>
      <c r="C49" s="13" t="str">
        <f>Rekenblad!C49</f>
        <v>Lokaal 104</v>
      </c>
      <c r="D49" s="14" t="str">
        <f>Rekenblad!D49</f>
        <v>Hoofdgebouw</v>
      </c>
      <c r="E49" s="15" t="str">
        <f>Rekenblad!E49</f>
        <v>Gietvloer</v>
      </c>
      <c r="F49" s="16">
        <f>Rekenblad!F49</f>
        <v>56.5</v>
      </c>
      <c r="G49" s="29">
        <f>Rekenblad!G49</f>
        <v>160</v>
      </c>
      <c r="H49" s="74">
        <f>Rekenblad!H49</f>
        <v>0</v>
      </c>
      <c r="I49" s="20">
        <f>Rekenblad!I49</f>
        <v>0</v>
      </c>
      <c r="J49" s="20">
        <f>Rekenblad!J49</f>
        <v>63.74</v>
      </c>
      <c r="K49" s="20">
        <f>Rekenblad!K49</f>
        <v>0</v>
      </c>
      <c r="L49" s="21">
        <f>Rekenblad!L49</f>
        <v>0</v>
      </c>
      <c r="M49" s="9">
        <f>Rekenblad!M49</f>
        <v>0</v>
      </c>
      <c r="N49" s="9" t="str">
        <f>Rekenblad!N49</f>
        <v>Hal en lokaal</v>
      </c>
      <c r="O49" s="22">
        <f t="shared" si="3"/>
        <v>0</v>
      </c>
      <c r="P49" s="40" t="e">
        <f t="shared" si="1"/>
        <v>#DIV/0!</v>
      </c>
    </row>
    <row r="50" spans="1:16" hidden="1" x14ac:dyDescent="0.25">
      <c r="A50" s="71" t="str">
        <f>Rekenblad!A50</f>
        <v>Eerste etage</v>
      </c>
      <c r="B50" s="28" t="str">
        <f>Rekenblad!B50</f>
        <v>1.17</v>
      </c>
      <c r="C50" s="13" t="str">
        <f>Rekenblad!C50</f>
        <v>Lokaal 108</v>
      </c>
      <c r="D50" s="14" t="str">
        <f>Rekenblad!D50</f>
        <v>Hoofdgebouw</v>
      </c>
      <c r="E50" s="15" t="str">
        <f>Rekenblad!E50</f>
        <v>Gietvloer</v>
      </c>
      <c r="F50" s="16">
        <f>Rekenblad!F50</f>
        <v>56.5</v>
      </c>
      <c r="G50" s="29">
        <f>Rekenblad!G50</f>
        <v>160</v>
      </c>
      <c r="H50" s="74">
        <f>Rekenblad!H50</f>
        <v>0</v>
      </c>
      <c r="I50" s="20">
        <f>Rekenblad!I50</f>
        <v>0</v>
      </c>
      <c r="J50" s="20">
        <f>Rekenblad!J50</f>
        <v>63.74</v>
      </c>
      <c r="K50" s="20">
        <f>Rekenblad!K50</f>
        <v>0</v>
      </c>
      <c r="L50" s="21">
        <f>Rekenblad!L50</f>
        <v>0</v>
      </c>
      <c r="M50" s="9">
        <f>Rekenblad!M50</f>
        <v>0</v>
      </c>
      <c r="N50" s="9" t="str">
        <f>Rekenblad!N50</f>
        <v>Hal en lokaal</v>
      </c>
      <c r="O50" s="22">
        <f t="shared" si="3"/>
        <v>0</v>
      </c>
      <c r="P50" s="40" t="e">
        <f t="shared" si="1"/>
        <v>#DIV/0!</v>
      </c>
    </row>
    <row r="51" spans="1:16" hidden="1" x14ac:dyDescent="0.25">
      <c r="A51" s="71" t="str">
        <f>Rekenblad!A51</f>
        <v>Tweede etage</v>
      </c>
      <c r="B51" s="28" t="str">
        <f>Rekenblad!B51</f>
        <v>2.15</v>
      </c>
      <c r="C51" s="13" t="str">
        <f>Rekenblad!C51</f>
        <v>Lokaal 206</v>
      </c>
      <c r="D51" s="14" t="str">
        <f>Rekenblad!D51</f>
        <v>Hoofdgebouw</v>
      </c>
      <c r="E51" s="15" t="str">
        <f>Rekenblad!E51</f>
        <v>Gietvloer</v>
      </c>
      <c r="F51" s="16">
        <f>Rekenblad!F51</f>
        <v>56.5</v>
      </c>
      <c r="G51" s="29">
        <f>Rekenblad!G51</f>
        <v>160</v>
      </c>
      <c r="H51" s="74">
        <f>Rekenblad!H51</f>
        <v>0</v>
      </c>
      <c r="I51" s="20">
        <f>Rekenblad!I51</f>
        <v>0</v>
      </c>
      <c r="J51" s="20">
        <f>Rekenblad!J51</f>
        <v>63.74</v>
      </c>
      <c r="K51" s="20">
        <f>Rekenblad!K51</f>
        <v>0</v>
      </c>
      <c r="L51" s="21">
        <f>Rekenblad!L51</f>
        <v>0</v>
      </c>
      <c r="M51" s="9">
        <f>Rekenblad!M51</f>
        <v>0</v>
      </c>
      <c r="N51" s="9" t="str">
        <f>Rekenblad!N51</f>
        <v>Hal en lokaal</v>
      </c>
      <c r="O51" s="22">
        <f t="shared" si="3"/>
        <v>0</v>
      </c>
      <c r="P51" s="40" t="e">
        <f t="shared" si="1"/>
        <v>#DIV/0!</v>
      </c>
    </row>
    <row r="52" spans="1:16" hidden="1" x14ac:dyDescent="0.25">
      <c r="A52" s="71" t="str">
        <f>Rekenblad!A52</f>
        <v>Eerste etage</v>
      </c>
      <c r="B52" s="34" t="str">
        <f>Rekenblad!B52</f>
        <v>1.04</v>
      </c>
      <c r="C52" s="13" t="str">
        <f>Rekenblad!C52</f>
        <v>Lokaal 12</v>
      </c>
      <c r="D52" s="14" t="str">
        <f>Rekenblad!D52</f>
        <v>Onderbouw</v>
      </c>
      <c r="E52" s="15" t="str">
        <f>Rekenblad!E52</f>
        <v>Marmoleum</v>
      </c>
      <c r="F52" s="16">
        <f>Rekenblad!F52</f>
        <v>59.1</v>
      </c>
      <c r="G52" s="36">
        <f>Rekenblad!G52</f>
        <v>160</v>
      </c>
      <c r="H52" s="74">
        <f>Rekenblad!H52</f>
        <v>0</v>
      </c>
      <c r="I52" s="20">
        <f>Rekenblad!I52</f>
        <v>0</v>
      </c>
      <c r="J52" s="20">
        <f>Rekenblad!J52</f>
        <v>66.680000000000007</v>
      </c>
      <c r="K52" s="20">
        <f>Rekenblad!K52</f>
        <v>0</v>
      </c>
      <c r="L52" s="21">
        <f>Rekenblad!L52</f>
        <v>0</v>
      </c>
      <c r="M52" s="9">
        <f>Rekenblad!M52</f>
        <v>0</v>
      </c>
      <c r="N52" s="9" t="str">
        <f>Rekenblad!N52</f>
        <v>Hal en lokaal</v>
      </c>
      <c r="O52" s="22">
        <f t="shared" si="3"/>
        <v>0</v>
      </c>
      <c r="P52" s="40" t="e">
        <f t="shared" si="1"/>
        <v>#DIV/0!</v>
      </c>
    </row>
    <row r="53" spans="1:16" hidden="1" x14ac:dyDescent="0.25">
      <c r="A53" s="71" t="str">
        <f>Rekenblad!A53</f>
        <v>Eerste etage</v>
      </c>
      <c r="B53" s="34" t="str">
        <f>Rekenblad!B53</f>
        <v>1.05</v>
      </c>
      <c r="C53" s="13" t="str">
        <f>Rekenblad!C53</f>
        <v>Lokaal 13</v>
      </c>
      <c r="D53" s="14" t="str">
        <f>Rekenblad!D53</f>
        <v>Onderbouw</v>
      </c>
      <c r="E53" s="15" t="str">
        <f>Rekenblad!E53</f>
        <v>Marmoleum</v>
      </c>
      <c r="F53" s="16">
        <f>Rekenblad!F53</f>
        <v>59.1</v>
      </c>
      <c r="G53" s="36">
        <f>Rekenblad!G53</f>
        <v>160</v>
      </c>
      <c r="H53" s="74">
        <f>Rekenblad!H53</f>
        <v>0</v>
      </c>
      <c r="I53" s="20">
        <f>Rekenblad!I53</f>
        <v>0</v>
      </c>
      <c r="J53" s="20">
        <f>Rekenblad!J53</f>
        <v>66.680000000000007</v>
      </c>
      <c r="K53" s="20">
        <f>Rekenblad!K53</f>
        <v>0</v>
      </c>
      <c r="L53" s="21">
        <f>Rekenblad!L53</f>
        <v>0</v>
      </c>
      <c r="M53" s="9">
        <f>Rekenblad!M53</f>
        <v>0</v>
      </c>
      <c r="N53" s="9" t="str">
        <f>Rekenblad!N53</f>
        <v>Hal en lokaal</v>
      </c>
      <c r="O53" s="22">
        <f t="shared" si="3"/>
        <v>0</v>
      </c>
      <c r="P53" s="40" t="e">
        <f t="shared" si="1"/>
        <v>#DIV/0!</v>
      </c>
    </row>
    <row r="54" spans="1:16" hidden="1" x14ac:dyDescent="0.25">
      <c r="A54" s="71" t="str">
        <f>Rekenblad!A54</f>
        <v>Eerste etage</v>
      </c>
      <c r="B54" s="34" t="str">
        <f>Rekenblad!B54</f>
        <v>1.06</v>
      </c>
      <c r="C54" s="13" t="str">
        <f>Rekenblad!C54</f>
        <v>Lokaal 15</v>
      </c>
      <c r="D54" s="14" t="str">
        <f>Rekenblad!D54</f>
        <v>Onderbouw</v>
      </c>
      <c r="E54" s="15" t="str">
        <f>Rekenblad!E54</f>
        <v>Marmoleum</v>
      </c>
      <c r="F54" s="16">
        <f>Rekenblad!F54</f>
        <v>59.1</v>
      </c>
      <c r="G54" s="36">
        <f>Rekenblad!G54</f>
        <v>160</v>
      </c>
      <c r="H54" s="74">
        <f>Rekenblad!H54</f>
        <v>0</v>
      </c>
      <c r="I54" s="20">
        <f>Rekenblad!I54</f>
        <v>0</v>
      </c>
      <c r="J54" s="20">
        <f>Rekenblad!J54</f>
        <v>66.680000000000007</v>
      </c>
      <c r="K54" s="20">
        <f>Rekenblad!K54</f>
        <v>0</v>
      </c>
      <c r="L54" s="21">
        <f>Rekenblad!L54</f>
        <v>0</v>
      </c>
      <c r="M54" s="9">
        <f>Rekenblad!M54</f>
        <v>0</v>
      </c>
      <c r="N54" s="9" t="str">
        <f>Rekenblad!N54</f>
        <v>Hal en lokaal</v>
      </c>
      <c r="O54" s="22">
        <f t="shared" si="3"/>
        <v>0</v>
      </c>
      <c r="P54" s="40" t="e">
        <f t="shared" si="1"/>
        <v>#DIV/0!</v>
      </c>
    </row>
    <row r="55" spans="1:16" hidden="1" x14ac:dyDescent="0.25">
      <c r="A55" s="71" t="str">
        <f>Rekenblad!A55</f>
        <v>Tweede etage</v>
      </c>
      <c r="B55" s="28" t="str">
        <f>Rekenblad!B55</f>
        <v>2.09</v>
      </c>
      <c r="C55" s="13" t="str">
        <f>Rekenblad!C55</f>
        <v>Lokaal 200</v>
      </c>
      <c r="D55" s="14" t="str">
        <f>Rekenblad!D55</f>
        <v>Hoofdgebouw</v>
      </c>
      <c r="E55" s="15" t="str">
        <f>Rekenblad!E55</f>
        <v>Gietvloer</v>
      </c>
      <c r="F55" s="16">
        <f>Rekenblad!F55</f>
        <v>57.52</v>
      </c>
      <c r="G55" s="29">
        <f>Rekenblad!G55</f>
        <v>160</v>
      </c>
      <c r="H55" s="74">
        <f>Rekenblad!H55</f>
        <v>0</v>
      </c>
      <c r="I55" s="20">
        <f>Rekenblad!I55</f>
        <v>0</v>
      </c>
      <c r="J55" s="20">
        <f>Rekenblad!J55</f>
        <v>64.89</v>
      </c>
      <c r="K55" s="20">
        <f>Rekenblad!K55</f>
        <v>0</v>
      </c>
      <c r="L55" s="21">
        <f>Rekenblad!L55</f>
        <v>0</v>
      </c>
      <c r="M55" s="9">
        <f>Rekenblad!M55</f>
        <v>0</v>
      </c>
      <c r="N55" s="9" t="str">
        <f>Rekenblad!N55</f>
        <v>Hal en lokaal</v>
      </c>
      <c r="O55" s="22">
        <f t="shared" si="3"/>
        <v>0</v>
      </c>
      <c r="P55" s="40" t="e">
        <f t="shared" si="1"/>
        <v>#DIV/0!</v>
      </c>
    </row>
    <row r="56" spans="1:16" hidden="1" x14ac:dyDescent="0.25">
      <c r="A56" s="71" t="str">
        <f>Rekenblad!A56</f>
        <v>Begane grond</v>
      </c>
      <c r="B56" s="12" t="str">
        <f>Rekenblad!B56</f>
        <v>0.12</v>
      </c>
      <c r="C56" s="13" t="str">
        <f>Rekenblad!C56</f>
        <v>Auditorium</v>
      </c>
      <c r="D56" s="14" t="str">
        <f>Rekenblad!D56</f>
        <v>Hoofdgebouw</v>
      </c>
      <c r="E56" s="15" t="str">
        <f>Rekenblad!E56</f>
        <v>Steen / tapiit</v>
      </c>
      <c r="F56" s="16">
        <f>Rekenblad!F56</f>
        <v>144.44</v>
      </c>
      <c r="G56" s="17">
        <f>Rekenblad!G56</f>
        <v>200</v>
      </c>
      <c r="H56" s="74">
        <f>Rekenblad!H56</f>
        <v>0</v>
      </c>
      <c r="I56" s="20">
        <f>Rekenblad!I56</f>
        <v>0</v>
      </c>
      <c r="J56" s="20">
        <f>Rekenblad!J56</f>
        <v>162.96</v>
      </c>
      <c r="K56" s="20">
        <f>Rekenblad!K56</f>
        <v>0</v>
      </c>
      <c r="L56" s="21">
        <f>Rekenblad!L56</f>
        <v>0</v>
      </c>
      <c r="M56" s="9">
        <f>Rekenblad!M56</f>
        <v>0</v>
      </c>
      <c r="N56" s="9" t="str">
        <f>Rekenblad!N56</f>
        <v>Hal en lokaal</v>
      </c>
      <c r="O56" s="22">
        <f t="shared" si="3"/>
        <v>0</v>
      </c>
      <c r="P56" s="40" t="e">
        <f t="shared" si="1"/>
        <v>#DIV/0!</v>
      </c>
    </row>
    <row r="57" spans="1:16" hidden="1" x14ac:dyDescent="0.25">
      <c r="A57" s="71" t="str">
        <f>Rekenblad!A57</f>
        <v>Begane grond</v>
      </c>
      <c r="B57" s="33" t="str">
        <f>Rekenblad!B57</f>
        <v>0.2</v>
      </c>
      <c r="C57" s="13" t="str">
        <f>Rekenblad!C57</f>
        <v>Dramazaal</v>
      </c>
      <c r="D57" s="14" t="str">
        <f>Rekenblad!D57</f>
        <v>Onderbouw</v>
      </c>
      <c r="E57" s="15" t="str">
        <f>Rekenblad!E57</f>
        <v>Hout</v>
      </c>
      <c r="F57" s="16">
        <f>Rekenblad!F57</f>
        <v>105.25</v>
      </c>
      <c r="G57" s="44">
        <f>Rekenblad!G57</f>
        <v>200</v>
      </c>
      <c r="H57" s="74">
        <f>Rekenblad!H57</f>
        <v>0</v>
      </c>
      <c r="I57" s="20">
        <f>Rekenblad!I57</f>
        <v>0</v>
      </c>
      <c r="J57" s="20">
        <f>Rekenblad!J57</f>
        <v>118.74</v>
      </c>
      <c r="K57" s="20">
        <f>Rekenblad!K57</f>
        <v>0</v>
      </c>
      <c r="L57" s="21">
        <f>Rekenblad!L57</f>
        <v>0</v>
      </c>
      <c r="M57" s="9">
        <f>Rekenblad!M57</f>
        <v>0</v>
      </c>
      <c r="N57" s="9" t="str">
        <f>Rekenblad!N57</f>
        <v>Hal en lokaal</v>
      </c>
      <c r="O57" s="22">
        <f t="shared" si="3"/>
        <v>0</v>
      </c>
      <c r="P57" s="40" t="e">
        <f t="shared" si="1"/>
        <v>#DIV/0!</v>
      </c>
    </row>
    <row r="58" spans="1:16" hidden="1" x14ac:dyDescent="0.25">
      <c r="A58" s="71" t="str">
        <f>Rekenblad!A58</f>
        <v>Begane grond</v>
      </c>
      <c r="B58" s="32" t="str">
        <f>Rekenblad!B58</f>
        <v>0.15</v>
      </c>
      <c r="C58" s="13" t="str">
        <f>Rekenblad!C58</f>
        <v>NoodLokaal N01</v>
      </c>
      <c r="D58" s="14" t="str">
        <f>Rekenblad!D58</f>
        <v>Hoofdgebouw</v>
      </c>
      <c r="E58" s="15" t="str">
        <f>Rekenblad!E58</f>
        <v>Tapiit</v>
      </c>
      <c r="F58" s="16">
        <f>Rekenblad!F58</f>
        <v>49.14</v>
      </c>
      <c r="G58" s="17">
        <f>Rekenblad!G58</f>
        <v>160</v>
      </c>
      <c r="H58" s="74">
        <f>Rekenblad!H58</f>
        <v>0</v>
      </c>
      <c r="I58" s="20">
        <f>Rekenblad!I58</f>
        <v>0</v>
      </c>
      <c r="J58" s="20">
        <f>Rekenblad!J58</f>
        <v>55.44</v>
      </c>
      <c r="K58" s="20">
        <f>Rekenblad!K58</f>
        <v>0</v>
      </c>
      <c r="L58" s="21">
        <f>Rekenblad!L58</f>
        <v>0</v>
      </c>
      <c r="M58" s="9">
        <f>Rekenblad!M58</f>
        <v>0</v>
      </c>
      <c r="N58" s="9" t="str">
        <f>Rekenblad!N58</f>
        <v>Hal en lokaal</v>
      </c>
      <c r="O58" s="22">
        <f t="shared" si="3"/>
        <v>0</v>
      </c>
      <c r="P58" s="40" t="e">
        <f t="shared" si="1"/>
        <v>#DIV/0!</v>
      </c>
    </row>
    <row r="59" spans="1:16" hidden="1" x14ac:dyDescent="0.25">
      <c r="A59" s="71" t="str">
        <f>Rekenblad!A59</f>
        <v>Begane grond</v>
      </c>
      <c r="B59" s="12" t="str">
        <f>Rekenblad!B59</f>
        <v>0.16</v>
      </c>
      <c r="C59" s="13" t="str">
        <f>Rekenblad!C59</f>
        <v>NoodLokaal N02</v>
      </c>
      <c r="D59" s="14" t="str">
        <f>Rekenblad!D59</f>
        <v>Hoofdgebouw</v>
      </c>
      <c r="E59" s="15" t="str">
        <f>Rekenblad!E59</f>
        <v>Tapiit</v>
      </c>
      <c r="F59" s="16">
        <f>Rekenblad!F59</f>
        <v>49.14</v>
      </c>
      <c r="G59" s="17">
        <f>Rekenblad!G59</f>
        <v>160</v>
      </c>
      <c r="H59" s="74">
        <f>Rekenblad!H59</f>
        <v>0</v>
      </c>
      <c r="I59" s="20">
        <f>Rekenblad!I59</f>
        <v>0</v>
      </c>
      <c r="J59" s="20">
        <f>Rekenblad!J59</f>
        <v>55.44</v>
      </c>
      <c r="K59" s="20">
        <f>Rekenblad!K59</f>
        <v>0</v>
      </c>
      <c r="L59" s="21">
        <f>Rekenblad!L59</f>
        <v>0</v>
      </c>
      <c r="M59" s="9">
        <f>Rekenblad!M59</f>
        <v>0</v>
      </c>
      <c r="N59" s="9" t="str">
        <f>Rekenblad!N59</f>
        <v>Hal en lokaal</v>
      </c>
      <c r="O59" s="22">
        <f t="shared" si="3"/>
        <v>0</v>
      </c>
      <c r="P59" s="40" t="e">
        <f t="shared" si="1"/>
        <v>#DIV/0!</v>
      </c>
    </row>
    <row r="60" spans="1:16" hidden="1" x14ac:dyDescent="0.25">
      <c r="A60" s="71" t="str">
        <f>Rekenblad!A60</f>
        <v>Eerste etage</v>
      </c>
      <c r="B60" s="28" t="str">
        <f>Rekenblad!B60</f>
        <v>1.15</v>
      </c>
      <c r="C60" s="13" t="str">
        <f>Rekenblad!C60</f>
        <v>Lokaal 106</v>
      </c>
      <c r="D60" s="14" t="str">
        <f>Rekenblad!D60</f>
        <v>Hoofdgebouw</v>
      </c>
      <c r="E60" s="15" t="str">
        <f>Rekenblad!E60</f>
        <v>Gietvloer</v>
      </c>
      <c r="F60" s="16">
        <f>Rekenblad!F60</f>
        <v>24.05</v>
      </c>
      <c r="G60" s="29">
        <f>Rekenblad!G60</f>
        <v>160</v>
      </c>
      <c r="H60" s="74">
        <f>Rekenblad!H60</f>
        <v>0</v>
      </c>
      <c r="I60" s="20">
        <f>Rekenblad!I60</f>
        <v>0</v>
      </c>
      <c r="J60" s="20">
        <f>Rekenblad!J60</f>
        <v>27.13</v>
      </c>
      <c r="K60" s="20">
        <f>Rekenblad!K60</f>
        <v>0</v>
      </c>
      <c r="L60" s="21">
        <f>Rekenblad!L60</f>
        <v>0</v>
      </c>
      <c r="M60" s="9">
        <f>Rekenblad!M60</f>
        <v>0</v>
      </c>
      <c r="N60" s="9" t="str">
        <f>Rekenblad!N60</f>
        <v>Hal en lokaal</v>
      </c>
      <c r="O60" s="22">
        <f t="shared" si="3"/>
        <v>0</v>
      </c>
      <c r="P60" s="40" t="e">
        <f t="shared" si="1"/>
        <v>#DIV/0!</v>
      </c>
    </row>
    <row r="61" spans="1:16" hidden="1" x14ac:dyDescent="0.25">
      <c r="A61" s="71" t="str">
        <f>Rekenblad!A61</f>
        <v>Eerste etage</v>
      </c>
      <c r="B61" s="28" t="str">
        <f>Rekenblad!B61</f>
        <v>1.18</v>
      </c>
      <c r="C61" s="13" t="str">
        <f>Rekenblad!C61</f>
        <v>Lokaal 109</v>
      </c>
      <c r="D61" s="14" t="str">
        <f>Rekenblad!D61</f>
        <v>Hoofdgebouw</v>
      </c>
      <c r="E61" s="15" t="str">
        <f>Rekenblad!E61</f>
        <v>Gietvloer</v>
      </c>
      <c r="F61" s="16">
        <f>Rekenblad!F61</f>
        <v>54.6</v>
      </c>
      <c r="G61" s="29">
        <f>Rekenblad!G61</f>
        <v>160</v>
      </c>
      <c r="H61" s="74">
        <f>Rekenblad!H61</f>
        <v>0</v>
      </c>
      <c r="I61" s="20">
        <f>Rekenblad!I61</f>
        <v>0</v>
      </c>
      <c r="J61" s="20">
        <f>Rekenblad!J61</f>
        <v>61.6</v>
      </c>
      <c r="K61" s="20">
        <f>Rekenblad!K61</f>
        <v>0</v>
      </c>
      <c r="L61" s="21">
        <f>Rekenblad!L61</f>
        <v>0</v>
      </c>
      <c r="M61" s="9">
        <f>Rekenblad!M61</f>
        <v>0</v>
      </c>
      <c r="N61" s="9" t="str">
        <f>Rekenblad!N61</f>
        <v>Hal en lokaal</v>
      </c>
      <c r="O61" s="22">
        <f t="shared" si="3"/>
        <v>0</v>
      </c>
      <c r="P61" s="40" t="e">
        <f t="shared" si="1"/>
        <v>#DIV/0!</v>
      </c>
    </row>
    <row r="62" spans="1:16" hidden="1" x14ac:dyDescent="0.25">
      <c r="A62" s="71" t="str">
        <f>Rekenblad!A62</f>
        <v>Eerste etage</v>
      </c>
      <c r="B62" s="28" t="str">
        <f>Rekenblad!B62</f>
        <v>1.2</v>
      </c>
      <c r="C62" s="13" t="str">
        <f>Rekenblad!C62</f>
        <v>Lokaal 111</v>
      </c>
      <c r="D62" s="14" t="str">
        <f>Rekenblad!D62</f>
        <v>Hoofdgebouw</v>
      </c>
      <c r="E62" s="15" t="str">
        <f>Rekenblad!E62</f>
        <v>Gietvloer</v>
      </c>
      <c r="F62" s="16">
        <f>Rekenblad!F62</f>
        <v>55.64</v>
      </c>
      <c r="G62" s="29">
        <f>Rekenblad!G62</f>
        <v>160</v>
      </c>
      <c r="H62" s="74">
        <f>Rekenblad!H62</f>
        <v>0</v>
      </c>
      <c r="I62" s="20">
        <f>Rekenblad!I62</f>
        <v>0</v>
      </c>
      <c r="J62" s="20">
        <f>Rekenblad!J62</f>
        <v>62.77</v>
      </c>
      <c r="K62" s="20">
        <f>Rekenblad!K62</f>
        <v>0</v>
      </c>
      <c r="L62" s="21">
        <f>Rekenblad!L62</f>
        <v>0</v>
      </c>
      <c r="M62" s="9">
        <f>Rekenblad!M62</f>
        <v>0</v>
      </c>
      <c r="N62" s="9" t="str">
        <f>Rekenblad!N62</f>
        <v>Hal en lokaal</v>
      </c>
      <c r="O62" s="22">
        <f t="shared" si="3"/>
        <v>0</v>
      </c>
      <c r="P62" s="40" t="e">
        <f t="shared" si="1"/>
        <v>#DIV/0!</v>
      </c>
    </row>
    <row r="63" spans="1:16" hidden="1" x14ac:dyDescent="0.25">
      <c r="A63" s="71" t="str">
        <f>Rekenblad!A63</f>
        <v>Tweede etage</v>
      </c>
      <c r="B63" s="28" t="str">
        <f>Rekenblad!B63</f>
        <v>2.16</v>
      </c>
      <c r="C63" s="13" t="str">
        <f>Rekenblad!C63</f>
        <v>Lokaal 207</v>
      </c>
      <c r="D63" s="14" t="str">
        <f>Rekenblad!D63</f>
        <v>Hoofdgebouw</v>
      </c>
      <c r="E63" s="15" t="str">
        <f>Rekenblad!E63</f>
        <v>Gietvloer</v>
      </c>
      <c r="F63" s="16">
        <f>Rekenblad!F63</f>
        <v>54.6</v>
      </c>
      <c r="G63" s="29">
        <f>Rekenblad!G63</f>
        <v>160</v>
      </c>
      <c r="H63" s="74">
        <f>Rekenblad!H63</f>
        <v>0</v>
      </c>
      <c r="I63" s="20">
        <f>Rekenblad!I63</f>
        <v>0</v>
      </c>
      <c r="J63" s="20">
        <f>Rekenblad!J63</f>
        <v>61.6</v>
      </c>
      <c r="K63" s="20">
        <f>Rekenblad!K63</f>
        <v>0</v>
      </c>
      <c r="L63" s="21">
        <f>Rekenblad!L63</f>
        <v>0</v>
      </c>
      <c r="M63" s="9">
        <f>Rekenblad!M63</f>
        <v>0</v>
      </c>
      <c r="N63" s="9" t="str">
        <f>Rekenblad!N63</f>
        <v>Hal en lokaal</v>
      </c>
      <c r="O63" s="22">
        <f t="shared" si="3"/>
        <v>0</v>
      </c>
      <c r="P63" s="40" t="e">
        <f t="shared" si="1"/>
        <v>#DIV/0!</v>
      </c>
    </row>
    <row r="64" spans="1:16" hidden="1" x14ac:dyDescent="0.25">
      <c r="A64" s="71" t="str">
        <f>Rekenblad!A64</f>
        <v>Tweede etage</v>
      </c>
      <c r="B64" s="28" t="str">
        <f>Rekenblad!B64</f>
        <v>2.19</v>
      </c>
      <c r="C64" s="13" t="str">
        <f>Rekenblad!C64</f>
        <v>Lokaal 210</v>
      </c>
      <c r="D64" s="14" t="str">
        <f>Rekenblad!D64</f>
        <v>Hoofdgebouw</v>
      </c>
      <c r="E64" s="15" t="str">
        <f>Rekenblad!E64</f>
        <v>Gietvloer</v>
      </c>
      <c r="F64" s="16">
        <f>Rekenblad!F64</f>
        <v>58.76</v>
      </c>
      <c r="G64" s="29">
        <f>Rekenblad!G64</f>
        <v>160</v>
      </c>
      <c r="H64" s="74">
        <f>Rekenblad!H64</f>
        <v>0</v>
      </c>
      <c r="I64" s="20">
        <f>Rekenblad!I64</f>
        <v>0</v>
      </c>
      <c r="J64" s="20">
        <f>Rekenblad!J64</f>
        <v>66.290000000000006</v>
      </c>
      <c r="K64" s="20">
        <f>Rekenblad!K64</f>
        <v>0</v>
      </c>
      <c r="L64" s="21">
        <f>Rekenblad!L64</f>
        <v>0</v>
      </c>
      <c r="M64" s="9">
        <f>Rekenblad!M64</f>
        <v>0</v>
      </c>
      <c r="N64" s="9" t="str">
        <f>Rekenblad!N64</f>
        <v>Hal en lokaal</v>
      </c>
      <c r="O64" s="22">
        <f t="shared" si="3"/>
        <v>0</v>
      </c>
      <c r="P64" s="40" t="e">
        <f t="shared" si="1"/>
        <v>#DIV/0!</v>
      </c>
    </row>
    <row r="65" spans="1:16" hidden="1" x14ac:dyDescent="0.25">
      <c r="A65" s="71" t="str">
        <f>Rekenblad!A65</f>
        <v>Begane grond</v>
      </c>
      <c r="B65" s="34" t="str">
        <f>Rekenblad!B65</f>
        <v>0.33</v>
      </c>
      <c r="C65" s="13" t="str">
        <f>Rekenblad!C65</f>
        <v xml:space="preserve">Lokaal </v>
      </c>
      <c r="D65" s="14" t="str">
        <f>Rekenblad!D65</f>
        <v>Onderbouw</v>
      </c>
      <c r="E65" s="15" t="str">
        <f>Rekenblad!E65</f>
        <v>Marmoleum</v>
      </c>
      <c r="F65" s="16">
        <f>Rekenblad!F65</f>
        <v>78</v>
      </c>
      <c r="G65" s="36">
        <f>Rekenblad!G65</f>
        <v>160</v>
      </c>
      <c r="H65" s="74">
        <f>Rekenblad!H65</f>
        <v>0</v>
      </c>
      <c r="I65" s="20">
        <f>Rekenblad!I65</f>
        <v>0</v>
      </c>
      <c r="J65" s="20">
        <f>Rekenblad!J65</f>
        <v>88</v>
      </c>
      <c r="K65" s="20">
        <f>Rekenblad!K65</f>
        <v>0</v>
      </c>
      <c r="L65" s="21">
        <f>Rekenblad!L65</f>
        <v>0</v>
      </c>
      <c r="M65" s="9">
        <f>Rekenblad!M65</f>
        <v>0</v>
      </c>
      <c r="N65" s="9" t="str">
        <f>Rekenblad!N65</f>
        <v>Hal en lokaal</v>
      </c>
      <c r="O65" s="22">
        <f t="shared" si="3"/>
        <v>0</v>
      </c>
      <c r="P65" s="40" t="e">
        <f t="shared" si="1"/>
        <v>#DIV/0!</v>
      </c>
    </row>
    <row r="66" spans="1:16" hidden="1" x14ac:dyDescent="0.25">
      <c r="A66" s="71" t="str">
        <f>Rekenblad!A66</f>
        <v>Tweede etage</v>
      </c>
      <c r="B66" s="28" t="str">
        <f>Rekenblad!B66</f>
        <v>2.2</v>
      </c>
      <c r="C66" s="13" t="str">
        <f>Rekenblad!C66</f>
        <v>Lokaal 211</v>
      </c>
      <c r="D66" s="14" t="str">
        <f>Rekenblad!D66</f>
        <v>Hoofdgebouw</v>
      </c>
      <c r="E66" s="15" t="str">
        <f>Rekenblad!E66</f>
        <v>Gietvloer</v>
      </c>
      <c r="F66" s="16">
        <f>Rekenblad!F66</f>
        <v>60.89</v>
      </c>
      <c r="G66" s="29">
        <f>Rekenblad!G66</f>
        <v>160</v>
      </c>
      <c r="H66" s="74">
        <f>Rekenblad!H66</f>
        <v>0</v>
      </c>
      <c r="I66" s="20">
        <f>Rekenblad!I66</f>
        <v>0</v>
      </c>
      <c r="J66" s="20">
        <f>Rekenblad!J66</f>
        <v>68.7</v>
      </c>
      <c r="K66" s="20">
        <f>Rekenblad!K66</f>
        <v>0</v>
      </c>
      <c r="L66" s="21">
        <f>Rekenblad!L66</f>
        <v>0</v>
      </c>
      <c r="M66" s="9">
        <f>Rekenblad!M66</f>
        <v>0</v>
      </c>
      <c r="N66" s="9" t="str">
        <f>Rekenblad!N66</f>
        <v>Hal en lokaal</v>
      </c>
      <c r="O66" s="22">
        <f t="shared" si="3"/>
        <v>0</v>
      </c>
      <c r="P66" s="40" t="e">
        <f t="shared" si="1"/>
        <v>#DIV/0!</v>
      </c>
    </row>
    <row r="67" spans="1:16" hidden="1" x14ac:dyDescent="0.25">
      <c r="A67" s="71" t="str">
        <f>Rekenblad!A67</f>
        <v>Eerste etage</v>
      </c>
      <c r="B67" s="34" t="str">
        <f>Rekenblad!B67</f>
        <v>1.02</v>
      </c>
      <c r="C67" s="13" t="str">
        <f>Rekenblad!C67</f>
        <v>Lokaal 11</v>
      </c>
      <c r="D67" s="14" t="str">
        <f>Rekenblad!D67</f>
        <v>Onderbouw</v>
      </c>
      <c r="E67" s="15" t="str">
        <f>Rekenblad!E67</f>
        <v>Marmoleum</v>
      </c>
      <c r="F67" s="16">
        <f>Rekenblad!F67</f>
        <v>114.11</v>
      </c>
      <c r="G67" s="36">
        <f>Rekenblad!G67</f>
        <v>160</v>
      </c>
      <c r="H67" s="74">
        <f>Rekenblad!H67</f>
        <v>0</v>
      </c>
      <c r="I67" s="20">
        <f>Rekenblad!I67</f>
        <v>0</v>
      </c>
      <c r="J67" s="20">
        <f>Rekenblad!J67</f>
        <v>128.74</v>
      </c>
      <c r="K67" s="20">
        <f>Rekenblad!K67</f>
        <v>0</v>
      </c>
      <c r="L67" s="21">
        <f>Rekenblad!L67</f>
        <v>0</v>
      </c>
      <c r="M67" s="9">
        <f>Rekenblad!M67</f>
        <v>0</v>
      </c>
      <c r="N67" s="9" t="str">
        <f>Rekenblad!N67</f>
        <v>Hal en lokaal</v>
      </c>
      <c r="O67" s="22">
        <f t="shared" si="3"/>
        <v>0</v>
      </c>
      <c r="P67" s="40" t="e">
        <f t="shared" si="1"/>
        <v>#DIV/0!</v>
      </c>
    </row>
    <row r="68" spans="1:16" hidden="1" x14ac:dyDescent="0.25">
      <c r="A68" s="71" t="str">
        <f>Rekenblad!A68</f>
        <v>Eerste etage</v>
      </c>
      <c r="B68" s="28" t="str">
        <f>Rekenblad!B68</f>
        <v>1.19</v>
      </c>
      <c r="C68" s="13" t="str">
        <f>Rekenblad!C68</f>
        <v>Lokaal 110</v>
      </c>
      <c r="D68" s="14" t="str">
        <f>Rekenblad!D68</f>
        <v>Hoofdgebouw</v>
      </c>
      <c r="E68" s="15" t="str">
        <f>Rekenblad!E68</f>
        <v>Gietvloer</v>
      </c>
      <c r="F68" s="16">
        <f>Rekenblad!F68</f>
        <v>54.52</v>
      </c>
      <c r="G68" s="29">
        <f>Rekenblad!G68</f>
        <v>160</v>
      </c>
      <c r="H68" s="74">
        <f>Rekenblad!H68</f>
        <v>0</v>
      </c>
      <c r="I68" s="20">
        <f>Rekenblad!I68</f>
        <v>0</v>
      </c>
      <c r="J68" s="20">
        <f>Rekenblad!J68</f>
        <v>61.51</v>
      </c>
      <c r="K68" s="20">
        <f>Rekenblad!K68</f>
        <v>0</v>
      </c>
      <c r="L68" s="21">
        <f>Rekenblad!L68</f>
        <v>0</v>
      </c>
      <c r="M68" s="9">
        <f>Rekenblad!M68</f>
        <v>0</v>
      </c>
      <c r="N68" s="9" t="str">
        <f>Rekenblad!N68</f>
        <v>Hal en lokaal</v>
      </c>
      <c r="O68" s="22">
        <f t="shared" si="3"/>
        <v>0</v>
      </c>
      <c r="P68" s="40" t="e">
        <f t="shared" si="1"/>
        <v>#DIV/0!</v>
      </c>
    </row>
    <row r="69" spans="1:16" hidden="1" x14ac:dyDescent="0.25">
      <c r="A69" s="71" t="str">
        <f>Rekenblad!A69</f>
        <v>Tweede etage</v>
      </c>
      <c r="B69" s="28" t="str">
        <f>Rekenblad!B69</f>
        <v>2.17</v>
      </c>
      <c r="C69" s="13" t="str">
        <f>Rekenblad!C69</f>
        <v>Lokaal 208</v>
      </c>
      <c r="D69" s="14" t="str">
        <f>Rekenblad!D69</f>
        <v>Hoofdgebouw</v>
      </c>
      <c r="E69" s="15" t="str">
        <f>Rekenblad!E69</f>
        <v>Gietvloer</v>
      </c>
      <c r="F69" s="16">
        <f>Rekenblad!F69</f>
        <v>54.52</v>
      </c>
      <c r="G69" s="29">
        <f>Rekenblad!G69</f>
        <v>160</v>
      </c>
      <c r="H69" s="74">
        <f>Rekenblad!H69</f>
        <v>0</v>
      </c>
      <c r="I69" s="20">
        <f>Rekenblad!I69</f>
        <v>0</v>
      </c>
      <c r="J69" s="20">
        <f>Rekenblad!J69</f>
        <v>61.51</v>
      </c>
      <c r="K69" s="20">
        <f>Rekenblad!K69</f>
        <v>0</v>
      </c>
      <c r="L69" s="21">
        <f>Rekenblad!L69</f>
        <v>0</v>
      </c>
      <c r="M69" s="9">
        <f>Rekenblad!M69</f>
        <v>0</v>
      </c>
      <c r="N69" s="9" t="str">
        <f>Rekenblad!N69</f>
        <v>Hal en lokaal</v>
      </c>
      <c r="O69" s="22">
        <f t="shared" si="3"/>
        <v>0</v>
      </c>
      <c r="P69" s="40" t="e">
        <f t="shared" si="1"/>
        <v>#DIV/0!</v>
      </c>
    </row>
    <row r="70" spans="1:16" hidden="1" x14ac:dyDescent="0.25">
      <c r="A70" s="71" t="str">
        <f>Rekenblad!A70</f>
        <v>Begane grond</v>
      </c>
      <c r="B70" s="33" t="str">
        <f>Rekenblad!B70</f>
        <v>0.21</v>
      </c>
      <c r="C70" s="13" t="str">
        <f>Rekenblad!C70</f>
        <v>Theaterzaal</v>
      </c>
      <c r="D70" s="14" t="str">
        <f>Rekenblad!D70</f>
        <v>Onderbouw</v>
      </c>
      <c r="E70" s="15" t="str">
        <f>Rekenblad!E70</f>
        <v>Linoleum</v>
      </c>
      <c r="F70" s="16">
        <f>Rekenblad!F70</f>
        <v>98.45</v>
      </c>
      <c r="G70" s="31">
        <f>Rekenblad!G70</f>
        <v>200</v>
      </c>
      <c r="H70" s="74">
        <f>Rekenblad!H70</f>
        <v>0</v>
      </c>
      <c r="I70" s="20">
        <f>Rekenblad!I70</f>
        <v>0</v>
      </c>
      <c r="J70" s="20">
        <f>Rekenblad!J70</f>
        <v>111.07</v>
      </c>
      <c r="K70" s="20">
        <f>Rekenblad!K70</f>
        <v>0</v>
      </c>
      <c r="L70" s="21">
        <f>Rekenblad!L70</f>
        <v>0</v>
      </c>
      <c r="M70" s="9">
        <f>Rekenblad!M70</f>
        <v>0</v>
      </c>
      <c r="N70" s="9" t="str">
        <f>Rekenblad!N70</f>
        <v>Hal en lokaal</v>
      </c>
      <c r="O70" s="22">
        <f t="shared" si="3"/>
        <v>0</v>
      </c>
      <c r="P70" s="40" t="e">
        <f t="shared" si="1"/>
        <v>#DIV/0!</v>
      </c>
    </row>
    <row r="71" spans="1:16" hidden="1" x14ac:dyDescent="0.25">
      <c r="A71" s="71" t="str">
        <f>Rekenblad!A71</f>
        <v>Tweede etage</v>
      </c>
      <c r="B71" s="28" t="str">
        <f>Rekenblad!B71</f>
        <v>2.11</v>
      </c>
      <c r="C71" s="13" t="str">
        <f>Rekenblad!C71</f>
        <v>Lokaal 202</v>
      </c>
      <c r="D71" s="14" t="str">
        <f>Rekenblad!D71</f>
        <v>Hoofdgebouw</v>
      </c>
      <c r="E71" s="15" t="str">
        <f>Rekenblad!E71</f>
        <v>Gietvloer</v>
      </c>
      <c r="F71" s="16">
        <f>Rekenblad!F71</f>
        <v>56.93</v>
      </c>
      <c r="G71" s="29">
        <f>Rekenblad!G71</f>
        <v>160</v>
      </c>
      <c r="H71" s="74">
        <f>Rekenblad!H71</f>
        <v>0</v>
      </c>
      <c r="I71" s="20">
        <f>Rekenblad!I71</f>
        <v>0</v>
      </c>
      <c r="J71" s="20">
        <f>Rekenblad!J71</f>
        <v>64.23</v>
      </c>
      <c r="K71" s="20">
        <f>Rekenblad!K71</f>
        <v>0</v>
      </c>
      <c r="L71" s="21">
        <f>Rekenblad!L71</f>
        <v>0</v>
      </c>
      <c r="M71" s="9">
        <f>Rekenblad!M71</f>
        <v>0</v>
      </c>
      <c r="N71" s="9" t="str">
        <f>Rekenblad!N71</f>
        <v>Hal en lokaal</v>
      </c>
      <c r="O71" s="22">
        <f t="shared" si="3"/>
        <v>0</v>
      </c>
      <c r="P71" s="40" t="e">
        <f t="shared" si="1"/>
        <v>#DIV/0!</v>
      </c>
    </row>
    <row r="72" spans="1:16" hidden="1" x14ac:dyDescent="0.25">
      <c r="A72" s="71" t="str">
        <f>Rekenblad!A72</f>
        <v>Begane grond</v>
      </c>
      <c r="B72" s="33" t="str">
        <f>Rekenblad!B72</f>
        <v>0.26</v>
      </c>
      <c r="C72" s="13" t="str">
        <f>Rekenblad!C72</f>
        <v xml:space="preserve">Lokaal </v>
      </c>
      <c r="D72" s="14" t="str">
        <f>Rekenblad!D72</f>
        <v>Onderbouw</v>
      </c>
      <c r="E72" s="15" t="str">
        <f>Rekenblad!E72</f>
        <v>Marmoleum</v>
      </c>
      <c r="F72" s="16">
        <f>Rekenblad!F72</f>
        <v>58.34</v>
      </c>
      <c r="G72" s="31">
        <f>Rekenblad!G72</f>
        <v>160</v>
      </c>
      <c r="H72" s="74">
        <f>Rekenblad!H72</f>
        <v>0</v>
      </c>
      <c r="I72" s="20">
        <f>Rekenblad!I72</f>
        <v>0</v>
      </c>
      <c r="J72" s="20">
        <f>Rekenblad!J72</f>
        <v>65.819999999999993</v>
      </c>
      <c r="K72" s="20">
        <f>Rekenblad!K72</f>
        <v>0</v>
      </c>
      <c r="L72" s="21">
        <f>Rekenblad!L72</f>
        <v>0</v>
      </c>
      <c r="M72" s="9">
        <f>Rekenblad!M72</f>
        <v>0</v>
      </c>
      <c r="N72" s="9" t="str">
        <f>Rekenblad!N72</f>
        <v>Hal en lokaal</v>
      </c>
      <c r="O72" s="22">
        <f t="shared" si="3"/>
        <v>0</v>
      </c>
      <c r="P72" s="40" t="e">
        <f t="shared" si="1"/>
        <v>#DIV/0!</v>
      </c>
    </row>
    <row r="73" spans="1:16" hidden="1" x14ac:dyDescent="0.25">
      <c r="A73" s="71" t="str">
        <f>Rekenblad!A73</f>
        <v>Eerste etage</v>
      </c>
      <c r="B73" s="32" t="str">
        <f>Rekenblad!B73</f>
        <v>1.09</v>
      </c>
      <c r="C73" s="13" t="str">
        <f>Rekenblad!C73</f>
        <v>Lokaal 100</v>
      </c>
      <c r="D73" s="14" t="str">
        <f>Rekenblad!D73</f>
        <v>Hoofdgebouw</v>
      </c>
      <c r="E73" s="15" t="str">
        <f>Rekenblad!E73</f>
        <v>Gietvloer</v>
      </c>
      <c r="F73" s="16">
        <f>Rekenblad!F73</f>
        <v>56</v>
      </c>
      <c r="G73" s="29">
        <f>Rekenblad!G73</f>
        <v>160</v>
      </c>
      <c r="H73" s="74">
        <f>Rekenblad!H73</f>
        <v>0</v>
      </c>
      <c r="I73" s="20">
        <f>Rekenblad!I73</f>
        <v>0</v>
      </c>
      <c r="J73" s="20">
        <f>Rekenblad!J73</f>
        <v>63.18</v>
      </c>
      <c r="K73" s="20">
        <f>Rekenblad!K73</f>
        <v>0</v>
      </c>
      <c r="L73" s="21">
        <f>Rekenblad!L73</f>
        <v>0</v>
      </c>
      <c r="M73" s="9">
        <f>Rekenblad!M73</f>
        <v>0</v>
      </c>
      <c r="N73" s="9" t="str">
        <f>Rekenblad!N73</f>
        <v>Hal en lokaal</v>
      </c>
      <c r="O73" s="22">
        <f t="shared" si="3"/>
        <v>0</v>
      </c>
      <c r="P73" s="40" t="e">
        <f t="shared" si="1"/>
        <v>#DIV/0!</v>
      </c>
    </row>
    <row r="74" spans="1:16" hidden="1" x14ac:dyDescent="0.25">
      <c r="A74" s="71" t="str">
        <f>Rekenblad!A74</f>
        <v>Tweede etage</v>
      </c>
      <c r="B74" s="28" t="str">
        <f>Rekenblad!B74</f>
        <v>2.13</v>
      </c>
      <c r="C74" s="13" t="str">
        <f>Rekenblad!C74</f>
        <v>Lokaal 204</v>
      </c>
      <c r="D74" s="14" t="str">
        <f>Rekenblad!D74</f>
        <v>Hoofdgebouw</v>
      </c>
      <c r="E74" s="15" t="str">
        <f>Rekenblad!E74</f>
        <v>Gietvloer</v>
      </c>
      <c r="F74" s="16">
        <f>Rekenblad!F74</f>
        <v>46.64</v>
      </c>
      <c r="G74" s="29">
        <f>Rekenblad!G74</f>
        <v>160</v>
      </c>
      <c r="H74" s="74">
        <f>Rekenblad!H74</f>
        <v>0</v>
      </c>
      <c r="I74" s="20">
        <f>Rekenblad!I74</f>
        <v>0</v>
      </c>
      <c r="J74" s="20">
        <f>Rekenblad!J74</f>
        <v>52.62</v>
      </c>
      <c r="K74" s="20">
        <f>Rekenblad!K74</f>
        <v>0</v>
      </c>
      <c r="L74" s="21">
        <f>Rekenblad!L74</f>
        <v>0</v>
      </c>
      <c r="M74" s="9">
        <f>Rekenblad!M74</f>
        <v>0</v>
      </c>
      <c r="N74" s="9" t="str">
        <f>Rekenblad!N74</f>
        <v>Hal en lokaal</v>
      </c>
      <c r="O74" s="22">
        <f t="shared" si="3"/>
        <v>0</v>
      </c>
      <c r="P74" s="40" t="e">
        <f t="shared" si="1"/>
        <v>#DIV/0!</v>
      </c>
    </row>
    <row r="75" spans="1:16" hidden="1" x14ac:dyDescent="0.25">
      <c r="A75" s="71" t="str">
        <f>Rekenblad!A75</f>
        <v>Eerste etage</v>
      </c>
      <c r="B75" s="28" t="str">
        <f>Rekenblad!B75</f>
        <v>1.14</v>
      </c>
      <c r="C75" s="13" t="str">
        <f>Rekenblad!C75</f>
        <v>Lokaal 105</v>
      </c>
      <c r="D75" s="14" t="str">
        <f>Rekenblad!D75</f>
        <v>Hoofdgebouw</v>
      </c>
      <c r="E75" s="15" t="str">
        <f>Rekenblad!E75</f>
        <v>Gietvloer</v>
      </c>
      <c r="F75" s="16">
        <f>Rekenblad!F75</f>
        <v>55.81</v>
      </c>
      <c r="G75" s="29">
        <f>Rekenblad!G75</f>
        <v>160</v>
      </c>
      <c r="H75" s="74">
        <f>Rekenblad!H75</f>
        <v>0</v>
      </c>
      <c r="I75" s="20">
        <f>Rekenblad!I75</f>
        <v>0</v>
      </c>
      <c r="J75" s="20">
        <f>Rekenblad!J75</f>
        <v>62.97</v>
      </c>
      <c r="K75" s="20">
        <f>Rekenblad!K75</f>
        <v>0</v>
      </c>
      <c r="L75" s="21">
        <f>Rekenblad!L75</f>
        <v>0</v>
      </c>
      <c r="M75" s="9">
        <f>Rekenblad!M75</f>
        <v>0</v>
      </c>
      <c r="N75" s="9" t="str">
        <f>Rekenblad!N75</f>
        <v>Hal en lokaal</v>
      </c>
      <c r="O75" s="22">
        <f t="shared" si="3"/>
        <v>0</v>
      </c>
      <c r="P75" s="40" t="e">
        <f t="shared" si="1"/>
        <v>#DIV/0!</v>
      </c>
    </row>
    <row r="76" spans="1:16" hidden="1" x14ac:dyDescent="0.25">
      <c r="A76" s="71" t="str">
        <f>Rekenblad!A76</f>
        <v>Begane grond</v>
      </c>
      <c r="B76" s="34" t="str">
        <f>Rekenblad!B76</f>
        <v>0.31</v>
      </c>
      <c r="C76" s="13" t="str">
        <f>Rekenblad!C76</f>
        <v xml:space="preserve">Lokaal </v>
      </c>
      <c r="D76" s="47" t="str">
        <f>Rekenblad!D76</f>
        <v>Onderbouw</v>
      </c>
      <c r="E76" s="15" t="str">
        <f>Rekenblad!E76</f>
        <v>Marmoleum</v>
      </c>
      <c r="F76" s="16">
        <f>Rekenblad!F76</f>
        <v>59</v>
      </c>
      <c r="G76" s="36">
        <f>Rekenblad!G76</f>
        <v>160</v>
      </c>
      <c r="H76" s="74">
        <f>Rekenblad!H76</f>
        <v>0</v>
      </c>
      <c r="I76" s="20">
        <f>Rekenblad!I76</f>
        <v>0</v>
      </c>
      <c r="J76" s="20">
        <f>Rekenblad!J76</f>
        <v>66.569999999999993</v>
      </c>
      <c r="K76" s="20">
        <f>Rekenblad!K76</f>
        <v>0</v>
      </c>
      <c r="L76" s="21">
        <f>Rekenblad!L76</f>
        <v>0</v>
      </c>
      <c r="M76" s="9">
        <f>Rekenblad!M76</f>
        <v>0</v>
      </c>
      <c r="N76" s="9" t="str">
        <f>Rekenblad!N76</f>
        <v>Hal en lokaal</v>
      </c>
      <c r="O76" s="22">
        <f t="shared" si="3"/>
        <v>0</v>
      </c>
      <c r="P76" s="40" t="e">
        <f t="shared" si="1"/>
        <v>#DIV/0!</v>
      </c>
    </row>
    <row r="77" spans="1:16" hidden="1" x14ac:dyDescent="0.25">
      <c r="A77" s="71" t="str">
        <f>Rekenblad!A77</f>
        <v>Eerste etage</v>
      </c>
      <c r="B77" s="28" t="str">
        <f>Rekenblad!B77</f>
        <v>1.1</v>
      </c>
      <c r="C77" s="13" t="str">
        <f>Rekenblad!C77</f>
        <v>Lokaal 101</v>
      </c>
      <c r="D77" s="14" t="str">
        <f>Rekenblad!D77</f>
        <v>Hoofdgebouw</v>
      </c>
      <c r="E77" s="15" t="str">
        <f>Rekenblad!E77</f>
        <v>Gietvloer</v>
      </c>
      <c r="F77" s="16">
        <f>Rekenblad!F77</f>
        <v>56.53</v>
      </c>
      <c r="G77" s="29">
        <f>Rekenblad!G77</f>
        <v>160</v>
      </c>
      <c r="H77" s="74">
        <f>Rekenblad!H77</f>
        <v>0</v>
      </c>
      <c r="I77" s="20">
        <f>Rekenblad!I77</f>
        <v>0</v>
      </c>
      <c r="J77" s="20">
        <f>Rekenblad!J77</f>
        <v>63.78</v>
      </c>
      <c r="K77" s="20">
        <f>Rekenblad!K77</f>
        <v>0</v>
      </c>
      <c r="L77" s="21">
        <f>Rekenblad!L77</f>
        <v>0</v>
      </c>
      <c r="M77" s="9">
        <f>Rekenblad!M77</f>
        <v>0</v>
      </c>
      <c r="N77" s="9" t="str">
        <f>Rekenblad!N77</f>
        <v>Hal en lokaal</v>
      </c>
      <c r="O77" s="22">
        <f t="shared" si="3"/>
        <v>0</v>
      </c>
      <c r="P77" s="40" t="e">
        <f t="shared" si="1"/>
        <v>#DIV/0!</v>
      </c>
    </row>
    <row r="78" spans="1:16" hidden="1" x14ac:dyDescent="0.25">
      <c r="A78" s="71" t="str">
        <f>Rekenblad!A78</f>
        <v>Tweede etage</v>
      </c>
      <c r="B78" s="28" t="str">
        <f>Rekenblad!B78</f>
        <v>2.14</v>
      </c>
      <c r="C78" s="13" t="str">
        <f>Rekenblad!C78</f>
        <v>Lokaal 205</v>
      </c>
      <c r="D78" s="14" t="str">
        <f>Rekenblad!D78</f>
        <v>Hoofdgebouw</v>
      </c>
      <c r="E78" s="15" t="str">
        <f>Rekenblad!E78</f>
        <v>Gietvloer</v>
      </c>
      <c r="F78" s="16">
        <f>Rekenblad!F78</f>
        <v>27.4</v>
      </c>
      <c r="G78" s="29">
        <f>Rekenblad!G78</f>
        <v>160</v>
      </c>
      <c r="H78" s="74">
        <f>Rekenblad!H78</f>
        <v>0</v>
      </c>
      <c r="I78" s="20">
        <f>Rekenblad!I78</f>
        <v>0</v>
      </c>
      <c r="J78" s="20">
        <f>Rekenblad!J78</f>
        <v>30.91</v>
      </c>
      <c r="K78" s="20">
        <f>Rekenblad!K78</f>
        <v>0</v>
      </c>
      <c r="L78" s="21">
        <f>Rekenblad!L78</f>
        <v>0</v>
      </c>
      <c r="M78" s="9">
        <f>Rekenblad!M78</f>
        <v>0</v>
      </c>
      <c r="N78" s="9" t="str">
        <f>Rekenblad!N78</f>
        <v>Hal en lokaal</v>
      </c>
      <c r="O78" s="22">
        <f t="shared" si="3"/>
        <v>0</v>
      </c>
      <c r="P78" s="40" t="e">
        <f t="shared" si="1"/>
        <v>#DIV/0!</v>
      </c>
    </row>
    <row r="79" spans="1:16" hidden="1" x14ac:dyDescent="0.25">
      <c r="A79" s="71" t="str">
        <f>Rekenblad!A79</f>
        <v>Begane grond</v>
      </c>
      <c r="B79" s="33" t="str">
        <f>Rekenblad!B79</f>
        <v>0.22</v>
      </c>
      <c r="C79" s="13" t="str">
        <f>Rekenblad!C79</f>
        <v>Koorzaal</v>
      </c>
      <c r="D79" s="14" t="str">
        <f>Rekenblad!D79</f>
        <v>Onderbouw</v>
      </c>
      <c r="E79" s="15" t="str">
        <f>Rekenblad!E79</f>
        <v>Hout</v>
      </c>
      <c r="F79" s="16">
        <f>Rekenblad!F79</f>
        <v>39.11</v>
      </c>
      <c r="G79" s="44">
        <f>Rekenblad!G79</f>
        <v>200</v>
      </c>
      <c r="H79" s="74">
        <f>Rekenblad!H79</f>
        <v>0</v>
      </c>
      <c r="I79" s="20">
        <f>Rekenblad!I79</f>
        <v>0</v>
      </c>
      <c r="J79" s="20">
        <f>Rekenblad!J79</f>
        <v>44.13</v>
      </c>
      <c r="K79" s="20">
        <f>Rekenblad!K79</f>
        <v>0</v>
      </c>
      <c r="L79" s="21">
        <f>Rekenblad!L79</f>
        <v>0</v>
      </c>
      <c r="M79" s="9">
        <f>Rekenblad!M79</f>
        <v>0</v>
      </c>
      <c r="N79" s="9" t="str">
        <f>Rekenblad!N79</f>
        <v>Hal en lokaal</v>
      </c>
      <c r="O79" s="22">
        <f t="shared" si="3"/>
        <v>0</v>
      </c>
      <c r="P79" s="40" t="e">
        <f t="shared" si="1"/>
        <v>#DIV/0!</v>
      </c>
    </row>
    <row r="80" spans="1:16" hidden="1" x14ac:dyDescent="0.25">
      <c r="A80" s="71" t="str">
        <f>Rekenblad!A80</f>
        <v>Derde etage</v>
      </c>
      <c r="B80" s="30" t="str">
        <f>Rekenblad!B80</f>
        <v>3.13</v>
      </c>
      <c r="C80" s="13" t="str">
        <f>Rekenblad!C80</f>
        <v>Voorbereidingsruimte</v>
      </c>
      <c r="D80" s="14" t="str">
        <f>Rekenblad!D80</f>
        <v>Hoofdgebouw</v>
      </c>
      <c r="E80" s="15" t="str">
        <f>Rekenblad!E80</f>
        <v>Gietvloer</v>
      </c>
      <c r="F80" s="16">
        <f>Rekenblad!F80</f>
        <v>26.22</v>
      </c>
      <c r="G80" s="44">
        <f>Rekenblad!G80</f>
        <v>200</v>
      </c>
      <c r="H80" s="74">
        <f>Rekenblad!H80</f>
        <v>0</v>
      </c>
      <c r="I80" s="20">
        <f>Rekenblad!I80</f>
        <v>0</v>
      </c>
      <c r="J80" s="20">
        <f>Rekenblad!J80</f>
        <v>31.52</v>
      </c>
      <c r="K80" s="20">
        <f>Rekenblad!K80</f>
        <v>0</v>
      </c>
      <c r="L80" s="21">
        <f>Rekenblad!L80</f>
        <v>0</v>
      </c>
      <c r="M80" s="43">
        <f>Rekenblad!M80</f>
        <v>0</v>
      </c>
      <c r="N80" s="9" t="str">
        <f>Rekenblad!N80</f>
        <v>Hal en lokaal</v>
      </c>
      <c r="O80" s="22">
        <f t="shared" si="3"/>
        <v>0</v>
      </c>
      <c r="P80" s="40" t="e">
        <f t="shared" ref="P80:P143" si="4">O80/I80-1</f>
        <v>#DIV/0!</v>
      </c>
    </row>
    <row r="81" spans="1:16" hidden="1" x14ac:dyDescent="0.25">
      <c r="A81" s="71" t="str">
        <f>Rekenblad!A81</f>
        <v>Derde etage</v>
      </c>
      <c r="B81" s="30" t="str">
        <f>Rekenblad!B81</f>
        <v>3.11</v>
      </c>
      <c r="C81" s="13" t="str">
        <f>Rekenblad!C81</f>
        <v>Lokaal 300 ( opslag / vitrines )</v>
      </c>
      <c r="D81" s="14" t="str">
        <f>Rekenblad!D81</f>
        <v>Hoofdgebouw</v>
      </c>
      <c r="E81" s="15" t="str">
        <f>Rekenblad!E81</f>
        <v>Gietvloer</v>
      </c>
      <c r="F81" s="16">
        <f>Rekenblad!F81</f>
        <v>80.849999999999994</v>
      </c>
      <c r="G81" s="44">
        <f>Rekenblad!G81</f>
        <v>160</v>
      </c>
      <c r="H81" s="74">
        <f>Rekenblad!H81</f>
        <v>0</v>
      </c>
      <c r="I81" s="20">
        <f>Rekenblad!I81</f>
        <v>0</v>
      </c>
      <c r="J81" s="20">
        <f>Rekenblad!J81</f>
        <v>97.2</v>
      </c>
      <c r="K81" s="20">
        <f>Rekenblad!K81</f>
        <v>0</v>
      </c>
      <c r="L81" s="21">
        <f>Rekenblad!L81</f>
        <v>0</v>
      </c>
      <c r="M81" s="9">
        <f>Rekenblad!M81</f>
        <v>0</v>
      </c>
      <c r="N81" s="9" t="str">
        <f>Rekenblad!N81</f>
        <v>Hal en lokaal</v>
      </c>
      <c r="O81" s="22">
        <f t="shared" si="3"/>
        <v>0</v>
      </c>
      <c r="P81" s="40" t="e">
        <f t="shared" si="4"/>
        <v>#DIV/0!</v>
      </c>
    </row>
    <row r="82" spans="1:16" hidden="1" x14ac:dyDescent="0.25">
      <c r="A82" s="71" t="str">
        <f>Rekenblad!A82</f>
        <v>Derde etage</v>
      </c>
      <c r="B82" s="30" t="str">
        <f>Rekenblad!B82</f>
        <v>3.17</v>
      </c>
      <c r="C82" s="13" t="str">
        <f>Rekenblad!C82</f>
        <v>Lokaal 307 ( betalab )</v>
      </c>
      <c r="D82" s="14" t="str">
        <f>Rekenblad!D82</f>
        <v>Hoofdgebouw</v>
      </c>
      <c r="E82" s="15" t="str">
        <f>Rekenblad!E82</f>
        <v>Gietvloer</v>
      </c>
      <c r="F82" s="16">
        <f>Rekenblad!F82</f>
        <v>70.69</v>
      </c>
      <c r="G82" s="44">
        <f>Rekenblad!G82</f>
        <v>160</v>
      </c>
      <c r="H82" s="74">
        <f>Rekenblad!H82</f>
        <v>0</v>
      </c>
      <c r="I82" s="20">
        <f>Rekenblad!I82</f>
        <v>0</v>
      </c>
      <c r="J82" s="20">
        <f>Rekenblad!J82</f>
        <v>84.98</v>
      </c>
      <c r="K82" s="20">
        <f>Rekenblad!K82</f>
        <v>0</v>
      </c>
      <c r="L82" s="21">
        <f>Rekenblad!L82</f>
        <v>0</v>
      </c>
      <c r="M82" s="9">
        <f>Rekenblad!M82</f>
        <v>0</v>
      </c>
      <c r="N82" s="9" t="str">
        <f>Rekenblad!N82</f>
        <v>Hal en lokaal</v>
      </c>
      <c r="O82" s="22">
        <f t="shared" si="3"/>
        <v>0</v>
      </c>
      <c r="P82" s="40" t="e">
        <f t="shared" si="4"/>
        <v>#DIV/0!</v>
      </c>
    </row>
    <row r="83" spans="1:16" hidden="1" x14ac:dyDescent="0.25">
      <c r="A83" s="71" t="str">
        <f>Rekenblad!A83</f>
        <v>Derde etage</v>
      </c>
      <c r="B83" s="30" t="str">
        <f>Rekenblad!B83</f>
        <v>3.1</v>
      </c>
      <c r="C83" s="13" t="str">
        <f>Rekenblad!C83</f>
        <v>Lokaal 300 ( biologie )</v>
      </c>
      <c r="D83" s="14" t="str">
        <f>Rekenblad!D83</f>
        <v>Hoofdgebouw</v>
      </c>
      <c r="E83" s="15" t="str">
        <f>Rekenblad!E83</f>
        <v>Gietvloer</v>
      </c>
      <c r="F83" s="16">
        <f>Rekenblad!F83</f>
        <v>77.61</v>
      </c>
      <c r="G83" s="44">
        <f>Rekenblad!G83</f>
        <v>160</v>
      </c>
      <c r="H83" s="74">
        <f>Rekenblad!H83</f>
        <v>0</v>
      </c>
      <c r="I83" s="20">
        <f>Rekenblad!I83</f>
        <v>0</v>
      </c>
      <c r="J83" s="20">
        <f>Rekenblad!J83</f>
        <v>93.3</v>
      </c>
      <c r="K83" s="20">
        <f>Rekenblad!K83</f>
        <v>0</v>
      </c>
      <c r="L83" s="21">
        <f>Rekenblad!L83</f>
        <v>0</v>
      </c>
      <c r="M83" s="9">
        <f>Rekenblad!M83</f>
        <v>0</v>
      </c>
      <c r="N83" s="9" t="str">
        <f>Rekenblad!N83</f>
        <v>Hal en lokaal</v>
      </c>
      <c r="O83" s="22">
        <f t="shared" si="3"/>
        <v>0</v>
      </c>
      <c r="P83" s="40" t="e">
        <f t="shared" si="4"/>
        <v>#DIV/0!</v>
      </c>
    </row>
    <row r="84" spans="1:16" hidden="1" x14ac:dyDescent="0.25">
      <c r="A84" s="71" t="str">
        <f>Rekenblad!A84</f>
        <v>Derde etage</v>
      </c>
      <c r="B84" s="33" t="str">
        <f>Rekenblad!B84</f>
        <v>3.19</v>
      </c>
      <c r="C84" s="13" t="str">
        <f>Rekenblad!C84</f>
        <v>Lokaal 309</v>
      </c>
      <c r="D84" s="14" t="str">
        <f>Rekenblad!D84</f>
        <v>Hoofdgebouw</v>
      </c>
      <c r="E84" s="15" t="str">
        <f>Rekenblad!E84</f>
        <v>Gietvloer</v>
      </c>
      <c r="F84" s="16">
        <f>Rekenblad!F84</f>
        <v>62.52</v>
      </c>
      <c r="G84" s="44">
        <f>Rekenblad!G84</f>
        <v>160</v>
      </c>
      <c r="H84" s="74">
        <f>Rekenblad!H84</f>
        <v>0</v>
      </c>
      <c r="I84" s="20">
        <f>Rekenblad!I84</f>
        <v>0</v>
      </c>
      <c r="J84" s="20">
        <f>Rekenblad!J84</f>
        <v>75.16</v>
      </c>
      <c r="K84" s="20">
        <f>Rekenblad!K84</f>
        <v>0</v>
      </c>
      <c r="L84" s="21">
        <f>Rekenblad!L84</f>
        <v>0</v>
      </c>
      <c r="M84" s="9">
        <f>Rekenblad!M84</f>
        <v>0</v>
      </c>
      <c r="N84" s="9" t="str">
        <f>Rekenblad!N84</f>
        <v>Hal en lokaal</v>
      </c>
      <c r="O84" s="22">
        <f t="shared" si="3"/>
        <v>0</v>
      </c>
      <c r="P84" s="40" t="e">
        <f t="shared" si="4"/>
        <v>#DIV/0!</v>
      </c>
    </row>
    <row r="85" spans="1:16" hidden="1" x14ac:dyDescent="0.25">
      <c r="A85" s="71" t="str">
        <f>Rekenblad!A85</f>
        <v>Derde etage</v>
      </c>
      <c r="B85" s="30" t="str">
        <f>Rekenblad!B85</f>
        <v>3.12</v>
      </c>
      <c r="C85" s="13" t="str">
        <f>Rekenblad!C85</f>
        <v>Lokaal 302 ( scheikunde )</v>
      </c>
      <c r="D85" s="14" t="str">
        <f>Rekenblad!D85</f>
        <v>Hoofdgebouw</v>
      </c>
      <c r="E85" s="15" t="str">
        <f>Rekenblad!E85</f>
        <v>Gietvloer</v>
      </c>
      <c r="F85" s="16">
        <f>Rekenblad!F85</f>
        <v>83.51</v>
      </c>
      <c r="G85" s="44">
        <f>Rekenblad!G85</f>
        <v>160</v>
      </c>
      <c r="H85" s="74">
        <f>Rekenblad!H85</f>
        <v>0</v>
      </c>
      <c r="I85" s="20">
        <f>Rekenblad!I85</f>
        <v>0</v>
      </c>
      <c r="J85" s="20">
        <f>Rekenblad!J85</f>
        <v>100.4</v>
      </c>
      <c r="K85" s="20">
        <f>Rekenblad!K85</f>
        <v>0</v>
      </c>
      <c r="L85" s="21">
        <f>Rekenblad!L85</f>
        <v>0</v>
      </c>
      <c r="M85" s="9">
        <f>Rekenblad!M85</f>
        <v>0</v>
      </c>
      <c r="N85" s="9" t="str">
        <f>Rekenblad!N85</f>
        <v>Hal en lokaal</v>
      </c>
      <c r="O85" s="22">
        <f t="shared" si="3"/>
        <v>0</v>
      </c>
      <c r="P85" s="40" t="e">
        <f t="shared" si="4"/>
        <v>#DIV/0!</v>
      </c>
    </row>
    <row r="86" spans="1:16" hidden="1" x14ac:dyDescent="0.25">
      <c r="A86" s="71" t="str">
        <f>Rekenblad!A86</f>
        <v>Derde etage</v>
      </c>
      <c r="B86" s="30" t="str">
        <f>Rekenblad!B86</f>
        <v>3.16</v>
      </c>
      <c r="C86" s="13" t="str">
        <f>Rekenblad!C86</f>
        <v>Lokaal 306 ( natuurkunde)</v>
      </c>
      <c r="D86" s="14" t="str">
        <f>Rekenblad!D86</f>
        <v>Hoofdgebouw</v>
      </c>
      <c r="E86" s="15" t="str">
        <f>Rekenblad!E86</f>
        <v>Gietvloer</v>
      </c>
      <c r="F86" s="16">
        <f>Rekenblad!F86</f>
        <v>82.85</v>
      </c>
      <c r="G86" s="44">
        <f>Rekenblad!G86</f>
        <v>160</v>
      </c>
      <c r="H86" s="74">
        <f>Rekenblad!H86</f>
        <v>0</v>
      </c>
      <c r="I86" s="20">
        <f>Rekenblad!I86</f>
        <v>0</v>
      </c>
      <c r="J86" s="20">
        <f>Rekenblad!J86</f>
        <v>99.6</v>
      </c>
      <c r="K86" s="20">
        <f>Rekenblad!K86</f>
        <v>0</v>
      </c>
      <c r="L86" s="21">
        <f>Rekenblad!L86</f>
        <v>0</v>
      </c>
      <c r="M86" s="9">
        <f>Rekenblad!M86</f>
        <v>0</v>
      </c>
      <c r="N86" s="9" t="str">
        <f>Rekenblad!N86</f>
        <v>Hal en lokaal</v>
      </c>
      <c r="O86" s="22">
        <f t="shared" si="3"/>
        <v>0</v>
      </c>
      <c r="P86" s="40" t="e">
        <f t="shared" si="4"/>
        <v>#DIV/0!</v>
      </c>
    </row>
    <row r="87" spans="1:16" hidden="1" x14ac:dyDescent="0.25">
      <c r="A87" s="71" t="str">
        <f>Rekenblad!A87</f>
        <v>Derde etage</v>
      </c>
      <c r="B87" s="30" t="str">
        <f>Rekenblad!B87</f>
        <v>3.18</v>
      </c>
      <c r="C87" s="13" t="str">
        <f>Rekenblad!C87</f>
        <v>Lokaal 308 ( natuurkunde )</v>
      </c>
      <c r="D87" s="14" t="str">
        <f>Rekenblad!D87</f>
        <v>Hoofdgebouw</v>
      </c>
      <c r="E87" s="15" t="str">
        <f>Rekenblad!E87</f>
        <v>Gietvloer</v>
      </c>
      <c r="F87" s="16">
        <f>Rekenblad!F87</f>
        <v>61.73</v>
      </c>
      <c r="G87" s="44">
        <f>Rekenblad!G87</f>
        <v>160</v>
      </c>
      <c r="H87" s="74">
        <f>Rekenblad!H87</f>
        <v>0</v>
      </c>
      <c r="I87" s="20">
        <f>Rekenblad!I87</f>
        <v>0</v>
      </c>
      <c r="J87" s="20">
        <f>Rekenblad!J87</f>
        <v>74.209999999999994</v>
      </c>
      <c r="K87" s="20">
        <f>Rekenblad!K87</f>
        <v>0</v>
      </c>
      <c r="L87" s="21">
        <f>Rekenblad!L87</f>
        <v>0</v>
      </c>
      <c r="M87" s="9">
        <f>Rekenblad!M87</f>
        <v>0</v>
      </c>
      <c r="N87" s="9" t="str">
        <f>Rekenblad!N87</f>
        <v>Hal en lokaal</v>
      </c>
      <c r="O87" s="22">
        <f t="shared" si="3"/>
        <v>0</v>
      </c>
      <c r="P87" s="40" t="e">
        <f t="shared" si="4"/>
        <v>#DIV/0!</v>
      </c>
    </row>
    <row r="88" spans="1:16" hidden="1" x14ac:dyDescent="0.25">
      <c r="A88" s="71" t="str">
        <f>Rekenblad!A88</f>
        <v>Derde etage</v>
      </c>
      <c r="B88" s="30" t="str">
        <f>Rekenblad!B88</f>
        <v>3.15</v>
      </c>
      <c r="C88" s="13" t="str">
        <f>Rekenblad!C88</f>
        <v>Lokaal 305</v>
      </c>
      <c r="D88" s="14" t="str">
        <f>Rekenblad!D88</f>
        <v>Hoofdgebouw</v>
      </c>
      <c r="E88" s="15" t="str">
        <f>Rekenblad!E88</f>
        <v>Gietvloer</v>
      </c>
      <c r="F88" s="16">
        <f>Rekenblad!F88</f>
        <v>30.44</v>
      </c>
      <c r="G88" s="44">
        <f>Rekenblad!G88</f>
        <v>160</v>
      </c>
      <c r="H88" s="74">
        <f>Rekenblad!H88</f>
        <v>0</v>
      </c>
      <c r="I88" s="20">
        <f>Rekenblad!I88</f>
        <v>0</v>
      </c>
      <c r="J88" s="20">
        <f>Rekenblad!J88</f>
        <v>36.6</v>
      </c>
      <c r="K88" s="20">
        <f>Rekenblad!K88</f>
        <v>0</v>
      </c>
      <c r="L88" s="21">
        <f>Rekenblad!L88</f>
        <v>0</v>
      </c>
      <c r="M88" s="9">
        <f>Rekenblad!M88</f>
        <v>0</v>
      </c>
      <c r="N88" s="9" t="str">
        <f>Rekenblad!N88</f>
        <v>Hal en lokaal</v>
      </c>
      <c r="O88" s="22">
        <f t="shared" si="3"/>
        <v>0</v>
      </c>
      <c r="P88" s="40" t="e">
        <f t="shared" si="4"/>
        <v>#DIV/0!</v>
      </c>
    </row>
    <row r="89" spans="1:16" hidden="1" x14ac:dyDescent="0.25">
      <c r="A89" s="71" t="str">
        <f>Rekenblad!A89</f>
        <v>Begane grond</v>
      </c>
      <c r="B89" s="26" t="str">
        <f>Rekenblad!B89</f>
        <v>0.24</v>
      </c>
      <c r="C89" s="13" t="str">
        <f>Rekenblad!C89</f>
        <v>Receptie</v>
      </c>
      <c r="D89" s="14" t="str">
        <f>Rekenblad!D89</f>
        <v>Hoofdgebouw</v>
      </c>
      <c r="E89" s="15" t="str">
        <f>Rekenblad!E89</f>
        <v>Gietvloer</v>
      </c>
      <c r="F89" s="16">
        <f>Rekenblad!F89</f>
        <v>9.98</v>
      </c>
      <c r="G89" s="25">
        <f>Rekenblad!G89</f>
        <v>200</v>
      </c>
      <c r="H89" s="74">
        <f>Rekenblad!H89</f>
        <v>0</v>
      </c>
      <c r="I89" s="20">
        <f>Rekenblad!I89</f>
        <v>0</v>
      </c>
      <c r="J89" s="20">
        <f>Rekenblad!J89</f>
        <v>12.2</v>
      </c>
      <c r="K89" s="20">
        <f>Rekenblad!K89</f>
        <v>0</v>
      </c>
      <c r="L89" s="21">
        <f>Rekenblad!L89</f>
        <v>0</v>
      </c>
      <c r="M89" s="43">
        <f>Rekenblad!M89</f>
        <v>0</v>
      </c>
      <c r="N89" s="9" t="str">
        <f>Rekenblad!N89</f>
        <v>Hal en lokaal</v>
      </c>
      <c r="O89" s="22">
        <f t="shared" si="3"/>
        <v>0</v>
      </c>
      <c r="P89" s="40" t="e">
        <f t="shared" si="4"/>
        <v>#DIV/0!</v>
      </c>
    </row>
    <row r="90" spans="1:16" hidden="1" x14ac:dyDescent="0.25">
      <c r="A90" s="71" t="str">
        <f>Rekenblad!A90</f>
        <v>Begane grond</v>
      </c>
      <c r="B90" s="32" t="str">
        <f>Rekenblad!B90</f>
        <v>0.11</v>
      </c>
      <c r="C90" s="13" t="str">
        <f>Rekenblad!C90</f>
        <v>Hal</v>
      </c>
      <c r="D90" s="14" t="str">
        <f>Rekenblad!D90</f>
        <v>Hoofdgebouw</v>
      </c>
      <c r="E90" s="15" t="str">
        <f>Rekenblad!E90</f>
        <v>Gietvloer</v>
      </c>
      <c r="F90" s="16">
        <f>Rekenblad!F90</f>
        <v>35.69</v>
      </c>
      <c r="G90" s="17">
        <f>Rekenblad!G90</f>
        <v>200</v>
      </c>
      <c r="H90" s="74">
        <f>Rekenblad!H90</f>
        <v>0</v>
      </c>
      <c r="I90" s="20">
        <f>Rekenblad!I90</f>
        <v>0</v>
      </c>
      <c r="J90" s="20">
        <f>Rekenblad!J90</f>
        <v>43.62</v>
      </c>
      <c r="K90" s="20">
        <f>Rekenblad!K90</f>
        <v>0</v>
      </c>
      <c r="L90" s="21">
        <f>Rekenblad!L90</f>
        <v>0</v>
      </c>
      <c r="M90" s="9">
        <f>Rekenblad!M90</f>
        <v>0</v>
      </c>
      <c r="N90" s="9" t="str">
        <f>Rekenblad!N90</f>
        <v>Hal en lokaal</v>
      </c>
      <c r="O90" s="22">
        <f t="shared" si="3"/>
        <v>0</v>
      </c>
      <c r="P90" s="40" t="e">
        <f t="shared" si="4"/>
        <v>#DIV/0!</v>
      </c>
    </row>
    <row r="91" spans="1:16" hidden="1" x14ac:dyDescent="0.25">
      <c r="A91" s="71" t="str">
        <f>Rekenblad!A91</f>
        <v>Begane grond</v>
      </c>
      <c r="B91" s="32" t="str">
        <f>Rekenblad!B91</f>
        <v>0.17</v>
      </c>
      <c r="C91" s="13" t="str">
        <f>Rekenblad!C91</f>
        <v>Trap</v>
      </c>
      <c r="D91" s="14" t="str">
        <f>Rekenblad!D91</f>
        <v>Hoofdgebouw</v>
      </c>
      <c r="E91" s="15" t="str">
        <f>Rekenblad!E91</f>
        <v>Hout</v>
      </c>
      <c r="F91" s="16">
        <f>Rekenblad!F91</f>
        <v>12</v>
      </c>
      <c r="G91" s="17">
        <f>Rekenblad!G91</f>
        <v>200</v>
      </c>
      <c r="H91" s="74">
        <f>Rekenblad!H91</f>
        <v>0</v>
      </c>
      <c r="I91" s="20">
        <f>Rekenblad!I91</f>
        <v>0</v>
      </c>
      <c r="J91" s="20">
        <f>Rekenblad!J91</f>
        <v>14.67</v>
      </c>
      <c r="K91" s="20">
        <f>Rekenblad!K91</f>
        <v>0</v>
      </c>
      <c r="L91" s="21">
        <f>Rekenblad!L91</f>
        <v>0</v>
      </c>
      <c r="M91" s="9">
        <f>Rekenblad!M91</f>
        <v>0</v>
      </c>
      <c r="N91" s="9" t="str">
        <f>Rekenblad!N91</f>
        <v>Hal en lokaal</v>
      </c>
      <c r="O91" s="22">
        <f t="shared" si="3"/>
        <v>0</v>
      </c>
      <c r="P91" s="40" t="e">
        <f t="shared" si="4"/>
        <v>#DIV/0!</v>
      </c>
    </row>
    <row r="92" spans="1:16" hidden="1" x14ac:dyDescent="0.25">
      <c r="A92" s="71" t="str">
        <f>Rekenblad!A92</f>
        <v>Begane grond</v>
      </c>
      <c r="B92" s="33" t="str">
        <f>Rekenblad!B92</f>
        <v>0.07</v>
      </c>
      <c r="C92" s="13" t="str">
        <f>Rekenblad!C92</f>
        <v>Kluis/zitruimte</v>
      </c>
      <c r="D92" s="14" t="str">
        <f>Rekenblad!D92</f>
        <v>Onderbouw</v>
      </c>
      <c r="E92" s="15" t="str">
        <f>Rekenblad!E92</f>
        <v>Epoxy</v>
      </c>
      <c r="F92" s="16">
        <f>Rekenblad!F92</f>
        <v>76.39</v>
      </c>
      <c r="G92" s="44">
        <f>Rekenblad!G92</f>
        <v>200</v>
      </c>
      <c r="H92" s="74">
        <f>Rekenblad!H92</f>
        <v>0</v>
      </c>
      <c r="I92" s="20">
        <f>Rekenblad!I92</f>
        <v>0</v>
      </c>
      <c r="J92" s="20">
        <f>Rekenblad!J92</f>
        <v>93.37</v>
      </c>
      <c r="K92" s="20">
        <f>Rekenblad!K92</f>
        <v>0</v>
      </c>
      <c r="L92" s="21">
        <f>Rekenblad!L92</f>
        <v>0</v>
      </c>
      <c r="M92" s="9">
        <f>Rekenblad!M92</f>
        <v>0</v>
      </c>
      <c r="N92" s="9" t="str">
        <f>Rekenblad!N92</f>
        <v>Hal en lokaal</v>
      </c>
      <c r="O92" s="22">
        <f t="shared" si="3"/>
        <v>0</v>
      </c>
      <c r="P92" s="40" t="e">
        <f t="shared" si="4"/>
        <v>#DIV/0!</v>
      </c>
    </row>
    <row r="93" spans="1:16" hidden="1" x14ac:dyDescent="0.25">
      <c r="A93" s="71" t="str">
        <f>Rekenblad!A93</f>
        <v>Souterrain</v>
      </c>
      <c r="B93" s="12" t="str">
        <f>Rekenblad!B93</f>
        <v>-1.01</v>
      </c>
      <c r="C93" s="13" t="str">
        <f>Rekenblad!C93</f>
        <v>Leerlingencafe</v>
      </c>
      <c r="D93" s="14" t="str">
        <f>Rekenblad!D93</f>
        <v>Hoofdgebouw</v>
      </c>
      <c r="E93" s="49" t="str">
        <f>Rekenblad!E93</f>
        <v>Kunststof</v>
      </c>
      <c r="F93" s="16">
        <f>Rekenblad!F93</f>
        <v>58.93</v>
      </c>
      <c r="G93" s="17">
        <f>Rekenblad!G93</f>
        <v>200</v>
      </c>
      <c r="H93" s="74">
        <f>Rekenblad!H93</f>
        <v>0</v>
      </c>
      <c r="I93" s="20">
        <f>Rekenblad!I93</f>
        <v>0</v>
      </c>
      <c r="J93" s="20">
        <f>Rekenblad!J93</f>
        <v>72.03</v>
      </c>
      <c r="K93" s="20">
        <f>Rekenblad!K93</f>
        <v>0</v>
      </c>
      <c r="L93" s="21">
        <f>Rekenblad!L93</f>
        <v>0</v>
      </c>
      <c r="M93" s="9">
        <f>Rekenblad!M93</f>
        <v>0</v>
      </c>
      <c r="N93" s="9" t="str">
        <f>Rekenblad!N93</f>
        <v>Hal en lokaal</v>
      </c>
      <c r="O93" s="22">
        <f t="shared" si="3"/>
        <v>0</v>
      </c>
      <c r="P93" s="40" t="e">
        <f t="shared" si="4"/>
        <v>#DIV/0!</v>
      </c>
    </row>
    <row r="94" spans="1:16" hidden="1" x14ac:dyDescent="0.25">
      <c r="A94" s="71" t="str">
        <f>Rekenblad!A94</f>
        <v>Begane grond</v>
      </c>
      <c r="B94" s="12" t="str">
        <f>Rekenblad!B94</f>
        <v>0.01</v>
      </c>
      <c r="C94" s="13" t="str">
        <f>Rekenblad!C94</f>
        <v>Entreehal</v>
      </c>
      <c r="D94" s="14" t="str">
        <f>Rekenblad!D94</f>
        <v>Hoofdgebouw</v>
      </c>
      <c r="E94" s="15" t="str">
        <f>Rekenblad!E94</f>
        <v>lnloopmat/gietvloer</v>
      </c>
      <c r="F94" s="16">
        <f>Rekenblad!F94</f>
        <v>70.87</v>
      </c>
      <c r="G94" s="17">
        <f>Rekenblad!G94</f>
        <v>200</v>
      </c>
      <c r="H94" s="74">
        <f>Rekenblad!H94</f>
        <v>0</v>
      </c>
      <c r="I94" s="20">
        <f>Rekenblad!I94</f>
        <v>0</v>
      </c>
      <c r="J94" s="20">
        <f>Rekenblad!J94</f>
        <v>88.09</v>
      </c>
      <c r="K94" s="20">
        <f>Rekenblad!K94</f>
        <v>0</v>
      </c>
      <c r="L94" s="21">
        <f>Rekenblad!L94</f>
        <v>0</v>
      </c>
      <c r="M94" s="9">
        <f>Rekenblad!M94</f>
        <v>0</v>
      </c>
      <c r="N94" s="9" t="str">
        <f>Rekenblad!N94</f>
        <v>Hal en lokaal</v>
      </c>
      <c r="O94" s="22">
        <f t="shared" si="3"/>
        <v>0</v>
      </c>
      <c r="P94" s="40" t="e">
        <f t="shared" si="4"/>
        <v>#DIV/0!</v>
      </c>
    </row>
    <row r="95" spans="1:16" hidden="1" x14ac:dyDescent="0.25">
      <c r="A95" s="71" t="str">
        <f>Rekenblad!A95</f>
        <v>Tweede etage</v>
      </c>
      <c r="B95" s="34" t="str">
        <f>Rekenblad!B95</f>
        <v>2.01</v>
      </c>
      <c r="C95" s="35" t="str">
        <f>Rekenblad!C95</f>
        <v>Docentenruimte</v>
      </c>
      <c r="D95" s="14" t="str">
        <f>Rekenblad!D95</f>
        <v>Onderbouw</v>
      </c>
      <c r="E95" s="15" t="str">
        <f>Rekenblad!E95</f>
        <v>Marmoleum</v>
      </c>
      <c r="F95" s="16">
        <f>Rekenblad!F95</f>
        <v>44.48</v>
      </c>
      <c r="G95" s="36">
        <f>Rekenblad!G95</f>
        <v>200</v>
      </c>
      <c r="H95" s="74">
        <f>Rekenblad!H95</f>
        <v>0</v>
      </c>
      <c r="I95" s="20">
        <f>Rekenblad!I95</f>
        <v>0</v>
      </c>
      <c r="J95" s="20">
        <f>Rekenblad!J95</f>
        <v>55.29</v>
      </c>
      <c r="K95" s="20">
        <f>Rekenblad!K95</f>
        <v>0</v>
      </c>
      <c r="L95" s="21">
        <f>Rekenblad!L95</f>
        <v>0</v>
      </c>
      <c r="M95" s="9">
        <f>Rekenblad!M95</f>
        <v>0</v>
      </c>
      <c r="N95" s="9" t="str">
        <f>Rekenblad!N95</f>
        <v>Hal en lokaal</v>
      </c>
      <c r="O95" s="22">
        <f t="shared" si="3"/>
        <v>0</v>
      </c>
      <c r="P95" s="40" t="e">
        <f t="shared" si="4"/>
        <v>#DIV/0!</v>
      </c>
    </row>
    <row r="96" spans="1:16" hidden="1" x14ac:dyDescent="0.25">
      <c r="A96" s="71" t="str">
        <f>Rekenblad!A96</f>
        <v>Begane grond</v>
      </c>
      <c r="B96" s="26" t="str">
        <f>Rekenblad!B96</f>
        <v>0.49</v>
      </c>
      <c r="C96" s="13" t="str">
        <f>Rekenblad!C96</f>
        <v>Lerarenruimte</v>
      </c>
      <c r="D96" s="14" t="str">
        <f>Rekenblad!D96</f>
        <v>Hoofdgebouw</v>
      </c>
      <c r="E96" s="15" t="str">
        <f>Rekenblad!E96</f>
        <v>Gietvloer</v>
      </c>
      <c r="F96" s="16">
        <f>Rekenblad!F96</f>
        <v>24.46</v>
      </c>
      <c r="G96" s="25">
        <f>Rekenblad!G96</f>
        <v>200</v>
      </c>
      <c r="H96" s="74">
        <f>Rekenblad!H96</f>
        <v>0</v>
      </c>
      <c r="I96" s="20">
        <f>Rekenblad!I96</f>
        <v>0</v>
      </c>
      <c r="J96" s="20">
        <f>Rekenblad!J96</f>
        <v>30.4</v>
      </c>
      <c r="K96" s="20">
        <f>Rekenblad!K96</f>
        <v>0</v>
      </c>
      <c r="L96" s="21">
        <f>Rekenblad!L96</f>
        <v>0</v>
      </c>
      <c r="M96" s="9">
        <f>Rekenblad!M96</f>
        <v>0</v>
      </c>
      <c r="N96" s="9" t="str">
        <f>Rekenblad!N96</f>
        <v>Hal en lokaal</v>
      </c>
      <c r="O96" s="22">
        <f t="shared" si="3"/>
        <v>0</v>
      </c>
      <c r="P96" s="40" t="e">
        <f t="shared" si="4"/>
        <v>#DIV/0!</v>
      </c>
    </row>
    <row r="97" spans="1:16" hidden="1" x14ac:dyDescent="0.25">
      <c r="A97" s="71" t="str">
        <f>Rekenblad!A97</f>
        <v>Begane grond</v>
      </c>
      <c r="B97" s="33" t="str">
        <f>Rekenblad!B97</f>
        <v>0.18</v>
      </c>
      <c r="C97" s="13" t="str">
        <f>Rekenblad!C97</f>
        <v>Trap</v>
      </c>
      <c r="D97" s="14" t="str">
        <f>Rekenblad!D97</f>
        <v>Onderbouw</v>
      </c>
      <c r="E97" s="15" t="str">
        <f>Rekenblad!E97</f>
        <v>Belon</v>
      </c>
      <c r="F97" s="16">
        <f>Rekenblad!F97</f>
        <v>40</v>
      </c>
      <c r="G97" s="44">
        <f>Rekenblad!G97</f>
        <v>200</v>
      </c>
      <c r="H97" s="74">
        <f>Rekenblad!H97</f>
        <v>0</v>
      </c>
      <c r="I97" s="20">
        <f>Rekenblad!I97</f>
        <v>0</v>
      </c>
      <c r="J97" s="20">
        <f>Rekenblad!J97</f>
        <v>55.35</v>
      </c>
      <c r="K97" s="20">
        <f>Rekenblad!K97</f>
        <v>0</v>
      </c>
      <c r="L97" s="21">
        <f>Rekenblad!L97</f>
        <v>0</v>
      </c>
      <c r="M97" s="43">
        <f>Rekenblad!M97</f>
        <v>0</v>
      </c>
      <c r="N97" s="9" t="str">
        <f>Rekenblad!N97</f>
        <v>Hal en lokaal</v>
      </c>
      <c r="O97" s="22">
        <f t="shared" si="3"/>
        <v>0</v>
      </c>
      <c r="P97" s="40" t="e">
        <f t="shared" si="4"/>
        <v>#DIV/0!</v>
      </c>
    </row>
    <row r="98" spans="1:16" hidden="1" x14ac:dyDescent="0.25">
      <c r="A98" s="71" t="str">
        <f>Rekenblad!A98</f>
        <v>Begane grond</v>
      </c>
      <c r="B98" s="33" t="str">
        <f>Rekenblad!B98</f>
        <v>0.19</v>
      </c>
      <c r="C98" s="13" t="str">
        <f>Rekenblad!C98</f>
        <v>Trap</v>
      </c>
      <c r="D98" s="14" t="str">
        <f>Rekenblad!D98</f>
        <v>Onderbouw</v>
      </c>
      <c r="E98" s="15" t="str">
        <f>Rekenblad!E98</f>
        <v>Belon</v>
      </c>
      <c r="F98" s="16">
        <f>Rekenblad!F98</f>
        <v>40</v>
      </c>
      <c r="G98" s="44">
        <f>Rekenblad!G98</f>
        <v>200</v>
      </c>
      <c r="H98" s="74">
        <f>Rekenblad!H98</f>
        <v>0</v>
      </c>
      <c r="I98" s="20">
        <f>Rekenblad!I98</f>
        <v>0</v>
      </c>
      <c r="J98" s="20">
        <f>Rekenblad!J98</f>
        <v>55.35</v>
      </c>
      <c r="K98" s="20">
        <f>Rekenblad!K98</f>
        <v>0</v>
      </c>
      <c r="L98" s="21">
        <f>Rekenblad!L98</f>
        <v>0</v>
      </c>
      <c r="M98" s="9">
        <f>Rekenblad!M98</f>
        <v>0</v>
      </c>
      <c r="N98" s="9" t="str">
        <f>Rekenblad!N98</f>
        <v>Hal en lokaal</v>
      </c>
      <c r="O98" s="22">
        <f t="shared" si="3"/>
        <v>0</v>
      </c>
      <c r="P98" s="40" t="e">
        <f t="shared" si="4"/>
        <v>#DIV/0!</v>
      </c>
    </row>
    <row r="99" spans="1:16" hidden="1" x14ac:dyDescent="0.25">
      <c r="A99" s="71" t="str">
        <f>Rekenblad!A99</f>
        <v>Tweede etage</v>
      </c>
      <c r="B99" s="28" t="str">
        <f>Rekenblad!B99</f>
        <v>2.21</v>
      </c>
      <c r="C99" s="13" t="str">
        <f>Rekenblad!C99</f>
        <v>Stilteruimte</v>
      </c>
      <c r="D99" s="14" t="str">
        <f>Rekenblad!D99</f>
        <v>Hoofdgebouw</v>
      </c>
      <c r="E99" s="15" t="str">
        <f>Rekenblad!E99</f>
        <v>Gietvloer</v>
      </c>
      <c r="F99" s="16">
        <f>Rekenblad!F99</f>
        <v>28.99</v>
      </c>
      <c r="G99" s="29">
        <f>Rekenblad!G99</f>
        <v>200</v>
      </c>
      <c r="H99" s="74">
        <f>Rekenblad!H99</f>
        <v>0</v>
      </c>
      <c r="I99" s="20">
        <f>Rekenblad!I99</f>
        <v>0</v>
      </c>
      <c r="J99" s="20">
        <f>Rekenblad!J99</f>
        <v>42.52</v>
      </c>
      <c r="K99" s="20">
        <f>Rekenblad!K99</f>
        <v>0</v>
      </c>
      <c r="L99" s="21">
        <f>Rekenblad!L99</f>
        <v>0</v>
      </c>
      <c r="M99" s="43">
        <f>Rekenblad!M99</f>
        <v>0</v>
      </c>
      <c r="N99" s="9" t="str">
        <f>Rekenblad!N99</f>
        <v>Kantoor e.d.</v>
      </c>
      <c r="O99" s="22">
        <f>F99*G99*$R$17</f>
        <v>0</v>
      </c>
      <c r="P99" s="40" t="e">
        <f t="shared" si="4"/>
        <v>#DIV/0!</v>
      </c>
    </row>
    <row r="100" spans="1:16" hidden="1" x14ac:dyDescent="0.25">
      <c r="A100" s="71" t="str">
        <f>Rekenblad!A100</f>
        <v>Begane grond</v>
      </c>
      <c r="B100" s="33" t="str">
        <f>Rekenblad!B100</f>
        <v>0.06</v>
      </c>
      <c r="C100" s="13" t="str">
        <f>Rekenblad!C100</f>
        <v>Garderobe</v>
      </c>
      <c r="D100" s="14" t="str">
        <f>Rekenblad!D100</f>
        <v>Onderbouw</v>
      </c>
      <c r="E100" s="15" t="str">
        <f>Rekenblad!E100</f>
        <v>Marmoleum</v>
      </c>
      <c r="F100" s="16">
        <f>Rekenblad!F100</f>
        <v>17.57</v>
      </c>
      <c r="G100" s="44">
        <f>Rekenblad!G100</f>
        <v>200</v>
      </c>
      <c r="H100" s="74">
        <f>Rekenblad!H100</f>
        <v>0</v>
      </c>
      <c r="I100" s="20">
        <f>Rekenblad!I100</f>
        <v>0</v>
      </c>
      <c r="J100" s="20">
        <f>Rekenblad!J100</f>
        <v>25.77</v>
      </c>
      <c r="K100" s="20">
        <f>Rekenblad!K100</f>
        <v>0</v>
      </c>
      <c r="L100" s="21">
        <f>Rekenblad!L100</f>
        <v>0</v>
      </c>
      <c r="M100" s="9">
        <f>Rekenblad!M100</f>
        <v>0</v>
      </c>
      <c r="N100" s="9" t="str">
        <f>Rekenblad!N100</f>
        <v>Kantoor e.d.</v>
      </c>
      <c r="O100" s="22">
        <f t="shared" ref="O100:O123" si="5">F100*G100*$R$17</f>
        <v>0</v>
      </c>
      <c r="P100" s="40" t="e">
        <f t="shared" si="4"/>
        <v>#DIV/0!</v>
      </c>
    </row>
    <row r="101" spans="1:16" hidden="1" x14ac:dyDescent="0.25">
      <c r="A101" s="71" t="str">
        <f>Rekenblad!A101</f>
        <v>Begane grond</v>
      </c>
      <c r="B101" s="24" t="str">
        <f>Rekenblad!B101</f>
        <v>0.5</v>
      </c>
      <c r="C101" s="13" t="str">
        <f>Rekenblad!C101</f>
        <v>Hoofdtrappenhuis 1</v>
      </c>
      <c r="D101" s="14" t="str">
        <f>Rekenblad!D101</f>
        <v>Hoofdgebouw</v>
      </c>
      <c r="E101" s="15" t="str">
        <f>Rekenblad!E101</f>
        <v>D.H.T.</v>
      </c>
      <c r="F101" s="16">
        <f>Rekenblad!F101</f>
        <v>85</v>
      </c>
      <c r="G101" s="25">
        <f>Rekenblad!G101</f>
        <v>200</v>
      </c>
      <c r="H101" s="74">
        <f>Rekenblad!H101</f>
        <v>0</v>
      </c>
      <c r="I101" s="20">
        <f>Rekenblad!I101</f>
        <v>0</v>
      </c>
      <c r="J101" s="20">
        <f>Rekenblad!J101</f>
        <v>124.67</v>
      </c>
      <c r="K101" s="20">
        <f>Rekenblad!K101</f>
        <v>0</v>
      </c>
      <c r="L101" s="21">
        <f>Rekenblad!L101</f>
        <v>0</v>
      </c>
      <c r="M101" s="9">
        <f>Rekenblad!M101</f>
        <v>0</v>
      </c>
      <c r="N101" s="9" t="str">
        <f>Rekenblad!N101</f>
        <v>Kantoor e.d.</v>
      </c>
      <c r="O101" s="22">
        <f t="shared" si="5"/>
        <v>0</v>
      </c>
      <c r="P101" s="40" t="e">
        <f t="shared" si="4"/>
        <v>#DIV/0!</v>
      </c>
    </row>
    <row r="102" spans="1:16" hidden="1" x14ac:dyDescent="0.25">
      <c r="A102" s="71" t="str">
        <f>Rekenblad!A102</f>
        <v>Begane grond</v>
      </c>
      <c r="B102" s="26" t="str">
        <f>Rekenblad!B102</f>
        <v>0.51</v>
      </c>
      <c r="C102" s="13" t="str">
        <f>Rekenblad!C102</f>
        <v>Hoofdtrappenhuis 2</v>
      </c>
      <c r="D102" s="14" t="str">
        <f>Rekenblad!D102</f>
        <v>Hoofdgebouw</v>
      </c>
      <c r="E102" s="15" t="str">
        <f>Rekenblad!E102</f>
        <v>D.H.T.</v>
      </c>
      <c r="F102" s="16">
        <f>Rekenblad!F102</f>
        <v>75</v>
      </c>
      <c r="G102" s="25">
        <f>Rekenblad!G102</f>
        <v>200</v>
      </c>
      <c r="H102" s="74">
        <f>Rekenblad!H102</f>
        <v>0</v>
      </c>
      <c r="I102" s="20">
        <f>Rekenblad!I102</f>
        <v>0</v>
      </c>
      <c r="J102" s="20">
        <f>Rekenblad!J102</f>
        <v>110</v>
      </c>
      <c r="K102" s="20">
        <f>Rekenblad!K102</f>
        <v>0</v>
      </c>
      <c r="L102" s="21">
        <f>Rekenblad!L102</f>
        <v>0</v>
      </c>
      <c r="M102" s="9">
        <f>Rekenblad!M102</f>
        <v>0</v>
      </c>
      <c r="N102" s="9" t="str">
        <f>Rekenblad!N102</f>
        <v>Kantoor e.d.</v>
      </c>
      <c r="O102" s="22">
        <f t="shared" si="5"/>
        <v>0</v>
      </c>
      <c r="P102" s="40" t="e">
        <f t="shared" si="4"/>
        <v>#DIV/0!</v>
      </c>
    </row>
    <row r="103" spans="1:16" hidden="1" x14ac:dyDescent="0.25">
      <c r="A103" s="71" t="str">
        <f>Rekenblad!A103</f>
        <v>Begane grond</v>
      </c>
      <c r="B103" s="32" t="str">
        <f>Rekenblad!B103</f>
        <v>0.18</v>
      </c>
      <c r="C103" s="13" t="str">
        <f>Rekenblad!C103</f>
        <v>Counter</v>
      </c>
      <c r="D103" s="14" t="str">
        <f>Rekenblad!D103</f>
        <v>Hoofdgebouw</v>
      </c>
      <c r="E103" s="15" t="str">
        <f>Rekenblad!E103</f>
        <v>D.H.T.</v>
      </c>
      <c r="F103" s="16">
        <f>Rekenblad!F103</f>
        <v>8</v>
      </c>
      <c r="G103" s="17">
        <f>Rekenblad!G103</f>
        <v>200</v>
      </c>
      <c r="H103" s="74">
        <f>Rekenblad!H103</f>
        <v>0</v>
      </c>
      <c r="I103" s="20">
        <f>Rekenblad!I103</f>
        <v>0</v>
      </c>
      <c r="J103" s="20">
        <f>Rekenblad!J103</f>
        <v>11.73</v>
      </c>
      <c r="K103" s="20">
        <f>Rekenblad!K103</f>
        <v>0</v>
      </c>
      <c r="L103" s="21">
        <f>Rekenblad!L103</f>
        <v>0</v>
      </c>
      <c r="M103" s="9">
        <f>Rekenblad!M103</f>
        <v>0</v>
      </c>
      <c r="N103" s="9" t="str">
        <f>Rekenblad!N103</f>
        <v>Kantoor e.d.</v>
      </c>
      <c r="O103" s="22">
        <f t="shared" si="5"/>
        <v>0</v>
      </c>
      <c r="P103" s="40" t="e">
        <f t="shared" si="4"/>
        <v>#DIV/0!</v>
      </c>
    </row>
    <row r="104" spans="1:16" hidden="1" x14ac:dyDescent="0.25">
      <c r="A104" s="71" t="str">
        <f>Rekenblad!A104</f>
        <v>Begane grond</v>
      </c>
      <c r="B104" s="26" t="str">
        <f>Rekenblad!B104</f>
        <v>0.46</v>
      </c>
      <c r="C104" s="13" t="str">
        <f>Rekenblad!C104</f>
        <v>Leraren koffieruimte</v>
      </c>
      <c r="D104" s="14" t="str">
        <f>Rekenblad!D104</f>
        <v>Hoofdgebouw</v>
      </c>
      <c r="E104" s="15" t="str">
        <f>Rekenblad!E104</f>
        <v>Gietvloer</v>
      </c>
      <c r="F104" s="16">
        <f>Rekenblad!F104</f>
        <v>65.03</v>
      </c>
      <c r="G104" s="25">
        <f>Rekenblad!G104</f>
        <v>200</v>
      </c>
      <c r="H104" s="74">
        <f>Rekenblad!H104</f>
        <v>0</v>
      </c>
      <c r="I104" s="20">
        <f>Rekenblad!I104</f>
        <v>0</v>
      </c>
      <c r="J104" s="20">
        <f>Rekenblad!J104</f>
        <v>95.38</v>
      </c>
      <c r="K104" s="20">
        <f>Rekenblad!K104</f>
        <v>0</v>
      </c>
      <c r="L104" s="21">
        <f>Rekenblad!L104</f>
        <v>0</v>
      </c>
      <c r="M104" s="9">
        <f>Rekenblad!M104</f>
        <v>0</v>
      </c>
      <c r="N104" s="9" t="str">
        <f>Rekenblad!N104</f>
        <v>Kantoor e.d.</v>
      </c>
      <c r="O104" s="22">
        <f t="shared" si="5"/>
        <v>0</v>
      </c>
      <c r="P104" s="40" t="e">
        <f t="shared" si="4"/>
        <v>#DIV/0!</v>
      </c>
    </row>
    <row r="105" spans="1:16" hidden="1" x14ac:dyDescent="0.25">
      <c r="A105" s="71" t="str">
        <f>Rekenblad!A105</f>
        <v>Eerste etage</v>
      </c>
      <c r="B105" s="12" t="str">
        <f>Rekenblad!B105</f>
        <v>0.07</v>
      </c>
      <c r="C105" s="13" t="str">
        <f>Rekenblad!C105</f>
        <v>Herenkleedkamer</v>
      </c>
      <c r="D105" s="14" t="str">
        <f>Rekenblad!D105</f>
        <v>Gvmzaal</v>
      </c>
      <c r="E105" s="15" t="str">
        <f>Rekenblad!E105</f>
        <v>D.H.T.</v>
      </c>
      <c r="F105" s="16">
        <f>Rekenblad!F105</f>
        <v>35.659999999999997</v>
      </c>
      <c r="G105" s="42">
        <f>Rekenblad!G105</f>
        <v>200</v>
      </c>
      <c r="H105" s="74">
        <f>Rekenblad!H105</f>
        <v>0</v>
      </c>
      <c r="I105" s="20">
        <f>Rekenblad!I105</f>
        <v>0</v>
      </c>
      <c r="J105" s="20">
        <f>Rekenblad!J105</f>
        <v>52.3</v>
      </c>
      <c r="K105" s="20">
        <f>Rekenblad!K105</f>
        <v>0</v>
      </c>
      <c r="L105" s="21">
        <f>Rekenblad!L105</f>
        <v>0</v>
      </c>
      <c r="M105" s="9">
        <f>Rekenblad!M105</f>
        <v>0</v>
      </c>
      <c r="N105" s="9" t="str">
        <f>Rekenblad!N105</f>
        <v>Kantoor e.d.</v>
      </c>
      <c r="O105" s="22">
        <f t="shared" si="5"/>
        <v>0</v>
      </c>
      <c r="P105" s="40" t="e">
        <f t="shared" si="4"/>
        <v>#DIV/0!</v>
      </c>
    </row>
    <row r="106" spans="1:16" hidden="1" x14ac:dyDescent="0.25">
      <c r="A106" s="71" t="str">
        <f>Rekenblad!A106</f>
        <v>Eerste etage</v>
      </c>
      <c r="B106" s="12" t="str">
        <f>Rekenblad!B106</f>
        <v>0.09</v>
      </c>
      <c r="C106" s="13" t="str">
        <f>Rekenblad!C106</f>
        <v>Dameskleedkamer</v>
      </c>
      <c r="D106" s="14" t="str">
        <f>Rekenblad!D106</f>
        <v>Gvmzaal</v>
      </c>
      <c r="E106" s="15" t="str">
        <f>Rekenblad!E106</f>
        <v>D.H.T.</v>
      </c>
      <c r="F106" s="16">
        <f>Rekenblad!F106</f>
        <v>35.659999999999997</v>
      </c>
      <c r="G106" s="17">
        <f>Rekenblad!G106</f>
        <v>200</v>
      </c>
      <c r="H106" s="74">
        <f>Rekenblad!H106</f>
        <v>0</v>
      </c>
      <c r="I106" s="20">
        <f>Rekenblad!I106</f>
        <v>0</v>
      </c>
      <c r="J106" s="20">
        <f>Rekenblad!J106</f>
        <v>52.3</v>
      </c>
      <c r="K106" s="20">
        <f>Rekenblad!K106</f>
        <v>0</v>
      </c>
      <c r="L106" s="21">
        <f>Rekenblad!L106</f>
        <v>0</v>
      </c>
      <c r="M106" s="9">
        <f>Rekenblad!M106</f>
        <v>0</v>
      </c>
      <c r="N106" s="9" t="str">
        <f>Rekenblad!N106</f>
        <v>Kantoor e.d.</v>
      </c>
      <c r="O106" s="22">
        <f t="shared" si="5"/>
        <v>0</v>
      </c>
      <c r="P106" s="40" t="e">
        <f t="shared" si="4"/>
        <v>#DIV/0!</v>
      </c>
    </row>
    <row r="107" spans="1:16" hidden="1" x14ac:dyDescent="0.25">
      <c r="A107" s="71" t="str">
        <f>Rekenblad!A107</f>
        <v>Derde etage</v>
      </c>
      <c r="B107" s="30" t="str">
        <f>Rekenblad!B107</f>
        <v>3.2</v>
      </c>
      <c r="C107" s="13" t="str">
        <f>Rekenblad!C107</f>
        <v>Lokaal 310</v>
      </c>
      <c r="D107" s="14" t="str">
        <f>Rekenblad!D107</f>
        <v>Hoofdgebouw</v>
      </c>
      <c r="E107" s="15">
        <f>Rekenblad!E107</f>
        <v>0</v>
      </c>
      <c r="F107" s="16">
        <f>Rekenblad!F107</f>
        <v>62.52</v>
      </c>
      <c r="G107" s="31">
        <f>Rekenblad!G107</f>
        <v>160</v>
      </c>
      <c r="H107" s="74">
        <f>Rekenblad!H107</f>
        <v>0</v>
      </c>
      <c r="I107" s="20">
        <f>Rekenblad!I107</f>
        <v>0</v>
      </c>
      <c r="J107" s="20">
        <f>Rekenblad!J107</f>
        <v>97.55</v>
      </c>
      <c r="K107" s="20">
        <f>Rekenblad!K107</f>
        <v>0</v>
      </c>
      <c r="L107" s="21">
        <f>Rekenblad!L107</f>
        <v>0</v>
      </c>
      <c r="M107" s="43">
        <f>Rekenblad!M107</f>
        <v>0</v>
      </c>
      <c r="N107" s="9" t="str">
        <f>Rekenblad!N107</f>
        <v>Kantoor e.d.</v>
      </c>
      <c r="O107" s="22">
        <f t="shared" si="5"/>
        <v>0</v>
      </c>
      <c r="P107" s="40" t="e">
        <f t="shared" si="4"/>
        <v>#DIV/0!</v>
      </c>
    </row>
    <row r="108" spans="1:16" hidden="1" x14ac:dyDescent="0.25">
      <c r="A108" s="71" t="str">
        <f>Rekenblad!A108</f>
        <v>Tussenverdieping</v>
      </c>
      <c r="B108" s="50" t="str">
        <f>Rekenblad!B108</f>
        <v>0.02</v>
      </c>
      <c r="C108" s="13" t="str">
        <f>Rekenblad!C108</f>
        <v>Kleedruimte</v>
      </c>
      <c r="D108" s="14" t="str">
        <f>Rekenblad!D108</f>
        <v>Hoofdgebouw</v>
      </c>
      <c r="E108" s="15" t="str">
        <f>Rekenblad!E108</f>
        <v>Gietvloer</v>
      </c>
      <c r="F108" s="16">
        <f>Rekenblad!F108</f>
        <v>10.16</v>
      </c>
      <c r="G108" s="25">
        <f>Rekenblad!G108</f>
        <v>80</v>
      </c>
      <c r="H108" s="74">
        <f>Rekenblad!H108</f>
        <v>0</v>
      </c>
      <c r="I108" s="20">
        <f>Rekenblad!I108</f>
        <v>0</v>
      </c>
      <c r="J108" s="20">
        <f>Rekenblad!J108</f>
        <v>6.62</v>
      </c>
      <c r="K108" s="20">
        <f>Rekenblad!K108</f>
        <v>0</v>
      </c>
      <c r="L108" s="21">
        <f>Rekenblad!L108</f>
        <v>0</v>
      </c>
      <c r="M108" s="43">
        <f>Rekenblad!M108</f>
        <v>0</v>
      </c>
      <c r="N108" s="9" t="str">
        <f>Rekenblad!N108</f>
        <v>Kantoor e.d.</v>
      </c>
      <c r="O108" s="22">
        <f t="shared" si="5"/>
        <v>0</v>
      </c>
      <c r="P108" s="40" t="e">
        <f t="shared" si="4"/>
        <v>#DIV/0!</v>
      </c>
    </row>
    <row r="109" spans="1:16" hidden="1" x14ac:dyDescent="0.25">
      <c r="A109" s="71" t="str">
        <f>Rekenblad!A109</f>
        <v>Tussenverdieping</v>
      </c>
      <c r="B109" s="51" t="str">
        <f>Rekenblad!B109</f>
        <v>0.04</v>
      </c>
      <c r="C109" s="13" t="str">
        <f>Rekenblad!C109</f>
        <v>Kleedruimte 2</v>
      </c>
      <c r="D109" s="14" t="str">
        <f>Rekenblad!D109</f>
        <v>Hoofdgebouw</v>
      </c>
      <c r="E109" s="15" t="str">
        <f>Rekenblad!E109</f>
        <v>Gietvloer</v>
      </c>
      <c r="F109" s="16">
        <f>Rekenblad!F109</f>
        <v>5.82</v>
      </c>
      <c r="G109" s="25">
        <f>Rekenblad!G109</f>
        <v>80</v>
      </c>
      <c r="H109" s="74">
        <f>Rekenblad!H109</f>
        <v>0</v>
      </c>
      <c r="I109" s="20">
        <f>Rekenblad!I109</f>
        <v>0</v>
      </c>
      <c r="J109" s="20">
        <f>Rekenblad!J109</f>
        <v>3.79</v>
      </c>
      <c r="K109" s="20">
        <f>Rekenblad!K109</f>
        <v>0</v>
      </c>
      <c r="L109" s="21">
        <f>Rekenblad!L109</f>
        <v>0</v>
      </c>
      <c r="M109" s="9">
        <f>Rekenblad!M109</f>
        <v>0</v>
      </c>
      <c r="N109" s="9" t="str">
        <f>Rekenblad!N109</f>
        <v>Kantoor e.d.</v>
      </c>
      <c r="O109" s="22">
        <f t="shared" si="5"/>
        <v>0</v>
      </c>
      <c r="P109" s="40" t="e">
        <f t="shared" si="4"/>
        <v>#DIV/0!</v>
      </c>
    </row>
    <row r="110" spans="1:16" hidden="1" x14ac:dyDescent="0.25">
      <c r="A110" s="71" t="str">
        <f>Rekenblad!A110</f>
        <v>Tussenverdieping</v>
      </c>
      <c r="B110" s="50" t="str">
        <f>Rekenblad!B110</f>
        <v>0.01</v>
      </c>
      <c r="C110" s="13" t="str">
        <f>Rekenblad!C110</f>
        <v>Massageruimte</v>
      </c>
      <c r="D110" s="14" t="str">
        <f>Rekenblad!D110</f>
        <v>Hoofdgebouw</v>
      </c>
      <c r="E110" s="15" t="str">
        <f>Rekenblad!E110</f>
        <v>Gietvloer</v>
      </c>
      <c r="F110" s="16">
        <f>Rekenblad!F110</f>
        <v>12.19</v>
      </c>
      <c r="G110" s="25">
        <f>Rekenblad!G110</f>
        <v>80</v>
      </c>
      <c r="H110" s="74">
        <f>Rekenblad!H110</f>
        <v>0</v>
      </c>
      <c r="I110" s="20">
        <f>Rekenblad!I110</f>
        <v>0</v>
      </c>
      <c r="J110" s="20">
        <f>Rekenblad!J110</f>
        <v>7.95</v>
      </c>
      <c r="K110" s="20">
        <f>Rekenblad!K110</f>
        <v>0</v>
      </c>
      <c r="L110" s="21">
        <f>Rekenblad!L110</f>
        <v>0</v>
      </c>
      <c r="M110" s="9">
        <f>Rekenblad!M110</f>
        <v>0</v>
      </c>
      <c r="N110" s="9" t="str">
        <f>Rekenblad!N110</f>
        <v>Kantoor e.d.</v>
      </c>
      <c r="O110" s="22">
        <f t="shared" si="5"/>
        <v>0</v>
      </c>
      <c r="P110" s="40" t="e">
        <f t="shared" si="4"/>
        <v>#DIV/0!</v>
      </c>
    </row>
    <row r="111" spans="1:16" hidden="1" x14ac:dyDescent="0.25">
      <c r="A111" s="71" t="str">
        <f>Rekenblad!A111</f>
        <v>Eerste etage</v>
      </c>
      <c r="B111" s="34" t="str">
        <f>Rekenblad!B111</f>
        <v>1.08</v>
      </c>
      <c r="C111" s="13" t="str">
        <f>Rekenblad!C111</f>
        <v>Kantoor</v>
      </c>
      <c r="D111" s="14" t="str">
        <f>Rekenblad!D111</f>
        <v>Onderbouw</v>
      </c>
      <c r="E111" s="15" t="str">
        <f>Rekenblad!E111</f>
        <v>Marmoleum</v>
      </c>
      <c r="F111" s="16">
        <f>Rekenblad!F111</f>
        <v>24.04</v>
      </c>
      <c r="G111" s="45">
        <f>Rekenblad!G111</f>
        <v>40</v>
      </c>
      <c r="H111" s="74">
        <f>Rekenblad!H111</f>
        <v>0</v>
      </c>
      <c r="I111" s="20">
        <f>Rekenblad!I111</f>
        <v>0</v>
      </c>
      <c r="J111" s="20">
        <f>Rekenblad!J111</f>
        <v>11.46</v>
      </c>
      <c r="K111" s="20">
        <f>Rekenblad!K111</f>
        <v>0</v>
      </c>
      <c r="L111" s="21">
        <f>Rekenblad!L111</f>
        <v>0</v>
      </c>
      <c r="M111" s="43">
        <f>Rekenblad!M111</f>
        <v>0</v>
      </c>
      <c r="N111" s="9" t="str">
        <f>Rekenblad!N111</f>
        <v>Kantoor e.d.</v>
      </c>
      <c r="O111" s="22">
        <f t="shared" si="5"/>
        <v>0</v>
      </c>
      <c r="P111" s="40" t="e">
        <f t="shared" si="4"/>
        <v>#DIV/0!</v>
      </c>
    </row>
    <row r="112" spans="1:16" hidden="1" x14ac:dyDescent="0.25">
      <c r="A112" s="71" t="str">
        <f>Rekenblad!A112</f>
        <v>Begane grond</v>
      </c>
      <c r="B112" s="33" t="str">
        <f>Rekenblad!B112</f>
        <v>0.3</v>
      </c>
      <c r="C112" s="13" t="str">
        <f>Rekenblad!C112</f>
        <v>Kantoor</v>
      </c>
      <c r="D112" s="14" t="str">
        <f>Rekenblad!D112</f>
        <v>Onderbouw</v>
      </c>
      <c r="E112" s="15" t="str">
        <f>Rekenblad!E112</f>
        <v>Marmoleum</v>
      </c>
      <c r="F112" s="16">
        <f>Rekenblad!F112</f>
        <v>23.12</v>
      </c>
      <c r="G112" s="31">
        <f>Rekenblad!G112</f>
        <v>40</v>
      </c>
      <c r="H112" s="74">
        <f>Rekenblad!H112</f>
        <v>0</v>
      </c>
      <c r="I112" s="20">
        <f>Rekenblad!I112</f>
        <v>0</v>
      </c>
      <c r="J112" s="20">
        <f>Rekenblad!J112</f>
        <v>11.02</v>
      </c>
      <c r="K112" s="20">
        <f>Rekenblad!K112</f>
        <v>0</v>
      </c>
      <c r="L112" s="21">
        <f>Rekenblad!L112</f>
        <v>0</v>
      </c>
      <c r="M112" s="9">
        <f>Rekenblad!M112</f>
        <v>0</v>
      </c>
      <c r="N112" s="9" t="str">
        <f>Rekenblad!N112</f>
        <v>Kantoor e.d.</v>
      </c>
      <c r="O112" s="22">
        <f t="shared" si="5"/>
        <v>0</v>
      </c>
      <c r="P112" s="40" t="e">
        <f t="shared" si="4"/>
        <v>#DIV/0!</v>
      </c>
    </row>
    <row r="113" spans="1:16" hidden="1" x14ac:dyDescent="0.25">
      <c r="A113" s="71" t="str">
        <f>Rekenblad!A113</f>
        <v>Begane grond</v>
      </c>
      <c r="B113" s="12" t="str">
        <f>Rekenblad!B113</f>
        <v>0.22</v>
      </c>
      <c r="C113" s="13" t="str">
        <f>Rekenblad!C113</f>
        <v>Leerlingenadministratie</v>
      </c>
      <c r="D113" s="14" t="str">
        <f>Rekenblad!D113</f>
        <v>Hoofdgebouw</v>
      </c>
      <c r="E113" s="15" t="str">
        <f>Rekenblad!E113</f>
        <v>Tapiit</v>
      </c>
      <c r="F113" s="16">
        <f>Rekenblad!F113</f>
        <v>35.630000000000003</v>
      </c>
      <c r="G113" s="17">
        <f>Rekenblad!G113</f>
        <v>40</v>
      </c>
      <c r="H113" s="74">
        <f>Rekenblad!H113</f>
        <v>0</v>
      </c>
      <c r="I113" s="20">
        <f>Rekenblad!I113</f>
        <v>0</v>
      </c>
      <c r="J113" s="20">
        <f>Rekenblad!J113</f>
        <v>13.06</v>
      </c>
      <c r="K113" s="20">
        <f>Rekenblad!K113</f>
        <v>0</v>
      </c>
      <c r="L113" s="21">
        <f>Rekenblad!L113</f>
        <v>0</v>
      </c>
      <c r="M113" s="9">
        <f>Rekenblad!M113</f>
        <v>0</v>
      </c>
      <c r="N113" s="9" t="str">
        <f>Rekenblad!N113</f>
        <v>Kantoor e.d.</v>
      </c>
      <c r="O113" s="22">
        <f t="shared" si="5"/>
        <v>0</v>
      </c>
      <c r="P113" s="40" t="e">
        <f t="shared" si="4"/>
        <v>#DIV/0!</v>
      </c>
    </row>
    <row r="114" spans="1:16" hidden="1" x14ac:dyDescent="0.25">
      <c r="A114" s="71" t="str">
        <f>Rekenblad!A114</f>
        <v>Begane grond</v>
      </c>
      <c r="B114" s="32" t="str">
        <f>Rekenblad!B114</f>
        <v>0.21</v>
      </c>
      <c r="C114" s="13" t="str">
        <f>Rekenblad!C114</f>
        <v>Rector</v>
      </c>
      <c r="D114" s="14" t="str">
        <f>Rekenblad!D114</f>
        <v>Hoofdgebouw</v>
      </c>
      <c r="E114" s="15" t="str">
        <f>Rekenblad!E114</f>
        <v>Tapiit</v>
      </c>
      <c r="F114" s="16">
        <f>Rekenblad!F114</f>
        <v>30.5</v>
      </c>
      <c r="G114" s="17">
        <f>Rekenblad!G114</f>
        <v>40</v>
      </c>
      <c r="H114" s="74">
        <f>Rekenblad!H114</f>
        <v>0</v>
      </c>
      <c r="I114" s="20">
        <f>Rekenblad!I114</f>
        <v>0</v>
      </c>
      <c r="J114" s="20">
        <f>Rekenblad!J114</f>
        <v>11.18</v>
      </c>
      <c r="K114" s="20">
        <f>Rekenblad!K114</f>
        <v>0</v>
      </c>
      <c r="L114" s="21">
        <f>Rekenblad!L114</f>
        <v>0</v>
      </c>
      <c r="M114" s="9">
        <f>Rekenblad!M114</f>
        <v>0</v>
      </c>
      <c r="N114" s="9" t="str">
        <f>Rekenblad!N114</f>
        <v>Kantoor e.d.</v>
      </c>
      <c r="O114" s="22">
        <f t="shared" si="5"/>
        <v>0</v>
      </c>
      <c r="P114" s="40" t="e">
        <f t="shared" si="4"/>
        <v>#DIV/0!</v>
      </c>
    </row>
    <row r="115" spans="1:16" hidden="1" x14ac:dyDescent="0.25">
      <c r="A115" s="71" t="str">
        <f>Rekenblad!A115</f>
        <v>Begane grond</v>
      </c>
      <c r="B115" s="32" t="str">
        <f>Rekenblad!B115</f>
        <v>0.01</v>
      </c>
      <c r="C115" s="13" t="str">
        <f>Rekenblad!C115</f>
        <v>Entree</v>
      </c>
      <c r="D115" s="14" t="str">
        <f>Rekenblad!D115</f>
        <v>Gvmzaal</v>
      </c>
      <c r="E115" s="15" t="str">
        <f>Rekenblad!E115</f>
        <v>Schoonloopmat</v>
      </c>
      <c r="F115" s="16">
        <f>Rekenblad!F115</f>
        <v>10</v>
      </c>
      <c r="G115" s="17">
        <f>Rekenblad!G115</f>
        <v>200</v>
      </c>
      <c r="H115" s="74">
        <f>Rekenblad!H115</f>
        <v>0</v>
      </c>
      <c r="I115" s="20">
        <f>Rekenblad!I115</f>
        <v>0</v>
      </c>
      <c r="J115" s="20">
        <f>Rekenblad!J115</f>
        <v>18.329999999999998</v>
      </c>
      <c r="K115" s="20">
        <f>Rekenblad!K115</f>
        <v>0</v>
      </c>
      <c r="L115" s="21">
        <f>Rekenblad!L115</f>
        <v>0</v>
      </c>
      <c r="M115" s="9">
        <f>Rekenblad!M115</f>
        <v>0</v>
      </c>
      <c r="N115" s="9" t="str">
        <f>Rekenblad!N115</f>
        <v>Kantoor e.d.</v>
      </c>
      <c r="O115" s="22">
        <f t="shared" si="5"/>
        <v>0</v>
      </c>
      <c r="P115" s="40" t="e">
        <f t="shared" si="4"/>
        <v>#DIV/0!</v>
      </c>
    </row>
    <row r="116" spans="1:16" hidden="1" x14ac:dyDescent="0.25">
      <c r="A116" s="71" t="str">
        <f>Rekenblad!A116</f>
        <v>Begane grond</v>
      </c>
      <c r="B116" s="12" t="str">
        <f>Rekenblad!B116</f>
        <v>0.02</v>
      </c>
      <c r="C116" s="13" t="str">
        <f>Rekenblad!C116</f>
        <v>Trap</v>
      </c>
      <c r="D116" s="14" t="str">
        <f>Rekenblad!D116</f>
        <v>Gvmzaal</v>
      </c>
      <c r="E116" s="15" t="str">
        <f>Rekenblad!E116</f>
        <v>Hout</v>
      </c>
      <c r="F116" s="16">
        <f>Rekenblad!F116</f>
        <v>61</v>
      </c>
      <c r="G116" s="17">
        <f>Rekenblad!G116</f>
        <v>200</v>
      </c>
      <c r="H116" s="74">
        <f>Rekenblad!H116</f>
        <v>0</v>
      </c>
      <c r="I116" s="20">
        <f>Rekenblad!I116</f>
        <v>0</v>
      </c>
      <c r="J116" s="20">
        <f>Rekenblad!J116</f>
        <v>111.83</v>
      </c>
      <c r="K116" s="20">
        <f>Rekenblad!K116</f>
        <v>0</v>
      </c>
      <c r="L116" s="21">
        <f>Rekenblad!L116</f>
        <v>0</v>
      </c>
      <c r="M116" s="9">
        <f>Rekenblad!M116</f>
        <v>0</v>
      </c>
      <c r="N116" s="9" t="str">
        <f>Rekenblad!N116</f>
        <v>Kantoor e.d.</v>
      </c>
      <c r="O116" s="22">
        <f t="shared" si="5"/>
        <v>0</v>
      </c>
      <c r="P116" s="40" t="e">
        <f t="shared" si="4"/>
        <v>#DIV/0!</v>
      </c>
    </row>
    <row r="117" spans="1:16" hidden="1" x14ac:dyDescent="0.25">
      <c r="A117" s="71" t="str">
        <f>Rekenblad!A117</f>
        <v>Begane grond</v>
      </c>
      <c r="B117" s="12" t="str">
        <f>Rekenblad!B117</f>
        <v>0.13</v>
      </c>
      <c r="C117" s="13" t="str">
        <f>Rekenblad!C117</f>
        <v>Aula</v>
      </c>
      <c r="D117" s="14" t="str">
        <f>Rekenblad!D117</f>
        <v>Hoofdgebouw</v>
      </c>
      <c r="E117" s="15" t="str">
        <f>Rekenblad!E117</f>
        <v>Gietvloer</v>
      </c>
      <c r="F117" s="16">
        <f>Rekenblad!F117</f>
        <v>187.75</v>
      </c>
      <c r="G117" s="42">
        <f>Rekenblad!G117</f>
        <v>200</v>
      </c>
      <c r="H117" s="74">
        <f>Rekenblad!H117</f>
        <v>0</v>
      </c>
      <c r="I117" s="20">
        <f>Rekenblad!I117</f>
        <v>0</v>
      </c>
      <c r="J117" s="20">
        <f>Rekenblad!J117</f>
        <v>344.21</v>
      </c>
      <c r="K117" s="20">
        <f>Rekenblad!K117</f>
        <v>0</v>
      </c>
      <c r="L117" s="21">
        <f>Rekenblad!L117</f>
        <v>0</v>
      </c>
      <c r="M117" s="9">
        <f>Rekenblad!M117</f>
        <v>0</v>
      </c>
      <c r="N117" s="9" t="str">
        <f>Rekenblad!N117</f>
        <v>Kantoor e.d.</v>
      </c>
      <c r="O117" s="22">
        <f t="shared" si="5"/>
        <v>0</v>
      </c>
      <c r="P117" s="40" t="e">
        <f t="shared" si="4"/>
        <v>#DIV/0!</v>
      </c>
    </row>
    <row r="118" spans="1:16" hidden="1" x14ac:dyDescent="0.25">
      <c r="A118" s="71" t="str">
        <f>Rekenblad!A118</f>
        <v>Begane grond</v>
      </c>
      <c r="B118" s="26" t="str">
        <f>Rekenblad!B118</f>
        <v>0.41</v>
      </c>
      <c r="C118" s="13" t="str">
        <f>Rekenblad!C118</f>
        <v>Kamer leerjaarcoordinator 2</v>
      </c>
      <c r="D118" s="14" t="str">
        <f>Rekenblad!D118</f>
        <v>Hoofdgebouw</v>
      </c>
      <c r="E118" s="15" t="str">
        <f>Rekenblad!E118</f>
        <v>Tapijt</v>
      </c>
      <c r="F118" s="16">
        <f>Rekenblad!F118</f>
        <v>12.5</v>
      </c>
      <c r="G118" s="25">
        <f>Rekenblad!G118</f>
        <v>40</v>
      </c>
      <c r="H118" s="74">
        <f>Rekenblad!H118</f>
        <v>0</v>
      </c>
      <c r="I118" s="20">
        <f>Rekenblad!I118</f>
        <v>0</v>
      </c>
      <c r="J118" s="20">
        <f>Rekenblad!J118</f>
        <v>4.58</v>
      </c>
      <c r="K118" s="20">
        <f>Rekenblad!K118</f>
        <v>0</v>
      </c>
      <c r="L118" s="21">
        <f>Rekenblad!L118</f>
        <v>0</v>
      </c>
      <c r="M118" s="9">
        <f>Rekenblad!M118</f>
        <v>0</v>
      </c>
      <c r="N118" s="9" t="str">
        <f>Rekenblad!N118</f>
        <v>Kantoor e.d.</v>
      </c>
      <c r="O118" s="22">
        <f t="shared" si="5"/>
        <v>0</v>
      </c>
      <c r="P118" s="40" t="e">
        <f t="shared" si="4"/>
        <v>#DIV/0!</v>
      </c>
    </row>
    <row r="119" spans="1:16" hidden="1" x14ac:dyDescent="0.25">
      <c r="A119" s="71" t="str">
        <f>Rekenblad!A119</f>
        <v>Begane grond</v>
      </c>
      <c r="B119" s="26" t="str">
        <f>Rekenblad!B119</f>
        <v>0.42</v>
      </c>
      <c r="C119" s="27" t="str">
        <f>Rekenblad!C119</f>
        <v>Dagcoordinaat</v>
      </c>
      <c r="D119" s="14" t="str">
        <f>Rekenblad!D119</f>
        <v>Hoofdgebouw</v>
      </c>
      <c r="E119" s="15" t="str">
        <f>Rekenblad!E119</f>
        <v>Tapijt</v>
      </c>
      <c r="F119" s="16">
        <f>Rekenblad!F119</f>
        <v>12.5</v>
      </c>
      <c r="G119" s="25">
        <f>Rekenblad!G119</f>
        <v>40</v>
      </c>
      <c r="H119" s="74">
        <f>Rekenblad!H119</f>
        <v>0</v>
      </c>
      <c r="I119" s="20">
        <f>Rekenblad!I119</f>
        <v>0</v>
      </c>
      <c r="J119" s="20">
        <f>Rekenblad!J119</f>
        <v>4.58</v>
      </c>
      <c r="K119" s="20">
        <f>Rekenblad!K119</f>
        <v>0</v>
      </c>
      <c r="L119" s="21">
        <f>Rekenblad!L119</f>
        <v>0</v>
      </c>
      <c r="M119" s="9">
        <f>Rekenblad!M119</f>
        <v>0</v>
      </c>
      <c r="N119" s="9" t="str">
        <f>Rekenblad!N119</f>
        <v>Kantoor e.d.</v>
      </c>
      <c r="O119" s="22">
        <f t="shared" si="5"/>
        <v>0</v>
      </c>
      <c r="P119" s="40" t="e">
        <f t="shared" si="4"/>
        <v>#DIV/0!</v>
      </c>
    </row>
    <row r="120" spans="1:16" hidden="1" x14ac:dyDescent="0.25">
      <c r="A120" s="71" t="str">
        <f>Rekenblad!A120</f>
        <v>Begane grond</v>
      </c>
      <c r="B120" s="26" t="str">
        <f>Rekenblad!B120</f>
        <v>0.43</v>
      </c>
      <c r="C120" s="13" t="str">
        <f>Rekenblad!C120</f>
        <v>Decanaat</v>
      </c>
      <c r="D120" s="14" t="str">
        <f>Rekenblad!D120</f>
        <v>Hoofdgebouw</v>
      </c>
      <c r="E120" s="15" t="str">
        <f>Rekenblad!E120</f>
        <v>Tapiit</v>
      </c>
      <c r="F120" s="16">
        <f>Rekenblad!F120</f>
        <v>12.5</v>
      </c>
      <c r="G120" s="25">
        <f>Rekenblad!G120</f>
        <v>40</v>
      </c>
      <c r="H120" s="74">
        <f>Rekenblad!H120</f>
        <v>0</v>
      </c>
      <c r="I120" s="20">
        <f>Rekenblad!I120</f>
        <v>0</v>
      </c>
      <c r="J120" s="20">
        <f>Rekenblad!J120</f>
        <v>4.58</v>
      </c>
      <c r="K120" s="20">
        <f>Rekenblad!K120</f>
        <v>0</v>
      </c>
      <c r="L120" s="21">
        <f>Rekenblad!L120</f>
        <v>0</v>
      </c>
      <c r="M120" s="9">
        <f>Rekenblad!M120</f>
        <v>0</v>
      </c>
      <c r="N120" s="9" t="str">
        <f>Rekenblad!N120</f>
        <v>Kantoor e.d.</v>
      </c>
      <c r="O120" s="22">
        <f t="shared" si="5"/>
        <v>0</v>
      </c>
      <c r="P120" s="40" t="e">
        <f t="shared" si="4"/>
        <v>#DIV/0!</v>
      </c>
    </row>
    <row r="121" spans="1:16" hidden="1" x14ac:dyDescent="0.25">
      <c r="A121" s="71" t="str">
        <f>Rekenblad!A121</f>
        <v>Begane grond</v>
      </c>
      <c r="B121" s="33" t="str">
        <f>Rekenblad!B121</f>
        <v>0.04</v>
      </c>
      <c r="C121" s="13" t="str">
        <f>Rekenblad!C121</f>
        <v>Aula</v>
      </c>
      <c r="D121" s="14" t="str">
        <f>Rekenblad!D121</f>
        <v>Onderbouw</v>
      </c>
      <c r="E121" s="15" t="str">
        <f>Rekenblad!E121</f>
        <v>D.H.T.</v>
      </c>
      <c r="F121" s="16">
        <f>Rekenblad!F121</f>
        <v>130.41999999999999</v>
      </c>
      <c r="G121" s="44">
        <f>Rekenblad!G121</f>
        <v>200</v>
      </c>
      <c r="H121" s="74">
        <f>Rekenblad!H121</f>
        <v>0</v>
      </c>
      <c r="I121" s="20">
        <f>Rekenblad!I121</f>
        <v>0</v>
      </c>
      <c r="J121" s="20">
        <f>Rekenblad!J121</f>
        <v>239.1</v>
      </c>
      <c r="K121" s="20">
        <f>Rekenblad!K121</f>
        <v>0</v>
      </c>
      <c r="L121" s="21">
        <f>Rekenblad!L121</f>
        <v>0</v>
      </c>
      <c r="M121" s="9">
        <f>Rekenblad!M121</f>
        <v>0</v>
      </c>
      <c r="N121" s="9" t="str">
        <f>Rekenblad!N121</f>
        <v>Kantoor e.d.</v>
      </c>
      <c r="O121" s="22">
        <f t="shared" si="5"/>
        <v>0</v>
      </c>
      <c r="P121" s="40" t="e">
        <f t="shared" si="4"/>
        <v>#DIV/0!</v>
      </c>
    </row>
    <row r="122" spans="1:16" hidden="1" x14ac:dyDescent="0.25">
      <c r="A122" s="71" t="str">
        <f>Rekenblad!A122</f>
        <v>Begane grond</v>
      </c>
      <c r="B122" s="26" t="str">
        <f>Rekenblad!B122</f>
        <v>0.31</v>
      </c>
      <c r="C122" s="13" t="str">
        <f>Rekenblad!C122</f>
        <v>Leraar coordinator</v>
      </c>
      <c r="D122" s="14" t="str">
        <f>Rekenblad!D122</f>
        <v>Hoofdgebouw</v>
      </c>
      <c r="E122" s="15" t="str">
        <f>Rekenblad!E122</f>
        <v>Gietvloer</v>
      </c>
      <c r="F122" s="16">
        <f>Rekenblad!F122</f>
        <v>19.12</v>
      </c>
      <c r="G122" s="25">
        <f>Rekenblad!G122</f>
        <v>40</v>
      </c>
      <c r="H122" s="74">
        <f>Rekenblad!H122</f>
        <v>0</v>
      </c>
      <c r="I122" s="20">
        <f>Rekenblad!I122</f>
        <v>0</v>
      </c>
      <c r="J122" s="20">
        <f>Rekenblad!J122</f>
        <v>7.01</v>
      </c>
      <c r="K122" s="20">
        <f>Rekenblad!K122</f>
        <v>0</v>
      </c>
      <c r="L122" s="21">
        <f>Rekenblad!L122</f>
        <v>0</v>
      </c>
      <c r="M122" s="9">
        <f>Rekenblad!M122</f>
        <v>0</v>
      </c>
      <c r="N122" s="9" t="str">
        <f>Rekenblad!N122</f>
        <v>Kantoor e.d.</v>
      </c>
      <c r="O122" s="22">
        <f t="shared" si="5"/>
        <v>0</v>
      </c>
      <c r="P122" s="40" t="e">
        <f t="shared" si="4"/>
        <v>#DIV/0!</v>
      </c>
    </row>
    <row r="123" spans="1:16" hidden="1" x14ac:dyDescent="0.25">
      <c r="A123" s="71" t="str">
        <f>Rekenblad!A123</f>
        <v>Begane grond</v>
      </c>
      <c r="B123" s="12" t="str">
        <f>Rekenblad!B123</f>
        <v>0.2</v>
      </c>
      <c r="C123" s="13" t="str">
        <f>Rekenblad!C123</f>
        <v>Facilitair</v>
      </c>
      <c r="D123" s="14" t="str">
        <f>Rekenblad!D123</f>
        <v>Hoofdgebouw</v>
      </c>
      <c r="E123" s="15" t="str">
        <f>Rekenblad!E123</f>
        <v>Gietvloer</v>
      </c>
      <c r="F123" s="16">
        <f>Rekenblad!F123</f>
        <v>15.29</v>
      </c>
      <c r="G123" s="17">
        <f>Rekenblad!G123</f>
        <v>40</v>
      </c>
      <c r="H123" s="74">
        <f>Rekenblad!H123</f>
        <v>0</v>
      </c>
      <c r="I123" s="20">
        <f>Rekenblad!I123</f>
        <v>0</v>
      </c>
      <c r="J123" s="20">
        <f>Rekenblad!J123</f>
        <v>5.61</v>
      </c>
      <c r="K123" s="20">
        <f>Rekenblad!K123</f>
        <v>0</v>
      </c>
      <c r="L123" s="21">
        <f>Rekenblad!L123</f>
        <v>0</v>
      </c>
      <c r="M123" s="9">
        <f>Rekenblad!M123</f>
        <v>0</v>
      </c>
      <c r="N123" s="9" t="str">
        <f>Rekenblad!N123</f>
        <v>Kantoor e.d.</v>
      </c>
      <c r="O123" s="22">
        <f t="shared" si="5"/>
        <v>0</v>
      </c>
      <c r="P123" s="40" t="e">
        <f t="shared" si="4"/>
        <v>#DIV/0!</v>
      </c>
    </row>
    <row r="124" spans="1:16" hidden="1" x14ac:dyDescent="0.25">
      <c r="A124" s="71" t="str">
        <f>Rekenblad!A124</f>
        <v>Begane grond</v>
      </c>
      <c r="B124" s="32" t="str">
        <f>Rekenblad!B124</f>
        <v>0.14</v>
      </c>
      <c r="C124" s="13" t="str">
        <f>Rekenblad!C124</f>
        <v>Podium</v>
      </c>
      <c r="D124" s="14" t="str">
        <f>Rekenblad!D124</f>
        <v>Hoofdgebouw</v>
      </c>
      <c r="E124" s="15" t="str">
        <f>Rekenblad!E124</f>
        <v>Gietvloer</v>
      </c>
      <c r="F124" s="16">
        <f>Rekenblad!F124</f>
        <v>12</v>
      </c>
      <c r="G124" s="17">
        <f>Rekenblad!G124</f>
        <v>200</v>
      </c>
      <c r="H124" s="74">
        <f>Rekenblad!H124</f>
        <v>0</v>
      </c>
      <c r="I124" s="20">
        <f>Rekenblad!I124</f>
        <v>0</v>
      </c>
      <c r="J124" s="20">
        <f>Rekenblad!J124</f>
        <v>29.33</v>
      </c>
      <c r="K124" s="20">
        <f>Rekenblad!K124</f>
        <v>0</v>
      </c>
      <c r="L124" s="21">
        <f>Rekenblad!L124</f>
        <v>0</v>
      </c>
      <c r="M124" s="43">
        <f>Rekenblad!M124</f>
        <v>0</v>
      </c>
      <c r="N124" s="9" t="str">
        <f>Rekenblad!N124</f>
        <v>Douches e.d.</v>
      </c>
      <c r="O124" s="22">
        <f>F124*G124*$R$18</f>
        <v>0</v>
      </c>
      <c r="P124" s="40" t="e">
        <f t="shared" si="4"/>
        <v>#DIV/0!</v>
      </c>
    </row>
    <row r="125" spans="1:16" hidden="1" x14ac:dyDescent="0.25">
      <c r="A125" s="71" t="str">
        <f>Rekenblad!A125</f>
        <v>Begane grond</v>
      </c>
      <c r="B125" s="33" t="str">
        <f>Rekenblad!B125</f>
        <v>0.02</v>
      </c>
      <c r="C125" s="13" t="str">
        <f>Rekenblad!C125</f>
        <v>Binnenentree</v>
      </c>
      <c r="D125" s="14" t="str">
        <f>Rekenblad!D125</f>
        <v>Onderbouw</v>
      </c>
      <c r="E125" s="15" t="str">
        <f>Rekenblad!E125</f>
        <v>D.H.T.</v>
      </c>
      <c r="F125" s="16">
        <f>Rekenblad!F125</f>
        <v>11.4</v>
      </c>
      <c r="G125" s="44">
        <f>Rekenblad!G125</f>
        <v>200</v>
      </c>
      <c r="H125" s="74">
        <f>Rekenblad!H125</f>
        <v>0</v>
      </c>
      <c r="I125" s="20">
        <f>Rekenblad!I125</f>
        <v>0</v>
      </c>
      <c r="J125" s="20">
        <f>Rekenblad!J125</f>
        <v>27.87</v>
      </c>
      <c r="K125" s="20">
        <f>Rekenblad!K125</f>
        <v>0</v>
      </c>
      <c r="L125" s="21">
        <f>Rekenblad!L125</f>
        <v>0</v>
      </c>
      <c r="M125" s="9">
        <f>Rekenblad!M125</f>
        <v>0</v>
      </c>
      <c r="N125" s="9" t="str">
        <f>Rekenblad!N125</f>
        <v>Douches e.d.</v>
      </c>
      <c r="O125" s="22">
        <f t="shared" ref="O125:O130" si="6">F125*G125*$R$18</f>
        <v>0</v>
      </c>
      <c r="P125" s="40" t="e">
        <f t="shared" si="4"/>
        <v>#DIV/0!</v>
      </c>
    </row>
    <row r="126" spans="1:16" hidden="1" x14ac:dyDescent="0.25">
      <c r="A126" s="71" t="str">
        <f>Rekenblad!A126</f>
        <v>Begane grond</v>
      </c>
      <c r="B126" s="33" t="str">
        <f>Rekenblad!B126</f>
        <v>0.08</v>
      </c>
      <c r="C126" s="13" t="str">
        <f>Rekenblad!C126</f>
        <v>Kantine uitgifte</v>
      </c>
      <c r="D126" s="14" t="str">
        <f>Rekenblad!D126</f>
        <v>Onderbouw</v>
      </c>
      <c r="E126" s="15" t="str">
        <f>Rekenblad!E126</f>
        <v>Epoxy</v>
      </c>
      <c r="F126" s="16">
        <f>Rekenblad!F126</f>
        <v>8.3699999999999992</v>
      </c>
      <c r="G126" s="44">
        <f>Rekenblad!G126</f>
        <v>200</v>
      </c>
      <c r="H126" s="74">
        <f>Rekenblad!H126</f>
        <v>0</v>
      </c>
      <c r="I126" s="20">
        <f>Rekenblad!I126</f>
        <v>0</v>
      </c>
      <c r="J126" s="20">
        <f>Rekenblad!J126</f>
        <v>20.46</v>
      </c>
      <c r="K126" s="20">
        <f>Rekenblad!K126</f>
        <v>0</v>
      </c>
      <c r="L126" s="21">
        <f>Rekenblad!L126</f>
        <v>0</v>
      </c>
      <c r="M126" s="9">
        <f>Rekenblad!M126</f>
        <v>0</v>
      </c>
      <c r="N126" s="9" t="str">
        <f>Rekenblad!N126</f>
        <v>Douches e.d.</v>
      </c>
      <c r="O126" s="22">
        <f t="shared" si="6"/>
        <v>0</v>
      </c>
      <c r="P126" s="40" t="e">
        <f t="shared" si="4"/>
        <v>#DIV/0!</v>
      </c>
    </row>
    <row r="127" spans="1:16" hidden="1" x14ac:dyDescent="0.25">
      <c r="A127" s="71" t="str">
        <f>Rekenblad!A127</f>
        <v>Eerste etage</v>
      </c>
      <c r="B127" s="12" t="str">
        <f>Rekenblad!B127</f>
        <v>0.08</v>
      </c>
      <c r="C127" s="13" t="str">
        <f>Rekenblad!C127</f>
        <v>Herendouche</v>
      </c>
      <c r="D127" s="14" t="str">
        <f>Rekenblad!D127</f>
        <v>Gvmzaal</v>
      </c>
      <c r="E127" s="15" t="str">
        <f>Rekenblad!E127</f>
        <v>D.H.T.</v>
      </c>
      <c r="F127" s="16">
        <f>Rekenblad!F127</f>
        <v>23.57</v>
      </c>
      <c r="G127" s="17">
        <f>Rekenblad!G127</f>
        <v>200</v>
      </c>
      <c r="H127" s="74">
        <f>Rekenblad!H127</f>
        <v>0</v>
      </c>
      <c r="I127" s="20">
        <f>Rekenblad!I127</f>
        <v>0</v>
      </c>
      <c r="J127" s="20">
        <f>Rekenblad!J127</f>
        <v>57.62</v>
      </c>
      <c r="K127" s="20">
        <f>Rekenblad!K127</f>
        <v>0</v>
      </c>
      <c r="L127" s="21">
        <f>Rekenblad!L127</f>
        <v>0</v>
      </c>
      <c r="M127" s="9">
        <f>Rekenblad!M127</f>
        <v>0</v>
      </c>
      <c r="N127" s="9" t="str">
        <f>Rekenblad!N127</f>
        <v>Douches e.d.</v>
      </c>
      <c r="O127" s="22">
        <f t="shared" si="6"/>
        <v>0</v>
      </c>
      <c r="P127" s="40" t="e">
        <f t="shared" si="4"/>
        <v>#DIV/0!</v>
      </c>
    </row>
    <row r="128" spans="1:16" hidden="1" x14ac:dyDescent="0.25">
      <c r="A128" s="71" t="str">
        <f>Rekenblad!A128</f>
        <v>Eerste etage</v>
      </c>
      <c r="B128" s="12" t="str">
        <f>Rekenblad!B128</f>
        <v>0.11</v>
      </c>
      <c r="C128" s="13" t="str">
        <f>Rekenblad!C128</f>
        <v>Damesdouche</v>
      </c>
      <c r="D128" s="14" t="str">
        <f>Rekenblad!D128</f>
        <v>Gvmzaal</v>
      </c>
      <c r="E128" s="15" t="str">
        <f>Rekenblad!E128</f>
        <v>D.H.T.</v>
      </c>
      <c r="F128" s="16">
        <f>Rekenblad!F128</f>
        <v>23.57</v>
      </c>
      <c r="G128" s="17">
        <f>Rekenblad!G128</f>
        <v>200</v>
      </c>
      <c r="H128" s="74">
        <f>Rekenblad!H128</f>
        <v>0</v>
      </c>
      <c r="I128" s="20">
        <f>Rekenblad!I128</f>
        <v>0</v>
      </c>
      <c r="J128" s="20">
        <f>Rekenblad!J128</f>
        <v>57.62</v>
      </c>
      <c r="K128" s="20">
        <f>Rekenblad!K128</f>
        <v>0</v>
      </c>
      <c r="L128" s="21">
        <f>Rekenblad!L128</f>
        <v>0</v>
      </c>
      <c r="M128" s="9">
        <f>Rekenblad!M128</f>
        <v>0</v>
      </c>
      <c r="N128" s="9" t="str">
        <f>Rekenblad!N128</f>
        <v>Douches e.d.</v>
      </c>
      <c r="O128" s="22">
        <f t="shared" si="6"/>
        <v>0</v>
      </c>
      <c r="P128" s="40" t="e">
        <f t="shared" si="4"/>
        <v>#DIV/0!</v>
      </c>
    </row>
    <row r="129" spans="1:16" hidden="1" x14ac:dyDescent="0.25">
      <c r="A129" s="71" t="str">
        <f>Rekenblad!A129</f>
        <v>Begane grond</v>
      </c>
      <c r="B129" s="33" t="str">
        <f>Rekenblad!B129</f>
        <v>0.01</v>
      </c>
      <c r="C129" s="13" t="str">
        <f>Rekenblad!C129</f>
        <v>Buitenentree</v>
      </c>
      <c r="D129" s="14" t="str">
        <f>Rekenblad!D129</f>
        <v>Onderbouw</v>
      </c>
      <c r="E129" s="15" t="str">
        <f>Rekenblad!E129</f>
        <v>Schoonloopmat</v>
      </c>
      <c r="F129" s="16">
        <f>Rekenblad!F129</f>
        <v>8.42</v>
      </c>
      <c r="G129" s="31">
        <f>Rekenblad!G129</f>
        <v>200</v>
      </c>
      <c r="H129" s="74">
        <f>Rekenblad!H129</f>
        <v>0</v>
      </c>
      <c r="I129" s="20">
        <f>Rekenblad!I129</f>
        <v>0</v>
      </c>
      <c r="J129" s="20">
        <f>Rekenblad!J129</f>
        <v>20.58</v>
      </c>
      <c r="K129" s="20">
        <f>Rekenblad!K129</f>
        <v>0</v>
      </c>
      <c r="L129" s="21">
        <f>Rekenblad!L129</f>
        <v>0</v>
      </c>
      <c r="M129" s="9">
        <f>Rekenblad!M129</f>
        <v>0</v>
      </c>
      <c r="N129" s="9" t="str">
        <f>Rekenblad!N129</f>
        <v>Douches e.d.</v>
      </c>
      <c r="O129" s="22">
        <f t="shared" si="6"/>
        <v>0</v>
      </c>
      <c r="P129" s="40" t="e">
        <f t="shared" si="4"/>
        <v>#DIV/0!</v>
      </c>
    </row>
    <row r="130" spans="1:16" hidden="1" x14ac:dyDescent="0.25">
      <c r="A130" s="71" t="str">
        <f>Rekenblad!A130</f>
        <v>Tweede etage</v>
      </c>
      <c r="B130" s="28" t="str">
        <f>Rekenblad!B130</f>
        <v>2.07</v>
      </c>
      <c r="C130" s="13" t="str">
        <f>Rekenblad!C130</f>
        <v>Urinoirs 4x</v>
      </c>
      <c r="D130" s="14" t="str">
        <f>Rekenblad!D130</f>
        <v>Hoofdgebouw</v>
      </c>
      <c r="E130" s="15" t="str">
        <f>Rekenblad!E130</f>
        <v>D.H.T.</v>
      </c>
      <c r="F130" s="16">
        <f>Rekenblad!F130</f>
        <v>5.03</v>
      </c>
      <c r="G130" s="29">
        <f>Rekenblad!G130</f>
        <v>200</v>
      </c>
      <c r="H130" s="74">
        <f>Rekenblad!H130</f>
        <v>0</v>
      </c>
      <c r="I130" s="20">
        <f>Rekenblad!I130</f>
        <v>0</v>
      </c>
      <c r="J130" s="20">
        <f>Rekenblad!J130</f>
        <v>12.3</v>
      </c>
      <c r="K130" s="20">
        <f>Rekenblad!K130</f>
        <v>0</v>
      </c>
      <c r="L130" s="21">
        <f>Rekenblad!L130</f>
        <v>0</v>
      </c>
      <c r="M130" s="9">
        <f>Rekenblad!M130</f>
        <v>0</v>
      </c>
      <c r="N130" s="9" t="str">
        <f>Rekenblad!N130</f>
        <v>Douches e.d.</v>
      </c>
      <c r="O130" s="22">
        <f t="shared" si="6"/>
        <v>0</v>
      </c>
      <c r="P130" s="40" t="e">
        <f t="shared" si="4"/>
        <v>#DIV/0!</v>
      </c>
    </row>
    <row r="131" spans="1:16" hidden="1" x14ac:dyDescent="0.25">
      <c r="A131" s="71" t="str">
        <f>Rekenblad!A131</f>
        <v>Begane grond</v>
      </c>
      <c r="B131" s="33" t="str">
        <f>Rekenblad!B131</f>
        <v>0.09</v>
      </c>
      <c r="C131" s="13" t="str">
        <f>Rekenblad!C131</f>
        <v>Herentoilet voorruimte incl. urinoirs</v>
      </c>
      <c r="D131" s="14" t="str">
        <f>Rekenblad!D131</f>
        <v>Onderbouw</v>
      </c>
      <c r="E131" s="15" t="str">
        <f>Rekenblad!E131</f>
        <v>Epoxy</v>
      </c>
      <c r="F131" s="16">
        <f>Rekenblad!F131</f>
        <v>8.23</v>
      </c>
      <c r="G131" s="31">
        <f>Rekenblad!G131</f>
        <v>200</v>
      </c>
      <c r="H131" s="74">
        <f>Rekenblad!H131</f>
        <v>0</v>
      </c>
      <c r="I131" s="20">
        <f>Rekenblad!I131</f>
        <v>0</v>
      </c>
      <c r="J131" s="20">
        <f>Rekenblad!J131</f>
        <v>24.14</v>
      </c>
      <c r="K131" s="20">
        <f>Rekenblad!K131</f>
        <v>0</v>
      </c>
      <c r="L131" s="21">
        <f>Rekenblad!L131</f>
        <v>0</v>
      </c>
      <c r="M131" s="43">
        <f>Rekenblad!M131</f>
        <v>0</v>
      </c>
      <c r="N131" s="9" t="str">
        <f>Rekenblad!N131</f>
        <v>Toilet voorruimte</v>
      </c>
      <c r="O131" s="22">
        <f>F131*G131*$R$19</f>
        <v>0</v>
      </c>
      <c r="P131" s="40" t="e">
        <f t="shared" si="4"/>
        <v>#DIV/0!</v>
      </c>
    </row>
    <row r="132" spans="1:16" hidden="1" x14ac:dyDescent="0.25">
      <c r="A132" s="71" t="str">
        <f>Rekenblad!A132</f>
        <v>Derde etage</v>
      </c>
      <c r="B132" s="28" t="str">
        <f>Rekenblad!B132</f>
        <v>3.04</v>
      </c>
      <c r="C132" s="13" t="str">
        <f>Rekenblad!C132</f>
        <v>Damestoilet voorruimte</v>
      </c>
      <c r="D132" s="14" t="str">
        <f>Rekenblad!D132</f>
        <v>Hoofdgebouw</v>
      </c>
      <c r="E132" s="15" t="str">
        <f>Rekenblad!E132</f>
        <v>D.H.T.</v>
      </c>
      <c r="F132" s="16">
        <f>Rekenblad!F132</f>
        <v>11.99</v>
      </c>
      <c r="G132" s="29">
        <f>Rekenblad!G132</f>
        <v>200</v>
      </c>
      <c r="H132" s="74">
        <f>Rekenblad!H132</f>
        <v>0</v>
      </c>
      <c r="I132" s="20">
        <f>Rekenblad!I132</f>
        <v>0</v>
      </c>
      <c r="J132" s="20">
        <f>Rekenblad!J132</f>
        <v>36.64</v>
      </c>
      <c r="K132" s="20">
        <f>Rekenblad!K132</f>
        <v>0</v>
      </c>
      <c r="L132" s="21">
        <f>Rekenblad!L132</f>
        <v>0</v>
      </c>
      <c r="M132" s="43">
        <f>Rekenblad!M132</f>
        <v>0</v>
      </c>
      <c r="N132" s="9" t="str">
        <f>Rekenblad!N132</f>
        <v>Toilet voorruimte</v>
      </c>
      <c r="O132" s="22">
        <f t="shared" ref="O132:O136" si="7">F132*G132*$R$19</f>
        <v>0</v>
      </c>
      <c r="P132" s="40" t="e">
        <f t="shared" si="4"/>
        <v>#DIV/0!</v>
      </c>
    </row>
    <row r="133" spans="1:16" hidden="1" x14ac:dyDescent="0.25">
      <c r="A133" s="71" t="str">
        <f>Rekenblad!A133</f>
        <v>Eerste etage</v>
      </c>
      <c r="B133" s="26" t="str">
        <f>Rekenblad!B133</f>
        <v>1.02</v>
      </c>
      <c r="C133" s="13" t="str">
        <f>Rekenblad!C133</f>
        <v>Damestoilet voorruimte</v>
      </c>
      <c r="D133" s="14" t="str">
        <f>Rekenblad!D133</f>
        <v>Hoofdgebouw</v>
      </c>
      <c r="E133" s="15" t="str">
        <f>Rekenblad!E133</f>
        <v>D.H.T.</v>
      </c>
      <c r="F133" s="16">
        <f>Rekenblad!F133</f>
        <v>11.99</v>
      </c>
      <c r="G133" s="25">
        <f>Rekenblad!G133</f>
        <v>200</v>
      </c>
      <c r="H133" s="74">
        <f>Rekenblad!H133</f>
        <v>0</v>
      </c>
      <c r="I133" s="20">
        <f>Rekenblad!I133</f>
        <v>0</v>
      </c>
      <c r="J133" s="20">
        <f>Rekenblad!J133</f>
        <v>36.64</v>
      </c>
      <c r="K133" s="20">
        <f>Rekenblad!K133</f>
        <v>0</v>
      </c>
      <c r="L133" s="21">
        <f>Rekenblad!L133</f>
        <v>0</v>
      </c>
      <c r="M133" s="9">
        <f>Rekenblad!M133</f>
        <v>0</v>
      </c>
      <c r="N133" s="9" t="str">
        <f>Rekenblad!N133</f>
        <v>Toilet voorruimte</v>
      </c>
      <c r="O133" s="22">
        <f t="shared" si="7"/>
        <v>0</v>
      </c>
      <c r="P133" s="40" t="e">
        <f t="shared" si="4"/>
        <v>#DIV/0!</v>
      </c>
    </row>
    <row r="134" spans="1:16" hidden="1" x14ac:dyDescent="0.25">
      <c r="A134" s="71" t="str">
        <f>Rekenblad!A134</f>
        <v>Tweede etage</v>
      </c>
      <c r="B134" s="28" t="str">
        <f>Rekenblad!B134</f>
        <v>2.03</v>
      </c>
      <c r="C134" s="13" t="str">
        <f>Rekenblad!C134</f>
        <v>Herentoilet voorruimte</v>
      </c>
      <c r="D134" s="14" t="str">
        <f>Rekenblad!D134</f>
        <v>Hoofdgebouw</v>
      </c>
      <c r="E134" s="15" t="str">
        <f>Rekenblad!E134</f>
        <v>D.H.T.</v>
      </c>
      <c r="F134" s="16">
        <f>Rekenblad!F134</f>
        <v>11.99</v>
      </c>
      <c r="G134" s="29">
        <f>Rekenblad!G134</f>
        <v>200</v>
      </c>
      <c r="H134" s="74">
        <f>Rekenblad!H134</f>
        <v>0</v>
      </c>
      <c r="I134" s="20">
        <f>Rekenblad!I134</f>
        <v>0</v>
      </c>
      <c r="J134" s="20">
        <f>Rekenblad!J134</f>
        <v>36.64</v>
      </c>
      <c r="K134" s="20">
        <f>Rekenblad!K134</f>
        <v>0</v>
      </c>
      <c r="L134" s="21">
        <f>Rekenblad!L134</f>
        <v>0</v>
      </c>
      <c r="M134" s="9">
        <f>Rekenblad!M134</f>
        <v>0</v>
      </c>
      <c r="N134" s="9" t="str">
        <f>Rekenblad!N134</f>
        <v>Toilet voorruimte</v>
      </c>
      <c r="O134" s="22">
        <f t="shared" si="7"/>
        <v>0</v>
      </c>
      <c r="P134" s="40" t="e">
        <f t="shared" si="4"/>
        <v>#DIV/0!</v>
      </c>
    </row>
    <row r="135" spans="1:16" hidden="1" x14ac:dyDescent="0.25">
      <c r="A135" s="71" t="str">
        <f>Rekenblad!A135</f>
        <v>Begane grond</v>
      </c>
      <c r="B135" s="26" t="str">
        <f>Rekenblad!B135</f>
        <v>0.25</v>
      </c>
      <c r="C135" s="13" t="str">
        <f>Rekenblad!C135</f>
        <v>Lerarentoilet dames voorruimte</v>
      </c>
      <c r="D135" s="14" t="str">
        <f>Rekenblad!D135</f>
        <v>Hoofdgebouw</v>
      </c>
      <c r="E135" s="15" t="str">
        <f>Rekenblad!E135</f>
        <v>D.H.T.</v>
      </c>
      <c r="F135" s="16">
        <f>Rekenblad!F135</f>
        <v>4.9800000000000004</v>
      </c>
      <c r="G135" s="25">
        <f>Rekenblad!G135</f>
        <v>200</v>
      </c>
      <c r="H135" s="74">
        <f>Rekenblad!H135</f>
        <v>0</v>
      </c>
      <c r="I135" s="20">
        <f>Rekenblad!I135</f>
        <v>0</v>
      </c>
      <c r="J135" s="20">
        <f>Rekenblad!J135</f>
        <v>18.260000000000002</v>
      </c>
      <c r="K135" s="20">
        <f>Rekenblad!K135</f>
        <v>0</v>
      </c>
      <c r="L135" s="21">
        <f>Rekenblad!L135</f>
        <v>0</v>
      </c>
      <c r="M135" s="43">
        <f>Rekenblad!M135</f>
        <v>0</v>
      </c>
      <c r="N135" s="9" t="str">
        <f>Rekenblad!N135</f>
        <v>Toilet voorruimte</v>
      </c>
      <c r="O135" s="22">
        <f t="shared" si="7"/>
        <v>0</v>
      </c>
      <c r="P135" s="40" t="e">
        <f t="shared" si="4"/>
        <v>#DIV/0!</v>
      </c>
    </row>
    <row r="136" spans="1:16" hidden="1" x14ac:dyDescent="0.25">
      <c r="A136" s="71" t="str">
        <f>Rekenblad!A136</f>
        <v>Begane grond</v>
      </c>
      <c r="B136" s="26" t="str">
        <f>Rekenblad!B136</f>
        <v>0.28</v>
      </c>
      <c r="C136" s="13" t="str">
        <f>Rekenblad!C136</f>
        <v>Leraren herentoilet voorruimte</v>
      </c>
      <c r="D136" s="14" t="str">
        <f>Rekenblad!D136</f>
        <v>Hoofdgebouw</v>
      </c>
      <c r="E136" s="15" t="str">
        <f>Rekenblad!E136</f>
        <v>D.H.T.</v>
      </c>
      <c r="F136" s="16">
        <f>Rekenblad!F136</f>
        <v>4.96</v>
      </c>
      <c r="G136" s="25">
        <f>Rekenblad!G136</f>
        <v>200</v>
      </c>
      <c r="H136" s="74">
        <f>Rekenblad!H136</f>
        <v>0</v>
      </c>
      <c r="I136" s="20">
        <f>Rekenblad!I136</f>
        <v>0</v>
      </c>
      <c r="J136" s="20">
        <f>Rekenblad!J136</f>
        <v>18.190000000000001</v>
      </c>
      <c r="K136" s="20">
        <f>Rekenblad!K136</f>
        <v>0</v>
      </c>
      <c r="L136" s="21">
        <f>Rekenblad!L136</f>
        <v>0</v>
      </c>
      <c r="M136" s="9">
        <f>Rekenblad!M136</f>
        <v>0</v>
      </c>
      <c r="N136" s="9" t="str">
        <f>Rekenblad!N136</f>
        <v>Toilet voorruimte</v>
      </c>
      <c r="O136" s="22">
        <f t="shared" si="7"/>
        <v>0</v>
      </c>
      <c r="P136" s="40" t="e">
        <f t="shared" si="4"/>
        <v>#DIV/0!</v>
      </c>
    </row>
    <row r="137" spans="1:16" hidden="1" x14ac:dyDescent="0.25">
      <c r="A137" s="71" t="str">
        <f>Rekenblad!A137</f>
        <v>Begane grond</v>
      </c>
      <c r="B137" s="26" t="str">
        <f>Rekenblad!B137</f>
        <v>0.37</v>
      </c>
      <c r="C137" s="13" t="str">
        <f>Rekenblad!C137</f>
        <v>Lift</v>
      </c>
      <c r="D137" s="14" t="str">
        <f>Rekenblad!D137</f>
        <v>Hoofdgebouw</v>
      </c>
      <c r="E137" s="15" t="str">
        <f>Rekenblad!E137</f>
        <v>Linoleum</v>
      </c>
      <c r="F137" s="16">
        <f>Rekenblad!F137</f>
        <v>1</v>
      </c>
      <c r="G137" s="25">
        <f>Rekenblad!G137</f>
        <v>200</v>
      </c>
      <c r="H137" s="74">
        <f>Rekenblad!H137</f>
        <v>0</v>
      </c>
      <c r="I137" s="20">
        <f>Rekenblad!I137</f>
        <v>0</v>
      </c>
      <c r="J137" s="20">
        <f>Rekenblad!J137</f>
        <v>4.07</v>
      </c>
      <c r="K137" s="20">
        <f>Rekenblad!K137</f>
        <v>0</v>
      </c>
      <c r="L137" s="21">
        <f>Rekenblad!L137</f>
        <v>0</v>
      </c>
      <c r="M137" s="43">
        <f>Rekenblad!M137</f>
        <v>0</v>
      </c>
      <c r="N137" s="9" t="str">
        <f>Rekenblad!N137</f>
        <v>Toilet</v>
      </c>
      <c r="O137" s="22">
        <f>F137*G137*$R$20</f>
        <v>0</v>
      </c>
      <c r="P137" s="40" t="e">
        <f t="shared" si="4"/>
        <v>#DIV/0!</v>
      </c>
    </row>
    <row r="138" spans="1:16" hidden="1" x14ac:dyDescent="0.25">
      <c r="A138" s="71" t="str">
        <f>Rekenblad!A138</f>
        <v>Begane grond</v>
      </c>
      <c r="B138" s="33" t="str">
        <f>Rekenblad!B138</f>
        <v>0.24</v>
      </c>
      <c r="C138" s="13" t="str">
        <f>Rekenblad!C138</f>
        <v>Lift</v>
      </c>
      <c r="D138" s="14" t="str">
        <f>Rekenblad!D138</f>
        <v>Onderbouw</v>
      </c>
      <c r="E138" s="15" t="str">
        <f>Rekenblad!E138</f>
        <v>Marmoleum</v>
      </c>
      <c r="F138" s="16">
        <f>Rekenblad!F138</f>
        <v>2</v>
      </c>
      <c r="G138" s="44">
        <f>Rekenblad!G138</f>
        <v>200</v>
      </c>
      <c r="H138" s="74">
        <f>Rekenblad!H138</f>
        <v>0</v>
      </c>
      <c r="I138" s="20">
        <f>Rekenblad!I138</f>
        <v>0</v>
      </c>
      <c r="J138" s="20">
        <f>Rekenblad!J138</f>
        <v>8.15</v>
      </c>
      <c r="K138" s="20">
        <f>Rekenblad!K138</f>
        <v>0</v>
      </c>
      <c r="L138" s="21">
        <f>Rekenblad!L138</f>
        <v>0</v>
      </c>
      <c r="M138" s="9">
        <f>Rekenblad!M138</f>
        <v>0</v>
      </c>
      <c r="N138" s="9" t="str">
        <f>Rekenblad!N138</f>
        <v>Toilet</v>
      </c>
      <c r="O138" s="22">
        <f t="shared" ref="O138:O148" si="8">F138*G138*$R$20</f>
        <v>0</v>
      </c>
      <c r="P138" s="40" t="e">
        <f t="shared" si="4"/>
        <v>#DIV/0!</v>
      </c>
    </row>
    <row r="139" spans="1:16" hidden="1" x14ac:dyDescent="0.25">
      <c r="A139" s="71" t="str">
        <f>Rekenblad!A139</f>
        <v>Begane grond</v>
      </c>
      <c r="B139" s="33" t="str">
        <f>Rekenblad!B139</f>
        <v>0.29</v>
      </c>
      <c r="C139" s="13" t="str">
        <f>Rekenblad!C139</f>
        <v>Lerarentoilet heren + Miva</v>
      </c>
      <c r="D139" s="14" t="str">
        <f>Rekenblad!D139</f>
        <v>Onderbouw</v>
      </c>
      <c r="E139" s="15" t="str">
        <f>Rekenblad!E139</f>
        <v>Epoxy</v>
      </c>
      <c r="F139" s="16">
        <f>Rekenblad!F139</f>
        <v>3.35</v>
      </c>
      <c r="G139" s="44">
        <f>Rekenblad!G139</f>
        <v>200</v>
      </c>
      <c r="H139" s="74">
        <f>Rekenblad!H139</f>
        <v>0</v>
      </c>
      <c r="I139" s="20">
        <f>Rekenblad!I139</f>
        <v>0</v>
      </c>
      <c r="J139" s="20">
        <f>Rekenblad!J139</f>
        <v>13.65</v>
      </c>
      <c r="K139" s="20">
        <f>Rekenblad!K139</f>
        <v>0</v>
      </c>
      <c r="L139" s="21">
        <f>Rekenblad!L139</f>
        <v>0</v>
      </c>
      <c r="M139" s="9">
        <f>Rekenblad!M139</f>
        <v>0</v>
      </c>
      <c r="N139" s="9" t="str">
        <f>Rekenblad!N139</f>
        <v>Toilet</v>
      </c>
      <c r="O139" s="22">
        <f t="shared" si="8"/>
        <v>0</v>
      </c>
      <c r="P139" s="40" t="e">
        <f t="shared" si="4"/>
        <v>#DIV/0!</v>
      </c>
    </row>
    <row r="140" spans="1:16" hidden="1" x14ac:dyDescent="0.25">
      <c r="A140" s="71" t="str">
        <f>Rekenblad!A140</f>
        <v>Begane grond</v>
      </c>
      <c r="B140" s="12" t="str">
        <f>Rekenblad!B140</f>
        <v>0.06</v>
      </c>
      <c r="C140" s="13" t="str">
        <f>Rekenblad!C140</f>
        <v>Mindervalide toilet</v>
      </c>
      <c r="D140" s="14" t="str">
        <f>Rekenblad!D140</f>
        <v>Hoofdgebouw</v>
      </c>
      <c r="E140" s="15" t="str">
        <f>Rekenblad!E140</f>
        <v>D.H.T.</v>
      </c>
      <c r="F140" s="16">
        <f>Rekenblad!F140</f>
        <v>4.33</v>
      </c>
      <c r="G140" s="17">
        <f>Rekenblad!G140</f>
        <v>200</v>
      </c>
      <c r="H140" s="74">
        <f>Rekenblad!H140</f>
        <v>0</v>
      </c>
      <c r="I140" s="20">
        <f>Rekenblad!I140</f>
        <v>0</v>
      </c>
      <c r="J140" s="20">
        <f>Rekenblad!J140</f>
        <v>17.64</v>
      </c>
      <c r="K140" s="20">
        <f>Rekenblad!K140</f>
        <v>0</v>
      </c>
      <c r="L140" s="21">
        <f>Rekenblad!L140</f>
        <v>0</v>
      </c>
      <c r="M140" s="9">
        <f>Rekenblad!M140</f>
        <v>0</v>
      </c>
      <c r="N140" s="9" t="str">
        <f>Rekenblad!N140</f>
        <v>Toilet</v>
      </c>
      <c r="O140" s="22">
        <f t="shared" si="8"/>
        <v>0</v>
      </c>
      <c r="P140" s="40" t="e">
        <f t="shared" si="4"/>
        <v>#DIV/0!</v>
      </c>
    </row>
    <row r="141" spans="1:16" hidden="1" x14ac:dyDescent="0.25">
      <c r="A141" s="71" t="str">
        <f>Rekenblad!A141</f>
        <v>Begane grond</v>
      </c>
      <c r="B141" s="32" t="str">
        <f>Rekenblad!B141</f>
        <v>0.07</v>
      </c>
      <c r="C141" s="13" t="str">
        <f>Rekenblad!C141</f>
        <v>Damestoilet voorruimte</v>
      </c>
      <c r="D141" s="14" t="str">
        <f>Rekenblad!D141</f>
        <v>Hoofdgebouw</v>
      </c>
      <c r="E141" s="15" t="str">
        <f>Rekenblad!E141</f>
        <v>D.H.T.</v>
      </c>
      <c r="F141" s="16">
        <f>Rekenblad!F141</f>
        <v>5.0999999999999996</v>
      </c>
      <c r="G141" s="17">
        <f>Rekenblad!G141</f>
        <v>200</v>
      </c>
      <c r="H141" s="74">
        <f>Rekenblad!H141</f>
        <v>0</v>
      </c>
      <c r="I141" s="20">
        <f>Rekenblad!I141</f>
        <v>0</v>
      </c>
      <c r="J141" s="20">
        <f>Rekenblad!J141</f>
        <v>20.78</v>
      </c>
      <c r="K141" s="20">
        <f>Rekenblad!K141</f>
        <v>0</v>
      </c>
      <c r="L141" s="21">
        <f>Rekenblad!L141</f>
        <v>0</v>
      </c>
      <c r="M141" s="9">
        <f>Rekenblad!M141</f>
        <v>0</v>
      </c>
      <c r="N141" s="9" t="str">
        <f>Rekenblad!N141</f>
        <v>Toilet</v>
      </c>
      <c r="O141" s="22">
        <f t="shared" si="8"/>
        <v>0</v>
      </c>
      <c r="P141" s="40" t="e">
        <f t="shared" si="4"/>
        <v>#DIV/0!</v>
      </c>
    </row>
    <row r="142" spans="1:16" hidden="1" x14ac:dyDescent="0.25">
      <c r="A142" s="71" t="str">
        <f>Rekenblad!A142</f>
        <v>Begane grond</v>
      </c>
      <c r="B142" s="33" t="str">
        <f>Rekenblad!B142</f>
        <v>0.11</v>
      </c>
      <c r="C142" s="13" t="str">
        <f>Rekenblad!C142</f>
        <v>Damestoilet voorruimte</v>
      </c>
      <c r="D142" s="14" t="str">
        <f>Rekenblad!D142</f>
        <v>Onderbouw</v>
      </c>
      <c r="E142" s="15" t="str">
        <f>Rekenblad!E142</f>
        <v>Epoxy</v>
      </c>
      <c r="F142" s="16">
        <f>Rekenblad!F142</f>
        <v>5.0999999999999996</v>
      </c>
      <c r="G142" s="31">
        <f>Rekenblad!G142</f>
        <v>200</v>
      </c>
      <c r="H142" s="74">
        <f>Rekenblad!H142</f>
        <v>0</v>
      </c>
      <c r="I142" s="20">
        <f>Rekenblad!I142</f>
        <v>0</v>
      </c>
      <c r="J142" s="20">
        <f>Rekenblad!J142</f>
        <v>20.78</v>
      </c>
      <c r="K142" s="20">
        <f>Rekenblad!K142</f>
        <v>0</v>
      </c>
      <c r="L142" s="21">
        <f>Rekenblad!L142</f>
        <v>0</v>
      </c>
      <c r="M142" s="9">
        <f>Rekenblad!M142</f>
        <v>0</v>
      </c>
      <c r="N142" s="9" t="str">
        <f>Rekenblad!N142</f>
        <v>Toilet</v>
      </c>
      <c r="O142" s="22">
        <f t="shared" si="8"/>
        <v>0</v>
      </c>
      <c r="P142" s="40" t="e">
        <f t="shared" si="4"/>
        <v>#DIV/0!</v>
      </c>
    </row>
    <row r="143" spans="1:16" hidden="1" x14ac:dyDescent="0.25">
      <c r="A143" s="71" t="str">
        <f>Rekenblad!A143</f>
        <v>Eerste etage</v>
      </c>
      <c r="B143" s="32" t="str">
        <f>Rekenblad!B143</f>
        <v>0.07</v>
      </c>
      <c r="C143" s="13" t="str">
        <f>Rekenblad!C143</f>
        <v>Damestoilet voorruimte</v>
      </c>
      <c r="D143" s="14" t="str">
        <f>Rekenblad!D143</f>
        <v>Gvmzaal</v>
      </c>
      <c r="E143" s="15" t="str">
        <f>Rekenblad!E143</f>
        <v>D.H.T.</v>
      </c>
      <c r="F143" s="16">
        <f>Rekenblad!F143</f>
        <v>6.9</v>
      </c>
      <c r="G143" s="17">
        <f>Rekenblad!G143</f>
        <v>200</v>
      </c>
      <c r="H143" s="74">
        <f>Rekenblad!H143</f>
        <v>0</v>
      </c>
      <c r="I143" s="20">
        <f>Rekenblad!I143</f>
        <v>0</v>
      </c>
      <c r="J143" s="20">
        <f>Rekenblad!J143</f>
        <v>28.11</v>
      </c>
      <c r="K143" s="20">
        <f>Rekenblad!K143</f>
        <v>0</v>
      </c>
      <c r="L143" s="21">
        <f>Rekenblad!L143</f>
        <v>0</v>
      </c>
      <c r="M143" s="9">
        <f>Rekenblad!M143</f>
        <v>0</v>
      </c>
      <c r="N143" s="9" t="str">
        <f>Rekenblad!N143</f>
        <v>Toilet</v>
      </c>
      <c r="O143" s="22">
        <f t="shared" si="8"/>
        <v>0</v>
      </c>
      <c r="P143" s="40" t="e">
        <f t="shared" si="4"/>
        <v>#DIV/0!</v>
      </c>
    </row>
    <row r="144" spans="1:16" hidden="1" x14ac:dyDescent="0.25">
      <c r="A144" s="71" t="str">
        <f>Rekenblad!A144</f>
        <v>Eerste etage</v>
      </c>
      <c r="B144" s="12" t="str">
        <f>Rekenblad!B144</f>
        <v>0.07</v>
      </c>
      <c r="C144" s="13" t="str">
        <f>Rekenblad!C144</f>
        <v>Herentoilet voorruimte</v>
      </c>
      <c r="D144" s="14" t="str">
        <f>Rekenblad!D144</f>
        <v>Gvmzaal</v>
      </c>
      <c r="E144" s="15" t="str">
        <f>Rekenblad!E144</f>
        <v>D.H.T.</v>
      </c>
      <c r="F144" s="16">
        <f>Rekenblad!F144</f>
        <v>6.9</v>
      </c>
      <c r="G144" s="17">
        <f>Rekenblad!G144</f>
        <v>200</v>
      </c>
      <c r="H144" s="74">
        <f>Rekenblad!H144</f>
        <v>0</v>
      </c>
      <c r="I144" s="20">
        <f>Rekenblad!I144</f>
        <v>0</v>
      </c>
      <c r="J144" s="20">
        <f>Rekenblad!J144</f>
        <v>28.11</v>
      </c>
      <c r="K144" s="20">
        <f>Rekenblad!K144</f>
        <v>0</v>
      </c>
      <c r="L144" s="21">
        <f>Rekenblad!L144</f>
        <v>0</v>
      </c>
      <c r="M144" s="9">
        <f>Rekenblad!M144</f>
        <v>0</v>
      </c>
      <c r="N144" s="9" t="str">
        <f>Rekenblad!N144</f>
        <v>Toilet</v>
      </c>
      <c r="O144" s="22">
        <f t="shared" si="8"/>
        <v>0</v>
      </c>
      <c r="P144" s="40" t="e">
        <f t="shared" ref="P144:P183" si="9">O144/I144-1</f>
        <v>#DIV/0!</v>
      </c>
    </row>
    <row r="145" spans="1:16" hidden="1" x14ac:dyDescent="0.25">
      <c r="A145" s="71" t="str">
        <f>Rekenblad!A145</f>
        <v>Begane grond</v>
      </c>
      <c r="B145" s="12" t="str">
        <f>Rekenblad!B145</f>
        <v>0.03</v>
      </c>
      <c r="C145" s="13" t="str">
        <f>Rekenblad!C145</f>
        <v>Herentoilet voorruimte</v>
      </c>
      <c r="D145" s="14" t="str">
        <f>Rekenblad!D145</f>
        <v>Hoofdgebouw</v>
      </c>
      <c r="E145" s="15" t="str">
        <f>Rekenblad!E145</f>
        <v>D.H.T.</v>
      </c>
      <c r="F145" s="16">
        <f>Rekenblad!F145</f>
        <v>5.49</v>
      </c>
      <c r="G145" s="17">
        <f>Rekenblad!G145</f>
        <v>200</v>
      </c>
      <c r="H145" s="74">
        <f>Rekenblad!H145</f>
        <v>0</v>
      </c>
      <c r="I145" s="20">
        <f>Rekenblad!I145</f>
        <v>0</v>
      </c>
      <c r="J145" s="20">
        <f>Rekenblad!J145</f>
        <v>22.37</v>
      </c>
      <c r="K145" s="20">
        <f>Rekenblad!K145</f>
        <v>0</v>
      </c>
      <c r="L145" s="21">
        <f>Rekenblad!L145</f>
        <v>0</v>
      </c>
      <c r="M145" s="9">
        <f>Rekenblad!M145</f>
        <v>0</v>
      </c>
      <c r="N145" s="9" t="str">
        <f>Rekenblad!N145</f>
        <v>Toilet</v>
      </c>
      <c r="O145" s="22">
        <f t="shared" si="8"/>
        <v>0</v>
      </c>
      <c r="P145" s="40" t="e">
        <f t="shared" si="9"/>
        <v>#DIV/0!</v>
      </c>
    </row>
    <row r="146" spans="1:16" hidden="1" x14ac:dyDescent="0.25">
      <c r="A146" s="71" t="str">
        <f>Rekenblad!A146</f>
        <v>Begane grond</v>
      </c>
      <c r="B146" s="33" t="str">
        <f>Rekenblad!B146</f>
        <v>0.28</v>
      </c>
      <c r="C146" s="13" t="str">
        <f>Rekenblad!C146</f>
        <v>Lerarentoilet dames</v>
      </c>
      <c r="D146" s="14" t="str">
        <f>Rekenblad!D146</f>
        <v>Onderbouw</v>
      </c>
      <c r="E146" s="15" t="str">
        <f>Rekenblad!E146</f>
        <v>Epoxy</v>
      </c>
      <c r="F146" s="16">
        <f>Rekenblad!F146</f>
        <v>2.23</v>
      </c>
      <c r="G146" s="44">
        <f>Rekenblad!G146</f>
        <v>200</v>
      </c>
      <c r="H146" s="74">
        <f>Rekenblad!H146</f>
        <v>0</v>
      </c>
      <c r="I146" s="20">
        <f>Rekenblad!I146</f>
        <v>0</v>
      </c>
      <c r="J146" s="20">
        <f>Rekenblad!J146</f>
        <v>9.09</v>
      </c>
      <c r="K146" s="20">
        <f>Rekenblad!K146</f>
        <v>0</v>
      </c>
      <c r="L146" s="21">
        <f>Rekenblad!L146</f>
        <v>0</v>
      </c>
      <c r="M146" s="9">
        <f>Rekenblad!M146</f>
        <v>0</v>
      </c>
      <c r="N146" s="9" t="str">
        <f>Rekenblad!N146</f>
        <v>Toilet</v>
      </c>
      <c r="O146" s="22">
        <f t="shared" si="8"/>
        <v>0</v>
      </c>
      <c r="P146" s="40" t="e">
        <f t="shared" si="9"/>
        <v>#DIV/0!</v>
      </c>
    </row>
    <row r="147" spans="1:16" hidden="1" x14ac:dyDescent="0.25">
      <c r="A147" s="71" t="str">
        <f>Rekenblad!A147</f>
        <v>Tussenverdieping</v>
      </c>
      <c r="B147" s="50" t="str">
        <f>Rekenblad!B147</f>
        <v>0.03</v>
      </c>
      <c r="C147" s="13" t="str">
        <f>Rekenblad!C147</f>
        <v>Douche</v>
      </c>
      <c r="D147" s="14" t="str">
        <f>Rekenblad!D147</f>
        <v>Hoofdgebouw</v>
      </c>
      <c r="E147" s="15" t="str">
        <f>Rekenblad!E147</f>
        <v>D.H.T.</v>
      </c>
      <c r="F147" s="16">
        <f>Rekenblad!F147</f>
        <v>2.3199999999999998</v>
      </c>
      <c r="G147" s="25">
        <f>Rekenblad!G147</f>
        <v>80</v>
      </c>
      <c r="H147" s="74">
        <f>Rekenblad!H147</f>
        <v>0</v>
      </c>
      <c r="I147" s="20">
        <f>Rekenblad!I147</f>
        <v>0</v>
      </c>
      <c r="J147" s="20">
        <f>Rekenblad!J147</f>
        <v>4.8600000000000003</v>
      </c>
      <c r="K147" s="20">
        <f>Rekenblad!K147</f>
        <v>0</v>
      </c>
      <c r="L147" s="21">
        <f>Rekenblad!L147</f>
        <v>0</v>
      </c>
      <c r="M147" s="43">
        <f>Rekenblad!M147</f>
        <v>0</v>
      </c>
      <c r="N147" s="9" t="str">
        <f>Rekenblad!N147</f>
        <v>Toilet</v>
      </c>
      <c r="O147" s="22">
        <f t="shared" si="8"/>
        <v>0</v>
      </c>
      <c r="P147" s="40" t="e">
        <f t="shared" si="9"/>
        <v>#DIV/0!</v>
      </c>
    </row>
    <row r="148" spans="1:16" hidden="1" x14ac:dyDescent="0.25">
      <c r="A148" s="71" t="str">
        <f>Rekenblad!A148</f>
        <v>Tussenverdieping</v>
      </c>
      <c r="B148" s="51" t="str">
        <f>Rekenblad!B148</f>
        <v>0.05</v>
      </c>
      <c r="C148" s="13" t="str">
        <f>Rekenblad!C148</f>
        <v>Douche</v>
      </c>
      <c r="D148" s="14" t="str">
        <f>Rekenblad!D148</f>
        <v>Hoofdgebouw</v>
      </c>
      <c r="E148" s="15" t="str">
        <f>Rekenblad!E148</f>
        <v>D.H.T.</v>
      </c>
      <c r="F148" s="16">
        <f>Rekenblad!F148</f>
        <v>3</v>
      </c>
      <c r="G148" s="25">
        <f>Rekenblad!G148</f>
        <v>80</v>
      </c>
      <c r="H148" s="74">
        <f>Rekenblad!H148</f>
        <v>0</v>
      </c>
      <c r="I148" s="20">
        <f>Rekenblad!I148</f>
        <v>0</v>
      </c>
      <c r="J148" s="20">
        <f>Rekenblad!J148</f>
        <v>6.29</v>
      </c>
      <c r="K148" s="20">
        <f>Rekenblad!K148</f>
        <v>0</v>
      </c>
      <c r="L148" s="21">
        <f>Rekenblad!L148</f>
        <v>0</v>
      </c>
      <c r="M148" s="9">
        <f>Rekenblad!M148</f>
        <v>0</v>
      </c>
      <c r="N148" s="9" t="str">
        <f>Rekenblad!N148</f>
        <v>Toilet</v>
      </c>
      <c r="O148" s="22">
        <f t="shared" si="8"/>
        <v>0</v>
      </c>
      <c r="P148" s="40" t="e">
        <f t="shared" si="9"/>
        <v>#DIV/0!</v>
      </c>
    </row>
    <row r="149" spans="1:16" hidden="1" x14ac:dyDescent="0.25">
      <c r="A149" s="71" t="str">
        <f>Rekenblad!A149</f>
        <v>Eerste etage</v>
      </c>
      <c r="B149" s="12" t="str">
        <f>Rekenblad!B149</f>
        <v>0.06</v>
      </c>
      <c r="C149" s="13" t="str">
        <f>Rekenblad!C149</f>
        <v>Sportbegeleider sanitair</v>
      </c>
      <c r="D149" s="14" t="str">
        <f>Rekenblad!D149</f>
        <v>Gvmzaal</v>
      </c>
      <c r="E149" s="15" t="str">
        <f>Rekenblad!E149</f>
        <v>D.H.T.</v>
      </c>
      <c r="F149" s="16">
        <f>Rekenblad!F149</f>
        <v>4.33</v>
      </c>
      <c r="G149" s="17">
        <f>Rekenblad!G149</f>
        <v>200</v>
      </c>
      <c r="H149" s="74">
        <f>Rekenblad!H149</f>
        <v>0</v>
      </c>
      <c r="I149" s="20">
        <f>Rekenblad!I149</f>
        <v>0</v>
      </c>
      <c r="J149" s="20">
        <f>Rekenblad!J149</f>
        <v>26.46</v>
      </c>
      <c r="K149" s="20">
        <f>Rekenblad!K149</f>
        <v>0</v>
      </c>
      <c r="L149" s="21">
        <f>Rekenblad!L149</f>
        <v>0</v>
      </c>
      <c r="M149" s="43">
        <f>Rekenblad!M149</f>
        <v>0</v>
      </c>
      <c r="N149" s="9" t="str">
        <f>Rekenblad!N149</f>
        <v>Docententoilet</v>
      </c>
      <c r="O149" s="22">
        <f>F149*G149*$R$21</f>
        <v>0</v>
      </c>
      <c r="P149" s="40" t="e">
        <f t="shared" si="9"/>
        <v>#DIV/0!</v>
      </c>
    </row>
    <row r="150" spans="1:16" hidden="1" x14ac:dyDescent="0.25">
      <c r="A150" s="71" t="str">
        <f>Rekenblad!A150</f>
        <v>Derde etage</v>
      </c>
      <c r="B150" s="28" t="str">
        <f>Rekenblad!B150</f>
        <v>3.03</v>
      </c>
      <c r="C150" s="23" t="str">
        <f>Rekenblad!C150</f>
        <v>Docententoilet</v>
      </c>
      <c r="D150" s="14" t="str">
        <f>Rekenblad!D150</f>
        <v>Hoofdgebouw</v>
      </c>
      <c r="E150" s="15" t="str">
        <f>Rekenblad!E150</f>
        <v>D.H.T.</v>
      </c>
      <c r="F150" s="16">
        <f>Rekenblad!F150</f>
        <v>1.1599999999999999</v>
      </c>
      <c r="G150" s="29">
        <f>Rekenblad!G150</f>
        <v>200</v>
      </c>
      <c r="H150" s="74">
        <f>Rekenblad!H150</f>
        <v>0</v>
      </c>
      <c r="I150" s="20">
        <f>Rekenblad!I150</f>
        <v>0</v>
      </c>
      <c r="J150" s="20">
        <f>Rekenblad!J150</f>
        <v>7.09</v>
      </c>
      <c r="K150" s="20">
        <f>Rekenblad!K150</f>
        <v>0</v>
      </c>
      <c r="L150" s="21">
        <f>Rekenblad!L150</f>
        <v>0</v>
      </c>
      <c r="M150" s="9">
        <f>Rekenblad!M150</f>
        <v>0</v>
      </c>
      <c r="N150" s="9" t="str">
        <f>Rekenblad!N150</f>
        <v>Docententoilet</v>
      </c>
      <c r="O150" s="22">
        <f t="shared" ref="O150:O152" si="10">F150*G150*$R$21</f>
        <v>0</v>
      </c>
      <c r="P150" s="40" t="e">
        <f t="shared" si="9"/>
        <v>#DIV/0!</v>
      </c>
    </row>
    <row r="151" spans="1:16" hidden="1" x14ac:dyDescent="0.25">
      <c r="A151" s="71" t="str">
        <f>Rekenblad!A151</f>
        <v>Eerste etage</v>
      </c>
      <c r="B151" s="26" t="str">
        <f>Rekenblad!B151</f>
        <v>1.02</v>
      </c>
      <c r="C151" s="13" t="str">
        <f>Rekenblad!C151</f>
        <v>Docententoilet</v>
      </c>
      <c r="D151" s="14" t="str">
        <f>Rekenblad!D151</f>
        <v>Hoofdgebouw</v>
      </c>
      <c r="E151" s="15" t="str">
        <f>Rekenblad!E151</f>
        <v>D.H.T.</v>
      </c>
      <c r="F151" s="16">
        <f>Rekenblad!F151</f>
        <v>1.1599999999999999</v>
      </c>
      <c r="G151" s="25">
        <f>Rekenblad!G151</f>
        <v>200</v>
      </c>
      <c r="H151" s="74">
        <f>Rekenblad!H151</f>
        <v>0</v>
      </c>
      <c r="I151" s="20">
        <f>Rekenblad!I151</f>
        <v>0</v>
      </c>
      <c r="J151" s="20">
        <f>Rekenblad!J151</f>
        <v>7.09</v>
      </c>
      <c r="K151" s="20">
        <f>Rekenblad!K151</f>
        <v>0</v>
      </c>
      <c r="L151" s="21">
        <f>Rekenblad!L151</f>
        <v>0</v>
      </c>
      <c r="M151" s="9">
        <f>Rekenblad!M151</f>
        <v>0</v>
      </c>
      <c r="N151" s="9" t="str">
        <f>Rekenblad!N151</f>
        <v>Docententoilet</v>
      </c>
      <c r="O151" s="22">
        <f t="shared" si="10"/>
        <v>0</v>
      </c>
      <c r="P151" s="40" t="e">
        <f t="shared" si="9"/>
        <v>#DIV/0!</v>
      </c>
    </row>
    <row r="152" spans="1:16" hidden="1" x14ac:dyDescent="0.25">
      <c r="A152" s="71" t="str">
        <f>Rekenblad!A152</f>
        <v>Tweede etage</v>
      </c>
      <c r="B152" s="28" t="str">
        <f>Rekenblad!B152</f>
        <v>2.02</v>
      </c>
      <c r="C152" s="52" t="str">
        <f>Rekenblad!C152</f>
        <v>Docententoilet</v>
      </c>
      <c r="D152" s="14" t="str">
        <f>Rekenblad!D152</f>
        <v>Hoofdgebouw</v>
      </c>
      <c r="E152" s="15" t="str">
        <f>Rekenblad!E152</f>
        <v>D.H.T.</v>
      </c>
      <c r="F152" s="16">
        <f>Rekenblad!F152</f>
        <v>1.1599999999999999</v>
      </c>
      <c r="G152" s="29">
        <f>Rekenblad!G152</f>
        <v>200</v>
      </c>
      <c r="H152" s="74">
        <f>Rekenblad!H152</f>
        <v>0</v>
      </c>
      <c r="I152" s="20">
        <f>Rekenblad!I152</f>
        <v>0</v>
      </c>
      <c r="J152" s="20">
        <f>Rekenblad!J152</f>
        <v>7.09</v>
      </c>
      <c r="K152" s="20">
        <f>Rekenblad!K152</f>
        <v>0</v>
      </c>
      <c r="L152" s="21">
        <f>Rekenblad!L152</f>
        <v>0</v>
      </c>
      <c r="M152" s="9">
        <f>Rekenblad!M152</f>
        <v>0</v>
      </c>
      <c r="N152" s="9" t="str">
        <f>Rekenblad!N152</f>
        <v>Docententoilet</v>
      </c>
      <c r="O152" s="22">
        <f t="shared" si="10"/>
        <v>0</v>
      </c>
      <c r="P152" s="40" t="e">
        <f t="shared" si="9"/>
        <v>#DIV/0!</v>
      </c>
    </row>
    <row r="153" spans="1:16" hidden="1" x14ac:dyDescent="0.25">
      <c r="A153" s="71" t="str">
        <f>Rekenblad!A153</f>
        <v>Begane grond</v>
      </c>
      <c r="B153" s="26" t="str">
        <f>Rekenblad!B153</f>
        <v>0.23</v>
      </c>
      <c r="C153" s="13" t="str">
        <f>Rekenblad!C153</f>
        <v>Pantry</v>
      </c>
      <c r="D153" s="14" t="str">
        <f>Rekenblad!D153</f>
        <v>Hoofdgebouw</v>
      </c>
      <c r="E153" s="15" t="str">
        <f>Rekenblad!E153</f>
        <v>Gietvloer</v>
      </c>
      <c r="F153" s="16">
        <f>Rekenblad!F153</f>
        <v>3.51</v>
      </c>
      <c r="G153" s="25">
        <f>Rekenblad!G153</f>
        <v>200</v>
      </c>
      <c r="H153" s="74">
        <f>Rekenblad!H153</f>
        <v>0</v>
      </c>
      <c r="I153" s="20">
        <f>Rekenblad!I153</f>
        <v>0</v>
      </c>
      <c r="J153" s="20">
        <f>Rekenblad!J153</f>
        <v>25.74</v>
      </c>
      <c r="K153" s="20">
        <f>Rekenblad!K153</f>
        <v>0</v>
      </c>
      <c r="L153" s="21">
        <f>Rekenblad!L153</f>
        <v>0</v>
      </c>
      <c r="M153" s="9">
        <f>Rekenblad!M153</f>
        <v>0</v>
      </c>
      <c r="N153" s="9" t="str">
        <f>Rekenblad!N153</f>
        <v>Pantry</v>
      </c>
      <c r="O153" s="22">
        <f>F153*G153*$R$22</f>
        <v>0</v>
      </c>
      <c r="P153" s="40" t="e">
        <f t="shared" si="9"/>
        <v>#DIV/0!</v>
      </c>
    </row>
    <row r="154" spans="1:16" hidden="1" x14ac:dyDescent="0.25">
      <c r="A154" s="71" t="str">
        <f>Rekenblad!A154</f>
        <v>Begane grond</v>
      </c>
      <c r="B154" s="26" t="str">
        <f>Rekenblad!B154</f>
        <v>0.29</v>
      </c>
      <c r="C154" s="13" t="str">
        <f>Rekenblad!C154</f>
        <v>Leraren herentoilet</v>
      </c>
      <c r="D154" s="14" t="str">
        <f>Rekenblad!D154</f>
        <v>Hoofdgebouw</v>
      </c>
      <c r="E154" s="15" t="str">
        <f>Rekenblad!E154</f>
        <v>D.H.T.</v>
      </c>
      <c r="F154" s="16">
        <f>Rekenblad!F154</f>
        <v>1.36</v>
      </c>
      <c r="G154" s="25">
        <f>Rekenblad!G154</f>
        <v>200</v>
      </c>
      <c r="H154" s="74">
        <f>Rekenblad!H154</f>
        <v>0</v>
      </c>
      <c r="I154" s="20">
        <f>Rekenblad!I154</f>
        <v>0</v>
      </c>
      <c r="J154" s="20">
        <f>Rekenblad!J154</f>
        <v>14.25</v>
      </c>
      <c r="K154" s="20">
        <f>Rekenblad!K154</f>
        <v>0</v>
      </c>
      <c r="L154" s="21">
        <f>Rekenblad!L154</f>
        <v>0</v>
      </c>
      <c r="M154" s="43">
        <f>Rekenblad!M154</f>
        <v>0</v>
      </c>
      <c r="N154" s="9" t="str">
        <f>Rekenblad!N154</f>
        <v>Damestoilet</v>
      </c>
      <c r="O154" s="22">
        <f>F154*G154*$R$23</f>
        <v>0</v>
      </c>
      <c r="P154" s="40" t="e">
        <f t="shared" si="9"/>
        <v>#DIV/0!</v>
      </c>
    </row>
    <row r="155" spans="1:16" hidden="1" x14ac:dyDescent="0.25">
      <c r="A155" s="71" t="str">
        <f>Rekenblad!A155</f>
        <v>Begane grond</v>
      </c>
      <c r="B155" s="26" t="str">
        <f>Rekenblad!B155</f>
        <v>0.3</v>
      </c>
      <c r="C155" s="13" t="str">
        <f>Rekenblad!C155</f>
        <v>Leraren herentoilet</v>
      </c>
      <c r="D155" s="14" t="str">
        <f>Rekenblad!D155</f>
        <v>Hoofdgebouw</v>
      </c>
      <c r="E155" s="15" t="str">
        <f>Rekenblad!E155</f>
        <v>D.H.T.</v>
      </c>
      <c r="F155" s="16">
        <f>Rekenblad!F155</f>
        <v>1.36</v>
      </c>
      <c r="G155" s="25">
        <f>Rekenblad!G155</f>
        <v>200</v>
      </c>
      <c r="H155" s="74">
        <f>Rekenblad!H155</f>
        <v>0</v>
      </c>
      <c r="I155" s="20">
        <f>Rekenblad!I155</f>
        <v>0</v>
      </c>
      <c r="J155" s="20">
        <f>Rekenblad!J155</f>
        <v>14.25</v>
      </c>
      <c r="K155" s="20">
        <f>Rekenblad!K155</f>
        <v>0</v>
      </c>
      <c r="L155" s="21">
        <f>Rekenblad!L155</f>
        <v>0</v>
      </c>
      <c r="M155" s="9">
        <f>Rekenblad!M155</f>
        <v>0</v>
      </c>
      <c r="N155" s="9" t="str">
        <f>Rekenblad!N155</f>
        <v>Damestoilet</v>
      </c>
      <c r="O155" s="22">
        <f t="shared" ref="O155:O174" si="11">F155*G155*$R$23</f>
        <v>0</v>
      </c>
      <c r="P155" s="40" t="e">
        <f t="shared" si="9"/>
        <v>#DIV/0!</v>
      </c>
    </row>
    <row r="156" spans="1:16" hidden="1" x14ac:dyDescent="0.25">
      <c r="A156" s="71" t="str">
        <f>Rekenblad!A156</f>
        <v>Eerste etage</v>
      </c>
      <c r="B156" s="12" t="str">
        <f>Rekenblad!B156</f>
        <v>0.08</v>
      </c>
      <c r="C156" s="13" t="str">
        <f>Rekenblad!C156</f>
        <v>Damestoilet</v>
      </c>
      <c r="D156" s="14" t="str">
        <f>Rekenblad!D156</f>
        <v>Gvmzaal</v>
      </c>
      <c r="E156" s="15" t="str">
        <f>Rekenblad!E156</f>
        <v>D.H.T.</v>
      </c>
      <c r="F156" s="16">
        <f>Rekenblad!F156</f>
        <v>1.2</v>
      </c>
      <c r="G156" s="17">
        <f>Rekenblad!G156</f>
        <v>200</v>
      </c>
      <c r="H156" s="74">
        <f>Rekenblad!H156</f>
        <v>0</v>
      </c>
      <c r="I156" s="20">
        <f>Rekenblad!I156</f>
        <v>0</v>
      </c>
      <c r="J156" s="20">
        <f>Rekenblad!J156</f>
        <v>12.57</v>
      </c>
      <c r="K156" s="20">
        <f>Rekenblad!K156</f>
        <v>0</v>
      </c>
      <c r="L156" s="21">
        <f>Rekenblad!L156</f>
        <v>0</v>
      </c>
      <c r="M156" s="9">
        <f>Rekenblad!M156</f>
        <v>0</v>
      </c>
      <c r="N156" s="9" t="str">
        <f>Rekenblad!N156</f>
        <v>Damestoilet</v>
      </c>
      <c r="O156" s="22">
        <f t="shared" si="11"/>
        <v>0</v>
      </c>
      <c r="P156" s="40" t="e">
        <f t="shared" si="9"/>
        <v>#DIV/0!</v>
      </c>
    </row>
    <row r="157" spans="1:16" hidden="1" x14ac:dyDescent="0.25">
      <c r="A157" s="71" t="str">
        <f>Rekenblad!A157</f>
        <v>Eerste etage</v>
      </c>
      <c r="B157" s="12" t="str">
        <f>Rekenblad!B157</f>
        <v>0.09</v>
      </c>
      <c r="C157" s="13" t="str">
        <f>Rekenblad!C157</f>
        <v>Damestoilet</v>
      </c>
      <c r="D157" s="14" t="str">
        <f>Rekenblad!D157</f>
        <v>Gvmzaal</v>
      </c>
      <c r="E157" s="15" t="str">
        <f>Rekenblad!E157</f>
        <v>D.H.T.</v>
      </c>
      <c r="F157" s="16">
        <f>Rekenblad!F157</f>
        <v>1.2</v>
      </c>
      <c r="G157" s="17">
        <f>Rekenblad!G157</f>
        <v>200</v>
      </c>
      <c r="H157" s="74">
        <f>Rekenblad!H157</f>
        <v>0</v>
      </c>
      <c r="I157" s="20">
        <f>Rekenblad!I157</f>
        <v>0</v>
      </c>
      <c r="J157" s="20">
        <f>Rekenblad!J157</f>
        <v>12.57</v>
      </c>
      <c r="K157" s="20">
        <f>Rekenblad!K157</f>
        <v>0</v>
      </c>
      <c r="L157" s="21">
        <f>Rekenblad!L157</f>
        <v>0</v>
      </c>
      <c r="M157" s="9">
        <f>Rekenblad!M157</f>
        <v>0</v>
      </c>
      <c r="N157" s="9" t="str">
        <f>Rekenblad!N157</f>
        <v>Damestoilet</v>
      </c>
      <c r="O157" s="22">
        <f t="shared" si="11"/>
        <v>0</v>
      </c>
      <c r="P157" s="40" t="e">
        <f t="shared" si="9"/>
        <v>#DIV/0!</v>
      </c>
    </row>
    <row r="158" spans="1:16" hidden="1" x14ac:dyDescent="0.25">
      <c r="A158" s="71" t="str">
        <f>Rekenblad!A158</f>
        <v>Begane grond</v>
      </c>
      <c r="B158" s="32" t="str">
        <f>Rekenblad!B158</f>
        <v>0.08</v>
      </c>
      <c r="C158" s="13" t="str">
        <f>Rekenblad!C158</f>
        <v>Damestoilet</v>
      </c>
      <c r="D158" s="14" t="str">
        <f>Rekenblad!D158</f>
        <v>Hoofdgebouw</v>
      </c>
      <c r="E158" s="15" t="str">
        <f>Rekenblad!E158</f>
        <v>D.H.T.</v>
      </c>
      <c r="F158" s="16">
        <f>Rekenblad!F158</f>
        <v>1.2</v>
      </c>
      <c r="G158" s="17">
        <f>Rekenblad!G158</f>
        <v>200</v>
      </c>
      <c r="H158" s="74">
        <f>Rekenblad!H158</f>
        <v>0</v>
      </c>
      <c r="I158" s="20">
        <f>Rekenblad!I158</f>
        <v>0</v>
      </c>
      <c r="J158" s="20">
        <f>Rekenblad!J158</f>
        <v>12.57</v>
      </c>
      <c r="K158" s="20">
        <f>Rekenblad!K158</f>
        <v>0</v>
      </c>
      <c r="L158" s="21">
        <f>Rekenblad!L158</f>
        <v>0</v>
      </c>
      <c r="M158" s="9">
        <f>Rekenblad!M158</f>
        <v>0</v>
      </c>
      <c r="N158" s="9" t="str">
        <f>Rekenblad!N158</f>
        <v>Damestoilet</v>
      </c>
      <c r="O158" s="22">
        <f t="shared" si="11"/>
        <v>0</v>
      </c>
      <c r="P158" s="40" t="e">
        <f t="shared" si="9"/>
        <v>#DIV/0!</v>
      </c>
    </row>
    <row r="159" spans="1:16" hidden="1" x14ac:dyDescent="0.25">
      <c r="A159" s="71" t="str">
        <f>Rekenblad!A159</f>
        <v>Begane grond</v>
      </c>
      <c r="B159" s="12" t="str">
        <f>Rekenblad!B159</f>
        <v>0.09</v>
      </c>
      <c r="C159" s="13" t="str">
        <f>Rekenblad!C159</f>
        <v>Damestoilet</v>
      </c>
      <c r="D159" s="14" t="str">
        <f>Rekenblad!D159</f>
        <v>Hoofdgebouw</v>
      </c>
      <c r="E159" s="15" t="str">
        <f>Rekenblad!E159</f>
        <v>D.H.T.</v>
      </c>
      <c r="F159" s="16">
        <f>Rekenblad!F159</f>
        <v>1.2</v>
      </c>
      <c r="G159" s="17">
        <f>Rekenblad!G159</f>
        <v>200</v>
      </c>
      <c r="H159" s="74">
        <f>Rekenblad!H159</f>
        <v>0</v>
      </c>
      <c r="I159" s="20">
        <f>Rekenblad!I159</f>
        <v>0</v>
      </c>
      <c r="J159" s="20">
        <f>Rekenblad!J159</f>
        <v>12.57</v>
      </c>
      <c r="K159" s="20">
        <f>Rekenblad!K159</f>
        <v>0</v>
      </c>
      <c r="L159" s="21">
        <f>Rekenblad!L159</f>
        <v>0</v>
      </c>
      <c r="M159" s="9">
        <f>Rekenblad!M159</f>
        <v>0</v>
      </c>
      <c r="N159" s="9" t="str">
        <f>Rekenblad!N159</f>
        <v>Damestoilet</v>
      </c>
      <c r="O159" s="22">
        <f t="shared" si="11"/>
        <v>0</v>
      </c>
      <c r="P159" s="40" t="e">
        <f t="shared" si="9"/>
        <v>#DIV/0!</v>
      </c>
    </row>
    <row r="160" spans="1:16" hidden="1" x14ac:dyDescent="0.25">
      <c r="A160" s="71" t="str">
        <f>Rekenblad!A160</f>
        <v>Begane grond</v>
      </c>
      <c r="B160" s="12" t="str">
        <f>Rekenblad!B160</f>
        <v>0.1</v>
      </c>
      <c r="C160" s="13" t="str">
        <f>Rekenblad!C160</f>
        <v>Damestoilet</v>
      </c>
      <c r="D160" s="14" t="str">
        <f>Rekenblad!D160</f>
        <v>Hoofdgebouw</v>
      </c>
      <c r="E160" s="15" t="str">
        <f>Rekenblad!E160</f>
        <v>D.H.T.</v>
      </c>
      <c r="F160" s="16">
        <f>Rekenblad!F160</f>
        <v>1.2</v>
      </c>
      <c r="G160" s="17">
        <f>Rekenblad!G160</f>
        <v>200</v>
      </c>
      <c r="H160" s="74">
        <f>Rekenblad!H160</f>
        <v>0</v>
      </c>
      <c r="I160" s="20">
        <f>Rekenblad!I160</f>
        <v>0</v>
      </c>
      <c r="J160" s="20">
        <f>Rekenblad!J160</f>
        <v>12.57</v>
      </c>
      <c r="K160" s="20">
        <f>Rekenblad!K160</f>
        <v>0</v>
      </c>
      <c r="L160" s="21">
        <f>Rekenblad!L160</f>
        <v>0</v>
      </c>
      <c r="M160" s="9">
        <f>Rekenblad!M160</f>
        <v>0</v>
      </c>
      <c r="N160" s="9" t="str">
        <f>Rekenblad!N160</f>
        <v>Damestoilet</v>
      </c>
      <c r="O160" s="22">
        <f t="shared" si="11"/>
        <v>0</v>
      </c>
      <c r="P160" s="40" t="e">
        <f t="shared" si="9"/>
        <v>#DIV/0!</v>
      </c>
    </row>
    <row r="161" spans="1:16" hidden="1" x14ac:dyDescent="0.25">
      <c r="A161" s="71" t="str">
        <f>Rekenblad!A161</f>
        <v>Derde etage</v>
      </c>
      <c r="B161" s="28" t="str">
        <f>Rekenblad!B161</f>
        <v>3.05</v>
      </c>
      <c r="C161" s="13" t="str">
        <f>Rekenblad!C161</f>
        <v>Damestoilet</v>
      </c>
      <c r="D161" s="14" t="str">
        <f>Rekenblad!D161</f>
        <v>Hoofdgebouw</v>
      </c>
      <c r="E161" s="15" t="str">
        <f>Rekenblad!E161</f>
        <v>D.H.T.</v>
      </c>
      <c r="F161" s="16">
        <f>Rekenblad!F161</f>
        <v>1</v>
      </c>
      <c r="G161" s="29">
        <f>Rekenblad!G161</f>
        <v>200</v>
      </c>
      <c r="H161" s="74">
        <f>Rekenblad!H161</f>
        <v>0</v>
      </c>
      <c r="I161" s="20">
        <f>Rekenblad!I161</f>
        <v>0</v>
      </c>
      <c r="J161" s="20">
        <f>Rekenblad!J161</f>
        <v>10.48</v>
      </c>
      <c r="K161" s="20">
        <f>Rekenblad!K161</f>
        <v>0</v>
      </c>
      <c r="L161" s="21">
        <f>Rekenblad!L161</f>
        <v>0</v>
      </c>
      <c r="M161" s="9">
        <f>Rekenblad!M161</f>
        <v>0</v>
      </c>
      <c r="N161" s="9" t="str">
        <f>Rekenblad!N161</f>
        <v>Damestoilet</v>
      </c>
      <c r="O161" s="22">
        <f t="shared" si="11"/>
        <v>0</v>
      </c>
      <c r="P161" s="40" t="e">
        <f t="shared" si="9"/>
        <v>#DIV/0!</v>
      </c>
    </row>
    <row r="162" spans="1:16" hidden="1" x14ac:dyDescent="0.25">
      <c r="A162" s="71" t="str">
        <f>Rekenblad!A162</f>
        <v>Derde etage</v>
      </c>
      <c r="B162" s="28" t="str">
        <f>Rekenblad!B162</f>
        <v>3.06</v>
      </c>
      <c r="C162" s="13" t="str">
        <f>Rekenblad!C162</f>
        <v>Damestoilet</v>
      </c>
      <c r="D162" s="14" t="str">
        <f>Rekenblad!D162</f>
        <v>Hoofdgebouw</v>
      </c>
      <c r="E162" s="15" t="str">
        <f>Rekenblad!E162</f>
        <v>D.H.T.</v>
      </c>
      <c r="F162" s="16">
        <f>Rekenblad!F162</f>
        <v>1</v>
      </c>
      <c r="G162" s="29">
        <f>Rekenblad!G162</f>
        <v>200</v>
      </c>
      <c r="H162" s="74">
        <f>Rekenblad!H162</f>
        <v>0</v>
      </c>
      <c r="I162" s="20">
        <f>Rekenblad!I162</f>
        <v>0</v>
      </c>
      <c r="J162" s="20">
        <f>Rekenblad!J162</f>
        <v>10.48</v>
      </c>
      <c r="K162" s="20">
        <f>Rekenblad!K162</f>
        <v>0</v>
      </c>
      <c r="L162" s="21">
        <f>Rekenblad!L162</f>
        <v>0</v>
      </c>
      <c r="M162" s="9">
        <f>Rekenblad!M162</f>
        <v>0</v>
      </c>
      <c r="N162" s="9" t="str">
        <f>Rekenblad!N162</f>
        <v>Damestoilet</v>
      </c>
      <c r="O162" s="22">
        <f t="shared" si="11"/>
        <v>0</v>
      </c>
      <c r="P162" s="40" t="e">
        <f t="shared" si="9"/>
        <v>#DIV/0!</v>
      </c>
    </row>
    <row r="163" spans="1:16" hidden="1" x14ac:dyDescent="0.25">
      <c r="A163" s="71" t="str">
        <f>Rekenblad!A163</f>
        <v>Derde etage</v>
      </c>
      <c r="B163" s="28" t="str">
        <f>Rekenblad!B163</f>
        <v>3.07</v>
      </c>
      <c r="C163" s="13" t="str">
        <f>Rekenblad!C163</f>
        <v>Damestoilet</v>
      </c>
      <c r="D163" s="14" t="str">
        <f>Rekenblad!D163</f>
        <v>Hoofdgebouw</v>
      </c>
      <c r="E163" s="15" t="str">
        <f>Rekenblad!E163</f>
        <v>D.H.T.</v>
      </c>
      <c r="F163" s="16">
        <f>Rekenblad!F163</f>
        <v>1</v>
      </c>
      <c r="G163" s="29">
        <f>Rekenblad!G163</f>
        <v>200</v>
      </c>
      <c r="H163" s="74">
        <f>Rekenblad!H163</f>
        <v>0</v>
      </c>
      <c r="I163" s="20">
        <f>Rekenblad!I163</f>
        <v>0</v>
      </c>
      <c r="J163" s="20">
        <f>Rekenblad!J163</f>
        <v>10.48</v>
      </c>
      <c r="K163" s="20">
        <f>Rekenblad!K163</f>
        <v>0</v>
      </c>
      <c r="L163" s="21">
        <f>Rekenblad!L163</f>
        <v>0</v>
      </c>
      <c r="M163" s="9">
        <f>Rekenblad!M163</f>
        <v>0</v>
      </c>
      <c r="N163" s="9" t="str">
        <f>Rekenblad!N163</f>
        <v>Damestoilet</v>
      </c>
      <c r="O163" s="22">
        <f t="shared" si="11"/>
        <v>0</v>
      </c>
      <c r="P163" s="40" t="e">
        <f t="shared" si="9"/>
        <v>#DIV/0!</v>
      </c>
    </row>
    <row r="164" spans="1:16" hidden="1" x14ac:dyDescent="0.25">
      <c r="A164" s="71" t="str">
        <f>Rekenblad!A164</f>
        <v>Eerste etage</v>
      </c>
      <c r="B164" s="26" t="str">
        <f>Rekenblad!B164</f>
        <v>1.03</v>
      </c>
      <c r="C164" s="13" t="str">
        <f>Rekenblad!C164</f>
        <v>Damestoilet</v>
      </c>
      <c r="D164" s="14" t="str">
        <f>Rekenblad!D164</f>
        <v>Hoofdgebouw</v>
      </c>
      <c r="E164" s="15" t="str">
        <f>Rekenblad!E164</f>
        <v>D.H.T.</v>
      </c>
      <c r="F164" s="16">
        <f>Rekenblad!F164</f>
        <v>1</v>
      </c>
      <c r="G164" s="25">
        <f>Rekenblad!G164</f>
        <v>200</v>
      </c>
      <c r="H164" s="74">
        <f>Rekenblad!H164</f>
        <v>0</v>
      </c>
      <c r="I164" s="20">
        <f>Rekenblad!I164</f>
        <v>0</v>
      </c>
      <c r="J164" s="20">
        <f>Rekenblad!J164</f>
        <v>10.48</v>
      </c>
      <c r="K164" s="20">
        <f>Rekenblad!K164</f>
        <v>0</v>
      </c>
      <c r="L164" s="21">
        <f>Rekenblad!L164</f>
        <v>0</v>
      </c>
      <c r="M164" s="9">
        <f>Rekenblad!M164</f>
        <v>0</v>
      </c>
      <c r="N164" s="9" t="str">
        <f>Rekenblad!N164</f>
        <v>Damestoilet</v>
      </c>
      <c r="O164" s="22">
        <f t="shared" si="11"/>
        <v>0</v>
      </c>
      <c r="P164" s="40" t="e">
        <f t="shared" si="9"/>
        <v>#DIV/0!</v>
      </c>
    </row>
    <row r="165" spans="1:16" hidden="1" x14ac:dyDescent="0.25">
      <c r="A165" s="71" t="str">
        <f>Rekenblad!A165</f>
        <v>Eerste etage</v>
      </c>
      <c r="B165" s="26" t="str">
        <f>Rekenblad!B165</f>
        <v>1.04</v>
      </c>
      <c r="C165" s="13" t="str">
        <f>Rekenblad!C165</f>
        <v>Damestoilet</v>
      </c>
      <c r="D165" s="14" t="str">
        <f>Rekenblad!D165</f>
        <v>Hoofdgebouw</v>
      </c>
      <c r="E165" s="15" t="str">
        <f>Rekenblad!E165</f>
        <v>D.H.T.</v>
      </c>
      <c r="F165" s="16">
        <f>Rekenblad!F165</f>
        <v>1</v>
      </c>
      <c r="G165" s="25">
        <f>Rekenblad!G165</f>
        <v>200</v>
      </c>
      <c r="H165" s="74">
        <f>Rekenblad!H165</f>
        <v>0</v>
      </c>
      <c r="I165" s="20">
        <f>Rekenblad!I165</f>
        <v>0</v>
      </c>
      <c r="J165" s="20">
        <f>Rekenblad!J165</f>
        <v>10.48</v>
      </c>
      <c r="K165" s="20">
        <f>Rekenblad!K165</f>
        <v>0</v>
      </c>
      <c r="L165" s="21">
        <f>Rekenblad!L165</f>
        <v>0</v>
      </c>
      <c r="M165" s="9">
        <f>Rekenblad!M165</f>
        <v>0</v>
      </c>
      <c r="N165" s="9" t="str">
        <f>Rekenblad!N165</f>
        <v>Damestoilet</v>
      </c>
      <c r="O165" s="22">
        <f t="shared" si="11"/>
        <v>0</v>
      </c>
      <c r="P165" s="40" t="e">
        <f t="shared" si="9"/>
        <v>#DIV/0!</v>
      </c>
    </row>
    <row r="166" spans="1:16" hidden="1" x14ac:dyDescent="0.25">
      <c r="A166" s="71" t="str">
        <f>Rekenblad!A166</f>
        <v>Eerste etage</v>
      </c>
      <c r="B166" s="26" t="str">
        <f>Rekenblad!B166</f>
        <v>1.05</v>
      </c>
      <c r="C166" s="13" t="str">
        <f>Rekenblad!C166</f>
        <v>Damestoilet</v>
      </c>
      <c r="D166" s="14" t="str">
        <f>Rekenblad!D166</f>
        <v>Hoofdgebouw</v>
      </c>
      <c r="E166" s="15" t="str">
        <f>Rekenblad!E166</f>
        <v>D.H.T.</v>
      </c>
      <c r="F166" s="16">
        <f>Rekenblad!F166</f>
        <v>1</v>
      </c>
      <c r="G166" s="25">
        <f>Rekenblad!G166</f>
        <v>200</v>
      </c>
      <c r="H166" s="74">
        <f>Rekenblad!H166</f>
        <v>0</v>
      </c>
      <c r="I166" s="20">
        <f>Rekenblad!I166</f>
        <v>0</v>
      </c>
      <c r="J166" s="20">
        <f>Rekenblad!J166</f>
        <v>10.48</v>
      </c>
      <c r="K166" s="20">
        <f>Rekenblad!K166</f>
        <v>0</v>
      </c>
      <c r="L166" s="21">
        <f>Rekenblad!L166</f>
        <v>0</v>
      </c>
      <c r="M166" s="9">
        <f>Rekenblad!M166</f>
        <v>0</v>
      </c>
      <c r="N166" s="9" t="str">
        <f>Rekenblad!N166</f>
        <v>Damestoilet</v>
      </c>
      <c r="O166" s="22">
        <f t="shared" si="11"/>
        <v>0</v>
      </c>
      <c r="P166" s="40" t="e">
        <f t="shared" si="9"/>
        <v>#DIV/0!</v>
      </c>
    </row>
    <row r="167" spans="1:16" hidden="1" x14ac:dyDescent="0.25">
      <c r="A167" s="71" t="str">
        <f>Rekenblad!A167</f>
        <v>Begane grond</v>
      </c>
      <c r="B167" s="33" t="str">
        <f>Rekenblad!B167</f>
        <v>0.12</v>
      </c>
      <c r="C167" s="13" t="str">
        <f>Rekenblad!C167</f>
        <v>Damestoilet</v>
      </c>
      <c r="D167" s="14" t="str">
        <f>Rekenblad!D167</f>
        <v>Onderbouw</v>
      </c>
      <c r="E167" s="15" t="str">
        <f>Rekenblad!E167</f>
        <v>Epoxy</v>
      </c>
      <c r="F167" s="16">
        <f>Rekenblad!F167</f>
        <v>1</v>
      </c>
      <c r="G167" s="31">
        <f>Rekenblad!G167</f>
        <v>200</v>
      </c>
      <c r="H167" s="74">
        <f>Rekenblad!H167</f>
        <v>0</v>
      </c>
      <c r="I167" s="20">
        <f>Rekenblad!I167</f>
        <v>0</v>
      </c>
      <c r="J167" s="20">
        <f>Rekenblad!J167</f>
        <v>10.48</v>
      </c>
      <c r="K167" s="20">
        <f>Rekenblad!K167</f>
        <v>0</v>
      </c>
      <c r="L167" s="21">
        <f>Rekenblad!L167</f>
        <v>0</v>
      </c>
      <c r="M167" s="9">
        <f>Rekenblad!M167</f>
        <v>0</v>
      </c>
      <c r="N167" s="9" t="str">
        <f>Rekenblad!N167</f>
        <v>Damestoilet</v>
      </c>
      <c r="O167" s="22">
        <f t="shared" si="11"/>
        <v>0</v>
      </c>
      <c r="P167" s="40" t="e">
        <f t="shared" si="9"/>
        <v>#DIV/0!</v>
      </c>
    </row>
    <row r="168" spans="1:16" hidden="1" x14ac:dyDescent="0.25">
      <c r="A168" s="71" t="str">
        <f>Rekenblad!A168</f>
        <v>Begane grond</v>
      </c>
      <c r="B168" s="33" t="str">
        <f>Rekenblad!B168</f>
        <v>0.13</v>
      </c>
      <c r="C168" s="13" t="str">
        <f>Rekenblad!C168</f>
        <v>Damestoilet</v>
      </c>
      <c r="D168" s="14" t="str">
        <f>Rekenblad!D168</f>
        <v>Onderbouw</v>
      </c>
      <c r="E168" s="15" t="str">
        <f>Rekenblad!E168</f>
        <v>Epoxy</v>
      </c>
      <c r="F168" s="16">
        <f>Rekenblad!F168</f>
        <v>1</v>
      </c>
      <c r="G168" s="44">
        <f>Rekenblad!G168</f>
        <v>200</v>
      </c>
      <c r="H168" s="74">
        <f>Rekenblad!H168</f>
        <v>0</v>
      </c>
      <c r="I168" s="20">
        <f>Rekenblad!I168</f>
        <v>0</v>
      </c>
      <c r="J168" s="20">
        <f>Rekenblad!J168</f>
        <v>10.48</v>
      </c>
      <c r="K168" s="20">
        <f>Rekenblad!K168</f>
        <v>0</v>
      </c>
      <c r="L168" s="21">
        <f>Rekenblad!L168</f>
        <v>0</v>
      </c>
      <c r="M168" s="9">
        <f>Rekenblad!M168</f>
        <v>0</v>
      </c>
      <c r="N168" s="9" t="str">
        <f>Rekenblad!N168</f>
        <v>Damestoilet</v>
      </c>
      <c r="O168" s="22">
        <f t="shared" si="11"/>
        <v>0</v>
      </c>
      <c r="P168" s="40" t="e">
        <f t="shared" si="9"/>
        <v>#DIV/0!</v>
      </c>
    </row>
    <row r="169" spans="1:16" hidden="1" x14ac:dyDescent="0.25">
      <c r="A169" s="71" t="str">
        <f>Rekenblad!A169</f>
        <v>Begane grond</v>
      </c>
      <c r="B169" s="33" t="str">
        <f>Rekenblad!B169</f>
        <v>0.14</v>
      </c>
      <c r="C169" s="13" t="str">
        <f>Rekenblad!C169</f>
        <v>Damestoilet</v>
      </c>
      <c r="D169" s="14" t="str">
        <f>Rekenblad!D169</f>
        <v>Onderbouw</v>
      </c>
      <c r="E169" s="53" t="str">
        <f>Rekenblad!E169</f>
        <v>Epoxy</v>
      </c>
      <c r="F169" s="16">
        <f>Rekenblad!F169</f>
        <v>1</v>
      </c>
      <c r="G169" s="31">
        <f>Rekenblad!G169</f>
        <v>200</v>
      </c>
      <c r="H169" s="74">
        <f>Rekenblad!H169</f>
        <v>0</v>
      </c>
      <c r="I169" s="20">
        <f>Rekenblad!I169</f>
        <v>0</v>
      </c>
      <c r="J169" s="20">
        <f>Rekenblad!J169</f>
        <v>10.48</v>
      </c>
      <c r="K169" s="20">
        <f>Rekenblad!K169</f>
        <v>0</v>
      </c>
      <c r="L169" s="21">
        <f>Rekenblad!L169</f>
        <v>0</v>
      </c>
      <c r="M169" s="9">
        <f>Rekenblad!M169</f>
        <v>0</v>
      </c>
      <c r="N169" s="9" t="str">
        <f>Rekenblad!N169</f>
        <v>Damestoilet</v>
      </c>
      <c r="O169" s="22">
        <f t="shared" si="11"/>
        <v>0</v>
      </c>
      <c r="P169" s="40" t="e">
        <f t="shared" si="9"/>
        <v>#DIV/0!</v>
      </c>
    </row>
    <row r="170" spans="1:16" hidden="1" x14ac:dyDescent="0.25">
      <c r="A170" s="71" t="str">
        <f>Rekenblad!A170</f>
        <v>Begane grond</v>
      </c>
      <c r="B170" s="33" t="str">
        <f>Rekenblad!B170</f>
        <v>0.15</v>
      </c>
      <c r="C170" s="13" t="str">
        <f>Rekenblad!C170</f>
        <v>Damestoilet</v>
      </c>
      <c r="D170" s="14" t="str">
        <f>Rekenblad!D170</f>
        <v>Onderbouw</v>
      </c>
      <c r="E170" s="15" t="str">
        <f>Rekenblad!E170</f>
        <v>Epoxy</v>
      </c>
      <c r="F170" s="16">
        <f>Rekenblad!F170</f>
        <v>1</v>
      </c>
      <c r="G170" s="44">
        <f>Rekenblad!G170</f>
        <v>200</v>
      </c>
      <c r="H170" s="74">
        <f>Rekenblad!H170</f>
        <v>0</v>
      </c>
      <c r="I170" s="20">
        <f>Rekenblad!I170</f>
        <v>0</v>
      </c>
      <c r="J170" s="54">
        <f>Rekenblad!J170</f>
        <v>10.48</v>
      </c>
      <c r="K170" s="20">
        <f>Rekenblad!K170</f>
        <v>0</v>
      </c>
      <c r="L170" s="21">
        <f>Rekenblad!L170</f>
        <v>0</v>
      </c>
      <c r="M170" s="9">
        <f>Rekenblad!M170</f>
        <v>0</v>
      </c>
      <c r="N170" s="9" t="str">
        <f>Rekenblad!N170</f>
        <v>Damestoilet</v>
      </c>
      <c r="O170" s="22">
        <f t="shared" si="11"/>
        <v>0</v>
      </c>
      <c r="P170" s="40" t="e">
        <f t="shared" si="9"/>
        <v>#DIV/0!</v>
      </c>
    </row>
    <row r="171" spans="1:16" hidden="1" x14ac:dyDescent="0.25">
      <c r="A171" s="71" t="str">
        <f>Rekenblad!A171</f>
        <v>Begane grond</v>
      </c>
      <c r="B171" s="33" t="str">
        <f>Rekenblad!B171</f>
        <v>0.16</v>
      </c>
      <c r="C171" s="13" t="str">
        <f>Rekenblad!C171</f>
        <v>Damestoilet</v>
      </c>
      <c r="D171" s="14" t="str">
        <f>Rekenblad!D171</f>
        <v>Onderbouw</v>
      </c>
      <c r="E171" s="15" t="str">
        <f>Rekenblad!E171</f>
        <v>Epoxy</v>
      </c>
      <c r="F171" s="16">
        <f>Rekenblad!F171</f>
        <v>1</v>
      </c>
      <c r="G171" s="44">
        <f>Rekenblad!G171</f>
        <v>200</v>
      </c>
      <c r="H171" s="74">
        <f>Rekenblad!H171</f>
        <v>0</v>
      </c>
      <c r="I171" s="20">
        <f>Rekenblad!I171</f>
        <v>0</v>
      </c>
      <c r="J171" s="54">
        <f>Rekenblad!J171</f>
        <v>10.48</v>
      </c>
      <c r="K171" s="20">
        <f>Rekenblad!K171</f>
        <v>0</v>
      </c>
      <c r="L171" s="21">
        <f>Rekenblad!L171</f>
        <v>0</v>
      </c>
      <c r="M171" s="9">
        <f>Rekenblad!M171</f>
        <v>0</v>
      </c>
      <c r="N171" s="9" t="str">
        <f>Rekenblad!N171</f>
        <v>Damestoilet</v>
      </c>
      <c r="O171" s="22">
        <f t="shared" si="11"/>
        <v>0</v>
      </c>
      <c r="P171" s="40" t="e">
        <f t="shared" si="9"/>
        <v>#DIV/0!</v>
      </c>
    </row>
    <row r="172" spans="1:16" hidden="1" x14ac:dyDescent="0.25">
      <c r="A172" s="71" t="str">
        <f>Rekenblad!A172</f>
        <v>Begane grond</v>
      </c>
      <c r="B172" s="33" t="str">
        <f>Rekenblad!B172</f>
        <v>0.17</v>
      </c>
      <c r="C172" s="13" t="str">
        <f>Rekenblad!C172</f>
        <v>Damestoilet</v>
      </c>
      <c r="D172" s="14" t="str">
        <f>Rekenblad!D172</f>
        <v>Onderbouw</v>
      </c>
      <c r="E172" s="15" t="str">
        <f>Rekenblad!E172</f>
        <v>Epoxy</v>
      </c>
      <c r="F172" s="16">
        <f>Rekenblad!F172</f>
        <v>1</v>
      </c>
      <c r="G172" s="44">
        <f>Rekenblad!G172</f>
        <v>200</v>
      </c>
      <c r="H172" s="74">
        <f>Rekenblad!H172</f>
        <v>0</v>
      </c>
      <c r="I172" s="20">
        <f>Rekenblad!I172</f>
        <v>0</v>
      </c>
      <c r="J172" s="54">
        <f>Rekenblad!J172</f>
        <v>10.48</v>
      </c>
      <c r="K172" s="20">
        <f>Rekenblad!K172</f>
        <v>0</v>
      </c>
      <c r="L172" s="21">
        <f>Rekenblad!L172</f>
        <v>0</v>
      </c>
      <c r="M172" s="9">
        <f>Rekenblad!M172</f>
        <v>0</v>
      </c>
      <c r="N172" s="9" t="str">
        <f>Rekenblad!N172</f>
        <v>Damestoilet</v>
      </c>
      <c r="O172" s="22">
        <f t="shared" si="11"/>
        <v>0</v>
      </c>
      <c r="P172" s="40" t="e">
        <f t="shared" si="9"/>
        <v>#DIV/0!</v>
      </c>
    </row>
    <row r="173" spans="1:16" hidden="1" x14ac:dyDescent="0.25">
      <c r="A173" s="71" t="str">
        <f>Rekenblad!A173</f>
        <v>Begane grond</v>
      </c>
      <c r="B173" s="26" t="str">
        <f>Rekenblad!B173</f>
        <v>0.26</v>
      </c>
      <c r="C173" s="13" t="str">
        <f>Rekenblad!C173</f>
        <v>Leraren damestoilet</v>
      </c>
      <c r="D173" s="14" t="str">
        <f>Rekenblad!D173</f>
        <v>Hoofdgebouw</v>
      </c>
      <c r="E173" s="15" t="str">
        <f>Rekenblad!E173</f>
        <v>D.H.T.</v>
      </c>
      <c r="F173" s="16">
        <f>Rekenblad!F173</f>
        <v>1.1100000000000001</v>
      </c>
      <c r="G173" s="25">
        <f>Rekenblad!G173</f>
        <v>200</v>
      </c>
      <c r="H173" s="74">
        <f>Rekenblad!H173</f>
        <v>0</v>
      </c>
      <c r="I173" s="20">
        <f>Rekenblad!I173</f>
        <v>0</v>
      </c>
      <c r="J173" s="54">
        <f>Rekenblad!J173</f>
        <v>11.63</v>
      </c>
      <c r="K173" s="20">
        <f>Rekenblad!K173</f>
        <v>0</v>
      </c>
      <c r="L173" s="21">
        <f>Rekenblad!L173</f>
        <v>0</v>
      </c>
      <c r="M173" s="9">
        <f>Rekenblad!M173</f>
        <v>0</v>
      </c>
      <c r="N173" s="9" t="str">
        <f>Rekenblad!N173</f>
        <v>Damestoilet</v>
      </c>
      <c r="O173" s="22">
        <f t="shared" si="11"/>
        <v>0</v>
      </c>
      <c r="P173" s="40" t="e">
        <f t="shared" si="9"/>
        <v>#DIV/0!</v>
      </c>
    </row>
    <row r="174" spans="1:16" hidden="1" x14ac:dyDescent="0.25">
      <c r="A174" s="71" t="str">
        <f>Rekenblad!A174</f>
        <v>Begane grond</v>
      </c>
      <c r="B174" s="26" t="str">
        <f>Rekenblad!B174</f>
        <v>0.27</v>
      </c>
      <c r="C174" s="13" t="str">
        <f>Rekenblad!C174</f>
        <v>Leraren damestoilet</v>
      </c>
      <c r="D174" s="14" t="str">
        <f>Rekenblad!D174</f>
        <v>Hoofdgebouw</v>
      </c>
      <c r="E174" s="15" t="str">
        <f>Rekenblad!E174</f>
        <v>D.H.T.</v>
      </c>
      <c r="F174" s="16">
        <f>Rekenblad!F174</f>
        <v>1.1100000000000001</v>
      </c>
      <c r="G174" s="25">
        <f>Rekenblad!G174</f>
        <v>200</v>
      </c>
      <c r="H174" s="74">
        <f>Rekenblad!H174</f>
        <v>0</v>
      </c>
      <c r="I174" s="20">
        <f>Rekenblad!I174</f>
        <v>0</v>
      </c>
      <c r="J174" s="54">
        <f>Rekenblad!J174</f>
        <v>11.63</v>
      </c>
      <c r="K174" s="20">
        <f>Rekenblad!K174</f>
        <v>0</v>
      </c>
      <c r="L174" s="21">
        <f>Rekenblad!L174</f>
        <v>0</v>
      </c>
      <c r="M174" s="9">
        <f>Rekenblad!M174</f>
        <v>0</v>
      </c>
      <c r="N174" s="9" t="str">
        <f>Rekenblad!N174</f>
        <v>Damestoilet</v>
      </c>
      <c r="O174" s="22">
        <f t="shared" si="11"/>
        <v>0</v>
      </c>
      <c r="P174" s="40" t="e">
        <f t="shared" si="9"/>
        <v>#DIV/0!</v>
      </c>
    </row>
    <row r="175" spans="1:16" hidden="1" x14ac:dyDescent="0.25">
      <c r="A175" s="71" t="str">
        <f>Rekenblad!A175</f>
        <v>Eerste etage</v>
      </c>
      <c r="B175" s="32" t="str">
        <f>Rekenblad!B175</f>
        <v>0.08</v>
      </c>
      <c r="C175" s="13" t="str">
        <f>Rekenblad!C175</f>
        <v>Herentoilet</v>
      </c>
      <c r="D175" s="14" t="str">
        <f>Rekenblad!D175</f>
        <v>Gvmzaal</v>
      </c>
      <c r="E175" s="15" t="str">
        <f>Rekenblad!E175</f>
        <v>D.H.T.</v>
      </c>
      <c r="F175" s="16">
        <f>Rekenblad!F175</f>
        <v>1.2</v>
      </c>
      <c r="G175" s="17">
        <f>Rekenblad!G175</f>
        <v>200</v>
      </c>
      <c r="H175" s="74">
        <f>Rekenblad!H175</f>
        <v>0</v>
      </c>
      <c r="I175" s="20">
        <f>Rekenblad!I175</f>
        <v>0</v>
      </c>
      <c r="J175" s="54">
        <f>Rekenblad!J175</f>
        <v>13.75</v>
      </c>
      <c r="K175" s="20">
        <f>Rekenblad!K175</f>
        <v>0</v>
      </c>
      <c r="L175" s="21">
        <f>Rekenblad!L175</f>
        <v>0</v>
      </c>
      <c r="M175" s="43">
        <f>Rekenblad!M175</f>
        <v>0</v>
      </c>
      <c r="N175" s="9" t="str">
        <f>Rekenblad!N175</f>
        <v>Herentoilet</v>
      </c>
      <c r="O175" s="22">
        <f>F175*G175*$R$24</f>
        <v>0</v>
      </c>
      <c r="P175" s="40" t="e">
        <f t="shared" si="9"/>
        <v>#DIV/0!</v>
      </c>
    </row>
    <row r="176" spans="1:16" hidden="1" x14ac:dyDescent="0.25">
      <c r="A176" s="71" t="str">
        <f>Rekenblad!A176</f>
        <v>Eerste etage</v>
      </c>
      <c r="B176" s="32" t="str">
        <f>Rekenblad!B176</f>
        <v>0.09</v>
      </c>
      <c r="C176" s="13" t="str">
        <f>Rekenblad!C176</f>
        <v>Herentoilet</v>
      </c>
      <c r="D176" s="14" t="str">
        <f>Rekenblad!D176</f>
        <v>Gvmzaal</v>
      </c>
      <c r="E176" s="15" t="str">
        <f>Rekenblad!E176</f>
        <v>D.H.T.</v>
      </c>
      <c r="F176" s="16">
        <f>Rekenblad!F176</f>
        <v>1.2</v>
      </c>
      <c r="G176" s="17">
        <f>Rekenblad!G176</f>
        <v>200</v>
      </c>
      <c r="H176" s="74">
        <f>Rekenblad!H176</f>
        <v>0</v>
      </c>
      <c r="I176" s="20">
        <f>Rekenblad!I176</f>
        <v>0</v>
      </c>
      <c r="J176" s="54">
        <f>Rekenblad!J176</f>
        <v>13.75</v>
      </c>
      <c r="K176" s="20">
        <f>Rekenblad!K176</f>
        <v>0</v>
      </c>
      <c r="L176" s="21">
        <f>Rekenblad!L176</f>
        <v>0</v>
      </c>
      <c r="M176" s="9">
        <f>Rekenblad!M176</f>
        <v>0</v>
      </c>
      <c r="N176" s="9" t="str">
        <f>Rekenblad!N176</f>
        <v>Herentoilet</v>
      </c>
      <c r="O176" s="22">
        <f t="shared" ref="O176:O183" si="12">F176*G176*$R$24</f>
        <v>0</v>
      </c>
      <c r="P176" s="40" t="e">
        <f t="shared" si="9"/>
        <v>#DIV/0!</v>
      </c>
    </row>
    <row r="177" spans="1:16" hidden="1" x14ac:dyDescent="0.25">
      <c r="A177" s="71" t="str">
        <f>Rekenblad!A177</f>
        <v>Begane grond</v>
      </c>
      <c r="B177" s="32" t="str">
        <f>Rekenblad!B177</f>
        <v>0.04</v>
      </c>
      <c r="C177" s="13" t="str">
        <f>Rekenblad!C177</f>
        <v>Herentoilet</v>
      </c>
      <c r="D177" s="14" t="str">
        <f>Rekenblad!D177</f>
        <v>Hoofdgebouw</v>
      </c>
      <c r="E177" s="15" t="str">
        <f>Rekenblad!E177</f>
        <v>D.H.T.</v>
      </c>
      <c r="F177" s="16">
        <f>Rekenblad!F177</f>
        <v>1.2</v>
      </c>
      <c r="G177" s="17">
        <f>Rekenblad!G177</f>
        <v>200</v>
      </c>
      <c r="H177" s="74">
        <f>Rekenblad!H177</f>
        <v>0</v>
      </c>
      <c r="I177" s="20">
        <f>Rekenblad!I177</f>
        <v>0</v>
      </c>
      <c r="J177" s="54">
        <f>Rekenblad!J177</f>
        <v>13.75</v>
      </c>
      <c r="K177" s="20">
        <f>Rekenblad!K177</f>
        <v>0</v>
      </c>
      <c r="L177" s="21">
        <f>Rekenblad!L177</f>
        <v>0</v>
      </c>
      <c r="M177" s="9">
        <f>Rekenblad!M177</f>
        <v>0</v>
      </c>
      <c r="N177" s="9" t="str">
        <f>Rekenblad!N177</f>
        <v>Herentoilet</v>
      </c>
      <c r="O177" s="22">
        <f t="shared" si="12"/>
        <v>0</v>
      </c>
      <c r="P177" s="40" t="e">
        <f t="shared" si="9"/>
        <v>#DIV/0!</v>
      </c>
    </row>
    <row r="178" spans="1:16" hidden="1" x14ac:dyDescent="0.25">
      <c r="A178" s="71" t="str">
        <f>Rekenblad!A178</f>
        <v>Begane grond</v>
      </c>
      <c r="B178" s="32" t="str">
        <f>Rekenblad!B178</f>
        <v>0.05</v>
      </c>
      <c r="C178" s="13" t="str">
        <f>Rekenblad!C178</f>
        <v>Herentoilet</v>
      </c>
      <c r="D178" s="14" t="str">
        <f>Rekenblad!D178</f>
        <v>Hoofdgebouw</v>
      </c>
      <c r="E178" s="15" t="str">
        <f>Rekenblad!E178</f>
        <v>D.H.T.</v>
      </c>
      <c r="F178" s="16">
        <f>Rekenblad!F178</f>
        <v>1.2</v>
      </c>
      <c r="G178" s="17">
        <f>Rekenblad!G178</f>
        <v>200</v>
      </c>
      <c r="H178" s="74">
        <f>Rekenblad!H178</f>
        <v>0</v>
      </c>
      <c r="I178" s="20">
        <f>Rekenblad!I178</f>
        <v>0</v>
      </c>
      <c r="J178" s="54">
        <f>Rekenblad!J178</f>
        <v>13.75</v>
      </c>
      <c r="K178" s="20">
        <f>Rekenblad!K178</f>
        <v>0</v>
      </c>
      <c r="L178" s="21">
        <f>Rekenblad!L178</f>
        <v>0</v>
      </c>
      <c r="M178" s="9">
        <f>Rekenblad!M178</f>
        <v>0</v>
      </c>
      <c r="N178" s="9" t="str">
        <f>Rekenblad!N178</f>
        <v>Herentoilet</v>
      </c>
      <c r="O178" s="22">
        <f t="shared" si="12"/>
        <v>0</v>
      </c>
      <c r="P178" s="40" t="e">
        <f t="shared" si="9"/>
        <v>#DIV/0!</v>
      </c>
    </row>
    <row r="179" spans="1:16" hidden="1" x14ac:dyDescent="0.25">
      <c r="A179" s="71" t="str">
        <f>Rekenblad!A179</f>
        <v>Tweede etage</v>
      </c>
      <c r="B179" s="28" t="str">
        <f>Rekenblad!B179</f>
        <v>2.04</v>
      </c>
      <c r="C179" s="13" t="str">
        <f>Rekenblad!C179</f>
        <v>Herentoilet</v>
      </c>
      <c r="D179" s="14" t="str">
        <f>Rekenblad!D179</f>
        <v>Hoofdgebouw</v>
      </c>
      <c r="E179" s="15" t="str">
        <f>Rekenblad!E179</f>
        <v>D.H.T.</v>
      </c>
      <c r="F179" s="16">
        <f>Rekenblad!F179</f>
        <v>1</v>
      </c>
      <c r="G179" s="29">
        <f>Rekenblad!G179</f>
        <v>200</v>
      </c>
      <c r="H179" s="74">
        <f>Rekenblad!H179</f>
        <v>0</v>
      </c>
      <c r="I179" s="20">
        <f>Rekenblad!I179</f>
        <v>0</v>
      </c>
      <c r="J179" s="54">
        <f>Rekenblad!J179</f>
        <v>11.46</v>
      </c>
      <c r="K179" s="20">
        <f>Rekenblad!K179</f>
        <v>0</v>
      </c>
      <c r="L179" s="21">
        <f>Rekenblad!L179</f>
        <v>0</v>
      </c>
      <c r="M179" s="9">
        <f>Rekenblad!M179</f>
        <v>0</v>
      </c>
      <c r="N179" s="9" t="str">
        <f>Rekenblad!N179</f>
        <v>Herentoilet</v>
      </c>
      <c r="O179" s="22">
        <f t="shared" si="12"/>
        <v>0</v>
      </c>
      <c r="P179" s="40" t="e">
        <f t="shared" si="9"/>
        <v>#DIV/0!</v>
      </c>
    </row>
    <row r="180" spans="1:16" hidden="1" x14ac:dyDescent="0.25">
      <c r="A180" s="71" t="str">
        <f>Rekenblad!A180</f>
        <v>Tweede etage</v>
      </c>
      <c r="B180" s="28" t="str">
        <f>Rekenblad!B180</f>
        <v>2.05</v>
      </c>
      <c r="C180" s="13" t="str">
        <f>Rekenblad!C180</f>
        <v>Herentoilet</v>
      </c>
      <c r="D180" s="14" t="str">
        <f>Rekenblad!D180</f>
        <v>Hoofdgebouw</v>
      </c>
      <c r="E180" s="15" t="str">
        <f>Rekenblad!E180</f>
        <v>D.H.T.</v>
      </c>
      <c r="F180" s="16">
        <f>Rekenblad!F180</f>
        <v>1</v>
      </c>
      <c r="G180" s="29">
        <f>Rekenblad!G180</f>
        <v>200</v>
      </c>
      <c r="H180" s="74">
        <f>Rekenblad!H180</f>
        <v>0</v>
      </c>
      <c r="I180" s="20">
        <f>Rekenblad!I180</f>
        <v>0</v>
      </c>
      <c r="J180" s="54">
        <f>Rekenblad!J180</f>
        <v>11.46</v>
      </c>
      <c r="K180" s="20">
        <f>Rekenblad!K180</f>
        <v>0</v>
      </c>
      <c r="L180" s="21">
        <f>Rekenblad!L180</f>
        <v>0</v>
      </c>
      <c r="M180" s="9">
        <f>Rekenblad!M180</f>
        <v>0</v>
      </c>
      <c r="N180" s="9" t="str">
        <f>Rekenblad!N180</f>
        <v>Herentoilet</v>
      </c>
      <c r="O180" s="22">
        <f t="shared" si="12"/>
        <v>0</v>
      </c>
      <c r="P180" s="40" t="e">
        <f t="shared" si="9"/>
        <v>#DIV/0!</v>
      </c>
    </row>
    <row r="181" spans="1:16" hidden="1" x14ac:dyDescent="0.25">
      <c r="A181" s="71" t="str">
        <f>Rekenblad!A181</f>
        <v>Tweede etage</v>
      </c>
      <c r="B181" s="28" t="str">
        <f>Rekenblad!B181</f>
        <v>2.06</v>
      </c>
      <c r="C181" s="13" t="str">
        <f>Rekenblad!C181</f>
        <v>Herentoilet</v>
      </c>
      <c r="D181" s="14" t="str">
        <f>Rekenblad!D181</f>
        <v>Hoofdgebouw</v>
      </c>
      <c r="E181" s="15" t="str">
        <f>Rekenblad!E181</f>
        <v>D.H.T.</v>
      </c>
      <c r="F181" s="16">
        <f>Rekenblad!F181</f>
        <v>1</v>
      </c>
      <c r="G181" s="29">
        <f>Rekenblad!G181</f>
        <v>200</v>
      </c>
      <c r="H181" s="74">
        <f>Rekenblad!H181</f>
        <v>0</v>
      </c>
      <c r="I181" s="20">
        <f>Rekenblad!I181</f>
        <v>0</v>
      </c>
      <c r="J181" s="54">
        <f>Rekenblad!J181</f>
        <v>11.46</v>
      </c>
      <c r="K181" s="20">
        <f>Rekenblad!K181</f>
        <v>0</v>
      </c>
      <c r="L181" s="21">
        <f>Rekenblad!L181</f>
        <v>0</v>
      </c>
      <c r="M181" s="9">
        <f>Rekenblad!M181</f>
        <v>0</v>
      </c>
      <c r="N181" s="9" t="str">
        <f>Rekenblad!N181</f>
        <v>Herentoilet</v>
      </c>
      <c r="O181" s="22">
        <f t="shared" si="12"/>
        <v>0</v>
      </c>
      <c r="P181" s="40" t="e">
        <f t="shared" si="9"/>
        <v>#DIV/0!</v>
      </c>
    </row>
    <row r="182" spans="1:16" hidden="1" x14ac:dyDescent="0.25">
      <c r="A182" s="71" t="str">
        <f>Rekenblad!A182</f>
        <v>Tweede etage</v>
      </c>
      <c r="B182" s="28" t="str">
        <f>Rekenblad!B182</f>
        <v>2.06</v>
      </c>
      <c r="C182" s="13" t="str">
        <f>Rekenblad!C182</f>
        <v>Herentoilet</v>
      </c>
      <c r="D182" s="14" t="str">
        <f>Rekenblad!D182</f>
        <v>Hoofdgebouw</v>
      </c>
      <c r="E182" s="15" t="str">
        <f>Rekenblad!E182</f>
        <v>D.H.T.</v>
      </c>
      <c r="F182" s="16">
        <f>Rekenblad!F182</f>
        <v>1</v>
      </c>
      <c r="G182" s="29">
        <f>Rekenblad!G182</f>
        <v>200</v>
      </c>
      <c r="H182" s="74">
        <f>Rekenblad!H182</f>
        <v>0</v>
      </c>
      <c r="I182" s="20">
        <f>Rekenblad!I182</f>
        <v>0</v>
      </c>
      <c r="J182" s="54">
        <f>Rekenblad!J182</f>
        <v>11.46</v>
      </c>
      <c r="K182" s="20">
        <f>Rekenblad!K182</f>
        <v>0</v>
      </c>
      <c r="L182" s="21">
        <f>Rekenblad!L182</f>
        <v>0</v>
      </c>
      <c r="M182" s="9">
        <f>Rekenblad!M182</f>
        <v>0</v>
      </c>
      <c r="N182" s="9" t="str">
        <f>Rekenblad!N182</f>
        <v>Herentoilet</v>
      </c>
      <c r="O182" s="22">
        <f t="shared" si="12"/>
        <v>0</v>
      </c>
      <c r="P182" s="40" t="e">
        <f t="shared" si="9"/>
        <v>#DIV/0!</v>
      </c>
    </row>
    <row r="183" spans="1:16" hidden="1" x14ac:dyDescent="0.25">
      <c r="A183" s="71" t="str">
        <f>Rekenblad!A183</f>
        <v>Begane grond</v>
      </c>
      <c r="B183" s="33" t="str">
        <f>Rekenblad!B183</f>
        <v>0.1</v>
      </c>
      <c r="C183" s="13" t="str">
        <f>Rekenblad!C183</f>
        <v>Herentoilet</v>
      </c>
      <c r="D183" s="14" t="str">
        <f>Rekenblad!D183</f>
        <v>Onderbouw</v>
      </c>
      <c r="E183" s="15" t="str">
        <f>Rekenblad!E183</f>
        <v>Epoxy</v>
      </c>
      <c r="F183" s="16">
        <f>Rekenblad!F183</f>
        <v>1.01</v>
      </c>
      <c r="G183" s="31">
        <f>Rekenblad!G183</f>
        <v>200</v>
      </c>
      <c r="H183" s="74">
        <f>Rekenblad!H183</f>
        <v>0</v>
      </c>
      <c r="I183" s="20">
        <f>Rekenblad!I183</f>
        <v>0</v>
      </c>
      <c r="J183" s="54">
        <f>Rekenblad!J183</f>
        <v>11.57</v>
      </c>
      <c r="K183" s="20">
        <f>Rekenblad!K183</f>
        <v>0</v>
      </c>
      <c r="L183" s="21">
        <f>Rekenblad!L183</f>
        <v>0</v>
      </c>
      <c r="M183" s="9">
        <f>Rekenblad!M183</f>
        <v>0</v>
      </c>
      <c r="N183" s="9" t="str">
        <f>Rekenblad!N183</f>
        <v>Herentoilet</v>
      </c>
      <c r="O183" s="22">
        <f t="shared" si="12"/>
        <v>0</v>
      </c>
      <c r="P183" s="40" t="e">
        <f t="shared" si="9"/>
        <v>#DIV/0!</v>
      </c>
    </row>
    <row r="184" spans="1:16" x14ac:dyDescent="0.25">
      <c r="A184" s="11">
        <f>Rekenblad!A228</f>
        <v>0</v>
      </c>
      <c r="B184" s="11">
        <f>Rekenblad!B228</f>
        <v>0</v>
      </c>
      <c r="C184" s="11">
        <f>Rekenblad!C228</f>
        <v>0</v>
      </c>
      <c r="D184" s="55">
        <f>Rekenblad!D228</f>
        <v>0</v>
      </c>
      <c r="E184" s="90" t="str">
        <f>Rekenblad!E228</f>
        <v>Vloeren</v>
      </c>
      <c r="F184" s="19">
        <f>SUBTOTAL(9,F2:F183)</f>
        <v>132.97999999999999</v>
      </c>
      <c r="G184" s="56">
        <f>Rekenblad!G228</f>
        <v>0</v>
      </c>
      <c r="H184" s="74">
        <f>Rekenblad!H228</f>
        <v>0</v>
      </c>
      <c r="I184" s="20">
        <f>SUBTOTAL(9,I2:I183)</f>
        <v>0</v>
      </c>
      <c r="J184" s="58">
        <f>Rekenblad!J228</f>
        <v>0</v>
      </c>
      <c r="K184" s="11">
        <f>Rekenblad!K228</f>
        <v>0</v>
      </c>
      <c r="L184" s="59">
        <f>Rekenblad!L228</f>
        <v>0</v>
      </c>
      <c r="M184" s="9">
        <f>Rekenblad!M228</f>
        <v>0</v>
      </c>
      <c r="N184" s="11">
        <f>Rekenblad!N228</f>
        <v>0</v>
      </c>
      <c r="O184" s="22"/>
    </row>
    <row r="185" spans="1:16" x14ac:dyDescent="0.25">
      <c r="A185" s="11">
        <f>Rekenblad!A229</f>
        <v>0</v>
      </c>
      <c r="B185" s="11">
        <f>Rekenblad!B229</f>
        <v>0</v>
      </c>
      <c r="C185" s="11">
        <f>Rekenblad!C229</f>
        <v>0</v>
      </c>
      <c r="D185" s="55">
        <f>Rekenblad!D229</f>
        <v>0</v>
      </c>
      <c r="E185" s="90" t="str">
        <f>Rekenblad!E229</f>
        <v>Tafels</v>
      </c>
      <c r="F185" s="160">
        <f>Rekenblad!F229</f>
        <v>617.76</v>
      </c>
      <c r="G185" s="56">
        <f>Rekenblad!G229</f>
        <v>0</v>
      </c>
      <c r="H185" s="74">
        <f>Rekenblad!H229</f>
        <v>0</v>
      </c>
      <c r="I185" s="20">
        <f>Rekenblad!I229</f>
        <v>0</v>
      </c>
      <c r="J185" s="58">
        <f>Rekenblad!J229</f>
        <v>0</v>
      </c>
      <c r="K185" s="60" t="str">
        <f>Rekenblad!K229</f>
        <v>.</v>
      </c>
      <c r="L185" s="59">
        <f>Rekenblad!L229</f>
        <v>0</v>
      </c>
      <c r="M185" s="9">
        <f>Rekenblad!M229</f>
        <v>0</v>
      </c>
      <c r="N185" s="11">
        <f>Rekenblad!N229</f>
        <v>0</v>
      </c>
      <c r="O185" s="22">
        <f>SUM(O2:O183)</f>
        <v>0</v>
      </c>
      <c r="P185" s="40" t="e">
        <f>O185/I185-1</f>
        <v>#DIV/0!</v>
      </c>
    </row>
  </sheetData>
  <autoFilter ref="A1:R185" xr:uid="{00000000-0001-0000-0000-000000000000}">
    <filterColumn colId="6">
      <filters blank="1">
        <filter val="1"/>
      </filters>
    </filterColumn>
  </autoFilter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&amp;LAfgedrukt: &amp;D, &amp;T&amp;C&amp;P van 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AA68-C375-408D-88E1-D5BC7E31B426}">
  <dimension ref="A1:S185"/>
  <sheetViews>
    <sheetView zoomScale="127" zoomScaleNormal="127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RowHeight="13.2" x14ac:dyDescent="0.25"/>
  <cols>
    <col min="1" max="1" width="12.77734375" style="11" bestFit="1" customWidth="1"/>
    <col min="2" max="2" width="9.88671875" style="11" customWidth="1"/>
    <col min="3" max="3" width="26.6640625" style="11" customWidth="1"/>
    <col min="4" max="4" width="10.109375" style="55" bestFit="1" customWidth="1"/>
    <col min="5" max="5" width="12.6640625" style="55" bestFit="1" customWidth="1"/>
    <col min="6" max="6" width="9.5546875" style="58" customWidth="1"/>
    <col min="7" max="7" width="11.5546875" style="56" customWidth="1"/>
    <col min="8" max="8" width="12.109375" style="57" customWidth="1"/>
    <col min="9" max="9" width="12.88671875" style="58" customWidth="1"/>
    <col min="10" max="10" width="14.88671875" style="58" customWidth="1"/>
    <col min="11" max="11" width="14.5546875" style="11" customWidth="1"/>
    <col min="12" max="12" width="16.6640625" style="59" customWidth="1"/>
    <col min="13" max="13" width="3.77734375" style="9" bestFit="1" customWidth="1"/>
    <col min="14" max="14" width="12" style="11" bestFit="1" customWidth="1"/>
    <col min="15" max="15" width="12" style="11" customWidth="1"/>
    <col min="16" max="16" width="11.21875" style="61" customWidth="1"/>
    <col min="17" max="17" width="8.88671875" style="9" customWidth="1"/>
    <col min="20" max="16384" width="8.88671875" style="11"/>
  </cols>
  <sheetData>
    <row r="1" spans="1:17" ht="20.399999999999999" x14ac:dyDescent="0.25">
      <c r="A1" s="72" t="s">
        <v>377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375</v>
      </c>
      <c r="G1" s="5" t="s">
        <v>5</v>
      </c>
      <c r="H1" s="6" t="s">
        <v>376</v>
      </c>
      <c r="I1" s="4" t="s">
        <v>6</v>
      </c>
      <c r="J1" s="4" t="s">
        <v>7</v>
      </c>
      <c r="K1" s="7" t="s">
        <v>8</v>
      </c>
      <c r="L1" s="8" t="s">
        <v>362</v>
      </c>
      <c r="M1" s="9" t="s">
        <v>363</v>
      </c>
      <c r="N1" s="8" t="s">
        <v>9</v>
      </c>
      <c r="O1" s="8" t="s">
        <v>366</v>
      </c>
      <c r="P1" s="10" t="s">
        <v>10</v>
      </c>
      <c r="Q1" s="10" t="s">
        <v>11</v>
      </c>
    </row>
    <row r="2" spans="1:17" x14ac:dyDescent="0.25">
      <c r="A2" s="62" t="s">
        <v>13</v>
      </c>
      <c r="B2" s="12" t="s">
        <v>14</v>
      </c>
      <c r="C2" s="13" t="s">
        <v>15</v>
      </c>
      <c r="D2" s="14" t="s">
        <v>16</v>
      </c>
      <c r="E2" s="15" t="s">
        <v>17</v>
      </c>
      <c r="F2" s="16">
        <v>2</v>
      </c>
      <c r="G2" s="17">
        <v>1</v>
      </c>
      <c r="H2" s="18">
        <f t="shared" ref="H2:H15" si="0">IF(G2=0,0,(I2/(G2*F2)))</f>
        <v>0</v>
      </c>
      <c r="I2" s="19">
        <v>0</v>
      </c>
      <c r="J2" s="20">
        <v>0</v>
      </c>
      <c r="K2" s="20">
        <f t="shared" ref="K2:K33" si="1">H2*100</f>
        <v>0</v>
      </c>
      <c r="L2" s="21">
        <f t="shared" ref="L2:L33" si="2">IF(K2=0,0,(M$1*LOG10(K2)))</f>
        <v>0</v>
      </c>
      <c r="N2" s="9" t="s">
        <v>18</v>
      </c>
      <c r="O2" s="9">
        <f t="shared" ref="O2:O33" si="3">IF(G2=0,0,(I2/(G2*F2)))</f>
        <v>0</v>
      </c>
      <c r="P2" s="22">
        <f>F2*G2*'Inschrijfstaat schoonmaak'!$D$2</f>
        <v>0</v>
      </c>
    </row>
    <row r="3" spans="1:17" x14ac:dyDescent="0.25">
      <c r="A3" s="62" t="s">
        <v>19</v>
      </c>
      <c r="B3" s="12" t="s">
        <v>20</v>
      </c>
      <c r="C3" s="23" t="s">
        <v>21</v>
      </c>
      <c r="D3" s="14" t="s">
        <v>22</v>
      </c>
      <c r="E3" s="15" t="s">
        <v>23</v>
      </c>
      <c r="F3" s="16">
        <v>13.76</v>
      </c>
      <c r="G3" s="17">
        <v>1</v>
      </c>
      <c r="H3" s="18">
        <f t="shared" si="0"/>
        <v>0</v>
      </c>
      <c r="I3" s="19">
        <v>0</v>
      </c>
      <c r="J3" s="20">
        <v>0</v>
      </c>
      <c r="K3" s="20">
        <f t="shared" si="1"/>
        <v>0</v>
      </c>
      <c r="L3" s="21">
        <f t="shared" si="2"/>
        <v>0</v>
      </c>
      <c r="N3" s="9" t="s">
        <v>18</v>
      </c>
      <c r="O3" s="9">
        <f t="shared" si="3"/>
        <v>0</v>
      </c>
      <c r="P3" s="22">
        <f>F3*G3*'Inschrijfstaat schoonmaak'!$D$2</f>
        <v>0</v>
      </c>
    </row>
    <row r="4" spans="1:17" x14ac:dyDescent="0.25">
      <c r="A4" s="62" t="s">
        <v>24</v>
      </c>
      <c r="B4" s="24" t="s">
        <v>25</v>
      </c>
      <c r="C4" s="13" t="s">
        <v>26</v>
      </c>
      <c r="D4" s="14" t="s">
        <v>22</v>
      </c>
      <c r="E4" s="15" t="s">
        <v>27</v>
      </c>
      <c r="F4" s="16">
        <v>2.7</v>
      </c>
      <c r="G4" s="17">
        <v>1</v>
      </c>
      <c r="H4" s="18">
        <f t="shared" si="0"/>
        <v>0</v>
      </c>
      <c r="I4" s="19">
        <v>0</v>
      </c>
      <c r="J4" s="20">
        <v>0</v>
      </c>
      <c r="K4" s="20">
        <f t="shared" si="1"/>
        <v>0</v>
      </c>
      <c r="L4" s="21">
        <f t="shared" si="2"/>
        <v>0</v>
      </c>
      <c r="N4" s="9" t="s">
        <v>18</v>
      </c>
      <c r="O4" s="9">
        <f t="shared" si="3"/>
        <v>0</v>
      </c>
      <c r="P4" s="22">
        <f>F4*G4*'Inschrijfstaat schoonmaak'!$D$2</f>
        <v>0</v>
      </c>
    </row>
    <row r="5" spans="1:17" x14ac:dyDescent="0.25">
      <c r="A5" s="62" t="s">
        <v>24</v>
      </c>
      <c r="B5" s="26" t="s">
        <v>28</v>
      </c>
      <c r="C5" s="27" t="s">
        <v>29</v>
      </c>
      <c r="D5" s="14" t="s">
        <v>22</v>
      </c>
      <c r="E5" s="15" t="s">
        <v>30</v>
      </c>
      <c r="F5" s="16">
        <v>24.63</v>
      </c>
      <c r="G5" s="17">
        <v>1</v>
      </c>
      <c r="H5" s="18">
        <f t="shared" si="0"/>
        <v>0</v>
      </c>
      <c r="I5" s="19">
        <v>0</v>
      </c>
      <c r="J5" s="20">
        <v>0</v>
      </c>
      <c r="K5" s="20">
        <f t="shared" si="1"/>
        <v>0</v>
      </c>
      <c r="L5" s="21">
        <f t="shared" si="2"/>
        <v>0</v>
      </c>
      <c r="N5" s="9" t="s">
        <v>18</v>
      </c>
      <c r="O5" s="9">
        <f t="shared" si="3"/>
        <v>0</v>
      </c>
      <c r="P5" s="22">
        <f>F5*G5*'Inschrijfstaat schoonmaak'!$D$2</f>
        <v>0</v>
      </c>
    </row>
    <row r="6" spans="1:17" x14ac:dyDescent="0.25">
      <c r="A6" s="62" t="s">
        <v>31</v>
      </c>
      <c r="B6" s="28" t="s">
        <v>32</v>
      </c>
      <c r="C6" s="13" t="s">
        <v>33</v>
      </c>
      <c r="D6" s="14" t="s">
        <v>22</v>
      </c>
      <c r="E6" s="15" t="s">
        <v>34</v>
      </c>
      <c r="F6" s="16">
        <v>1.05</v>
      </c>
      <c r="G6" s="17">
        <v>1</v>
      </c>
      <c r="H6" s="18">
        <f t="shared" si="0"/>
        <v>0</v>
      </c>
      <c r="I6" s="19">
        <v>0</v>
      </c>
      <c r="J6" s="20">
        <v>0</v>
      </c>
      <c r="K6" s="20">
        <f t="shared" si="1"/>
        <v>0</v>
      </c>
      <c r="L6" s="21">
        <f t="shared" si="2"/>
        <v>0</v>
      </c>
      <c r="N6" s="9" t="s">
        <v>18</v>
      </c>
      <c r="O6" s="9">
        <f t="shared" si="3"/>
        <v>0</v>
      </c>
      <c r="P6" s="22">
        <f>F6*G6*'Inschrijfstaat schoonmaak'!$D$2</f>
        <v>0</v>
      </c>
    </row>
    <row r="7" spans="1:17" x14ac:dyDescent="0.25">
      <c r="A7" s="62" t="s">
        <v>31</v>
      </c>
      <c r="B7" s="30" t="s">
        <v>35</v>
      </c>
      <c r="C7" s="13" t="s">
        <v>36</v>
      </c>
      <c r="D7" s="14" t="s">
        <v>37</v>
      </c>
      <c r="E7" s="15" t="s">
        <v>38</v>
      </c>
      <c r="F7" s="16">
        <v>6</v>
      </c>
      <c r="G7" s="17">
        <v>1</v>
      </c>
      <c r="H7" s="18">
        <f t="shared" si="0"/>
        <v>0</v>
      </c>
      <c r="I7" s="19">
        <v>0</v>
      </c>
      <c r="J7" s="20">
        <v>0</v>
      </c>
      <c r="K7" s="20">
        <f t="shared" si="1"/>
        <v>0</v>
      </c>
      <c r="L7" s="21">
        <f t="shared" si="2"/>
        <v>0</v>
      </c>
      <c r="N7" s="9" t="s">
        <v>18</v>
      </c>
      <c r="O7" s="9">
        <f t="shared" si="3"/>
        <v>0</v>
      </c>
      <c r="P7" s="22">
        <f>F7*G7*'Inschrijfstaat schoonmaak'!$D$2</f>
        <v>0</v>
      </c>
    </row>
    <row r="8" spans="1:17" x14ac:dyDescent="0.25">
      <c r="A8" s="62" t="s">
        <v>31</v>
      </c>
      <c r="B8" s="30" t="s">
        <v>39</v>
      </c>
      <c r="C8" s="13" t="s">
        <v>40</v>
      </c>
      <c r="D8" s="14" t="s">
        <v>22</v>
      </c>
      <c r="E8" s="15" t="s">
        <v>41</v>
      </c>
      <c r="F8" s="16">
        <v>26.22</v>
      </c>
      <c r="G8" s="17">
        <v>1</v>
      </c>
      <c r="H8" s="18">
        <f t="shared" si="0"/>
        <v>0</v>
      </c>
      <c r="I8" s="19">
        <v>0</v>
      </c>
      <c r="J8" s="20">
        <v>0</v>
      </c>
      <c r="K8" s="20">
        <f t="shared" si="1"/>
        <v>0</v>
      </c>
      <c r="L8" s="21">
        <f t="shared" si="2"/>
        <v>0</v>
      </c>
      <c r="N8" s="9" t="s">
        <v>18</v>
      </c>
      <c r="O8" s="9">
        <f t="shared" si="3"/>
        <v>0</v>
      </c>
      <c r="P8" s="22">
        <f>F8*G8*'Inschrijfstaat schoonmaak'!$D$2</f>
        <v>0</v>
      </c>
    </row>
    <row r="9" spans="1:17" x14ac:dyDescent="0.25">
      <c r="A9" s="62" t="s">
        <v>13</v>
      </c>
      <c r="B9" s="26" t="s">
        <v>42</v>
      </c>
      <c r="C9" s="13" t="s">
        <v>26</v>
      </c>
      <c r="D9" s="14" t="s">
        <v>22</v>
      </c>
      <c r="E9" s="15" t="s">
        <v>27</v>
      </c>
      <c r="F9" s="16">
        <v>1.05</v>
      </c>
      <c r="G9" s="17">
        <v>1</v>
      </c>
      <c r="H9" s="18">
        <f t="shared" si="0"/>
        <v>0</v>
      </c>
      <c r="I9" s="19">
        <v>0</v>
      </c>
      <c r="J9" s="20">
        <v>0</v>
      </c>
      <c r="K9" s="20">
        <f t="shared" si="1"/>
        <v>0</v>
      </c>
      <c r="L9" s="21">
        <f t="shared" si="2"/>
        <v>0</v>
      </c>
      <c r="N9" s="9" t="s">
        <v>18</v>
      </c>
      <c r="O9" s="9">
        <f t="shared" si="3"/>
        <v>0</v>
      </c>
      <c r="P9" s="22">
        <f>F9*G9*'Inschrijfstaat schoonmaak'!$D$2</f>
        <v>0</v>
      </c>
    </row>
    <row r="10" spans="1:17" x14ac:dyDescent="0.25">
      <c r="A10" s="62" t="s">
        <v>13</v>
      </c>
      <c r="B10" s="24" t="s">
        <v>43</v>
      </c>
      <c r="C10" s="27" t="s">
        <v>21</v>
      </c>
      <c r="D10" s="14" t="s">
        <v>22</v>
      </c>
      <c r="E10" s="15" t="s">
        <v>27</v>
      </c>
      <c r="F10" s="16">
        <v>6</v>
      </c>
      <c r="G10" s="17">
        <v>1</v>
      </c>
      <c r="H10" s="18">
        <f t="shared" si="0"/>
        <v>0</v>
      </c>
      <c r="I10" s="19">
        <v>0</v>
      </c>
      <c r="J10" s="20">
        <v>0</v>
      </c>
      <c r="K10" s="20">
        <f t="shared" si="1"/>
        <v>0</v>
      </c>
      <c r="L10" s="21">
        <f t="shared" si="2"/>
        <v>0</v>
      </c>
      <c r="N10" s="9" t="s">
        <v>18</v>
      </c>
      <c r="O10" s="9">
        <f t="shared" si="3"/>
        <v>0</v>
      </c>
      <c r="P10" s="22">
        <f>F10*G10*'Inschrijfstaat schoonmaak'!$D$2</f>
        <v>0</v>
      </c>
    </row>
    <row r="11" spans="1:17" x14ac:dyDescent="0.25">
      <c r="A11" s="62" t="s">
        <v>13</v>
      </c>
      <c r="B11" s="32" t="s">
        <v>44</v>
      </c>
      <c r="C11" s="13" t="s">
        <v>33</v>
      </c>
      <c r="D11" s="14" t="s">
        <v>45</v>
      </c>
      <c r="E11" s="15" t="s">
        <v>34</v>
      </c>
      <c r="F11" s="16">
        <v>2.75</v>
      </c>
      <c r="G11" s="17">
        <v>1</v>
      </c>
      <c r="H11" s="18">
        <f t="shared" si="0"/>
        <v>0</v>
      </c>
      <c r="I11" s="19">
        <v>0</v>
      </c>
      <c r="J11" s="20">
        <v>0</v>
      </c>
      <c r="K11" s="20">
        <f t="shared" si="1"/>
        <v>0</v>
      </c>
      <c r="L11" s="21">
        <f t="shared" si="2"/>
        <v>0</v>
      </c>
      <c r="N11" s="9" t="s">
        <v>18</v>
      </c>
      <c r="O11" s="9">
        <f t="shared" si="3"/>
        <v>0</v>
      </c>
      <c r="P11" s="22">
        <f>F11*G11*'Inschrijfstaat schoonmaak'!$D$2</f>
        <v>0</v>
      </c>
    </row>
    <row r="12" spans="1:17" x14ac:dyDescent="0.25">
      <c r="A12" s="62" t="s">
        <v>46</v>
      </c>
      <c r="B12" s="32" t="s">
        <v>47</v>
      </c>
      <c r="C12" s="13" t="s">
        <v>48</v>
      </c>
      <c r="D12" s="14" t="s">
        <v>22</v>
      </c>
      <c r="E12" s="15" t="s">
        <v>49</v>
      </c>
      <c r="F12" s="16">
        <v>16.75</v>
      </c>
      <c r="G12" s="17">
        <v>1</v>
      </c>
      <c r="H12" s="18">
        <f t="shared" si="0"/>
        <v>0</v>
      </c>
      <c r="I12" s="19">
        <v>0</v>
      </c>
      <c r="J12" s="20">
        <v>0</v>
      </c>
      <c r="K12" s="20">
        <f t="shared" si="1"/>
        <v>0</v>
      </c>
      <c r="L12" s="21">
        <f t="shared" si="2"/>
        <v>0</v>
      </c>
      <c r="N12" s="9" t="s">
        <v>18</v>
      </c>
      <c r="O12" s="9">
        <f t="shared" si="3"/>
        <v>0</v>
      </c>
      <c r="P12" s="22">
        <f>F12*G12*'Inschrijfstaat schoonmaak'!$D$2</f>
        <v>0</v>
      </c>
    </row>
    <row r="13" spans="1:17" x14ac:dyDescent="0.25">
      <c r="A13" s="62" t="s">
        <v>50</v>
      </c>
      <c r="B13" s="33" t="s">
        <v>51</v>
      </c>
      <c r="C13" s="13" t="s">
        <v>52</v>
      </c>
      <c r="D13" s="14" t="s">
        <v>53</v>
      </c>
      <c r="E13" s="15" t="s">
        <v>54</v>
      </c>
      <c r="F13" s="16">
        <v>2.3199999999999998</v>
      </c>
      <c r="G13" s="17">
        <v>1</v>
      </c>
      <c r="H13" s="18">
        <f t="shared" si="0"/>
        <v>0</v>
      </c>
      <c r="I13" s="19">
        <v>0</v>
      </c>
      <c r="J13" s="20">
        <v>0</v>
      </c>
      <c r="K13" s="20">
        <f t="shared" si="1"/>
        <v>0</v>
      </c>
      <c r="L13" s="21">
        <f t="shared" si="2"/>
        <v>0</v>
      </c>
      <c r="N13" s="9" t="s">
        <v>18</v>
      </c>
      <c r="O13" s="9">
        <f t="shared" si="3"/>
        <v>0</v>
      </c>
      <c r="P13" s="22">
        <f>F13*G13*'Inschrijfstaat schoonmaak'!$D$2</f>
        <v>0</v>
      </c>
    </row>
    <row r="14" spans="1:17" x14ac:dyDescent="0.25">
      <c r="A14" s="62" t="s">
        <v>13</v>
      </c>
      <c r="B14" s="34" t="s">
        <v>56</v>
      </c>
      <c r="C14" s="35" t="s">
        <v>21</v>
      </c>
      <c r="D14" s="14" t="s">
        <v>57</v>
      </c>
      <c r="E14" s="15" t="s">
        <v>58</v>
      </c>
      <c r="F14" s="16">
        <v>24.29</v>
      </c>
      <c r="G14" s="17">
        <v>1</v>
      </c>
      <c r="H14" s="18">
        <f t="shared" si="0"/>
        <v>0</v>
      </c>
      <c r="I14" s="19">
        <v>0</v>
      </c>
      <c r="J14" s="20">
        <v>0</v>
      </c>
      <c r="K14" s="20">
        <f t="shared" si="1"/>
        <v>0</v>
      </c>
      <c r="L14" s="21">
        <f t="shared" si="2"/>
        <v>0</v>
      </c>
      <c r="N14" s="9" t="s">
        <v>18</v>
      </c>
      <c r="O14" s="9">
        <f t="shared" si="3"/>
        <v>0</v>
      </c>
      <c r="P14" s="22">
        <f>F14*G14*'Inschrijfstaat schoonmaak'!$D$2</f>
        <v>0</v>
      </c>
    </row>
    <row r="15" spans="1:17" x14ac:dyDescent="0.25">
      <c r="A15" s="62" t="s">
        <v>59</v>
      </c>
      <c r="B15" s="38" t="s">
        <v>60</v>
      </c>
      <c r="C15" s="13" t="s">
        <v>61</v>
      </c>
      <c r="D15" s="14" t="s">
        <v>57</v>
      </c>
      <c r="E15" s="15" t="s">
        <v>58</v>
      </c>
      <c r="F15" s="16">
        <v>3.46</v>
      </c>
      <c r="G15" s="17">
        <v>1</v>
      </c>
      <c r="H15" s="18">
        <f t="shared" si="0"/>
        <v>0</v>
      </c>
      <c r="I15" s="20">
        <v>0</v>
      </c>
      <c r="J15" s="20">
        <v>0</v>
      </c>
      <c r="K15" s="20">
        <f t="shared" si="1"/>
        <v>0</v>
      </c>
      <c r="L15" s="21">
        <f t="shared" si="2"/>
        <v>0</v>
      </c>
      <c r="N15" s="9" t="s">
        <v>18</v>
      </c>
      <c r="O15" s="9">
        <f t="shared" si="3"/>
        <v>0</v>
      </c>
      <c r="P15" s="22">
        <f>F15*G15*'Inschrijfstaat schoonmaak'!$D$2</f>
        <v>0</v>
      </c>
    </row>
    <row r="16" spans="1:17" x14ac:dyDescent="0.25">
      <c r="A16" s="62" t="s">
        <v>31</v>
      </c>
      <c r="B16" s="28" t="s">
        <v>63</v>
      </c>
      <c r="C16" s="13" t="s">
        <v>64</v>
      </c>
      <c r="D16" s="14" t="s">
        <v>45</v>
      </c>
      <c r="E16" s="15" t="s">
        <v>65</v>
      </c>
      <c r="F16" s="16">
        <v>166.38</v>
      </c>
      <c r="G16" s="29">
        <v>200</v>
      </c>
      <c r="H16" s="18">
        <f t="shared" ref="H16:H34" si="4">IF(G16=0,0,(I16/(G16*F16)))</f>
        <v>4.3999879793244386E-2</v>
      </c>
      <c r="I16" s="19">
        <v>1464.14</v>
      </c>
      <c r="J16" s="20">
        <v>122.01</v>
      </c>
      <c r="K16" s="20">
        <f t="shared" si="1"/>
        <v>4.3999879793244387</v>
      </c>
      <c r="L16" s="21">
        <f t="shared" si="2"/>
        <v>5.1476119200345973</v>
      </c>
      <c r="M16" s="39">
        <f>L16</f>
        <v>5.1476119200345973</v>
      </c>
      <c r="N16" s="9" t="s">
        <v>62</v>
      </c>
      <c r="O16" s="9">
        <f t="shared" si="3"/>
        <v>4.3999879793244386E-2</v>
      </c>
      <c r="P16" s="22">
        <f t="shared" ref="P16:P34" si="5">F16*H16*G16</f>
        <v>1464.14</v>
      </c>
      <c r="Q16" s="40">
        <f t="shared" ref="Q16:Q47" si="6">P16/I16-1</f>
        <v>0</v>
      </c>
    </row>
    <row r="17" spans="1:17" x14ac:dyDescent="0.25">
      <c r="A17" s="62" t="s">
        <v>59</v>
      </c>
      <c r="B17" s="28" t="s">
        <v>67</v>
      </c>
      <c r="C17" s="13" t="s">
        <v>68</v>
      </c>
      <c r="D17" s="14" t="s">
        <v>45</v>
      </c>
      <c r="E17" s="41" t="s">
        <v>65</v>
      </c>
      <c r="F17" s="16">
        <v>166.38</v>
      </c>
      <c r="G17" s="29">
        <v>200</v>
      </c>
      <c r="H17" s="18">
        <f t="shared" si="4"/>
        <v>4.3999879793244386E-2</v>
      </c>
      <c r="I17" s="19">
        <v>1464.14</v>
      </c>
      <c r="J17" s="20">
        <v>122.01</v>
      </c>
      <c r="K17" s="20">
        <f t="shared" si="1"/>
        <v>4.3999879793244387</v>
      </c>
      <c r="L17" s="21">
        <f t="shared" si="2"/>
        <v>5.1476119200345973</v>
      </c>
      <c r="N17" s="9" t="s">
        <v>62</v>
      </c>
      <c r="O17" s="9">
        <f t="shared" si="3"/>
        <v>4.3999879793244386E-2</v>
      </c>
      <c r="P17" s="22">
        <f t="shared" si="5"/>
        <v>1464.14</v>
      </c>
      <c r="Q17" s="40">
        <f t="shared" si="6"/>
        <v>0</v>
      </c>
    </row>
    <row r="18" spans="1:17" x14ac:dyDescent="0.25">
      <c r="A18" s="62" t="s">
        <v>24</v>
      </c>
      <c r="B18" s="12" t="s">
        <v>70</v>
      </c>
      <c r="C18" s="13" t="s">
        <v>71</v>
      </c>
      <c r="D18" s="14" t="s">
        <v>71</v>
      </c>
      <c r="E18" s="15" t="s">
        <v>72</v>
      </c>
      <c r="F18" s="16">
        <v>517.04</v>
      </c>
      <c r="G18" s="42">
        <v>200</v>
      </c>
      <c r="H18" s="18">
        <f t="shared" si="4"/>
        <v>4.3999980659136621E-2</v>
      </c>
      <c r="I18" s="19">
        <v>4549.95</v>
      </c>
      <c r="J18" s="20">
        <v>379.16</v>
      </c>
      <c r="K18" s="20">
        <f t="shared" si="1"/>
        <v>4.3999980659136622</v>
      </c>
      <c r="L18" s="21">
        <f t="shared" si="2"/>
        <v>5.1476198846836656</v>
      </c>
      <c r="N18" s="9" t="s">
        <v>62</v>
      </c>
      <c r="O18" s="9">
        <f t="shared" si="3"/>
        <v>4.3999980659136621E-2</v>
      </c>
      <c r="P18" s="22">
        <f t="shared" si="5"/>
        <v>4549.95</v>
      </c>
      <c r="Q18" s="40">
        <f t="shared" si="6"/>
        <v>0</v>
      </c>
    </row>
    <row r="19" spans="1:17" x14ac:dyDescent="0.25">
      <c r="A19" s="62" t="s">
        <v>31</v>
      </c>
      <c r="B19" s="28" t="s">
        <v>74</v>
      </c>
      <c r="C19" s="13" t="s">
        <v>64</v>
      </c>
      <c r="D19" s="14" t="s">
        <v>45</v>
      </c>
      <c r="E19" s="15" t="s">
        <v>65</v>
      </c>
      <c r="F19" s="16">
        <v>195.37</v>
      </c>
      <c r="G19" s="29">
        <v>200</v>
      </c>
      <c r="H19" s="18">
        <f t="shared" si="4"/>
        <v>4.4000102369862314E-2</v>
      </c>
      <c r="I19" s="19">
        <v>1719.26</v>
      </c>
      <c r="J19" s="20">
        <v>143.27000000000001</v>
      </c>
      <c r="K19" s="20">
        <f t="shared" si="1"/>
        <v>4.4000102369862315</v>
      </c>
      <c r="L19" s="21">
        <f t="shared" si="2"/>
        <v>5.1476294952739723</v>
      </c>
      <c r="N19" s="9" t="s">
        <v>62</v>
      </c>
      <c r="O19" s="9">
        <f t="shared" si="3"/>
        <v>4.4000102369862314E-2</v>
      </c>
      <c r="P19" s="22">
        <f t="shared" si="5"/>
        <v>1719.2600000000002</v>
      </c>
      <c r="Q19" s="40">
        <f t="shared" si="6"/>
        <v>0</v>
      </c>
    </row>
    <row r="20" spans="1:17" x14ac:dyDescent="0.25">
      <c r="A20" s="62" t="s">
        <v>13</v>
      </c>
      <c r="B20" s="26" t="s">
        <v>76</v>
      </c>
      <c r="C20" s="13" t="s">
        <v>77</v>
      </c>
      <c r="D20" s="14" t="s">
        <v>78</v>
      </c>
      <c r="E20" s="41" t="s">
        <v>65</v>
      </c>
      <c r="F20" s="16">
        <v>195.37</v>
      </c>
      <c r="G20" s="25">
        <v>200</v>
      </c>
      <c r="H20" s="18">
        <f t="shared" si="4"/>
        <v>4.4000102369862314E-2</v>
      </c>
      <c r="I20" s="19">
        <v>1719.26</v>
      </c>
      <c r="J20" s="20">
        <v>143.27000000000001</v>
      </c>
      <c r="K20" s="20">
        <f t="shared" si="1"/>
        <v>4.4000102369862315</v>
      </c>
      <c r="L20" s="21">
        <f t="shared" si="2"/>
        <v>5.1476294952739723</v>
      </c>
      <c r="N20" s="9" t="s">
        <v>62</v>
      </c>
      <c r="O20" s="9">
        <f t="shared" si="3"/>
        <v>4.4000102369862314E-2</v>
      </c>
      <c r="P20" s="22">
        <f t="shared" si="5"/>
        <v>1719.2600000000002</v>
      </c>
      <c r="Q20" s="40">
        <f t="shared" si="6"/>
        <v>0</v>
      </c>
    </row>
    <row r="21" spans="1:17" x14ac:dyDescent="0.25">
      <c r="A21" s="62" t="s">
        <v>24</v>
      </c>
      <c r="B21" s="12" t="s">
        <v>80</v>
      </c>
      <c r="C21" s="13" t="s">
        <v>81</v>
      </c>
      <c r="D21" s="14" t="s">
        <v>22</v>
      </c>
      <c r="E21" s="15" t="s">
        <v>82</v>
      </c>
      <c r="F21" s="16">
        <v>57.37</v>
      </c>
      <c r="G21" s="17">
        <v>200</v>
      </c>
      <c r="H21" s="18">
        <f t="shared" si="4"/>
        <v>4.4000348614258326E-2</v>
      </c>
      <c r="I21" s="20">
        <v>504.86</v>
      </c>
      <c r="J21" s="20">
        <v>42.07</v>
      </c>
      <c r="K21" s="20">
        <f t="shared" si="1"/>
        <v>4.4000348614258327</v>
      </c>
      <c r="L21" s="21">
        <f t="shared" si="2"/>
        <v>5.1476489392802138</v>
      </c>
      <c r="N21" s="9" t="s">
        <v>62</v>
      </c>
      <c r="O21" s="9">
        <f t="shared" si="3"/>
        <v>4.4000348614258326E-2</v>
      </c>
      <c r="P21" s="22">
        <f t="shared" si="5"/>
        <v>504.86</v>
      </c>
      <c r="Q21" s="40">
        <f t="shared" si="6"/>
        <v>0</v>
      </c>
    </row>
    <row r="22" spans="1:17" x14ac:dyDescent="0.25">
      <c r="A22" s="62" t="s">
        <v>24</v>
      </c>
      <c r="B22" s="26" t="s">
        <v>84</v>
      </c>
      <c r="C22" s="13" t="s">
        <v>62</v>
      </c>
      <c r="D22" s="14" t="s">
        <v>22</v>
      </c>
      <c r="E22" s="15" t="s">
        <v>30</v>
      </c>
      <c r="F22" s="16">
        <v>19.559999999999999</v>
      </c>
      <c r="G22" s="25">
        <v>200</v>
      </c>
      <c r="H22" s="18">
        <f t="shared" si="4"/>
        <v>4.4000511247443766E-2</v>
      </c>
      <c r="I22" s="19">
        <v>172.13</v>
      </c>
      <c r="J22" s="20">
        <v>14.34</v>
      </c>
      <c r="K22" s="20">
        <f t="shared" si="1"/>
        <v>4.400051124744377</v>
      </c>
      <c r="L22" s="21">
        <f t="shared" si="2"/>
        <v>5.1476617810992815</v>
      </c>
      <c r="N22" s="9" t="s">
        <v>62</v>
      </c>
      <c r="O22" s="9">
        <f t="shared" si="3"/>
        <v>4.4000511247443766E-2</v>
      </c>
      <c r="P22" s="22">
        <f t="shared" si="5"/>
        <v>172.13</v>
      </c>
      <c r="Q22" s="40">
        <f t="shared" si="6"/>
        <v>0</v>
      </c>
    </row>
    <row r="23" spans="1:17" x14ac:dyDescent="0.25">
      <c r="A23" s="62" t="s">
        <v>24</v>
      </c>
      <c r="B23" s="24" t="s">
        <v>86</v>
      </c>
      <c r="C23" s="27" t="s">
        <v>62</v>
      </c>
      <c r="D23" s="14" t="s">
        <v>22</v>
      </c>
      <c r="E23" s="15" t="s">
        <v>27</v>
      </c>
      <c r="F23" s="16">
        <v>15.66</v>
      </c>
      <c r="G23" s="25">
        <v>200</v>
      </c>
      <c r="H23" s="18">
        <f t="shared" si="4"/>
        <v>4.4000638569604088E-2</v>
      </c>
      <c r="I23" s="19">
        <v>137.81</v>
      </c>
      <c r="J23" s="20">
        <v>11.48</v>
      </c>
      <c r="K23" s="20">
        <f t="shared" si="1"/>
        <v>4.4000638569604087</v>
      </c>
      <c r="L23" s="21">
        <f t="shared" si="2"/>
        <v>5.1476718346609482</v>
      </c>
      <c r="N23" s="9" t="s">
        <v>62</v>
      </c>
      <c r="O23" s="9">
        <f t="shared" si="3"/>
        <v>4.4000638569604088E-2</v>
      </c>
      <c r="P23" s="22">
        <f t="shared" si="5"/>
        <v>137.81</v>
      </c>
      <c r="Q23" s="40">
        <f t="shared" si="6"/>
        <v>0</v>
      </c>
    </row>
    <row r="24" spans="1:17" x14ac:dyDescent="0.25">
      <c r="A24" s="62" t="s">
        <v>13</v>
      </c>
      <c r="B24" s="12" t="s">
        <v>88</v>
      </c>
      <c r="C24" s="13" t="s">
        <v>89</v>
      </c>
      <c r="D24" s="14" t="s">
        <v>71</v>
      </c>
      <c r="E24" s="15" t="s">
        <v>90</v>
      </c>
      <c r="F24" s="16">
        <v>11.66</v>
      </c>
      <c r="G24" s="17">
        <v>200</v>
      </c>
      <c r="H24" s="18">
        <f t="shared" si="4"/>
        <v>5.4999999999999993E-2</v>
      </c>
      <c r="I24" s="19">
        <v>128.26</v>
      </c>
      <c r="J24" s="20">
        <v>10.69</v>
      </c>
      <c r="K24" s="20">
        <f t="shared" si="1"/>
        <v>5.4999999999999991</v>
      </c>
      <c r="L24" s="21">
        <f t="shared" si="2"/>
        <v>5.9229015159539502</v>
      </c>
      <c r="M24" s="43">
        <f>L24</f>
        <v>5.9229015159539502</v>
      </c>
      <c r="N24" s="9" t="s">
        <v>62</v>
      </c>
      <c r="O24" s="9">
        <f t="shared" si="3"/>
        <v>5.4999999999999993E-2</v>
      </c>
      <c r="P24" s="22">
        <f t="shared" si="5"/>
        <v>128.26</v>
      </c>
      <c r="Q24" s="40">
        <f t="shared" si="6"/>
        <v>0</v>
      </c>
    </row>
    <row r="25" spans="1:17" x14ac:dyDescent="0.25">
      <c r="A25" s="62" t="s">
        <v>24</v>
      </c>
      <c r="B25" s="24" t="s">
        <v>92</v>
      </c>
      <c r="C25" s="13" t="s">
        <v>93</v>
      </c>
      <c r="D25" s="14" t="s">
        <v>22</v>
      </c>
      <c r="E25" s="15" t="s">
        <v>94</v>
      </c>
      <c r="F25" s="16">
        <v>17.190000000000001</v>
      </c>
      <c r="G25" s="25">
        <v>200</v>
      </c>
      <c r="H25" s="18">
        <f t="shared" si="4"/>
        <v>5.4999999999999993E-2</v>
      </c>
      <c r="I25" s="19">
        <v>189.09</v>
      </c>
      <c r="J25" s="20">
        <v>15.76</v>
      </c>
      <c r="K25" s="20">
        <f t="shared" si="1"/>
        <v>5.4999999999999991</v>
      </c>
      <c r="L25" s="21">
        <f t="shared" si="2"/>
        <v>5.9229015159539502</v>
      </c>
      <c r="N25" s="9" t="s">
        <v>62</v>
      </c>
      <c r="O25" s="9">
        <f t="shared" si="3"/>
        <v>5.4999999999999993E-2</v>
      </c>
      <c r="P25" s="22">
        <f t="shared" si="5"/>
        <v>189.08999999999997</v>
      </c>
      <c r="Q25" s="40">
        <f t="shared" si="6"/>
        <v>0</v>
      </c>
    </row>
    <row r="26" spans="1:17" x14ac:dyDescent="0.25">
      <c r="A26" s="62" t="s">
        <v>13</v>
      </c>
      <c r="B26" s="12" t="s">
        <v>95</v>
      </c>
      <c r="C26" s="13" t="s">
        <v>89</v>
      </c>
      <c r="D26" s="14" t="s">
        <v>71</v>
      </c>
      <c r="E26" s="15" t="s">
        <v>90</v>
      </c>
      <c r="F26" s="16">
        <v>16.37</v>
      </c>
      <c r="G26" s="17">
        <v>200</v>
      </c>
      <c r="H26" s="18">
        <f t="shared" si="4"/>
        <v>5.5E-2</v>
      </c>
      <c r="I26" s="19">
        <v>180.07</v>
      </c>
      <c r="J26" s="20">
        <v>15.01</v>
      </c>
      <c r="K26" s="20">
        <f t="shared" si="1"/>
        <v>5.5</v>
      </c>
      <c r="L26" s="21">
        <f t="shared" si="2"/>
        <v>5.9229015159539511</v>
      </c>
      <c r="N26" s="9" t="s">
        <v>62</v>
      </c>
      <c r="O26" s="9">
        <f t="shared" si="3"/>
        <v>5.5E-2</v>
      </c>
      <c r="P26" s="22">
        <f t="shared" si="5"/>
        <v>180.07000000000002</v>
      </c>
      <c r="Q26" s="40">
        <f t="shared" si="6"/>
        <v>0</v>
      </c>
    </row>
    <row r="27" spans="1:17" x14ac:dyDescent="0.25">
      <c r="A27" s="62" t="s">
        <v>24</v>
      </c>
      <c r="B27" s="33" t="s">
        <v>88</v>
      </c>
      <c r="C27" s="13" t="s">
        <v>96</v>
      </c>
      <c r="D27" s="14" t="s">
        <v>53</v>
      </c>
      <c r="E27" s="15" t="s">
        <v>97</v>
      </c>
      <c r="F27" s="16">
        <v>48.2</v>
      </c>
      <c r="G27" s="44">
        <v>200</v>
      </c>
      <c r="H27" s="18">
        <f t="shared" si="4"/>
        <v>5.5000000000000007E-2</v>
      </c>
      <c r="I27" s="19">
        <v>530.20000000000005</v>
      </c>
      <c r="J27" s="20">
        <v>44.18</v>
      </c>
      <c r="K27" s="20">
        <f t="shared" si="1"/>
        <v>5.5000000000000009</v>
      </c>
      <c r="L27" s="21">
        <f t="shared" si="2"/>
        <v>5.9229015159539511</v>
      </c>
      <c r="N27" s="9" t="s">
        <v>62</v>
      </c>
      <c r="O27" s="9">
        <f t="shared" si="3"/>
        <v>5.5000000000000007E-2</v>
      </c>
      <c r="P27" s="22">
        <f t="shared" si="5"/>
        <v>530.20000000000016</v>
      </c>
      <c r="Q27" s="40">
        <f t="shared" si="6"/>
        <v>0</v>
      </c>
    </row>
    <row r="28" spans="1:17" x14ac:dyDescent="0.25">
      <c r="A28" s="62" t="s">
        <v>24</v>
      </c>
      <c r="B28" s="33" t="s">
        <v>98</v>
      </c>
      <c r="C28" s="13" t="s">
        <v>62</v>
      </c>
      <c r="D28" s="14" t="s">
        <v>53</v>
      </c>
      <c r="E28" s="15" t="s">
        <v>99</v>
      </c>
      <c r="F28" s="16">
        <v>12.32</v>
      </c>
      <c r="G28" s="31">
        <v>200</v>
      </c>
      <c r="H28" s="18">
        <f t="shared" si="4"/>
        <v>5.5000000000000007E-2</v>
      </c>
      <c r="I28" s="19">
        <v>135.52000000000001</v>
      </c>
      <c r="J28" s="20">
        <v>11.29</v>
      </c>
      <c r="K28" s="20">
        <f t="shared" si="1"/>
        <v>5.5000000000000009</v>
      </c>
      <c r="L28" s="21">
        <f t="shared" si="2"/>
        <v>5.9229015159539511</v>
      </c>
      <c r="N28" s="9" t="s">
        <v>62</v>
      </c>
      <c r="O28" s="9">
        <f t="shared" si="3"/>
        <v>5.5000000000000007E-2</v>
      </c>
      <c r="P28" s="22">
        <f t="shared" si="5"/>
        <v>135.52000000000001</v>
      </c>
      <c r="Q28" s="40">
        <f t="shared" si="6"/>
        <v>0</v>
      </c>
    </row>
    <row r="29" spans="1:17" x14ac:dyDescent="0.25">
      <c r="A29" s="62" t="s">
        <v>24</v>
      </c>
      <c r="B29" s="33" t="s">
        <v>100</v>
      </c>
      <c r="C29" s="13" t="s">
        <v>101</v>
      </c>
      <c r="D29" s="14" t="s">
        <v>53</v>
      </c>
      <c r="E29" s="15" t="s">
        <v>102</v>
      </c>
      <c r="F29" s="16">
        <v>7.51</v>
      </c>
      <c r="G29" s="44">
        <v>200</v>
      </c>
      <c r="H29" s="18">
        <f t="shared" si="4"/>
        <v>5.5E-2</v>
      </c>
      <c r="I29" s="19">
        <v>82.61</v>
      </c>
      <c r="J29" s="20">
        <v>6.88</v>
      </c>
      <c r="K29" s="20">
        <f t="shared" si="1"/>
        <v>5.5</v>
      </c>
      <c r="L29" s="21">
        <f t="shared" si="2"/>
        <v>5.9229015159539511</v>
      </c>
      <c r="N29" s="9" t="s">
        <v>62</v>
      </c>
      <c r="O29" s="9">
        <f t="shared" si="3"/>
        <v>5.5E-2</v>
      </c>
      <c r="P29" s="22">
        <f t="shared" si="5"/>
        <v>82.61</v>
      </c>
      <c r="Q29" s="40">
        <f t="shared" si="6"/>
        <v>0</v>
      </c>
    </row>
    <row r="30" spans="1:17" x14ac:dyDescent="0.25">
      <c r="A30" s="62" t="s">
        <v>13</v>
      </c>
      <c r="B30" s="34" t="s">
        <v>76</v>
      </c>
      <c r="C30" s="13" t="s">
        <v>103</v>
      </c>
      <c r="D30" s="14" t="s">
        <v>57</v>
      </c>
      <c r="E30" s="15" t="s">
        <v>104</v>
      </c>
      <c r="F30" s="16">
        <v>4.83</v>
      </c>
      <c r="G30" s="36">
        <v>200</v>
      </c>
      <c r="H30" s="18">
        <f t="shared" si="4"/>
        <v>5.5E-2</v>
      </c>
      <c r="I30" s="19">
        <v>53.13</v>
      </c>
      <c r="J30" s="20">
        <v>4.43</v>
      </c>
      <c r="K30" s="20">
        <f t="shared" si="1"/>
        <v>5.5</v>
      </c>
      <c r="L30" s="21">
        <f t="shared" si="2"/>
        <v>5.9229015159539511</v>
      </c>
      <c r="N30" s="9" t="s">
        <v>62</v>
      </c>
      <c r="O30" s="9">
        <f t="shared" si="3"/>
        <v>5.5E-2</v>
      </c>
      <c r="P30" s="22">
        <f t="shared" si="5"/>
        <v>53.13</v>
      </c>
      <c r="Q30" s="40">
        <f t="shared" si="6"/>
        <v>0</v>
      </c>
    </row>
    <row r="31" spans="1:17" x14ac:dyDescent="0.25">
      <c r="A31" s="62" t="s">
        <v>13</v>
      </c>
      <c r="B31" s="38" t="s">
        <v>105</v>
      </c>
      <c r="C31" s="13" t="s">
        <v>106</v>
      </c>
      <c r="D31" s="14" t="s">
        <v>57</v>
      </c>
      <c r="E31" s="15" t="s">
        <v>107</v>
      </c>
      <c r="F31" s="16">
        <v>25.63</v>
      </c>
      <c r="G31" s="45">
        <v>200</v>
      </c>
      <c r="H31" s="18">
        <f t="shared" si="4"/>
        <v>5.5E-2</v>
      </c>
      <c r="I31" s="19">
        <v>281.93</v>
      </c>
      <c r="J31" s="20">
        <v>23.49</v>
      </c>
      <c r="K31" s="20">
        <f t="shared" si="1"/>
        <v>5.5</v>
      </c>
      <c r="L31" s="21">
        <f t="shared" si="2"/>
        <v>5.9229015159539511</v>
      </c>
      <c r="N31" s="9" t="s">
        <v>62</v>
      </c>
      <c r="O31" s="9">
        <f t="shared" si="3"/>
        <v>5.5E-2</v>
      </c>
      <c r="P31" s="22">
        <f t="shared" si="5"/>
        <v>281.92999999999995</v>
      </c>
      <c r="Q31" s="40">
        <f t="shared" si="6"/>
        <v>0</v>
      </c>
    </row>
    <row r="32" spans="1:17" x14ac:dyDescent="0.25">
      <c r="A32" s="62" t="s">
        <v>24</v>
      </c>
      <c r="B32" s="24" t="s">
        <v>108</v>
      </c>
      <c r="C32" s="13" t="s">
        <v>109</v>
      </c>
      <c r="D32" s="14" t="s">
        <v>78</v>
      </c>
      <c r="E32" s="15" t="s">
        <v>110</v>
      </c>
      <c r="F32" s="16">
        <v>2.68</v>
      </c>
      <c r="G32" s="25">
        <v>40</v>
      </c>
      <c r="H32" s="18">
        <f t="shared" si="4"/>
        <v>5.503731343283582E-2</v>
      </c>
      <c r="I32" s="19">
        <v>5.9</v>
      </c>
      <c r="J32" s="20">
        <v>0.49</v>
      </c>
      <c r="K32" s="20">
        <f t="shared" si="1"/>
        <v>5.5037313432835822</v>
      </c>
      <c r="L32" s="21">
        <f t="shared" si="2"/>
        <v>5.9252578102831439</v>
      </c>
      <c r="N32" s="9" t="s">
        <v>62</v>
      </c>
      <c r="O32" s="9">
        <f t="shared" si="3"/>
        <v>5.503731343283582E-2</v>
      </c>
      <c r="P32" s="22">
        <f t="shared" si="5"/>
        <v>5.9</v>
      </c>
      <c r="Q32" s="40">
        <f t="shared" si="6"/>
        <v>0</v>
      </c>
    </row>
    <row r="33" spans="1:17" x14ac:dyDescent="0.25">
      <c r="A33" s="62" t="s">
        <v>24</v>
      </c>
      <c r="B33" s="26" t="s">
        <v>111</v>
      </c>
      <c r="C33" s="13" t="s">
        <v>112</v>
      </c>
      <c r="D33" s="14" t="s">
        <v>78</v>
      </c>
      <c r="E33" s="15" t="s">
        <v>30</v>
      </c>
      <c r="F33" s="16">
        <v>109.74</v>
      </c>
      <c r="G33" s="25">
        <v>200</v>
      </c>
      <c r="H33" s="18">
        <f t="shared" si="4"/>
        <v>5.8666848915618727E-2</v>
      </c>
      <c r="I33" s="19">
        <v>1287.6199999999999</v>
      </c>
      <c r="J33" s="20">
        <v>107.3</v>
      </c>
      <c r="K33" s="20">
        <f t="shared" si="1"/>
        <v>5.8666848915618726</v>
      </c>
      <c r="L33" s="21">
        <f t="shared" si="2"/>
        <v>6.1471420978819813</v>
      </c>
      <c r="M33" s="43">
        <f>L33</f>
        <v>6.1471420978819813</v>
      </c>
      <c r="N33" s="9" t="s">
        <v>62</v>
      </c>
      <c r="O33" s="9">
        <f t="shared" si="3"/>
        <v>5.8666848915618727E-2</v>
      </c>
      <c r="P33" s="22">
        <f t="shared" si="5"/>
        <v>1287.6199999999997</v>
      </c>
      <c r="Q33" s="40">
        <f t="shared" si="6"/>
        <v>0</v>
      </c>
    </row>
    <row r="34" spans="1:17" x14ac:dyDescent="0.25">
      <c r="A34" s="62" t="s">
        <v>24</v>
      </c>
      <c r="B34" s="24" t="s">
        <v>113</v>
      </c>
      <c r="C34" s="13" t="s">
        <v>112</v>
      </c>
      <c r="D34" s="14" t="s">
        <v>22</v>
      </c>
      <c r="E34" s="15" t="s">
        <v>30</v>
      </c>
      <c r="F34" s="16">
        <v>26.12</v>
      </c>
      <c r="G34" s="25">
        <v>200</v>
      </c>
      <c r="H34" s="18">
        <f t="shared" si="4"/>
        <v>5.8667687595712101E-2</v>
      </c>
      <c r="I34" s="19">
        <v>306.48</v>
      </c>
      <c r="J34" s="20">
        <v>25.54</v>
      </c>
      <c r="K34" s="20">
        <f t="shared" ref="K34:K65" si="7">H34*100</f>
        <v>5.8667687595712099</v>
      </c>
      <c r="L34" s="21">
        <f t="shared" ref="L34:L65" si="8">IF(K34=0,0,(M$1*LOG10(K34)))</f>
        <v>6.1471917656640302</v>
      </c>
      <c r="N34" s="9" t="s">
        <v>62</v>
      </c>
      <c r="O34" s="9">
        <f t="shared" ref="O34:O65" si="9">IF(G34=0,0,(I34/(G34*F34)))</f>
        <v>5.8667687595712101E-2</v>
      </c>
      <c r="P34" s="22">
        <f t="shared" si="5"/>
        <v>306.48</v>
      </c>
      <c r="Q34" s="40">
        <f t="shared" si="6"/>
        <v>0</v>
      </c>
    </row>
    <row r="35" spans="1:17" x14ac:dyDescent="0.25">
      <c r="A35" s="62" t="s">
        <v>24</v>
      </c>
      <c r="B35" s="26" t="s">
        <v>114</v>
      </c>
      <c r="C35" s="46" t="s">
        <v>115</v>
      </c>
      <c r="D35" s="14" t="s">
        <v>22</v>
      </c>
      <c r="E35" s="15" t="s">
        <v>116</v>
      </c>
      <c r="F35" s="16">
        <v>52.95</v>
      </c>
      <c r="G35" s="25">
        <v>200</v>
      </c>
      <c r="H35" s="18">
        <f t="shared" ref="H35:H66" si="10">IF(G35=0,0,(I35/(G35*F35)))</f>
        <v>6.2856468366383381E-2</v>
      </c>
      <c r="I35" s="19">
        <v>665.65</v>
      </c>
      <c r="J35" s="20">
        <v>55.47</v>
      </c>
      <c r="K35" s="20">
        <f t="shared" si="7"/>
        <v>6.285646836638338</v>
      </c>
      <c r="L35" s="21">
        <f t="shared" si="8"/>
        <v>6.3867998098789709</v>
      </c>
      <c r="M35" s="43">
        <f>L35</f>
        <v>6.3867998098789709</v>
      </c>
      <c r="N35" s="9" t="s">
        <v>66</v>
      </c>
      <c r="O35" s="9">
        <f t="shared" si="9"/>
        <v>6.2856468366383381E-2</v>
      </c>
      <c r="P35" s="22">
        <f>F35*G35*'Inschrijfstaat schoonmaak'!$D$5</f>
        <v>0</v>
      </c>
      <c r="Q35" s="40">
        <f t="shared" si="6"/>
        <v>-1</v>
      </c>
    </row>
    <row r="36" spans="1:17" x14ac:dyDescent="0.25">
      <c r="A36" s="62" t="s">
        <v>13</v>
      </c>
      <c r="B36" s="12" t="s">
        <v>117</v>
      </c>
      <c r="C36" s="13" t="s">
        <v>118</v>
      </c>
      <c r="D36" s="14" t="s">
        <v>16</v>
      </c>
      <c r="E36" s="15" t="s">
        <v>119</v>
      </c>
      <c r="F36" s="16">
        <v>13.37</v>
      </c>
      <c r="G36" s="17">
        <v>200</v>
      </c>
      <c r="H36" s="18">
        <f t="shared" si="10"/>
        <v>6.2857142857142861E-2</v>
      </c>
      <c r="I36" s="19">
        <v>168.08</v>
      </c>
      <c r="J36" s="20">
        <v>14.01</v>
      </c>
      <c r="K36" s="20">
        <f t="shared" si="7"/>
        <v>6.2857142857142865</v>
      </c>
      <c r="L36" s="21">
        <f t="shared" si="8"/>
        <v>6.3868370917754449</v>
      </c>
      <c r="N36" s="9" t="s">
        <v>66</v>
      </c>
      <c r="O36" s="9">
        <f t="shared" si="9"/>
        <v>6.2857142857142861E-2</v>
      </c>
      <c r="P36" s="22">
        <f>F36*G36*'Inschrijfstaat schoonmaak'!$D$5</f>
        <v>0</v>
      </c>
      <c r="Q36" s="40">
        <f t="shared" si="6"/>
        <v>-1</v>
      </c>
    </row>
    <row r="37" spans="1:17" x14ac:dyDescent="0.25">
      <c r="A37" s="62" t="s">
        <v>24</v>
      </c>
      <c r="B37" s="26" t="s">
        <v>120</v>
      </c>
      <c r="C37" s="13" t="s">
        <v>121</v>
      </c>
      <c r="D37" s="14" t="s">
        <v>22</v>
      </c>
      <c r="E37" s="15" t="s">
        <v>30</v>
      </c>
      <c r="F37" s="16">
        <v>98</v>
      </c>
      <c r="G37" s="25">
        <v>200</v>
      </c>
      <c r="H37" s="18">
        <f t="shared" si="10"/>
        <v>6.2857142857142861E-2</v>
      </c>
      <c r="I37" s="19">
        <v>1232</v>
      </c>
      <c r="J37" s="20">
        <v>102.67</v>
      </c>
      <c r="K37" s="20">
        <f t="shared" si="7"/>
        <v>6.2857142857142865</v>
      </c>
      <c r="L37" s="21">
        <f t="shared" si="8"/>
        <v>6.3868370917754449</v>
      </c>
      <c r="N37" s="9" t="s">
        <v>66</v>
      </c>
      <c r="O37" s="9">
        <f t="shared" si="9"/>
        <v>6.2857142857142861E-2</v>
      </c>
      <c r="P37" s="22">
        <f>F37*G37*'Inschrijfstaat schoonmaak'!$D$5</f>
        <v>0</v>
      </c>
      <c r="Q37" s="40">
        <f t="shared" si="6"/>
        <v>-1</v>
      </c>
    </row>
    <row r="38" spans="1:17" x14ac:dyDescent="0.25">
      <c r="A38" s="62" t="s">
        <v>50</v>
      </c>
      <c r="B38" s="33" t="s">
        <v>70</v>
      </c>
      <c r="C38" s="13" t="s">
        <v>122</v>
      </c>
      <c r="D38" s="14" t="s">
        <v>53</v>
      </c>
      <c r="E38" s="15" t="s">
        <v>123</v>
      </c>
      <c r="F38" s="16">
        <v>19.39</v>
      </c>
      <c r="G38" s="44">
        <v>200</v>
      </c>
      <c r="H38" s="18">
        <f t="shared" si="10"/>
        <v>6.2857142857142861E-2</v>
      </c>
      <c r="I38" s="19">
        <v>243.76</v>
      </c>
      <c r="J38" s="20">
        <v>20.309999999999999</v>
      </c>
      <c r="K38" s="20">
        <f t="shared" si="7"/>
        <v>6.2857142857142865</v>
      </c>
      <c r="L38" s="21">
        <f t="shared" si="8"/>
        <v>6.3868370917754449</v>
      </c>
      <c r="N38" s="9" t="s">
        <v>66</v>
      </c>
      <c r="O38" s="9">
        <f t="shared" si="9"/>
        <v>6.2857142857142861E-2</v>
      </c>
      <c r="P38" s="22">
        <f>F38*G38*'Inschrijfstaat schoonmaak'!$D$5</f>
        <v>0</v>
      </c>
      <c r="Q38" s="40">
        <f t="shared" si="6"/>
        <v>-1</v>
      </c>
    </row>
    <row r="39" spans="1:17" x14ac:dyDescent="0.25">
      <c r="A39" s="62" t="s">
        <v>24</v>
      </c>
      <c r="B39" s="26" t="s">
        <v>124</v>
      </c>
      <c r="C39" s="13" t="s">
        <v>125</v>
      </c>
      <c r="D39" s="14" t="s">
        <v>78</v>
      </c>
      <c r="E39" s="15" t="s">
        <v>126</v>
      </c>
      <c r="F39" s="16">
        <v>169.27</v>
      </c>
      <c r="G39" s="25">
        <v>200</v>
      </c>
      <c r="H39" s="18">
        <f t="shared" si="10"/>
        <v>6.2857269451172676E-2</v>
      </c>
      <c r="I39" s="19">
        <v>2127.9699999999998</v>
      </c>
      <c r="J39" s="20">
        <v>177.33</v>
      </c>
      <c r="K39" s="20">
        <f t="shared" si="7"/>
        <v>6.2857269451172675</v>
      </c>
      <c r="L39" s="21">
        <f t="shared" si="8"/>
        <v>6.3868440891069467</v>
      </c>
      <c r="N39" s="9" t="s">
        <v>66</v>
      </c>
      <c r="O39" s="9">
        <f t="shared" si="9"/>
        <v>6.2857269451172676E-2</v>
      </c>
      <c r="P39" s="22">
        <f>F39*G39*'Inschrijfstaat schoonmaak'!$D$5</f>
        <v>0</v>
      </c>
      <c r="Q39" s="40">
        <f t="shared" si="6"/>
        <v>-1</v>
      </c>
    </row>
    <row r="40" spans="1:17" x14ac:dyDescent="0.25">
      <c r="A40" s="62" t="s">
        <v>24</v>
      </c>
      <c r="B40" s="26" t="s">
        <v>127</v>
      </c>
      <c r="C40" s="13" t="s">
        <v>128</v>
      </c>
      <c r="D40" s="14" t="s">
        <v>78</v>
      </c>
      <c r="E40" s="15" t="s">
        <v>116</v>
      </c>
      <c r="F40" s="16">
        <v>23.57</v>
      </c>
      <c r="G40" s="25">
        <v>40</v>
      </c>
      <c r="H40" s="18">
        <f t="shared" si="10"/>
        <v>6.2865931268561742E-2</v>
      </c>
      <c r="I40" s="20">
        <v>59.27</v>
      </c>
      <c r="J40" s="20">
        <v>4.9400000000000004</v>
      </c>
      <c r="K40" s="20">
        <f t="shared" si="7"/>
        <v>6.2865931268561743</v>
      </c>
      <c r="L40" s="21">
        <f t="shared" si="8"/>
        <v>6.3873228270938567</v>
      </c>
      <c r="N40" s="9" t="s">
        <v>66</v>
      </c>
      <c r="O40" s="9">
        <f t="shared" si="9"/>
        <v>6.2865931268561742E-2</v>
      </c>
      <c r="P40" s="22">
        <f>F40*G40*'Inschrijfstaat schoonmaak'!$D$5</f>
        <v>0</v>
      </c>
      <c r="Q40" s="40">
        <f t="shared" si="6"/>
        <v>-1</v>
      </c>
    </row>
    <row r="41" spans="1:17" x14ac:dyDescent="0.25">
      <c r="A41" s="62" t="s">
        <v>13</v>
      </c>
      <c r="B41" s="38" t="s">
        <v>43</v>
      </c>
      <c r="C41" s="13" t="s">
        <v>129</v>
      </c>
      <c r="D41" s="14" t="s">
        <v>57</v>
      </c>
      <c r="E41" s="15" t="s">
        <v>58</v>
      </c>
      <c r="F41" s="16">
        <v>12.5</v>
      </c>
      <c r="G41" s="36">
        <v>200</v>
      </c>
      <c r="H41" s="18">
        <f t="shared" si="10"/>
        <v>6.7687999999999998E-2</v>
      </c>
      <c r="I41" s="19">
        <v>169.22</v>
      </c>
      <c r="J41" s="20">
        <v>14.1</v>
      </c>
      <c r="K41" s="20">
        <f t="shared" si="7"/>
        <v>6.7687999999999997</v>
      </c>
      <c r="L41" s="21">
        <f t="shared" si="8"/>
        <v>6.644093456338898</v>
      </c>
      <c r="M41" s="43">
        <f>L41</f>
        <v>6.644093456338898</v>
      </c>
      <c r="N41" s="9" t="s">
        <v>66</v>
      </c>
      <c r="O41" s="9">
        <f t="shared" si="9"/>
        <v>6.7687999999999998E-2</v>
      </c>
      <c r="P41" s="22">
        <f>F41*G41*'Inschrijfstaat schoonmaak'!$D$5</f>
        <v>0</v>
      </c>
      <c r="Q41" s="40">
        <f t="shared" si="6"/>
        <v>-1</v>
      </c>
    </row>
    <row r="42" spans="1:17" x14ac:dyDescent="0.25">
      <c r="A42" s="62" t="s">
        <v>13</v>
      </c>
      <c r="B42" s="28" t="s">
        <v>130</v>
      </c>
      <c r="C42" s="13" t="s">
        <v>131</v>
      </c>
      <c r="D42" s="14" t="s">
        <v>22</v>
      </c>
      <c r="E42" s="15" t="s">
        <v>132</v>
      </c>
      <c r="F42" s="16">
        <v>55.66</v>
      </c>
      <c r="G42" s="29">
        <v>200</v>
      </c>
      <c r="H42" s="18">
        <f t="shared" si="10"/>
        <v>6.7691340280273085E-2</v>
      </c>
      <c r="I42" s="19">
        <v>753.54</v>
      </c>
      <c r="J42" s="20">
        <v>62.8</v>
      </c>
      <c r="K42" s="20">
        <f t="shared" si="7"/>
        <v>6.7691340280273087</v>
      </c>
      <c r="L42" s="21">
        <f t="shared" si="8"/>
        <v>6.6442649052808598</v>
      </c>
      <c r="N42" s="9" t="s">
        <v>66</v>
      </c>
      <c r="O42" s="9">
        <f t="shared" si="9"/>
        <v>6.7691340280273085E-2</v>
      </c>
      <c r="P42" s="22">
        <f>F42*G42*'Inschrijfstaat schoonmaak'!$D$5</f>
        <v>0</v>
      </c>
      <c r="Q42" s="40">
        <f t="shared" si="6"/>
        <v>-1</v>
      </c>
    </row>
    <row r="43" spans="1:17" x14ac:dyDescent="0.25">
      <c r="A43" s="62" t="s">
        <v>13</v>
      </c>
      <c r="B43" s="32" t="s">
        <v>133</v>
      </c>
      <c r="C43" s="13" t="s">
        <v>134</v>
      </c>
      <c r="D43" s="14" t="s">
        <v>22</v>
      </c>
      <c r="E43" s="15" t="s">
        <v>82</v>
      </c>
      <c r="F43" s="16">
        <v>55.66</v>
      </c>
      <c r="G43" s="29">
        <v>200</v>
      </c>
      <c r="H43" s="18">
        <f t="shared" si="10"/>
        <v>6.7691340280273085E-2</v>
      </c>
      <c r="I43" s="19">
        <v>753.54</v>
      </c>
      <c r="J43" s="20">
        <v>62.8</v>
      </c>
      <c r="K43" s="20">
        <f t="shared" si="7"/>
        <v>6.7691340280273087</v>
      </c>
      <c r="L43" s="21">
        <f t="shared" si="8"/>
        <v>6.6442649052808598</v>
      </c>
      <c r="N43" s="9" t="s">
        <v>66</v>
      </c>
      <c r="O43" s="9">
        <f t="shared" si="9"/>
        <v>6.7691340280273085E-2</v>
      </c>
      <c r="P43" s="22">
        <f>F43*G43*'Inschrijfstaat schoonmaak'!$D$5</f>
        <v>0</v>
      </c>
      <c r="Q43" s="40">
        <f t="shared" si="6"/>
        <v>-1</v>
      </c>
    </row>
    <row r="44" spans="1:17" x14ac:dyDescent="0.25">
      <c r="A44" s="62" t="s">
        <v>59</v>
      </c>
      <c r="B44" s="28" t="s">
        <v>135</v>
      </c>
      <c r="C44" s="13" t="s">
        <v>136</v>
      </c>
      <c r="D44" s="14" t="s">
        <v>22</v>
      </c>
      <c r="E44" s="15" t="s">
        <v>82</v>
      </c>
      <c r="F44" s="16">
        <v>57.87</v>
      </c>
      <c r="G44" s="29">
        <v>200</v>
      </c>
      <c r="H44" s="18">
        <f t="shared" si="10"/>
        <v>6.7691377224814248E-2</v>
      </c>
      <c r="I44" s="19">
        <v>783.46</v>
      </c>
      <c r="J44" s="20">
        <v>65.290000000000006</v>
      </c>
      <c r="K44" s="20">
        <f t="shared" si="7"/>
        <v>6.7691377224814246</v>
      </c>
      <c r="L44" s="21">
        <f t="shared" si="8"/>
        <v>6.6442668015123028</v>
      </c>
      <c r="N44" s="9" t="s">
        <v>66</v>
      </c>
      <c r="O44" s="9">
        <f t="shared" si="9"/>
        <v>6.7691377224814248E-2</v>
      </c>
      <c r="P44" s="22">
        <f>F44*G44*'Inschrijfstaat schoonmaak'!$D$5</f>
        <v>0</v>
      </c>
      <c r="Q44" s="40">
        <f t="shared" si="6"/>
        <v>-1</v>
      </c>
    </row>
    <row r="45" spans="1:17" x14ac:dyDescent="0.25">
      <c r="A45" s="62" t="s">
        <v>24</v>
      </c>
      <c r="B45" s="34" t="s">
        <v>120</v>
      </c>
      <c r="C45" s="13" t="s">
        <v>137</v>
      </c>
      <c r="D45" s="14" t="s">
        <v>57</v>
      </c>
      <c r="E45" s="15" t="s">
        <v>58</v>
      </c>
      <c r="F45" s="16">
        <v>53</v>
      </c>
      <c r="G45" s="36">
        <v>200</v>
      </c>
      <c r="H45" s="18">
        <f t="shared" si="10"/>
        <v>6.7691509433962266E-2</v>
      </c>
      <c r="I45" s="19">
        <v>717.53</v>
      </c>
      <c r="J45" s="20">
        <v>59.79</v>
      </c>
      <c r="K45" s="20">
        <f t="shared" si="7"/>
        <v>6.7691509433962267</v>
      </c>
      <c r="L45" s="21">
        <f t="shared" si="8"/>
        <v>6.6442735873275396</v>
      </c>
      <c r="N45" s="9" t="s">
        <v>66</v>
      </c>
      <c r="O45" s="9">
        <f t="shared" si="9"/>
        <v>6.7691509433962266E-2</v>
      </c>
      <c r="P45" s="22">
        <f>F45*G45*'Inschrijfstaat schoonmaak'!$D$5</f>
        <v>0</v>
      </c>
      <c r="Q45" s="40">
        <f t="shared" si="6"/>
        <v>-1</v>
      </c>
    </row>
    <row r="46" spans="1:17" x14ac:dyDescent="0.25">
      <c r="A46" s="62" t="s">
        <v>59</v>
      </c>
      <c r="B46" s="28" t="s">
        <v>138</v>
      </c>
      <c r="C46" s="13" t="s">
        <v>139</v>
      </c>
      <c r="D46" s="14" t="s">
        <v>22</v>
      </c>
      <c r="E46" s="15" t="s">
        <v>132</v>
      </c>
      <c r="F46" s="16">
        <v>59.37</v>
      </c>
      <c r="G46" s="29">
        <v>200</v>
      </c>
      <c r="H46" s="18">
        <f t="shared" si="10"/>
        <v>6.7691595081691092E-2</v>
      </c>
      <c r="I46" s="19">
        <v>803.77</v>
      </c>
      <c r="J46" s="20">
        <v>66.98</v>
      </c>
      <c r="K46" s="20">
        <f t="shared" si="7"/>
        <v>6.7691595081691087</v>
      </c>
      <c r="L46" s="21">
        <f t="shared" si="8"/>
        <v>6.6442779833072176</v>
      </c>
      <c r="N46" s="9" t="s">
        <v>66</v>
      </c>
      <c r="O46" s="9">
        <f t="shared" si="9"/>
        <v>6.7691595081691092E-2</v>
      </c>
      <c r="P46" s="22">
        <f>F46*G46*'Inschrijfstaat schoonmaak'!$D$5</f>
        <v>0</v>
      </c>
      <c r="Q46" s="40">
        <f t="shared" si="6"/>
        <v>-1</v>
      </c>
    </row>
    <row r="47" spans="1:17" x14ac:dyDescent="0.25">
      <c r="A47" s="62" t="s">
        <v>13</v>
      </c>
      <c r="B47" s="28" t="s">
        <v>140</v>
      </c>
      <c r="C47" s="13" t="s">
        <v>141</v>
      </c>
      <c r="D47" s="14" t="s">
        <v>22</v>
      </c>
      <c r="E47" s="15" t="s">
        <v>132</v>
      </c>
      <c r="F47" s="16">
        <v>55.15</v>
      </c>
      <c r="G47" s="29">
        <v>200</v>
      </c>
      <c r="H47" s="18">
        <f t="shared" si="10"/>
        <v>6.7691749773345425E-2</v>
      </c>
      <c r="I47" s="19">
        <v>746.64</v>
      </c>
      <c r="J47" s="20">
        <v>62.22</v>
      </c>
      <c r="K47" s="20">
        <f t="shared" si="7"/>
        <v>6.7691749773345427</v>
      </c>
      <c r="L47" s="21">
        <f t="shared" si="8"/>
        <v>6.6442859230409512</v>
      </c>
      <c r="N47" s="9" t="s">
        <v>66</v>
      </c>
      <c r="O47" s="9">
        <f t="shared" si="9"/>
        <v>6.7691749773345425E-2</v>
      </c>
      <c r="P47" s="22">
        <f>F47*G47*'Inschrijfstaat schoonmaak'!$D$5</f>
        <v>0</v>
      </c>
      <c r="Q47" s="40">
        <f t="shared" si="6"/>
        <v>-1</v>
      </c>
    </row>
    <row r="48" spans="1:17" x14ac:dyDescent="0.25">
      <c r="A48" s="62" t="s">
        <v>59</v>
      </c>
      <c r="B48" s="28" t="s">
        <v>142</v>
      </c>
      <c r="C48" s="13" t="s">
        <v>143</v>
      </c>
      <c r="D48" s="14" t="s">
        <v>22</v>
      </c>
      <c r="E48" s="15" t="s">
        <v>132</v>
      </c>
      <c r="F48" s="16">
        <v>56.19</v>
      </c>
      <c r="G48" s="29">
        <v>200</v>
      </c>
      <c r="H48" s="18">
        <f t="shared" si="10"/>
        <v>6.7691760099661866E-2</v>
      </c>
      <c r="I48" s="19">
        <v>760.72</v>
      </c>
      <c r="J48" s="20">
        <v>63.39</v>
      </c>
      <c r="K48" s="20">
        <f t="shared" si="7"/>
        <v>6.7691760099661868</v>
      </c>
      <c r="L48" s="21">
        <f t="shared" si="8"/>
        <v>6.6442864530508174</v>
      </c>
      <c r="N48" s="9" t="s">
        <v>66</v>
      </c>
      <c r="O48" s="9">
        <f t="shared" si="9"/>
        <v>6.7691760099661866E-2</v>
      </c>
      <c r="P48" s="22">
        <f>F48*G48*'Inschrijfstaat schoonmaak'!$D$5</f>
        <v>0</v>
      </c>
      <c r="Q48" s="40">
        <f t="shared" ref="Q48:Q79" si="11">P48/I48-1</f>
        <v>-1</v>
      </c>
    </row>
    <row r="49" spans="1:17" x14ac:dyDescent="0.25">
      <c r="A49" s="62" t="s">
        <v>13</v>
      </c>
      <c r="B49" s="28" t="s">
        <v>144</v>
      </c>
      <c r="C49" s="13" t="s">
        <v>145</v>
      </c>
      <c r="D49" s="14" t="s">
        <v>22</v>
      </c>
      <c r="E49" s="15" t="s">
        <v>82</v>
      </c>
      <c r="F49" s="16">
        <v>56.5</v>
      </c>
      <c r="G49" s="29">
        <v>200</v>
      </c>
      <c r="H49" s="18">
        <f t="shared" si="10"/>
        <v>6.7692035398230085E-2</v>
      </c>
      <c r="I49" s="19">
        <v>764.92</v>
      </c>
      <c r="J49" s="20">
        <v>63.74</v>
      </c>
      <c r="K49" s="20">
        <f t="shared" si="7"/>
        <v>6.7692035398230086</v>
      </c>
      <c r="L49" s="21">
        <f t="shared" si="8"/>
        <v>6.644300583031276</v>
      </c>
      <c r="N49" s="9" t="s">
        <v>66</v>
      </c>
      <c r="O49" s="9">
        <f t="shared" si="9"/>
        <v>6.7692035398230085E-2</v>
      </c>
      <c r="P49" s="22">
        <f>F49*G49*'Inschrijfstaat schoonmaak'!$D$5</f>
        <v>0</v>
      </c>
      <c r="Q49" s="40">
        <f t="shared" si="11"/>
        <v>-1</v>
      </c>
    </row>
    <row r="50" spans="1:17" x14ac:dyDescent="0.25">
      <c r="A50" s="62" t="s">
        <v>13</v>
      </c>
      <c r="B50" s="28" t="s">
        <v>146</v>
      </c>
      <c r="C50" s="13" t="s">
        <v>147</v>
      </c>
      <c r="D50" s="14" t="s">
        <v>22</v>
      </c>
      <c r="E50" s="15" t="s">
        <v>132</v>
      </c>
      <c r="F50" s="16">
        <v>56.5</v>
      </c>
      <c r="G50" s="29">
        <v>200</v>
      </c>
      <c r="H50" s="18">
        <f t="shared" si="10"/>
        <v>6.7692035398230085E-2</v>
      </c>
      <c r="I50" s="19">
        <v>764.92</v>
      </c>
      <c r="J50" s="20">
        <v>63.74</v>
      </c>
      <c r="K50" s="20">
        <f t="shared" si="7"/>
        <v>6.7692035398230086</v>
      </c>
      <c r="L50" s="21">
        <f t="shared" si="8"/>
        <v>6.644300583031276</v>
      </c>
      <c r="N50" s="9" t="s">
        <v>66</v>
      </c>
      <c r="O50" s="9">
        <f t="shared" si="9"/>
        <v>6.7692035398230085E-2</v>
      </c>
      <c r="P50" s="22">
        <f>F50*G50*'Inschrijfstaat schoonmaak'!$D$5</f>
        <v>0</v>
      </c>
      <c r="Q50" s="40">
        <f t="shared" si="11"/>
        <v>-1</v>
      </c>
    </row>
    <row r="51" spans="1:17" x14ac:dyDescent="0.25">
      <c r="A51" s="62" t="s">
        <v>59</v>
      </c>
      <c r="B51" s="28" t="s">
        <v>148</v>
      </c>
      <c r="C51" s="13" t="s">
        <v>149</v>
      </c>
      <c r="D51" s="14" t="s">
        <v>22</v>
      </c>
      <c r="E51" s="15" t="s">
        <v>82</v>
      </c>
      <c r="F51" s="16">
        <v>56.5</v>
      </c>
      <c r="G51" s="29">
        <v>200</v>
      </c>
      <c r="H51" s="18">
        <f t="shared" si="10"/>
        <v>6.7692035398230085E-2</v>
      </c>
      <c r="I51" s="19">
        <v>764.92</v>
      </c>
      <c r="J51" s="20">
        <v>63.74</v>
      </c>
      <c r="K51" s="20">
        <f t="shared" si="7"/>
        <v>6.7692035398230086</v>
      </c>
      <c r="L51" s="21">
        <f t="shared" si="8"/>
        <v>6.644300583031276</v>
      </c>
      <c r="N51" s="9" t="s">
        <v>66</v>
      </c>
      <c r="O51" s="9">
        <f t="shared" si="9"/>
        <v>6.7692035398230085E-2</v>
      </c>
      <c r="P51" s="22">
        <f>F51*G51*'Inschrijfstaat schoonmaak'!$D$5</f>
        <v>0</v>
      </c>
      <c r="Q51" s="40">
        <f t="shared" si="11"/>
        <v>-1</v>
      </c>
    </row>
    <row r="52" spans="1:17" x14ac:dyDescent="0.25">
      <c r="A52" s="62" t="s">
        <v>13</v>
      </c>
      <c r="B52" s="34" t="s">
        <v>150</v>
      </c>
      <c r="C52" s="13" t="s">
        <v>151</v>
      </c>
      <c r="D52" s="14" t="s">
        <v>57</v>
      </c>
      <c r="E52" s="15" t="s">
        <v>58</v>
      </c>
      <c r="F52" s="16">
        <v>59.1</v>
      </c>
      <c r="G52" s="36">
        <v>200</v>
      </c>
      <c r="H52" s="18">
        <f t="shared" si="10"/>
        <v>6.7692047377326564E-2</v>
      </c>
      <c r="I52" s="19">
        <v>800.12</v>
      </c>
      <c r="J52" s="20">
        <v>66.680000000000007</v>
      </c>
      <c r="K52" s="20">
        <f t="shared" si="7"/>
        <v>6.7692047377326565</v>
      </c>
      <c r="L52" s="21">
        <f t="shared" si="8"/>
        <v>6.6443011978693454</v>
      </c>
      <c r="N52" s="9" t="s">
        <v>66</v>
      </c>
      <c r="O52" s="9">
        <f t="shared" si="9"/>
        <v>6.7692047377326564E-2</v>
      </c>
      <c r="P52" s="22">
        <f>F52*G52*'Inschrijfstaat schoonmaak'!$D$5</f>
        <v>0</v>
      </c>
      <c r="Q52" s="40">
        <f t="shared" si="11"/>
        <v>-1</v>
      </c>
    </row>
    <row r="53" spans="1:17" x14ac:dyDescent="0.25">
      <c r="A53" s="62" t="s">
        <v>13</v>
      </c>
      <c r="B53" s="34" t="s">
        <v>152</v>
      </c>
      <c r="C53" s="13" t="s">
        <v>153</v>
      </c>
      <c r="D53" s="14" t="s">
        <v>57</v>
      </c>
      <c r="E53" s="15" t="s">
        <v>58</v>
      </c>
      <c r="F53" s="16">
        <v>59.1</v>
      </c>
      <c r="G53" s="36">
        <v>200</v>
      </c>
      <c r="H53" s="18">
        <f t="shared" si="10"/>
        <v>6.7692047377326564E-2</v>
      </c>
      <c r="I53" s="19">
        <v>800.12</v>
      </c>
      <c r="J53" s="20">
        <v>66.680000000000007</v>
      </c>
      <c r="K53" s="20">
        <f t="shared" si="7"/>
        <v>6.7692047377326565</v>
      </c>
      <c r="L53" s="21">
        <f t="shared" si="8"/>
        <v>6.6443011978693454</v>
      </c>
      <c r="N53" s="9" t="s">
        <v>66</v>
      </c>
      <c r="O53" s="9">
        <f t="shared" si="9"/>
        <v>6.7692047377326564E-2</v>
      </c>
      <c r="P53" s="22">
        <f>F53*G53*'Inschrijfstaat schoonmaak'!$D$5</f>
        <v>0</v>
      </c>
      <c r="Q53" s="40">
        <f t="shared" si="11"/>
        <v>-1</v>
      </c>
    </row>
    <row r="54" spans="1:17" x14ac:dyDescent="0.25">
      <c r="A54" s="62" t="s">
        <v>13</v>
      </c>
      <c r="B54" s="34" t="s">
        <v>42</v>
      </c>
      <c r="C54" s="13" t="s">
        <v>154</v>
      </c>
      <c r="D54" s="14" t="s">
        <v>57</v>
      </c>
      <c r="E54" s="15" t="s">
        <v>58</v>
      </c>
      <c r="F54" s="16">
        <v>59.1</v>
      </c>
      <c r="G54" s="36">
        <v>200</v>
      </c>
      <c r="H54" s="18">
        <f t="shared" si="10"/>
        <v>6.7692047377326564E-2</v>
      </c>
      <c r="I54" s="19">
        <v>800.12</v>
      </c>
      <c r="J54" s="20">
        <v>66.680000000000007</v>
      </c>
      <c r="K54" s="20">
        <f t="shared" si="7"/>
        <v>6.7692047377326565</v>
      </c>
      <c r="L54" s="21">
        <f t="shared" si="8"/>
        <v>6.6443011978693454</v>
      </c>
      <c r="N54" s="9" t="s">
        <v>66</v>
      </c>
      <c r="O54" s="9">
        <f t="shared" si="9"/>
        <v>6.7692047377326564E-2</v>
      </c>
      <c r="P54" s="22">
        <f>F54*G54*'Inschrijfstaat schoonmaak'!$D$5</f>
        <v>0</v>
      </c>
      <c r="Q54" s="40">
        <f t="shared" si="11"/>
        <v>-1</v>
      </c>
    </row>
    <row r="55" spans="1:17" x14ac:dyDescent="0.25">
      <c r="A55" s="62" t="s">
        <v>59</v>
      </c>
      <c r="B55" s="28" t="s">
        <v>155</v>
      </c>
      <c r="C55" s="13" t="s">
        <v>156</v>
      </c>
      <c r="D55" s="14" t="s">
        <v>45</v>
      </c>
      <c r="E55" s="15" t="s">
        <v>132</v>
      </c>
      <c r="F55" s="16">
        <v>57.52</v>
      </c>
      <c r="G55" s="29">
        <v>200</v>
      </c>
      <c r="H55" s="18">
        <f t="shared" si="10"/>
        <v>6.7692107093184975E-2</v>
      </c>
      <c r="I55" s="19">
        <v>778.73</v>
      </c>
      <c r="J55" s="20">
        <v>64.89</v>
      </c>
      <c r="K55" s="20">
        <f t="shared" si="7"/>
        <v>6.7692107093184974</v>
      </c>
      <c r="L55" s="21">
        <f t="shared" si="8"/>
        <v>6.6443042628387001</v>
      </c>
      <c r="N55" s="9" t="s">
        <v>66</v>
      </c>
      <c r="O55" s="9">
        <f t="shared" si="9"/>
        <v>6.7692107093184975E-2</v>
      </c>
      <c r="P55" s="22">
        <f>F55*G55*'Inschrijfstaat schoonmaak'!$D$5</f>
        <v>0</v>
      </c>
      <c r="Q55" s="40">
        <f t="shared" si="11"/>
        <v>-1</v>
      </c>
    </row>
    <row r="56" spans="1:17" x14ac:dyDescent="0.25">
      <c r="A56" s="62" t="s">
        <v>24</v>
      </c>
      <c r="B56" s="12" t="s">
        <v>157</v>
      </c>
      <c r="C56" s="13" t="s">
        <v>158</v>
      </c>
      <c r="D56" s="14" t="s">
        <v>22</v>
      </c>
      <c r="E56" s="15" t="s">
        <v>159</v>
      </c>
      <c r="F56" s="16">
        <v>144.44</v>
      </c>
      <c r="G56" s="17">
        <v>200</v>
      </c>
      <c r="H56" s="18">
        <f t="shared" si="10"/>
        <v>6.7692121296039881E-2</v>
      </c>
      <c r="I56" s="20">
        <v>1955.49</v>
      </c>
      <c r="J56" s="20">
        <v>162.96</v>
      </c>
      <c r="K56" s="20">
        <f t="shared" si="7"/>
        <v>6.7692121296039884</v>
      </c>
      <c r="L56" s="21">
        <f t="shared" si="8"/>
        <v>6.6443049918124171</v>
      </c>
      <c r="N56" s="9" t="s">
        <v>66</v>
      </c>
      <c r="O56" s="9">
        <f t="shared" si="9"/>
        <v>6.7692121296039881E-2</v>
      </c>
      <c r="P56" s="22">
        <f>F56*G56*'Inschrijfstaat schoonmaak'!$D$5</f>
        <v>0</v>
      </c>
      <c r="Q56" s="40">
        <f t="shared" si="11"/>
        <v>-1</v>
      </c>
    </row>
    <row r="57" spans="1:17" x14ac:dyDescent="0.25">
      <c r="A57" s="62" t="s">
        <v>50</v>
      </c>
      <c r="B57" s="33" t="s">
        <v>160</v>
      </c>
      <c r="C57" s="13" t="s">
        <v>161</v>
      </c>
      <c r="D57" s="14" t="s">
        <v>53</v>
      </c>
      <c r="E57" s="15" t="s">
        <v>162</v>
      </c>
      <c r="F57" s="16">
        <v>105.25</v>
      </c>
      <c r="G57" s="44">
        <v>200</v>
      </c>
      <c r="H57" s="18">
        <f t="shared" si="10"/>
        <v>6.7692161520190031E-2</v>
      </c>
      <c r="I57" s="19">
        <v>1424.92</v>
      </c>
      <c r="J57" s="20">
        <v>118.74</v>
      </c>
      <c r="K57" s="20">
        <f t="shared" si="7"/>
        <v>6.7692161520190028</v>
      </c>
      <c r="L57" s="21">
        <f t="shared" si="8"/>
        <v>6.6443070563506144</v>
      </c>
      <c r="N57" s="9" t="s">
        <v>66</v>
      </c>
      <c r="O57" s="9">
        <f t="shared" si="9"/>
        <v>6.7692161520190031E-2</v>
      </c>
      <c r="P57" s="22">
        <f>F57*G57*'Inschrijfstaat schoonmaak'!$D$5</f>
        <v>0</v>
      </c>
      <c r="Q57" s="40">
        <f t="shared" si="11"/>
        <v>-1</v>
      </c>
    </row>
    <row r="58" spans="1:17" x14ac:dyDescent="0.25">
      <c r="A58" s="62" t="s">
        <v>24</v>
      </c>
      <c r="B58" s="32" t="s">
        <v>163</v>
      </c>
      <c r="C58" s="13" t="s">
        <v>164</v>
      </c>
      <c r="D58" s="14" t="s">
        <v>22</v>
      </c>
      <c r="E58" s="15" t="s">
        <v>165</v>
      </c>
      <c r="F58" s="16">
        <v>49.14</v>
      </c>
      <c r="G58" s="17">
        <v>200</v>
      </c>
      <c r="H58" s="18">
        <f t="shared" si="10"/>
        <v>6.7692307692307691E-2</v>
      </c>
      <c r="I58" s="19">
        <v>665.28</v>
      </c>
      <c r="J58" s="20">
        <v>55.44</v>
      </c>
      <c r="K58" s="20">
        <f t="shared" si="7"/>
        <v>6.7692307692307692</v>
      </c>
      <c r="L58" s="21">
        <f t="shared" si="8"/>
        <v>6.6443145587466548</v>
      </c>
      <c r="N58" s="9" t="s">
        <v>66</v>
      </c>
      <c r="O58" s="9">
        <f t="shared" si="9"/>
        <v>6.7692307692307691E-2</v>
      </c>
      <c r="P58" s="22">
        <f>F58*G58*'Inschrijfstaat schoonmaak'!$D$5</f>
        <v>0</v>
      </c>
      <c r="Q58" s="40">
        <f t="shared" si="11"/>
        <v>-1</v>
      </c>
    </row>
    <row r="59" spans="1:17" x14ac:dyDescent="0.25">
      <c r="A59" s="62" t="s">
        <v>24</v>
      </c>
      <c r="B59" s="12" t="s">
        <v>166</v>
      </c>
      <c r="C59" s="13" t="s">
        <v>167</v>
      </c>
      <c r="D59" s="14" t="s">
        <v>22</v>
      </c>
      <c r="E59" s="15" t="s">
        <v>165</v>
      </c>
      <c r="F59" s="16">
        <v>49.14</v>
      </c>
      <c r="G59" s="17">
        <v>200</v>
      </c>
      <c r="H59" s="18">
        <f t="shared" si="10"/>
        <v>6.7692307692307691E-2</v>
      </c>
      <c r="I59" s="19">
        <v>665.28</v>
      </c>
      <c r="J59" s="20">
        <v>55.44</v>
      </c>
      <c r="K59" s="20">
        <f t="shared" si="7"/>
        <v>6.7692307692307692</v>
      </c>
      <c r="L59" s="21">
        <f t="shared" si="8"/>
        <v>6.6443145587466548</v>
      </c>
      <c r="N59" s="9" t="s">
        <v>66</v>
      </c>
      <c r="O59" s="9">
        <f t="shared" si="9"/>
        <v>6.7692307692307691E-2</v>
      </c>
      <c r="P59" s="22">
        <f>F59*G59*'Inschrijfstaat schoonmaak'!$D$5</f>
        <v>0</v>
      </c>
      <c r="Q59" s="40">
        <f t="shared" si="11"/>
        <v>-1</v>
      </c>
    </row>
    <row r="60" spans="1:17" x14ac:dyDescent="0.25">
      <c r="A60" s="62" t="s">
        <v>13</v>
      </c>
      <c r="B60" s="28" t="s">
        <v>168</v>
      </c>
      <c r="C60" s="13" t="s">
        <v>169</v>
      </c>
      <c r="D60" s="14" t="s">
        <v>22</v>
      </c>
      <c r="E60" s="15" t="s">
        <v>82</v>
      </c>
      <c r="F60" s="16">
        <v>24.05</v>
      </c>
      <c r="G60" s="29">
        <v>200</v>
      </c>
      <c r="H60" s="18">
        <f t="shared" si="10"/>
        <v>6.7692307692307691E-2</v>
      </c>
      <c r="I60" s="19">
        <v>325.60000000000002</v>
      </c>
      <c r="J60" s="20">
        <v>27.13</v>
      </c>
      <c r="K60" s="20">
        <f t="shared" si="7"/>
        <v>6.7692307692307692</v>
      </c>
      <c r="L60" s="21">
        <f t="shared" si="8"/>
        <v>6.6443145587466548</v>
      </c>
      <c r="N60" s="9" t="s">
        <v>66</v>
      </c>
      <c r="O60" s="9">
        <f t="shared" si="9"/>
        <v>6.7692307692307691E-2</v>
      </c>
      <c r="P60" s="22">
        <f>F60*G60*'Inschrijfstaat schoonmaak'!$D$5</f>
        <v>0</v>
      </c>
      <c r="Q60" s="40">
        <f t="shared" si="11"/>
        <v>-1</v>
      </c>
    </row>
    <row r="61" spans="1:17" x14ac:dyDescent="0.25">
      <c r="A61" s="62" t="s">
        <v>13</v>
      </c>
      <c r="B61" s="28" t="s">
        <v>140</v>
      </c>
      <c r="C61" s="13" t="s">
        <v>170</v>
      </c>
      <c r="D61" s="14" t="s">
        <v>22</v>
      </c>
      <c r="E61" s="15" t="s">
        <v>82</v>
      </c>
      <c r="F61" s="16">
        <v>54.6</v>
      </c>
      <c r="G61" s="29">
        <v>200</v>
      </c>
      <c r="H61" s="18">
        <f t="shared" si="10"/>
        <v>6.7692307692307691E-2</v>
      </c>
      <c r="I61" s="19">
        <v>739.2</v>
      </c>
      <c r="J61" s="20">
        <v>61.6</v>
      </c>
      <c r="K61" s="20">
        <f t="shared" si="7"/>
        <v>6.7692307692307692</v>
      </c>
      <c r="L61" s="21">
        <f t="shared" si="8"/>
        <v>6.6443145587466548</v>
      </c>
      <c r="N61" s="9" t="s">
        <v>66</v>
      </c>
      <c r="O61" s="9">
        <f t="shared" si="9"/>
        <v>6.7692307692307691E-2</v>
      </c>
      <c r="P61" s="22">
        <f>F61*G61*'Inschrijfstaat schoonmaak'!$D$5</f>
        <v>0</v>
      </c>
      <c r="Q61" s="40">
        <f t="shared" si="11"/>
        <v>-1</v>
      </c>
    </row>
    <row r="62" spans="1:17" x14ac:dyDescent="0.25">
      <c r="A62" s="62" t="s">
        <v>13</v>
      </c>
      <c r="B62" s="28" t="s">
        <v>44</v>
      </c>
      <c r="C62" s="13" t="s">
        <v>171</v>
      </c>
      <c r="D62" s="14" t="s">
        <v>22</v>
      </c>
      <c r="E62" s="15" t="s">
        <v>82</v>
      </c>
      <c r="F62" s="16">
        <v>55.64</v>
      </c>
      <c r="G62" s="29">
        <v>200</v>
      </c>
      <c r="H62" s="18">
        <f t="shared" si="10"/>
        <v>6.7692307692307691E-2</v>
      </c>
      <c r="I62" s="19">
        <v>753.28</v>
      </c>
      <c r="J62" s="20">
        <v>62.77</v>
      </c>
      <c r="K62" s="20">
        <f t="shared" si="7"/>
        <v>6.7692307692307692</v>
      </c>
      <c r="L62" s="21">
        <f t="shared" si="8"/>
        <v>6.6443145587466548</v>
      </c>
      <c r="N62" s="9" t="s">
        <v>66</v>
      </c>
      <c r="O62" s="9">
        <f t="shared" si="9"/>
        <v>6.7692307692307691E-2</v>
      </c>
      <c r="P62" s="22">
        <f>F62*G62*'Inschrijfstaat schoonmaak'!$D$5</f>
        <v>0</v>
      </c>
      <c r="Q62" s="40">
        <f t="shared" si="11"/>
        <v>-1</v>
      </c>
    </row>
    <row r="63" spans="1:17" x14ac:dyDescent="0.25">
      <c r="A63" s="62" t="s">
        <v>59</v>
      </c>
      <c r="B63" s="28" t="s">
        <v>172</v>
      </c>
      <c r="C63" s="13" t="s">
        <v>173</v>
      </c>
      <c r="D63" s="14" t="s">
        <v>22</v>
      </c>
      <c r="E63" s="15" t="s">
        <v>132</v>
      </c>
      <c r="F63" s="16">
        <v>54.6</v>
      </c>
      <c r="G63" s="29">
        <v>200</v>
      </c>
      <c r="H63" s="18">
        <f t="shared" si="10"/>
        <v>6.7692307692307691E-2</v>
      </c>
      <c r="I63" s="19">
        <v>739.2</v>
      </c>
      <c r="J63" s="20">
        <v>61.6</v>
      </c>
      <c r="K63" s="20">
        <f t="shared" si="7"/>
        <v>6.7692307692307692</v>
      </c>
      <c r="L63" s="21">
        <f t="shared" si="8"/>
        <v>6.6443145587466548</v>
      </c>
      <c r="N63" s="9" t="s">
        <v>66</v>
      </c>
      <c r="O63" s="9">
        <f t="shared" si="9"/>
        <v>6.7692307692307691E-2</v>
      </c>
      <c r="P63" s="22">
        <f>F63*G63*'Inschrijfstaat schoonmaak'!$D$5</f>
        <v>0</v>
      </c>
      <c r="Q63" s="40">
        <f t="shared" si="11"/>
        <v>-1</v>
      </c>
    </row>
    <row r="64" spans="1:17" x14ac:dyDescent="0.25">
      <c r="A64" s="62" t="s">
        <v>59</v>
      </c>
      <c r="B64" s="28" t="s">
        <v>174</v>
      </c>
      <c r="C64" s="13" t="s">
        <v>175</v>
      </c>
      <c r="D64" s="14" t="s">
        <v>22</v>
      </c>
      <c r="E64" s="15" t="s">
        <v>82</v>
      </c>
      <c r="F64" s="16">
        <v>58.76</v>
      </c>
      <c r="G64" s="29">
        <v>200</v>
      </c>
      <c r="H64" s="18">
        <f t="shared" si="10"/>
        <v>6.7692307692307691E-2</v>
      </c>
      <c r="I64" s="19">
        <v>795.52</v>
      </c>
      <c r="J64" s="20">
        <v>66.290000000000006</v>
      </c>
      <c r="K64" s="20">
        <f t="shared" si="7"/>
        <v>6.7692307692307692</v>
      </c>
      <c r="L64" s="21">
        <f t="shared" si="8"/>
        <v>6.6443145587466548</v>
      </c>
      <c r="N64" s="9" t="s">
        <v>66</v>
      </c>
      <c r="O64" s="9">
        <f t="shared" si="9"/>
        <v>6.7692307692307691E-2</v>
      </c>
      <c r="P64" s="22">
        <f>F64*G64*'Inschrijfstaat schoonmaak'!$D$5</f>
        <v>0</v>
      </c>
      <c r="Q64" s="40">
        <f t="shared" si="11"/>
        <v>-1</v>
      </c>
    </row>
    <row r="65" spans="1:17" x14ac:dyDescent="0.25">
      <c r="A65" s="62" t="s">
        <v>24</v>
      </c>
      <c r="B65" s="34" t="s">
        <v>114</v>
      </c>
      <c r="C65" s="13" t="s">
        <v>137</v>
      </c>
      <c r="D65" s="14" t="s">
        <v>57</v>
      </c>
      <c r="E65" s="15" t="s">
        <v>58</v>
      </c>
      <c r="F65" s="16">
        <v>78</v>
      </c>
      <c r="G65" s="36">
        <v>200</v>
      </c>
      <c r="H65" s="18">
        <f t="shared" si="10"/>
        <v>6.7692307692307691E-2</v>
      </c>
      <c r="I65" s="19">
        <v>1056</v>
      </c>
      <c r="J65" s="20">
        <v>88</v>
      </c>
      <c r="K65" s="20">
        <f t="shared" si="7"/>
        <v>6.7692307692307692</v>
      </c>
      <c r="L65" s="21">
        <f t="shared" si="8"/>
        <v>6.6443145587466548</v>
      </c>
      <c r="N65" s="9" t="s">
        <v>66</v>
      </c>
      <c r="O65" s="9">
        <f t="shared" si="9"/>
        <v>6.7692307692307691E-2</v>
      </c>
      <c r="P65" s="22">
        <f>F65*G65*'Inschrijfstaat schoonmaak'!$D$5</f>
        <v>0</v>
      </c>
      <c r="Q65" s="40">
        <f t="shared" si="11"/>
        <v>-1</v>
      </c>
    </row>
    <row r="66" spans="1:17" x14ac:dyDescent="0.25">
      <c r="A66" s="62" t="s">
        <v>59</v>
      </c>
      <c r="B66" s="28" t="s">
        <v>176</v>
      </c>
      <c r="C66" s="13" t="s">
        <v>177</v>
      </c>
      <c r="D66" s="14" t="s">
        <v>22</v>
      </c>
      <c r="E66" s="15" t="s">
        <v>82</v>
      </c>
      <c r="F66" s="16">
        <v>60.89</v>
      </c>
      <c r="G66" s="29">
        <v>200</v>
      </c>
      <c r="H66" s="18">
        <f t="shared" si="10"/>
        <v>6.7692560354738057E-2</v>
      </c>
      <c r="I66" s="19">
        <v>824.36</v>
      </c>
      <c r="J66" s="20">
        <v>68.7</v>
      </c>
      <c r="K66" s="20">
        <f t="shared" ref="K66:K97" si="12">H66*100</f>
        <v>6.7692560354738056</v>
      </c>
      <c r="L66" s="21">
        <f t="shared" ref="L66:L97" si="13">IF(K66=0,0,(M$1*LOG10(K66)))</f>
        <v>6.6443275268014599</v>
      </c>
      <c r="N66" s="9" t="s">
        <v>66</v>
      </c>
      <c r="O66" s="9">
        <f t="shared" ref="O66:O97" si="14">IF(G66=0,0,(I66/(G66*F66)))</f>
        <v>6.7692560354738057E-2</v>
      </c>
      <c r="P66" s="22">
        <f>F66*G66*'Inschrijfstaat schoonmaak'!$D$5</f>
        <v>0</v>
      </c>
      <c r="Q66" s="40">
        <f t="shared" si="11"/>
        <v>-1</v>
      </c>
    </row>
    <row r="67" spans="1:17" x14ac:dyDescent="0.25">
      <c r="A67" s="62" t="s">
        <v>13</v>
      </c>
      <c r="B67" s="34" t="s">
        <v>178</v>
      </c>
      <c r="C67" s="13" t="s">
        <v>179</v>
      </c>
      <c r="D67" s="14" t="s">
        <v>57</v>
      </c>
      <c r="E67" s="15" t="s">
        <v>58</v>
      </c>
      <c r="F67" s="16">
        <v>114.11</v>
      </c>
      <c r="G67" s="36">
        <v>200</v>
      </c>
      <c r="H67" s="18">
        <f t="shared" ref="H67:H98" si="15">IF(G67=0,0,(I67/(G67*F67)))</f>
        <v>6.7692577337656656E-2</v>
      </c>
      <c r="I67" s="19">
        <v>1544.88</v>
      </c>
      <c r="J67" s="20">
        <v>128.74</v>
      </c>
      <c r="K67" s="20">
        <f t="shared" si="12"/>
        <v>6.7692577337656656</v>
      </c>
      <c r="L67" s="21">
        <f t="shared" si="13"/>
        <v>6.6443283984584776</v>
      </c>
      <c r="N67" s="9" t="s">
        <v>66</v>
      </c>
      <c r="O67" s="9">
        <f t="shared" si="14"/>
        <v>6.7692577337656656E-2</v>
      </c>
      <c r="P67" s="22">
        <f>F67*G67*'Inschrijfstaat schoonmaak'!$D$5</f>
        <v>0</v>
      </c>
      <c r="Q67" s="40">
        <f t="shared" si="11"/>
        <v>-1</v>
      </c>
    </row>
    <row r="68" spans="1:17" x14ac:dyDescent="0.25">
      <c r="A68" s="62" t="s">
        <v>13</v>
      </c>
      <c r="B68" s="28" t="s">
        <v>133</v>
      </c>
      <c r="C68" s="13" t="s">
        <v>180</v>
      </c>
      <c r="D68" s="14" t="s">
        <v>22</v>
      </c>
      <c r="E68" s="15" t="s">
        <v>132</v>
      </c>
      <c r="F68" s="16">
        <v>54.52</v>
      </c>
      <c r="G68" s="29">
        <v>200</v>
      </c>
      <c r="H68" s="18">
        <f t="shared" si="15"/>
        <v>6.7692589875275128E-2</v>
      </c>
      <c r="I68" s="19">
        <v>738.12</v>
      </c>
      <c r="J68" s="20">
        <v>61.51</v>
      </c>
      <c r="K68" s="20">
        <f t="shared" si="12"/>
        <v>6.7692589875275129</v>
      </c>
      <c r="L68" s="21">
        <f t="shared" si="13"/>
        <v>6.6443290419580432</v>
      </c>
      <c r="N68" s="9" t="s">
        <v>66</v>
      </c>
      <c r="O68" s="9">
        <f t="shared" si="14"/>
        <v>6.7692589875275128E-2</v>
      </c>
      <c r="P68" s="22">
        <f>F68*G68*'Inschrijfstaat schoonmaak'!$D$5</f>
        <v>0</v>
      </c>
      <c r="Q68" s="40">
        <f t="shared" si="11"/>
        <v>-1</v>
      </c>
    </row>
    <row r="69" spans="1:17" x14ac:dyDescent="0.25">
      <c r="A69" s="62" t="s">
        <v>59</v>
      </c>
      <c r="B69" s="28" t="s">
        <v>181</v>
      </c>
      <c r="C69" s="13" t="s">
        <v>182</v>
      </c>
      <c r="D69" s="14" t="s">
        <v>22</v>
      </c>
      <c r="E69" s="15" t="s">
        <v>132</v>
      </c>
      <c r="F69" s="16">
        <v>54.52</v>
      </c>
      <c r="G69" s="29">
        <v>200</v>
      </c>
      <c r="H69" s="18">
        <f t="shared" si="15"/>
        <v>6.7692589875275128E-2</v>
      </c>
      <c r="I69" s="19">
        <v>738.12</v>
      </c>
      <c r="J69" s="20">
        <v>61.51</v>
      </c>
      <c r="K69" s="20">
        <f t="shared" si="12"/>
        <v>6.7692589875275129</v>
      </c>
      <c r="L69" s="21">
        <f t="shared" si="13"/>
        <v>6.6443290419580432</v>
      </c>
      <c r="N69" s="9" t="s">
        <v>66</v>
      </c>
      <c r="O69" s="9">
        <f t="shared" si="14"/>
        <v>6.7692589875275128E-2</v>
      </c>
      <c r="P69" s="22">
        <f>F69*G69*'Inschrijfstaat schoonmaak'!$D$5</f>
        <v>0</v>
      </c>
      <c r="Q69" s="40">
        <f t="shared" si="11"/>
        <v>-1</v>
      </c>
    </row>
    <row r="70" spans="1:17" x14ac:dyDescent="0.25">
      <c r="A70" s="62" t="s">
        <v>24</v>
      </c>
      <c r="B70" s="33" t="s">
        <v>183</v>
      </c>
      <c r="C70" s="13" t="s">
        <v>184</v>
      </c>
      <c r="D70" s="14" t="s">
        <v>53</v>
      </c>
      <c r="E70" s="15" t="s">
        <v>185</v>
      </c>
      <c r="F70" s="16">
        <v>98.45</v>
      </c>
      <c r="G70" s="31">
        <v>200</v>
      </c>
      <c r="H70" s="18">
        <f t="shared" si="15"/>
        <v>6.7692737430167599E-2</v>
      </c>
      <c r="I70" s="19">
        <v>1332.87</v>
      </c>
      <c r="J70" s="20">
        <v>111.07</v>
      </c>
      <c r="K70" s="20">
        <f t="shared" si="12"/>
        <v>6.7692737430167602</v>
      </c>
      <c r="L70" s="21">
        <f t="shared" si="13"/>
        <v>6.6443366152780605</v>
      </c>
      <c r="N70" s="9" t="s">
        <v>66</v>
      </c>
      <c r="O70" s="9">
        <f t="shared" si="14"/>
        <v>6.7692737430167599E-2</v>
      </c>
      <c r="P70" s="22">
        <f>F70*G70*'Inschrijfstaat schoonmaak'!$D$5</f>
        <v>0</v>
      </c>
      <c r="Q70" s="40">
        <f t="shared" si="11"/>
        <v>-1</v>
      </c>
    </row>
    <row r="71" spans="1:17" x14ac:dyDescent="0.25">
      <c r="A71" s="62" t="s">
        <v>59</v>
      </c>
      <c r="B71" s="28" t="s">
        <v>186</v>
      </c>
      <c r="C71" s="13" t="s">
        <v>187</v>
      </c>
      <c r="D71" s="14" t="s">
        <v>22</v>
      </c>
      <c r="E71" s="15" t="s">
        <v>82</v>
      </c>
      <c r="F71" s="16">
        <v>56.93</v>
      </c>
      <c r="G71" s="29">
        <v>200</v>
      </c>
      <c r="H71" s="18">
        <f t="shared" si="15"/>
        <v>6.7692780607763917E-2</v>
      </c>
      <c r="I71" s="19">
        <v>770.75</v>
      </c>
      <c r="J71" s="20">
        <v>64.23</v>
      </c>
      <c r="K71" s="20">
        <f t="shared" si="12"/>
        <v>6.7692780607763918</v>
      </c>
      <c r="L71" s="21">
        <f t="shared" si="13"/>
        <v>6.6443388313841369</v>
      </c>
      <c r="N71" s="9" t="s">
        <v>66</v>
      </c>
      <c r="O71" s="9">
        <f t="shared" si="14"/>
        <v>6.7692780607763917E-2</v>
      </c>
      <c r="P71" s="22">
        <f>F71*G71*'Inschrijfstaat schoonmaak'!$D$5</f>
        <v>0</v>
      </c>
      <c r="Q71" s="40">
        <f t="shared" si="11"/>
        <v>-1</v>
      </c>
    </row>
    <row r="72" spans="1:17" x14ac:dyDescent="0.25">
      <c r="A72" s="62" t="s">
        <v>24</v>
      </c>
      <c r="B72" s="33" t="s">
        <v>188</v>
      </c>
      <c r="C72" s="13" t="s">
        <v>137</v>
      </c>
      <c r="D72" s="14" t="s">
        <v>53</v>
      </c>
      <c r="E72" s="15" t="s">
        <v>102</v>
      </c>
      <c r="F72" s="16">
        <v>58.34</v>
      </c>
      <c r="G72" s="31">
        <v>200</v>
      </c>
      <c r="H72" s="18">
        <f t="shared" si="15"/>
        <v>6.7692835104559479E-2</v>
      </c>
      <c r="I72" s="19">
        <v>789.84</v>
      </c>
      <c r="J72" s="20">
        <v>65.819999999999993</v>
      </c>
      <c r="K72" s="20">
        <f t="shared" si="12"/>
        <v>6.7692835104559475</v>
      </c>
      <c r="L72" s="21">
        <f t="shared" si="13"/>
        <v>6.6443416284502756</v>
      </c>
      <c r="N72" s="9" t="s">
        <v>66</v>
      </c>
      <c r="O72" s="9">
        <f t="shared" si="14"/>
        <v>6.7692835104559479E-2</v>
      </c>
      <c r="P72" s="22">
        <f>F72*G72*'Inschrijfstaat schoonmaak'!$D$5</f>
        <v>0</v>
      </c>
      <c r="Q72" s="40">
        <f t="shared" si="11"/>
        <v>-1</v>
      </c>
    </row>
    <row r="73" spans="1:17" x14ac:dyDescent="0.25">
      <c r="A73" s="62" t="s">
        <v>13</v>
      </c>
      <c r="B73" s="32" t="s">
        <v>105</v>
      </c>
      <c r="C73" s="13" t="s">
        <v>189</v>
      </c>
      <c r="D73" s="14" t="s">
        <v>22</v>
      </c>
      <c r="E73" s="15" t="s">
        <v>132</v>
      </c>
      <c r="F73" s="16">
        <v>56</v>
      </c>
      <c r="G73" s="29">
        <v>200</v>
      </c>
      <c r="H73" s="18">
        <f t="shared" si="15"/>
        <v>6.7692857142857138E-2</v>
      </c>
      <c r="I73" s="19">
        <v>758.16</v>
      </c>
      <c r="J73" s="20">
        <v>63.18</v>
      </c>
      <c r="K73" s="20">
        <f t="shared" si="12"/>
        <v>6.7692857142857141</v>
      </c>
      <c r="L73" s="21">
        <f t="shared" si="13"/>
        <v>6.644342759572587</v>
      </c>
      <c r="N73" s="9" t="s">
        <v>66</v>
      </c>
      <c r="O73" s="9">
        <f t="shared" si="14"/>
        <v>6.7692857142857138E-2</v>
      </c>
      <c r="P73" s="22">
        <f>F73*G73*'Inschrijfstaat schoonmaak'!$D$5</f>
        <v>0</v>
      </c>
      <c r="Q73" s="40">
        <f t="shared" si="11"/>
        <v>-1</v>
      </c>
    </row>
    <row r="74" spans="1:17" x14ac:dyDescent="0.25">
      <c r="A74" s="62" t="s">
        <v>59</v>
      </c>
      <c r="B74" s="28" t="s">
        <v>190</v>
      </c>
      <c r="C74" s="13" t="s">
        <v>191</v>
      </c>
      <c r="D74" s="14" t="s">
        <v>45</v>
      </c>
      <c r="E74" s="15" t="s">
        <v>82</v>
      </c>
      <c r="F74" s="16">
        <v>46.64</v>
      </c>
      <c r="G74" s="29">
        <v>200</v>
      </c>
      <c r="H74" s="18">
        <f t="shared" si="15"/>
        <v>6.7692967409948554E-2</v>
      </c>
      <c r="I74" s="19">
        <v>631.44000000000005</v>
      </c>
      <c r="J74" s="20">
        <v>52.62</v>
      </c>
      <c r="K74" s="20">
        <f t="shared" si="12"/>
        <v>6.7692967409948555</v>
      </c>
      <c r="L74" s="21">
        <f t="shared" si="13"/>
        <v>6.6443484190589617</v>
      </c>
      <c r="N74" s="9" t="s">
        <v>66</v>
      </c>
      <c r="O74" s="9">
        <f t="shared" si="14"/>
        <v>6.7692967409948554E-2</v>
      </c>
      <c r="P74" s="22">
        <f>F74*G74*'Inschrijfstaat schoonmaak'!$D$5</f>
        <v>0</v>
      </c>
      <c r="Q74" s="40">
        <f t="shared" si="11"/>
        <v>-1</v>
      </c>
    </row>
    <row r="75" spans="1:17" x14ac:dyDescent="0.25">
      <c r="A75" s="62" t="s">
        <v>13</v>
      </c>
      <c r="B75" s="28" t="s">
        <v>192</v>
      </c>
      <c r="C75" s="13" t="s">
        <v>193</v>
      </c>
      <c r="D75" s="14" t="s">
        <v>22</v>
      </c>
      <c r="E75" s="15" t="s">
        <v>82</v>
      </c>
      <c r="F75" s="16">
        <v>55.81</v>
      </c>
      <c r="G75" s="29">
        <v>200</v>
      </c>
      <c r="H75" s="18">
        <f t="shared" si="15"/>
        <v>6.7693065758824583E-2</v>
      </c>
      <c r="I75" s="19">
        <v>755.59</v>
      </c>
      <c r="J75" s="20">
        <v>62.97</v>
      </c>
      <c r="K75" s="20">
        <f t="shared" si="12"/>
        <v>6.7693065758824584</v>
      </c>
      <c r="L75" s="21">
        <f t="shared" si="13"/>
        <v>6.6443534668321371</v>
      </c>
      <c r="N75" s="9" t="s">
        <v>66</v>
      </c>
      <c r="O75" s="9">
        <f t="shared" si="14"/>
        <v>6.7693065758824583E-2</v>
      </c>
      <c r="P75" s="22">
        <f>F75*G75*'Inschrijfstaat schoonmaak'!$D$5</f>
        <v>0</v>
      </c>
      <c r="Q75" s="40">
        <f t="shared" si="11"/>
        <v>-1</v>
      </c>
    </row>
    <row r="76" spans="1:17" x14ac:dyDescent="0.25">
      <c r="A76" s="62" t="s">
        <v>24</v>
      </c>
      <c r="B76" s="34" t="s">
        <v>194</v>
      </c>
      <c r="C76" s="13" t="s">
        <v>137</v>
      </c>
      <c r="D76" s="47" t="s">
        <v>195</v>
      </c>
      <c r="E76" s="15" t="s">
        <v>58</v>
      </c>
      <c r="F76" s="16">
        <v>59</v>
      </c>
      <c r="G76" s="36">
        <v>200</v>
      </c>
      <c r="H76" s="18">
        <f t="shared" si="15"/>
        <v>6.7693220338983048E-2</v>
      </c>
      <c r="I76" s="19">
        <v>798.78</v>
      </c>
      <c r="J76" s="20">
        <v>66.569999999999993</v>
      </c>
      <c r="K76" s="20">
        <f t="shared" si="12"/>
        <v>6.7693220338983044</v>
      </c>
      <c r="L76" s="21">
        <f t="shared" si="13"/>
        <v>6.6443614006708458</v>
      </c>
      <c r="N76" s="9" t="s">
        <v>66</v>
      </c>
      <c r="O76" s="9">
        <f t="shared" si="14"/>
        <v>6.7693220338983048E-2</v>
      </c>
      <c r="P76" s="22">
        <f>F76*G76*'Inschrijfstaat schoonmaak'!$D$5</f>
        <v>0</v>
      </c>
      <c r="Q76" s="40">
        <f t="shared" si="11"/>
        <v>-1</v>
      </c>
    </row>
    <row r="77" spans="1:17" x14ac:dyDescent="0.25">
      <c r="A77" s="62" t="s">
        <v>13</v>
      </c>
      <c r="B77" s="28" t="s">
        <v>196</v>
      </c>
      <c r="C77" s="13" t="s">
        <v>197</v>
      </c>
      <c r="D77" s="14" t="s">
        <v>22</v>
      </c>
      <c r="E77" s="15" t="s">
        <v>82</v>
      </c>
      <c r="F77" s="16">
        <v>56.53</v>
      </c>
      <c r="G77" s="29">
        <v>200</v>
      </c>
      <c r="H77" s="18">
        <f t="shared" si="15"/>
        <v>6.7693260215814621E-2</v>
      </c>
      <c r="I77" s="19">
        <v>765.34</v>
      </c>
      <c r="J77" s="20">
        <v>63.78</v>
      </c>
      <c r="K77" s="20">
        <f t="shared" si="12"/>
        <v>6.7693260215814623</v>
      </c>
      <c r="L77" s="21">
        <f t="shared" si="13"/>
        <v>6.6443634473494022</v>
      </c>
      <c r="N77" s="9" t="s">
        <v>66</v>
      </c>
      <c r="O77" s="9">
        <f t="shared" si="14"/>
        <v>6.7693260215814621E-2</v>
      </c>
      <c r="P77" s="22">
        <f>F77*G77*'Inschrijfstaat schoonmaak'!$D$5</f>
        <v>0</v>
      </c>
      <c r="Q77" s="40">
        <f t="shared" si="11"/>
        <v>-1</v>
      </c>
    </row>
    <row r="78" spans="1:17" x14ac:dyDescent="0.25">
      <c r="A78" s="62" t="s">
        <v>59</v>
      </c>
      <c r="B78" s="48" t="s">
        <v>198</v>
      </c>
      <c r="C78" s="13" t="s">
        <v>199</v>
      </c>
      <c r="D78" s="14" t="s">
        <v>22</v>
      </c>
      <c r="E78" s="15" t="s">
        <v>82</v>
      </c>
      <c r="F78" s="16">
        <v>27.4</v>
      </c>
      <c r="G78" s="29">
        <v>200</v>
      </c>
      <c r="H78" s="18">
        <f t="shared" si="15"/>
        <v>6.7693430656934298E-2</v>
      </c>
      <c r="I78" s="19">
        <v>370.96</v>
      </c>
      <c r="J78" s="20">
        <v>30.91</v>
      </c>
      <c r="K78" s="20">
        <f t="shared" si="12"/>
        <v>6.7693430656934295</v>
      </c>
      <c r="L78" s="21">
        <f t="shared" si="13"/>
        <v>6.6443721952270298</v>
      </c>
      <c r="N78" s="9" t="s">
        <v>66</v>
      </c>
      <c r="O78" s="9">
        <f t="shared" si="14"/>
        <v>6.7693430656934298E-2</v>
      </c>
      <c r="P78" s="22">
        <f>F78*G78*'Inschrijfstaat schoonmaak'!$D$5</f>
        <v>0</v>
      </c>
      <c r="Q78" s="40">
        <f t="shared" si="11"/>
        <v>-1</v>
      </c>
    </row>
    <row r="79" spans="1:17" x14ac:dyDescent="0.25">
      <c r="A79" s="62" t="s">
        <v>24</v>
      </c>
      <c r="B79" s="33" t="s">
        <v>200</v>
      </c>
      <c r="C79" s="13" t="s">
        <v>201</v>
      </c>
      <c r="D79" s="14" t="s">
        <v>53</v>
      </c>
      <c r="E79" s="15" t="s">
        <v>162</v>
      </c>
      <c r="F79" s="16">
        <v>39.11</v>
      </c>
      <c r="G79" s="44">
        <v>200</v>
      </c>
      <c r="H79" s="18">
        <f t="shared" si="15"/>
        <v>6.7693684479672722E-2</v>
      </c>
      <c r="I79" s="19">
        <v>529.5</v>
      </c>
      <c r="J79" s="20">
        <v>44.13</v>
      </c>
      <c r="K79" s="20">
        <f t="shared" si="12"/>
        <v>6.7693684479672722</v>
      </c>
      <c r="L79" s="21">
        <f t="shared" si="13"/>
        <v>6.6443852226191353</v>
      </c>
      <c r="N79" s="9" t="s">
        <v>66</v>
      </c>
      <c r="O79" s="9">
        <f t="shared" si="14"/>
        <v>6.7693684479672722E-2</v>
      </c>
      <c r="P79" s="22">
        <f>F79*G79*'Inschrijfstaat schoonmaak'!$D$5</f>
        <v>0</v>
      </c>
      <c r="Q79" s="40">
        <f t="shared" si="11"/>
        <v>-1</v>
      </c>
    </row>
    <row r="80" spans="1:17" x14ac:dyDescent="0.25">
      <c r="A80" s="62" t="s">
        <v>31</v>
      </c>
      <c r="B80" s="30" t="s">
        <v>202</v>
      </c>
      <c r="C80" s="13" t="s">
        <v>203</v>
      </c>
      <c r="D80" s="14" t="s">
        <v>37</v>
      </c>
      <c r="E80" s="15" t="s">
        <v>41</v>
      </c>
      <c r="F80" s="16">
        <v>26.22</v>
      </c>
      <c r="G80" s="44">
        <v>200</v>
      </c>
      <c r="H80" s="18">
        <f t="shared" si="15"/>
        <v>7.2130053394355451E-2</v>
      </c>
      <c r="I80" s="19">
        <v>378.25</v>
      </c>
      <c r="J80" s="20">
        <v>31.52</v>
      </c>
      <c r="K80" s="20">
        <f t="shared" si="12"/>
        <v>7.2130053394355453</v>
      </c>
      <c r="L80" s="21">
        <f t="shared" si="13"/>
        <v>6.8649300294174216</v>
      </c>
      <c r="M80" s="43">
        <f>L80</f>
        <v>6.8649300294174216</v>
      </c>
      <c r="N80" s="9" t="s">
        <v>66</v>
      </c>
      <c r="O80" s="9">
        <f t="shared" si="14"/>
        <v>7.2130053394355451E-2</v>
      </c>
      <c r="P80" s="22">
        <f>F80*G80*'Inschrijfstaat schoonmaak'!$D$5</f>
        <v>0</v>
      </c>
      <c r="Q80" s="40">
        <f t="shared" ref="Q80:Q111" si="16">P80/I80-1</f>
        <v>-1</v>
      </c>
    </row>
    <row r="81" spans="1:17" x14ac:dyDescent="0.25">
      <c r="A81" s="62" t="s">
        <v>31</v>
      </c>
      <c r="B81" s="30" t="s">
        <v>204</v>
      </c>
      <c r="C81" s="13" t="s">
        <v>205</v>
      </c>
      <c r="D81" s="14" t="s">
        <v>22</v>
      </c>
      <c r="E81" s="15" t="s">
        <v>41</v>
      </c>
      <c r="F81" s="16">
        <v>80.849999999999994</v>
      </c>
      <c r="G81" s="44">
        <v>200</v>
      </c>
      <c r="H81" s="18">
        <f t="shared" si="15"/>
        <v>7.2130488559059985E-2</v>
      </c>
      <c r="I81" s="19">
        <v>1166.3499999999999</v>
      </c>
      <c r="J81" s="20">
        <v>97.2</v>
      </c>
      <c r="K81" s="20">
        <f t="shared" si="12"/>
        <v>7.2130488559059982</v>
      </c>
      <c r="L81" s="21">
        <f t="shared" si="13"/>
        <v>6.8649509903401889</v>
      </c>
      <c r="N81" s="9" t="s">
        <v>66</v>
      </c>
      <c r="O81" s="9">
        <f t="shared" si="14"/>
        <v>7.2130488559059985E-2</v>
      </c>
      <c r="P81" s="22">
        <f>F81*G81*'Inschrijfstaat schoonmaak'!$D$5</f>
        <v>0</v>
      </c>
      <c r="Q81" s="40">
        <f t="shared" si="16"/>
        <v>-1</v>
      </c>
    </row>
    <row r="82" spans="1:17" x14ac:dyDescent="0.25">
      <c r="A82" s="62" t="s">
        <v>31</v>
      </c>
      <c r="B82" s="30" t="s">
        <v>206</v>
      </c>
      <c r="C82" s="13" t="s">
        <v>207</v>
      </c>
      <c r="D82" s="14" t="s">
        <v>22</v>
      </c>
      <c r="E82" s="15" t="s">
        <v>41</v>
      </c>
      <c r="F82" s="16">
        <v>70.69</v>
      </c>
      <c r="G82" s="44">
        <v>200</v>
      </c>
      <c r="H82" s="18">
        <f t="shared" si="15"/>
        <v>7.2131135945678312E-2</v>
      </c>
      <c r="I82" s="19">
        <v>1019.79</v>
      </c>
      <c r="J82" s="20">
        <v>84.98</v>
      </c>
      <c r="K82" s="20">
        <f t="shared" si="12"/>
        <v>7.2131135945678313</v>
      </c>
      <c r="L82" s="21">
        <f t="shared" si="13"/>
        <v>6.8649821732898575</v>
      </c>
      <c r="N82" s="9" t="s">
        <v>66</v>
      </c>
      <c r="O82" s="9">
        <f t="shared" si="14"/>
        <v>7.2131135945678312E-2</v>
      </c>
      <c r="P82" s="22">
        <f>F82*G82*'Inschrijfstaat schoonmaak'!$D$5</f>
        <v>0</v>
      </c>
      <c r="Q82" s="40">
        <f t="shared" si="16"/>
        <v>-1</v>
      </c>
    </row>
    <row r="83" spans="1:17" x14ac:dyDescent="0.25">
      <c r="A83" s="62" t="s">
        <v>31</v>
      </c>
      <c r="B83" s="30" t="s">
        <v>208</v>
      </c>
      <c r="C83" s="13" t="s">
        <v>209</v>
      </c>
      <c r="D83" s="14" t="s">
        <v>37</v>
      </c>
      <c r="E83" s="15" t="s">
        <v>41</v>
      </c>
      <c r="F83" s="16">
        <v>77.61</v>
      </c>
      <c r="G83" s="44">
        <v>200</v>
      </c>
      <c r="H83" s="18">
        <f t="shared" si="15"/>
        <v>7.2131168663831971E-2</v>
      </c>
      <c r="I83" s="19">
        <v>1119.6199999999999</v>
      </c>
      <c r="J83" s="20">
        <v>93.3</v>
      </c>
      <c r="K83" s="20">
        <f t="shared" si="12"/>
        <v>7.2131168663831975</v>
      </c>
      <c r="L83" s="21">
        <f t="shared" si="13"/>
        <v>6.8649837492318069</v>
      </c>
      <c r="N83" s="9" t="s">
        <v>66</v>
      </c>
      <c r="O83" s="9">
        <f t="shared" si="14"/>
        <v>7.2131168663831971E-2</v>
      </c>
      <c r="P83" s="22">
        <f>F83*G83*'Inschrijfstaat schoonmaak'!$D$5</f>
        <v>0</v>
      </c>
      <c r="Q83" s="40">
        <f t="shared" si="16"/>
        <v>-1</v>
      </c>
    </row>
    <row r="84" spans="1:17" x14ac:dyDescent="0.25">
      <c r="A84" s="62" t="s">
        <v>31</v>
      </c>
      <c r="B84" s="33" t="s">
        <v>210</v>
      </c>
      <c r="C84" s="13" t="s">
        <v>211</v>
      </c>
      <c r="D84" s="14" t="s">
        <v>37</v>
      </c>
      <c r="E84" s="15" t="s">
        <v>41</v>
      </c>
      <c r="F84" s="16">
        <v>62.52</v>
      </c>
      <c r="G84" s="44">
        <v>200</v>
      </c>
      <c r="H84" s="18">
        <f t="shared" si="15"/>
        <v>7.2131317978246956E-2</v>
      </c>
      <c r="I84" s="19">
        <v>901.93</v>
      </c>
      <c r="J84" s="20">
        <v>75.16</v>
      </c>
      <c r="K84" s="20">
        <f t="shared" si="12"/>
        <v>7.2131317978246958</v>
      </c>
      <c r="L84" s="21">
        <f t="shared" si="13"/>
        <v>6.8649909412804675</v>
      </c>
      <c r="N84" s="9" t="s">
        <v>66</v>
      </c>
      <c r="O84" s="9">
        <f t="shared" si="14"/>
        <v>7.2131317978246956E-2</v>
      </c>
      <c r="P84" s="22">
        <f>F84*G84*'Inschrijfstaat schoonmaak'!$D$5</f>
        <v>0</v>
      </c>
      <c r="Q84" s="40">
        <f t="shared" si="16"/>
        <v>-1</v>
      </c>
    </row>
    <row r="85" spans="1:17" x14ac:dyDescent="0.25">
      <c r="A85" s="62" t="s">
        <v>31</v>
      </c>
      <c r="B85" s="30" t="s">
        <v>212</v>
      </c>
      <c r="C85" s="13" t="s">
        <v>213</v>
      </c>
      <c r="D85" s="14" t="s">
        <v>22</v>
      </c>
      <c r="E85" s="15" t="s">
        <v>41</v>
      </c>
      <c r="F85" s="16">
        <v>83.51</v>
      </c>
      <c r="G85" s="44">
        <v>200</v>
      </c>
      <c r="H85" s="18">
        <f t="shared" si="15"/>
        <v>7.2131481259729374E-2</v>
      </c>
      <c r="I85" s="19">
        <v>1204.74</v>
      </c>
      <c r="J85" s="20">
        <v>100.4</v>
      </c>
      <c r="K85" s="20">
        <f t="shared" si="12"/>
        <v>7.2131481259729373</v>
      </c>
      <c r="L85" s="21">
        <f t="shared" si="13"/>
        <v>6.8649988060658105</v>
      </c>
      <c r="N85" s="9" t="s">
        <v>66</v>
      </c>
      <c r="O85" s="9">
        <f t="shared" si="14"/>
        <v>7.2131481259729374E-2</v>
      </c>
      <c r="P85" s="22">
        <f>F85*G85*'Inschrijfstaat schoonmaak'!$D$5</f>
        <v>0</v>
      </c>
      <c r="Q85" s="40">
        <f t="shared" si="16"/>
        <v>-1</v>
      </c>
    </row>
    <row r="86" spans="1:17" x14ac:dyDescent="0.25">
      <c r="A86" s="62" t="s">
        <v>31</v>
      </c>
      <c r="B86" s="30" t="s">
        <v>214</v>
      </c>
      <c r="C86" s="13" t="s">
        <v>215</v>
      </c>
      <c r="D86" s="14" t="s">
        <v>22</v>
      </c>
      <c r="E86" s="15" t="s">
        <v>41</v>
      </c>
      <c r="F86" s="16">
        <v>82.85</v>
      </c>
      <c r="G86" s="44">
        <v>200</v>
      </c>
      <c r="H86" s="18">
        <f t="shared" si="15"/>
        <v>7.2131563065781529E-2</v>
      </c>
      <c r="I86" s="19">
        <v>1195.22</v>
      </c>
      <c r="J86" s="20">
        <v>99.6</v>
      </c>
      <c r="K86" s="20">
        <f t="shared" si="12"/>
        <v>7.2131563065781528</v>
      </c>
      <c r="L86" s="21">
        <f t="shared" si="13"/>
        <v>6.8650027464143264</v>
      </c>
      <c r="N86" s="9" t="s">
        <v>66</v>
      </c>
      <c r="O86" s="9">
        <f t="shared" si="14"/>
        <v>7.2131563065781529E-2</v>
      </c>
      <c r="P86" s="22">
        <f>F86*G86*'Inschrijfstaat schoonmaak'!$D$5</f>
        <v>0</v>
      </c>
      <c r="Q86" s="40">
        <f t="shared" si="16"/>
        <v>-1</v>
      </c>
    </row>
    <row r="87" spans="1:17" x14ac:dyDescent="0.25">
      <c r="A87" s="62" t="s">
        <v>31</v>
      </c>
      <c r="B87" s="30" t="s">
        <v>216</v>
      </c>
      <c r="C87" s="13" t="s">
        <v>217</v>
      </c>
      <c r="D87" s="14" t="s">
        <v>37</v>
      </c>
      <c r="E87" s="15" t="s">
        <v>41</v>
      </c>
      <c r="F87" s="16">
        <v>61.73</v>
      </c>
      <c r="G87" s="44">
        <v>200</v>
      </c>
      <c r="H87" s="18">
        <f t="shared" si="15"/>
        <v>7.213186457152114E-2</v>
      </c>
      <c r="I87" s="19">
        <v>890.54</v>
      </c>
      <c r="J87" s="20">
        <v>74.209999999999994</v>
      </c>
      <c r="K87" s="20">
        <f t="shared" si="12"/>
        <v>7.2131864571521138</v>
      </c>
      <c r="L87" s="21">
        <f t="shared" si="13"/>
        <v>6.8650172689894369</v>
      </c>
      <c r="N87" s="9" t="s">
        <v>66</v>
      </c>
      <c r="O87" s="9">
        <f t="shared" si="14"/>
        <v>7.213186457152114E-2</v>
      </c>
      <c r="P87" s="22">
        <f>F87*G87*'Inschrijfstaat schoonmaak'!$D$5</f>
        <v>0</v>
      </c>
      <c r="Q87" s="40">
        <f t="shared" si="16"/>
        <v>-1</v>
      </c>
    </row>
    <row r="88" spans="1:17" x14ac:dyDescent="0.25">
      <c r="A88" s="62" t="s">
        <v>31</v>
      </c>
      <c r="B88" s="30" t="s">
        <v>218</v>
      </c>
      <c r="C88" s="13" t="s">
        <v>219</v>
      </c>
      <c r="D88" s="14" t="s">
        <v>22</v>
      </c>
      <c r="E88" s="15" t="s">
        <v>41</v>
      </c>
      <c r="F88" s="16">
        <v>30.44</v>
      </c>
      <c r="G88" s="44">
        <v>200</v>
      </c>
      <c r="H88" s="18">
        <f t="shared" si="15"/>
        <v>7.2132063074901442E-2</v>
      </c>
      <c r="I88" s="19">
        <v>439.14</v>
      </c>
      <c r="J88" s="20">
        <v>36.6</v>
      </c>
      <c r="K88" s="20">
        <f t="shared" si="12"/>
        <v>7.213206307490144</v>
      </c>
      <c r="L88" s="21">
        <f t="shared" si="13"/>
        <v>6.8650268302344815</v>
      </c>
      <c r="N88" s="9" t="s">
        <v>66</v>
      </c>
      <c r="O88" s="9">
        <f t="shared" si="14"/>
        <v>7.2132063074901442E-2</v>
      </c>
      <c r="P88" s="22">
        <f>F88*G88*'Inschrijfstaat schoonmaak'!$D$5</f>
        <v>0</v>
      </c>
      <c r="Q88" s="40">
        <f t="shared" si="16"/>
        <v>-1</v>
      </c>
    </row>
    <row r="89" spans="1:17" x14ac:dyDescent="0.25">
      <c r="A89" s="62" t="s">
        <v>24</v>
      </c>
      <c r="B89" s="26" t="s">
        <v>220</v>
      </c>
      <c r="C89" s="13" t="s">
        <v>221</v>
      </c>
      <c r="D89" s="14" t="s">
        <v>22</v>
      </c>
      <c r="E89" s="15" t="s">
        <v>116</v>
      </c>
      <c r="F89" s="16">
        <v>9.98</v>
      </c>
      <c r="G89" s="25">
        <v>200</v>
      </c>
      <c r="H89" s="18">
        <f t="shared" si="15"/>
        <v>7.3331663326653307E-2</v>
      </c>
      <c r="I89" s="19">
        <v>146.37</v>
      </c>
      <c r="J89" s="20">
        <v>12.2</v>
      </c>
      <c r="K89" s="20">
        <f t="shared" si="12"/>
        <v>7.3331663326653302</v>
      </c>
      <c r="L89" s="21">
        <f t="shared" si="13"/>
        <v>6.9223322870446111</v>
      </c>
      <c r="M89" s="43">
        <f>L89</f>
        <v>6.9223322870446111</v>
      </c>
      <c r="N89" s="9" t="s">
        <v>66</v>
      </c>
      <c r="O89" s="9">
        <f t="shared" si="14"/>
        <v>7.3331663326653307E-2</v>
      </c>
      <c r="P89" s="22">
        <f>F89*G89*'Inschrijfstaat schoonmaak'!$D$5</f>
        <v>0</v>
      </c>
      <c r="Q89" s="40">
        <f t="shared" si="16"/>
        <v>-1</v>
      </c>
    </row>
    <row r="90" spans="1:17" x14ac:dyDescent="0.25">
      <c r="A90" s="62" t="s">
        <v>24</v>
      </c>
      <c r="B90" s="32" t="s">
        <v>222</v>
      </c>
      <c r="C90" s="13" t="s">
        <v>223</v>
      </c>
      <c r="D90" s="14" t="s">
        <v>45</v>
      </c>
      <c r="E90" s="15" t="s">
        <v>82</v>
      </c>
      <c r="F90" s="16">
        <v>35.69</v>
      </c>
      <c r="G90" s="17">
        <v>200</v>
      </c>
      <c r="H90" s="18">
        <f t="shared" si="15"/>
        <v>7.3332866349117412E-2</v>
      </c>
      <c r="I90" s="19">
        <v>523.45000000000005</v>
      </c>
      <c r="J90" s="20">
        <v>43.62</v>
      </c>
      <c r="K90" s="20">
        <f t="shared" si="12"/>
        <v>7.3332866349117412</v>
      </c>
      <c r="L90" s="21">
        <f t="shared" si="13"/>
        <v>6.92238928416793</v>
      </c>
      <c r="N90" s="9" t="s">
        <v>66</v>
      </c>
      <c r="O90" s="9">
        <f t="shared" si="14"/>
        <v>7.3332866349117412E-2</v>
      </c>
      <c r="P90" s="22">
        <f>F90*G90*'Inschrijfstaat schoonmaak'!$D$5</f>
        <v>0</v>
      </c>
      <c r="Q90" s="40">
        <f t="shared" si="16"/>
        <v>-1</v>
      </c>
    </row>
    <row r="91" spans="1:17" x14ac:dyDescent="0.25">
      <c r="A91" s="62" t="s">
        <v>24</v>
      </c>
      <c r="B91" s="32" t="s">
        <v>224</v>
      </c>
      <c r="C91" s="13" t="s">
        <v>225</v>
      </c>
      <c r="D91" s="14" t="s">
        <v>22</v>
      </c>
      <c r="E91" s="15" t="s">
        <v>72</v>
      </c>
      <c r="F91" s="16">
        <v>12</v>
      </c>
      <c r="G91" s="17">
        <v>200</v>
      </c>
      <c r="H91" s="18">
        <f t="shared" si="15"/>
        <v>7.3333333333333334E-2</v>
      </c>
      <c r="I91" s="19">
        <v>176</v>
      </c>
      <c r="J91" s="20">
        <v>14.67</v>
      </c>
      <c r="K91" s="20">
        <f t="shared" si="12"/>
        <v>7.333333333333333</v>
      </c>
      <c r="L91" s="21">
        <f t="shared" si="13"/>
        <v>6.9224114088203503</v>
      </c>
      <c r="N91" s="9" t="s">
        <v>66</v>
      </c>
      <c r="O91" s="9">
        <f t="shared" si="14"/>
        <v>7.3333333333333334E-2</v>
      </c>
      <c r="P91" s="22">
        <f>F91*G91*'Inschrijfstaat schoonmaak'!$D$5</f>
        <v>0</v>
      </c>
      <c r="Q91" s="40">
        <f t="shared" si="16"/>
        <v>-1</v>
      </c>
    </row>
    <row r="92" spans="1:17" x14ac:dyDescent="0.25">
      <c r="A92" s="62" t="s">
        <v>50</v>
      </c>
      <c r="B92" s="33" t="s">
        <v>226</v>
      </c>
      <c r="C92" s="13" t="s">
        <v>227</v>
      </c>
      <c r="D92" s="14" t="s">
        <v>53</v>
      </c>
      <c r="E92" s="15" t="s">
        <v>54</v>
      </c>
      <c r="F92" s="16">
        <v>76.39</v>
      </c>
      <c r="G92" s="44">
        <v>200</v>
      </c>
      <c r="H92" s="18">
        <f t="shared" si="15"/>
        <v>7.3333551511978012E-2</v>
      </c>
      <c r="I92" s="19">
        <v>1120.3900000000001</v>
      </c>
      <c r="J92" s="20">
        <v>93.37</v>
      </c>
      <c r="K92" s="20">
        <f t="shared" si="12"/>
        <v>7.333355151197801</v>
      </c>
      <c r="L92" s="21">
        <f t="shared" si="13"/>
        <v>6.9224217455811319</v>
      </c>
      <c r="N92" s="9" t="s">
        <v>66</v>
      </c>
      <c r="O92" s="9">
        <f t="shared" si="14"/>
        <v>7.3333551511978012E-2</v>
      </c>
      <c r="P92" s="22">
        <f>F92*G92*'Inschrijfstaat schoonmaak'!$D$5</f>
        <v>0</v>
      </c>
      <c r="Q92" s="40">
        <f t="shared" si="16"/>
        <v>-1</v>
      </c>
    </row>
    <row r="93" spans="1:17" x14ac:dyDescent="0.25">
      <c r="A93" s="62" t="s">
        <v>46</v>
      </c>
      <c r="B93" s="12" t="s">
        <v>228</v>
      </c>
      <c r="C93" s="13" t="s">
        <v>229</v>
      </c>
      <c r="D93" s="14" t="s">
        <v>22</v>
      </c>
      <c r="E93" s="49" t="s">
        <v>230</v>
      </c>
      <c r="F93" s="16">
        <v>58.93</v>
      </c>
      <c r="G93" s="17">
        <v>200</v>
      </c>
      <c r="H93" s="18">
        <f t="shared" si="15"/>
        <v>7.3333616154759876E-2</v>
      </c>
      <c r="I93" s="19">
        <v>864.31</v>
      </c>
      <c r="J93" s="20">
        <v>72.03</v>
      </c>
      <c r="K93" s="20">
        <f t="shared" si="12"/>
        <v>7.3333616154759875</v>
      </c>
      <c r="L93" s="21">
        <f t="shared" si="13"/>
        <v>6.9224248081892297</v>
      </c>
      <c r="N93" s="9" t="s">
        <v>66</v>
      </c>
      <c r="O93" s="9">
        <f t="shared" si="14"/>
        <v>7.3333616154759876E-2</v>
      </c>
      <c r="P93" s="22">
        <f>F93*G93*'Inschrijfstaat schoonmaak'!$D$5</f>
        <v>0</v>
      </c>
      <c r="Q93" s="40">
        <f t="shared" si="16"/>
        <v>-1</v>
      </c>
    </row>
    <row r="94" spans="1:17" x14ac:dyDescent="0.25">
      <c r="A94" s="62" t="s">
        <v>19</v>
      </c>
      <c r="B94" s="12" t="s">
        <v>231</v>
      </c>
      <c r="C94" s="13" t="s">
        <v>232</v>
      </c>
      <c r="D94" s="14" t="s">
        <v>22</v>
      </c>
      <c r="E94" s="15" t="s">
        <v>233</v>
      </c>
      <c r="F94" s="16">
        <v>70.87</v>
      </c>
      <c r="G94" s="17">
        <v>200</v>
      </c>
      <c r="H94" s="18">
        <f t="shared" si="15"/>
        <v>7.4575278679271897E-2</v>
      </c>
      <c r="I94" s="19">
        <v>1057.03</v>
      </c>
      <c r="J94" s="20">
        <v>88.09</v>
      </c>
      <c r="K94" s="20">
        <f t="shared" si="12"/>
        <v>7.4575278679271895</v>
      </c>
      <c r="L94" s="21">
        <f t="shared" si="13"/>
        <v>6.9807590795668144</v>
      </c>
      <c r="N94" s="9" t="s">
        <v>66</v>
      </c>
      <c r="O94" s="9">
        <f t="shared" si="14"/>
        <v>7.4575278679271897E-2</v>
      </c>
      <c r="P94" s="22">
        <f>F94*G94*'Inschrijfstaat schoonmaak'!$D$5</f>
        <v>0</v>
      </c>
      <c r="Q94" s="40">
        <f t="shared" si="16"/>
        <v>-1</v>
      </c>
    </row>
    <row r="95" spans="1:17" x14ac:dyDescent="0.25">
      <c r="A95" s="62" t="s">
        <v>59</v>
      </c>
      <c r="B95" s="34" t="s">
        <v>67</v>
      </c>
      <c r="C95" s="35" t="s">
        <v>234</v>
      </c>
      <c r="D95" s="14" t="s">
        <v>57</v>
      </c>
      <c r="E95" s="15" t="s">
        <v>58</v>
      </c>
      <c r="F95" s="16">
        <v>44.48</v>
      </c>
      <c r="G95" s="36">
        <v>200</v>
      </c>
      <c r="H95" s="18">
        <f t="shared" si="15"/>
        <v>7.4576214028776969E-2</v>
      </c>
      <c r="I95" s="19">
        <v>663.43</v>
      </c>
      <c r="J95" s="20">
        <v>55.29</v>
      </c>
      <c r="K95" s="20">
        <f t="shared" si="12"/>
        <v>7.457621402877697</v>
      </c>
      <c r="L95" s="21">
        <f t="shared" si="13"/>
        <v>6.9808026558927461</v>
      </c>
      <c r="N95" s="9" t="s">
        <v>66</v>
      </c>
      <c r="O95" s="9">
        <f t="shared" si="14"/>
        <v>7.4576214028776969E-2</v>
      </c>
      <c r="P95" s="22">
        <f>F95*G95*'Inschrijfstaat schoonmaak'!$D$5</f>
        <v>0</v>
      </c>
      <c r="Q95" s="40">
        <f t="shared" si="16"/>
        <v>-1</v>
      </c>
    </row>
    <row r="96" spans="1:17" x14ac:dyDescent="0.25">
      <c r="A96" s="62" t="s">
        <v>24</v>
      </c>
      <c r="B96" s="26" t="s">
        <v>235</v>
      </c>
      <c r="C96" s="13" t="s">
        <v>236</v>
      </c>
      <c r="D96" s="14" t="s">
        <v>78</v>
      </c>
      <c r="E96" s="15" t="s">
        <v>30</v>
      </c>
      <c r="F96" s="16">
        <v>24.46</v>
      </c>
      <c r="G96" s="25">
        <v>200</v>
      </c>
      <c r="H96" s="18">
        <f t="shared" si="15"/>
        <v>7.4576860179885518E-2</v>
      </c>
      <c r="I96" s="19">
        <v>364.83</v>
      </c>
      <c r="J96" s="20">
        <v>30.4</v>
      </c>
      <c r="K96" s="20">
        <f t="shared" si="12"/>
        <v>7.4576860179885518</v>
      </c>
      <c r="L96" s="21">
        <f t="shared" si="13"/>
        <v>6.9808327586432153</v>
      </c>
      <c r="N96" s="9" t="s">
        <v>66</v>
      </c>
      <c r="O96" s="9">
        <f t="shared" si="14"/>
        <v>7.4576860179885518E-2</v>
      </c>
      <c r="P96" s="22">
        <f>F96*G96*'Inschrijfstaat schoonmaak'!$D$5</f>
        <v>0</v>
      </c>
      <c r="Q96" s="40">
        <f t="shared" si="16"/>
        <v>-1</v>
      </c>
    </row>
    <row r="97" spans="1:17" x14ac:dyDescent="0.25">
      <c r="A97" s="62" t="s">
        <v>24</v>
      </c>
      <c r="B97" s="33" t="s">
        <v>237</v>
      </c>
      <c r="C97" s="13" t="s">
        <v>238</v>
      </c>
      <c r="D97" s="14" t="s">
        <v>53</v>
      </c>
      <c r="E97" s="15" t="s">
        <v>239</v>
      </c>
      <c r="F97" s="16">
        <v>40</v>
      </c>
      <c r="G97" s="44">
        <v>200</v>
      </c>
      <c r="H97" s="18">
        <f t="shared" si="15"/>
        <v>8.3019999999999997E-2</v>
      </c>
      <c r="I97" s="19">
        <v>664.16</v>
      </c>
      <c r="J97" s="20">
        <v>55.35</v>
      </c>
      <c r="K97" s="20">
        <f t="shared" si="12"/>
        <v>8.3019999999999996</v>
      </c>
      <c r="L97" s="21">
        <f t="shared" si="13"/>
        <v>7.3534618323400052</v>
      </c>
      <c r="M97" s="43">
        <f>L97</f>
        <v>7.3534618323400052</v>
      </c>
      <c r="N97" s="9" t="s">
        <v>66</v>
      </c>
      <c r="O97" s="9">
        <f t="shared" si="14"/>
        <v>8.3019999999999997E-2</v>
      </c>
      <c r="P97" s="22">
        <f>F97*G97*'Inschrijfstaat schoonmaak'!$D$5</f>
        <v>0</v>
      </c>
      <c r="Q97" s="40">
        <f t="shared" si="16"/>
        <v>-1</v>
      </c>
    </row>
    <row r="98" spans="1:17" x14ac:dyDescent="0.25">
      <c r="A98" s="62" t="s">
        <v>50</v>
      </c>
      <c r="B98" s="33" t="s">
        <v>20</v>
      </c>
      <c r="C98" s="13" t="s">
        <v>238</v>
      </c>
      <c r="D98" s="14" t="s">
        <v>53</v>
      </c>
      <c r="E98" s="15" t="s">
        <v>239</v>
      </c>
      <c r="F98" s="16">
        <v>40</v>
      </c>
      <c r="G98" s="44">
        <v>200</v>
      </c>
      <c r="H98" s="18">
        <f t="shared" si="15"/>
        <v>8.3019999999999997E-2</v>
      </c>
      <c r="I98" s="19">
        <v>664.16</v>
      </c>
      <c r="J98" s="20">
        <v>55.35</v>
      </c>
      <c r="K98" s="20">
        <f t="shared" ref="K98:K129" si="17">H98*100</f>
        <v>8.3019999999999996</v>
      </c>
      <c r="L98" s="21">
        <f t="shared" ref="L98:L129" si="18">IF(K98=0,0,(M$1*LOG10(K98)))</f>
        <v>7.3534618323400052</v>
      </c>
      <c r="N98" s="9" t="s">
        <v>66</v>
      </c>
      <c r="O98" s="9">
        <f t="shared" ref="O98:O129" si="19">IF(G98=0,0,(I98/(G98*F98)))</f>
        <v>8.3019999999999997E-2</v>
      </c>
      <c r="P98" s="22">
        <f>F98*G98*'Inschrijfstaat schoonmaak'!$D$5</f>
        <v>0</v>
      </c>
      <c r="Q98" s="40">
        <f t="shared" si="16"/>
        <v>-1</v>
      </c>
    </row>
    <row r="99" spans="1:17" x14ac:dyDescent="0.25">
      <c r="A99" s="62" t="s">
        <v>59</v>
      </c>
      <c r="B99" s="28" t="s">
        <v>240</v>
      </c>
      <c r="C99" s="13" t="s">
        <v>241</v>
      </c>
      <c r="D99" s="14" t="s">
        <v>22</v>
      </c>
      <c r="E99" s="15" t="s">
        <v>82</v>
      </c>
      <c r="F99" s="16">
        <v>28.99</v>
      </c>
      <c r="G99" s="29">
        <v>200</v>
      </c>
      <c r="H99" s="18">
        <f t="shared" ref="H99:H130" si="20">IF(G99=0,0,(I99/(G99*F99)))</f>
        <v>8.7999310106933432E-2</v>
      </c>
      <c r="I99" s="19">
        <v>510.22</v>
      </c>
      <c r="J99" s="20">
        <v>42.52</v>
      </c>
      <c r="K99" s="20">
        <f t="shared" si="17"/>
        <v>8.7999310106933439</v>
      </c>
      <c r="L99" s="21">
        <f t="shared" si="18"/>
        <v>7.5558341392080424</v>
      </c>
      <c r="M99" s="43">
        <f>L99</f>
        <v>7.5558341392080424</v>
      </c>
      <c r="N99" s="9" t="s">
        <v>69</v>
      </c>
      <c r="O99" s="9">
        <f t="shared" si="19"/>
        <v>8.7999310106933432E-2</v>
      </c>
      <c r="P99" s="22">
        <f>F99*G99*'Inschrijfstaat schoonmaak'!$D$7</f>
        <v>0</v>
      </c>
      <c r="Q99" s="40">
        <f t="shared" si="16"/>
        <v>-1</v>
      </c>
    </row>
    <row r="100" spans="1:17" x14ac:dyDescent="0.25">
      <c r="A100" s="62" t="s">
        <v>24</v>
      </c>
      <c r="B100" s="33" t="s">
        <v>117</v>
      </c>
      <c r="C100" s="13" t="s">
        <v>242</v>
      </c>
      <c r="D100" s="14" t="s">
        <v>53</v>
      </c>
      <c r="E100" s="15" t="s">
        <v>102</v>
      </c>
      <c r="F100" s="16">
        <v>17.57</v>
      </c>
      <c r="G100" s="44">
        <v>200</v>
      </c>
      <c r="H100" s="18">
        <f t="shared" si="20"/>
        <v>8.7999430848036436E-2</v>
      </c>
      <c r="I100" s="19">
        <v>309.23</v>
      </c>
      <c r="J100" s="20">
        <v>25.77</v>
      </c>
      <c r="K100" s="20">
        <f t="shared" si="17"/>
        <v>8.799943084803644</v>
      </c>
      <c r="L100" s="21">
        <f t="shared" si="18"/>
        <v>7.5558389062598508</v>
      </c>
      <c r="N100" s="9" t="s">
        <v>69</v>
      </c>
      <c r="O100" s="9">
        <f t="shared" si="19"/>
        <v>8.7999430848036436E-2</v>
      </c>
      <c r="P100" s="22">
        <f>F100*G100*'Inschrijfstaat schoonmaak'!$D$7</f>
        <v>0</v>
      </c>
      <c r="Q100" s="40">
        <f t="shared" si="16"/>
        <v>-1</v>
      </c>
    </row>
    <row r="101" spans="1:17" x14ac:dyDescent="0.25">
      <c r="A101" s="62" t="s">
        <v>24</v>
      </c>
      <c r="B101" s="24" t="s">
        <v>243</v>
      </c>
      <c r="C101" s="13" t="s">
        <v>244</v>
      </c>
      <c r="D101" s="14" t="s">
        <v>22</v>
      </c>
      <c r="E101" s="15" t="s">
        <v>245</v>
      </c>
      <c r="F101" s="16">
        <v>85</v>
      </c>
      <c r="G101" s="25">
        <v>200</v>
      </c>
      <c r="H101" s="18">
        <f t="shared" si="20"/>
        <v>8.7999999999999995E-2</v>
      </c>
      <c r="I101" s="19">
        <v>1496</v>
      </c>
      <c r="J101" s="20">
        <v>124.67</v>
      </c>
      <c r="K101" s="20">
        <f t="shared" si="17"/>
        <v>8.7999999999999989</v>
      </c>
      <c r="L101" s="21">
        <f t="shared" si="18"/>
        <v>7.5558613772013485</v>
      </c>
      <c r="N101" s="9" t="s">
        <v>69</v>
      </c>
      <c r="O101" s="9">
        <f t="shared" si="19"/>
        <v>8.7999999999999995E-2</v>
      </c>
      <c r="P101" s="22">
        <f>F101*G101*'Inschrijfstaat schoonmaak'!$D$7</f>
        <v>0</v>
      </c>
      <c r="Q101" s="40">
        <f t="shared" si="16"/>
        <v>-1</v>
      </c>
    </row>
    <row r="102" spans="1:17" x14ac:dyDescent="0.25">
      <c r="A102" s="62" t="s">
        <v>24</v>
      </c>
      <c r="B102" s="26" t="s">
        <v>246</v>
      </c>
      <c r="C102" s="13" t="s">
        <v>247</v>
      </c>
      <c r="D102" s="14" t="s">
        <v>22</v>
      </c>
      <c r="E102" s="15" t="s">
        <v>248</v>
      </c>
      <c r="F102" s="16">
        <v>75</v>
      </c>
      <c r="G102" s="25">
        <v>200</v>
      </c>
      <c r="H102" s="18">
        <f t="shared" si="20"/>
        <v>8.7999999999999995E-2</v>
      </c>
      <c r="I102" s="19">
        <v>1320</v>
      </c>
      <c r="J102" s="20">
        <v>110</v>
      </c>
      <c r="K102" s="20">
        <f t="shared" si="17"/>
        <v>8.7999999999999989</v>
      </c>
      <c r="L102" s="21">
        <f t="shared" si="18"/>
        <v>7.5558613772013485</v>
      </c>
      <c r="N102" s="9" t="s">
        <v>69</v>
      </c>
      <c r="O102" s="9">
        <f t="shared" si="19"/>
        <v>8.7999999999999995E-2</v>
      </c>
      <c r="P102" s="22">
        <f>F102*G102*'Inschrijfstaat schoonmaak'!$D$7</f>
        <v>0</v>
      </c>
      <c r="Q102" s="40">
        <f t="shared" si="16"/>
        <v>-1</v>
      </c>
    </row>
    <row r="103" spans="1:17" x14ac:dyDescent="0.25">
      <c r="A103" s="62" t="s">
        <v>24</v>
      </c>
      <c r="B103" s="32" t="s">
        <v>237</v>
      </c>
      <c r="C103" s="13" t="s">
        <v>249</v>
      </c>
      <c r="D103" s="14" t="s">
        <v>22</v>
      </c>
      <c r="E103" s="15" t="s">
        <v>250</v>
      </c>
      <c r="F103" s="16">
        <v>8</v>
      </c>
      <c r="G103" s="17">
        <v>200</v>
      </c>
      <c r="H103" s="18">
        <f t="shared" si="20"/>
        <v>8.8000000000000009E-2</v>
      </c>
      <c r="I103" s="19">
        <v>140.80000000000001</v>
      </c>
      <c r="J103" s="20">
        <v>11.73</v>
      </c>
      <c r="K103" s="20">
        <f t="shared" si="17"/>
        <v>8.8000000000000007</v>
      </c>
      <c r="L103" s="21">
        <f t="shared" si="18"/>
        <v>7.5558613772013494</v>
      </c>
      <c r="N103" s="9" t="s">
        <v>69</v>
      </c>
      <c r="O103" s="9">
        <f t="shared" si="19"/>
        <v>8.8000000000000009E-2</v>
      </c>
      <c r="P103" s="22">
        <f>F103*G103*'Inschrijfstaat schoonmaak'!$D$7</f>
        <v>0</v>
      </c>
      <c r="Q103" s="40">
        <f t="shared" si="16"/>
        <v>-1</v>
      </c>
    </row>
    <row r="104" spans="1:17" x14ac:dyDescent="0.25">
      <c r="A104" s="62" t="s">
        <v>24</v>
      </c>
      <c r="B104" s="26" t="s">
        <v>251</v>
      </c>
      <c r="C104" s="13" t="s">
        <v>252</v>
      </c>
      <c r="D104" s="14" t="s">
        <v>22</v>
      </c>
      <c r="E104" s="15" t="s">
        <v>30</v>
      </c>
      <c r="F104" s="16">
        <v>65.03</v>
      </c>
      <c r="G104" s="25">
        <v>200</v>
      </c>
      <c r="H104" s="18">
        <f t="shared" si="20"/>
        <v>8.8000153775180681E-2</v>
      </c>
      <c r="I104" s="19">
        <v>1144.53</v>
      </c>
      <c r="J104" s="20">
        <v>95.38</v>
      </c>
      <c r="K104" s="20">
        <f t="shared" si="17"/>
        <v>8.8000153775180685</v>
      </c>
      <c r="L104" s="21">
        <f t="shared" si="18"/>
        <v>7.5558674484426289</v>
      </c>
      <c r="N104" s="9" t="s">
        <v>69</v>
      </c>
      <c r="O104" s="9">
        <f t="shared" si="19"/>
        <v>8.8000153775180681E-2</v>
      </c>
      <c r="P104" s="22">
        <f>F104*G104*'Inschrijfstaat schoonmaak'!$D$7</f>
        <v>0</v>
      </c>
      <c r="Q104" s="40">
        <f t="shared" si="16"/>
        <v>-1</v>
      </c>
    </row>
    <row r="105" spans="1:17" x14ac:dyDescent="0.25">
      <c r="A105" s="62" t="s">
        <v>13</v>
      </c>
      <c r="B105" s="12" t="s">
        <v>226</v>
      </c>
      <c r="C105" s="13" t="s">
        <v>253</v>
      </c>
      <c r="D105" s="14" t="s">
        <v>16</v>
      </c>
      <c r="E105" s="15" t="s">
        <v>254</v>
      </c>
      <c r="F105" s="16">
        <v>35.659999999999997</v>
      </c>
      <c r="G105" s="42">
        <v>200</v>
      </c>
      <c r="H105" s="18">
        <f t="shared" si="20"/>
        <v>8.8000560852495802E-2</v>
      </c>
      <c r="I105" s="19">
        <v>627.62</v>
      </c>
      <c r="J105" s="20">
        <v>52.3</v>
      </c>
      <c r="K105" s="20">
        <f t="shared" si="17"/>
        <v>8.8000560852495795</v>
      </c>
      <c r="L105" s="21">
        <f t="shared" si="18"/>
        <v>7.5558835203257031</v>
      </c>
      <c r="N105" s="9" t="s">
        <v>69</v>
      </c>
      <c r="O105" s="9">
        <f t="shared" si="19"/>
        <v>8.8000560852495802E-2</v>
      </c>
      <c r="P105" s="22">
        <f>F105*G105*'Inschrijfstaat schoonmaak'!$D$7</f>
        <v>0</v>
      </c>
      <c r="Q105" s="40">
        <f t="shared" si="16"/>
        <v>-1</v>
      </c>
    </row>
    <row r="106" spans="1:17" x14ac:dyDescent="0.25">
      <c r="A106" s="62" t="s">
        <v>13</v>
      </c>
      <c r="B106" s="12" t="s">
        <v>14</v>
      </c>
      <c r="C106" s="13" t="s">
        <v>255</v>
      </c>
      <c r="D106" s="14" t="s">
        <v>71</v>
      </c>
      <c r="E106" s="15" t="s">
        <v>256</v>
      </c>
      <c r="F106" s="16">
        <v>35.659999999999997</v>
      </c>
      <c r="G106" s="17">
        <v>200</v>
      </c>
      <c r="H106" s="18">
        <f t="shared" si="20"/>
        <v>8.8000560852495802E-2</v>
      </c>
      <c r="I106" s="19">
        <v>627.62</v>
      </c>
      <c r="J106" s="20">
        <v>52.3</v>
      </c>
      <c r="K106" s="20">
        <f t="shared" si="17"/>
        <v>8.8000560852495795</v>
      </c>
      <c r="L106" s="21">
        <f t="shared" si="18"/>
        <v>7.5558835203257031</v>
      </c>
      <c r="N106" s="9" t="s">
        <v>69</v>
      </c>
      <c r="O106" s="9">
        <f t="shared" si="19"/>
        <v>8.8000560852495802E-2</v>
      </c>
      <c r="P106" s="22">
        <f>F106*G106*'Inschrijfstaat schoonmaak'!$D$7</f>
        <v>0</v>
      </c>
      <c r="Q106" s="40">
        <f t="shared" si="16"/>
        <v>-1</v>
      </c>
    </row>
    <row r="107" spans="1:17" x14ac:dyDescent="0.25">
      <c r="A107" s="62" t="s">
        <v>31</v>
      </c>
      <c r="B107" s="30" t="s">
        <v>257</v>
      </c>
      <c r="C107" s="13" t="s">
        <v>258</v>
      </c>
      <c r="D107" s="14" t="s">
        <v>37</v>
      </c>
      <c r="E107" s="15" t="s">
        <v>41</v>
      </c>
      <c r="F107" s="16">
        <v>62.52</v>
      </c>
      <c r="G107" s="31">
        <v>200</v>
      </c>
      <c r="H107" s="18">
        <f t="shared" si="20"/>
        <v>9.3618042226487522E-2</v>
      </c>
      <c r="I107" s="19">
        <v>1170.5999999999999</v>
      </c>
      <c r="J107" s="20">
        <v>97.55</v>
      </c>
      <c r="K107" s="20">
        <f t="shared" si="17"/>
        <v>9.3618042226487521</v>
      </c>
      <c r="L107" s="21">
        <f t="shared" si="18"/>
        <v>7.7708764381362494</v>
      </c>
      <c r="M107" s="43">
        <f>L107</f>
        <v>7.7708764381362494</v>
      </c>
      <c r="N107" s="9" t="s">
        <v>69</v>
      </c>
      <c r="O107" s="9">
        <f t="shared" si="19"/>
        <v>9.3618042226487522E-2</v>
      </c>
      <c r="P107" s="22">
        <f>F107*G107*'Inschrijfstaat schoonmaak'!$D$7</f>
        <v>0</v>
      </c>
      <c r="Q107" s="40">
        <f t="shared" si="16"/>
        <v>-1</v>
      </c>
    </row>
    <row r="108" spans="1:17" x14ac:dyDescent="0.25">
      <c r="A108" s="62" t="s">
        <v>259</v>
      </c>
      <c r="B108" s="50" t="s">
        <v>80</v>
      </c>
      <c r="C108" s="13" t="s">
        <v>260</v>
      </c>
      <c r="D108" s="14" t="s">
        <v>78</v>
      </c>
      <c r="E108" s="15" t="s">
        <v>30</v>
      </c>
      <c r="F108" s="16">
        <v>10.16</v>
      </c>
      <c r="G108" s="25">
        <v>80</v>
      </c>
      <c r="H108" s="18">
        <f t="shared" si="20"/>
        <v>9.7760826771653542E-2</v>
      </c>
      <c r="I108" s="19">
        <v>79.459999999999994</v>
      </c>
      <c r="J108" s="20">
        <v>6.62</v>
      </c>
      <c r="K108" s="20">
        <f t="shared" si="17"/>
        <v>9.7760826771653537</v>
      </c>
      <c r="L108" s="21">
        <f t="shared" si="18"/>
        <v>7.9213189262360002</v>
      </c>
      <c r="M108" s="43">
        <f>L108</f>
        <v>7.9213189262360002</v>
      </c>
      <c r="N108" s="9" t="s">
        <v>69</v>
      </c>
      <c r="O108" s="9">
        <f t="shared" si="19"/>
        <v>9.7760826771653542E-2</v>
      </c>
      <c r="P108" s="22">
        <f>F108*G108*'Inschrijfstaat schoonmaak'!$D$7</f>
        <v>0</v>
      </c>
      <c r="Q108" s="40">
        <f t="shared" si="16"/>
        <v>-1</v>
      </c>
    </row>
    <row r="109" spans="1:17" x14ac:dyDescent="0.25">
      <c r="A109" s="62" t="s">
        <v>259</v>
      </c>
      <c r="B109" s="51" t="s">
        <v>95</v>
      </c>
      <c r="C109" s="13" t="s">
        <v>261</v>
      </c>
      <c r="D109" s="14" t="s">
        <v>22</v>
      </c>
      <c r="E109" s="15" t="s">
        <v>116</v>
      </c>
      <c r="F109" s="16">
        <v>5.82</v>
      </c>
      <c r="G109" s="25">
        <v>80</v>
      </c>
      <c r="H109" s="18">
        <f t="shared" si="20"/>
        <v>9.7766323024054982E-2</v>
      </c>
      <c r="I109" s="19">
        <v>45.52</v>
      </c>
      <c r="J109" s="20">
        <v>3.79</v>
      </c>
      <c r="K109" s="20">
        <f t="shared" si="17"/>
        <v>9.7766323024054991</v>
      </c>
      <c r="L109" s="21">
        <f t="shared" si="18"/>
        <v>7.9215142539614618</v>
      </c>
      <c r="N109" s="9" t="s">
        <v>69</v>
      </c>
      <c r="O109" s="9">
        <f t="shared" si="19"/>
        <v>9.7766323024054982E-2</v>
      </c>
      <c r="P109" s="22">
        <f>F109*G109*'Inschrijfstaat schoonmaak'!$D$7</f>
        <v>0</v>
      </c>
      <c r="Q109" s="40">
        <f t="shared" si="16"/>
        <v>-1</v>
      </c>
    </row>
    <row r="110" spans="1:17" x14ac:dyDescent="0.25">
      <c r="A110" s="62" t="s">
        <v>259</v>
      </c>
      <c r="B110" s="50" t="s">
        <v>231</v>
      </c>
      <c r="C110" s="13" t="s">
        <v>262</v>
      </c>
      <c r="D110" s="14" t="s">
        <v>22</v>
      </c>
      <c r="E110" s="15" t="s">
        <v>30</v>
      </c>
      <c r="F110" s="16">
        <v>12.19</v>
      </c>
      <c r="G110" s="25">
        <v>80</v>
      </c>
      <c r="H110" s="18">
        <f t="shared" si="20"/>
        <v>9.7774815422477443E-2</v>
      </c>
      <c r="I110" s="19">
        <v>95.35</v>
      </c>
      <c r="J110" s="20">
        <v>7.95</v>
      </c>
      <c r="K110" s="20">
        <f t="shared" si="17"/>
        <v>9.7774815422477435</v>
      </c>
      <c r="L110" s="21">
        <f t="shared" si="18"/>
        <v>7.9218160381735911</v>
      </c>
      <c r="N110" s="9" t="s">
        <v>69</v>
      </c>
      <c r="O110" s="9">
        <f t="shared" si="19"/>
        <v>9.7774815422477443E-2</v>
      </c>
      <c r="P110" s="22">
        <f>F110*G110*'Inschrijfstaat schoonmaak'!$D$7</f>
        <v>0</v>
      </c>
      <c r="Q110" s="40">
        <f t="shared" si="16"/>
        <v>-1</v>
      </c>
    </row>
    <row r="111" spans="1:17" x14ac:dyDescent="0.25">
      <c r="A111" s="62" t="s">
        <v>13</v>
      </c>
      <c r="B111" s="34" t="s">
        <v>263</v>
      </c>
      <c r="C111" s="13" t="s">
        <v>264</v>
      </c>
      <c r="D111" s="14" t="s">
        <v>57</v>
      </c>
      <c r="E111" s="15" t="s">
        <v>58</v>
      </c>
      <c r="F111" s="16">
        <v>24.04</v>
      </c>
      <c r="G111" s="45">
        <v>52</v>
      </c>
      <c r="H111" s="18">
        <f t="shared" si="20"/>
        <v>0.10999296045053117</v>
      </c>
      <c r="I111" s="19">
        <v>137.5</v>
      </c>
      <c r="J111" s="20">
        <v>11.46</v>
      </c>
      <c r="K111" s="20">
        <f t="shared" si="17"/>
        <v>10.999296045053116</v>
      </c>
      <c r="L111" s="21">
        <f t="shared" si="18"/>
        <v>8.3309191296062437</v>
      </c>
      <c r="M111" s="43">
        <f>L111</f>
        <v>8.3309191296062437</v>
      </c>
      <c r="N111" s="9" t="s">
        <v>69</v>
      </c>
      <c r="O111" s="9">
        <f t="shared" si="19"/>
        <v>0.10999296045053117</v>
      </c>
      <c r="P111" s="22">
        <f>F111*G111*'Inschrijfstaat schoonmaak'!$D$7</f>
        <v>0</v>
      </c>
      <c r="Q111" s="40">
        <f t="shared" si="16"/>
        <v>-1</v>
      </c>
    </row>
    <row r="112" spans="1:17" x14ac:dyDescent="0.25">
      <c r="A112" s="62" t="s">
        <v>24</v>
      </c>
      <c r="B112" s="33" t="s">
        <v>265</v>
      </c>
      <c r="C112" s="13" t="s">
        <v>266</v>
      </c>
      <c r="D112" s="14" t="s">
        <v>53</v>
      </c>
      <c r="E112" s="15" t="s">
        <v>123</v>
      </c>
      <c r="F112" s="16">
        <v>23.12</v>
      </c>
      <c r="G112" s="31">
        <v>52</v>
      </c>
      <c r="H112" s="18">
        <f t="shared" si="20"/>
        <v>0.10999467660367315</v>
      </c>
      <c r="I112" s="19">
        <v>132.24</v>
      </c>
      <c r="J112" s="20">
        <v>11.02</v>
      </c>
      <c r="K112" s="20">
        <f t="shared" si="17"/>
        <v>10.999467660367316</v>
      </c>
      <c r="L112" s="21">
        <f t="shared" si="18"/>
        <v>8.3309733374408044</v>
      </c>
      <c r="N112" s="9" t="s">
        <v>69</v>
      </c>
      <c r="O112" s="9">
        <f t="shared" si="19"/>
        <v>0.10999467660367315</v>
      </c>
      <c r="P112" s="22">
        <f>F112*G112*'Inschrijfstaat schoonmaak'!$D$7</f>
        <v>0</v>
      </c>
      <c r="Q112" s="40">
        <f t="shared" ref="Q112:Q143" si="21">P112/I112-1</f>
        <v>-1</v>
      </c>
    </row>
    <row r="113" spans="1:17" x14ac:dyDescent="0.25">
      <c r="A113" s="62" t="s">
        <v>24</v>
      </c>
      <c r="B113" s="12" t="s">
        <v>200</v>
      </c>
      <c r="C113" s="13" t="s">
        <v>267</v>
      </c>
      <c r="D113" s="14" t="s">
        <v>22</v>
      </c>
      <c r="E113" s="15" t="s">
        <v>268</v>
      </c>
      <c r="F113" s="16">
        <v>35.630000000000003</v>
      </c>
      <c r="G113" s="17">
        <v>40</v>
      </c>
      <c r="H113" s="18">
        <f t="shared" si="20"/>
        <v>0.10999859668818412</v>
      </c>
      <c r="I113" s="19">
        <v>156.77000000000001</v>
      </c>
      <c r="J113" s="20">
        <v>13.06</v>
      </c>
      <c r="K113" s="20">
        <f t="shared" si="17"/>
        <v>10.999859668818413</v>
      </c>
      <c r="L113" s="21">
        <f t="shared" si="18"/>
        <v>8.3310971573046686</v>
      </c>
      <c r="N113" s="9" t="s">
        <v>69</v>
      </c>
      <c r="O113" s="9">
        <f t="shared" si="19"/>
        <v>0.10999859668818412</v>
      </c>
      <c r="P113" s="22">
        <f>F113*G113*'Inschrijfstaat schoonmaak'!$D$7</f>
        <v>0</v>
      </c>
      <c r="Q113" s="40">
        <f t="shared" si="21"/>
        <v>-1</v>
      </c>
    </row>
    <row r="114" spans="1:17" x14ac:dyDescent="0.25">
      <c r="A114" s="62" t="s">
        <v>24</v>
      </c>
      <c r="B114" s="32" t="s">
        <v>183</v>
      </c>
      <c r="C114" s="13" t="s">
        <v>269</v>
      </c>
      <c r="D114" s="14" t="s">
        <v>22</v>
      </c>
      <c r="E114" s="15" t="s">
        <v>268</v>
      </c>
      <c r="F114" s="16">
        <v>30.5</v>
      </c>
      <c r="G114" s="17">
        <v>40</v>
      </c>
      <c r="H114" s="18">
        <f t="shared" si="20"/>
        <v>0.10999999999999999</v>
      </c>
      <c r="I114" s="19">
        <v>134.19999999999999</v>
      </c>
      <c r="J114" s="20">
        <v>11.18</v>
      </c>
      <c r="K114" s="20">
        <f t="shared" si="17"/>
        <v>10.999999999999998</v>
      </c>
      <c r="L114" s="21">
        <f t="shared" si="18"/>
        <v>8.3311414812657993</v>
      </c>
      <c r="N114" s="9" t="s">
        <v>69</v>
      </c>
      <c r="O114" s="9">
        <f t="shared" si="19"/>
        <v>0.10999999999999999</v>
      </c>
      <c r="P114" s="22">
        <f>F114*G114*'Inschrijfstaat schoonmaak'!$D$7</f>
        <v>0</v>
      </c>
      <c r="Q114" s="40">
        <f t="shared" si="21"/>
        <v>-1</v>
      </c>
    </row>
    <row r="115" spans="1:17" x14ac:dyDescent="0.25">
      <c r="A115" s="62" t="s">
        <v>24</v>
      </c>
      <c r="B115" s="32" t="s">
        <v>231</v>
      </c>
      <c r="C115" s="13" t="s">
        <v>270</v>
      </c>
      <c r="D115" s="14" t="s">
        <v>16</v>
      </c>
      <c r="E115" s="15" t="s">
        <v>271</v>
      </c>
      <c r="F115" s="16">
        <v>10</v>
      </c>
      <c r="G115" s="17">
        <v>200</v>
      </c>
      <c r="H115" s="18">
        <f t="shared" si="20"/>
        <v>0.11</v>
      </c>
      <c r="I115" s="19">
        <v>220</v>
      </c>
      <c r="J115" s="20">
        <v>18.329999999999998</v>
      </c>
      <c r="K115" s="20">
        <f t="shared" si="17"/>
        <v>11</v>
      </c>
      <c r="L115" s="21">
        <f t="shared" si="18"/>
        <v>8.3311414812658011</v>
      </c>
      <c r="N115" s="9" t="s">
        <v>69</v>
      </c>
      <c r="O115" s="9">
        <f t="shared" si="19"/>
        <v>0.11</v>
      </c>
      <c r="P115" s="22">
        <f>F115*G115*'Inschrijfstaat schoonmaak'!$D$7</f>
        <v>0</v>
      </c>
      <c r="Q115" s="40">
        <f t="shared" si="21"/>
        <v>-1</v>
      </c>
    </row>
    <row r="116" spans="1:17" x14ac:dyDescent="0.25">
      <c r="A116" s="62" t="s">
        <v>24</v>
      </c>
      <c r="B116" s="12" t="s">
        <v>80</v>
      </c>
      <c r="C116" s="13" t="s">
        <v>272</v>
      </c>
      <c r="D116" s="14" t="s">
        <v>273</v>
      </c>
      <c r="E116" s="15" t="s">
        <v>72</v>
      </c>
      <c r="F116" s="16">
        <v>61</v>
      </c>
      <c r="G116" s="17">
        <v>200</v>
      </c>
      <c r="H116" s="18">
        <f t="shared" si="20"/>
        <v>0.11</v>
      </c>
      <c r="I116" s="19">
        <v>1342</v>
      </c>
      <c r="J116" s="20">
        <v>111.83</v>
      </c>
      <c r="K116" s="20">
        <f t="shared" si="17"/>
        <v>11</v>
      </c>
      <c r="L116" s="21">
        <f t="shared" si="18"/>
        <v>8.3311414812658011</v>
      </c>
      <c r="N116" s="9" t="s">
        <v>69</v>
      </c>
      <c r="O116" s="9">
        <f t="shared" si="19"/>
        <v>0.11</v>
      </c>
      <c r="P116" s="22">
        <f>F116*G116*'Inschrijfstaat schoonmaak'!$D$7</f>
        <v>0</v>
      </c>
      <c r="Q116" s="40">
        <f t="shared" si="21"/>
        <v>-1</v>
      </c>
    </row>
    <row r="117" spans="1:17" x14ac:dyDescent="0.25">
      <c r="A117" s="62" t="s">
        <v>24</v>
      </c>
      <c r="B117" s="12" t="s">
        <v>274</v>
      </c>
      <c r="C117" s="13" t="s">
        <v>275</v>
      </c>
      <c r="D117" s="14" t="s">
        <v>22</v>
      </c>
      <c r="E117" s="15" t="s">
        <v>82</v>
      </c>
      <c r="F117" s="16">
        <v>187.75</v>
      </c>
      <c r="G117" s="42">
        <v>200</v>
      </c>
      <c r="H117" s="18">
        <f t="shared" si="20"/>
        <v>0.11</v>
      </c>
      <c r="I117" s="19">
        <v>4130.5</v>
      </c>
      <c r="J117" s="20">
        <v>344.21</v>
      </c>
      <c r="K117" s="20">
        <f t="shared" si="17"/>
        <v>11</v>
      </c>
      <c r="L117" s="21">
        <f t="shared" si="18"/>
        <v>8.3311414812658011</v>
      </c>
      <c r="N117" s="9" t="s">
        <v>69</v>
      </c>
      <c r="O117" s="9">
        <f t="shared" si="19"/>
        <v>0.11</v>
      </c>
      <c r="P117" s="22">
        <f>F117*G117*'Inschrijfstaat schoonmaak'!$D$7</f>
        <v>0</v>
      </c>
      <c r="Q117" s="40">
        <f t="shared" si="21"/>
        <v>-1</v>
      </c>
    </row>
    <row r="118" spans="1:17" x14ac:dyDescent="0.25">
      <c r="A118" s="62" t="s">
        <v>24</v>
      </c>
      <c r="B118" s="26" t="s">
        <v>276</v>
      </c>
      <c r="C118" s="13" t="s">
        <v>277</v>
      </c>
      <c r="D118" s="14" t="s">
        <v>22</v>
      </c>
      <c r="E118" s="15" t="s">
        <v>126</v>
      </c>
      <c r="F118" s="16">
        <v>12.5</v>
      </c>
      <c r="G118" s="25">
        <v>40</v>
      </c>
      <c r="H118" s="18">
        <f t="shared" si="20"/>
        <v>0.11</v>
      </c>
      <c r="I118" s="19">
        <v>55</v>
      </c>
      <c r="J118" s="20">
        <v>4.58</v>
      </c>
      <c r="K118" s="20">
        <f t="shared" si="17"/>
        <v>11</v>
      </c>
      <c r="L118" s="21">
        <f t="shared" si="18"/>
        <v>8.3311414812658011</v>
      </c>
      <c r="N118" s="9" t="s">
        <v>69</v>
      </c>
      <c r="O118" s="9">
        <f t="shared" si="19"/>
        <v>0.11</v>
      </c>
      <c r="P118" s="22">
        <f>F118*G118*'Inschrijfstaat schoonmaak'!$D$7</f>
        <v>0</v>
      </c>
      <c r="Q118" s="40">
        <f t="shared" si="21"/>
        <v>-1</v>
      </c>
    </row>
    <row r="119" spans="1:17" x14ac:dyDescent="0.25">
      <c r="A119" s="62" t="s">
        <v>24</v>
      </c>
      <c r="B119" s="26" t="s">
        <v>278</v>
      </c>
      <c r="C119" s="27" t="s">
        <v>279</v>
      </c>
      <c r="D119" s="14" t="s">
        <v>22</v>
      </c>
      <c r="E119" s="15" t="s">
        <v>126</v>
      </c>
      <c r="F119" s="16">
        <v>12.5</v>
      </c>
      <c r="G119" s="25">
        <v>40</v>
      </c>
      <c r="H119" s="18">
        <f t="shared" si="20"/>
        <v>0.11</v>
      </c>
      <c r="I119" s="19">
        <v>55</v>
      </c>
      <c r="J119" s="20">
        <v>4.58</v>
      </c>
      <c r="K119" s="20">
        <f t="shared" si="17"/>
        <v>11</v>
      </c>
      <c r="L119" s="21">
        <f t="shared" si="18"/>
        <v>8.3311414812658011</v>
      </c>
      <c r="N119" s="9" t="s">
        <v>69</v>
      </c>
      <c r="O119" s="9">
        <f t="shared" si="19"/>
        <v>0.11</v>
      </c>
      <c r="P119" s="22">
        <f>F119*G119*'Inschrijfstaat schoonmaak'!$D$7</f>
        <v>0</v>
      </c>
      <c r="Q119" s="40">
        <f t="shared" si="21"/>
        <v>-1</v>
      </c>
    </row>
    <row r="120" spans="1:17" x14ac:dyDescent="0.25">
      <c r="A120" s="62" t="s">
        <v>24</v>
      </c>
      <c r="B120" s="26" t="s">
        <v>280</v>
      </c>
      <c r="C120" s="13" t="s">
        <v>281</v>
      </c>
      <c r="D120" s="14" t="s">
        <v>22</v>
      </c>
      <c r="E120" s="15" t="s">
        <v>282</v>
      </c>
      <c r="F120" s="16">
        <v>12.5</v>
      </c>
      <c r="G120" s="25">
        <v>40</v>
      </c>
      <c r="H120" s="18">
        <f t="shared" si="20"/>
        <v>0.11</v>
      </c>
      <c r="I120" s="19">
        <v>55</v>
      </c>
      <c r="J120" s="20">
        <v>4.58</v>
      </c>
      <c r="K120" s="20">
        <f t="shared" si="17"/>
        <v>11</v>
      </c>
      <c r="L120" s="21">
        <f t="shared" si="18"/>
        <v>8.3311414812658011</v>
      </c>
      <c r="N120" s="9" t="s">
        <v>69</v>
      </c>
      <c r="O120" s="9">
        <f t="shared" si="19"/>
        <v>0.11</v>
      </c>
      <c r="P120" s="22">
        <f>F120*G120*'Inschrijfstaat schoonmaak'!$D$7</f>
        <v>0</v>
      </c>
      <c r="Q120" s="40">
        <f t="shared" si="21"/>
        <v>-1</v>
      </c>
    </row>
    <row r="121" spans="1:17" x14ac:dyDescent="0.25">
      <c r="A121" s="62" t="s">
        <v>50</v>
      </c>
      <c r="B121" s="33" t="s">
        <v>95</v>
      </c>
      <c r="C121" s="13" t="s">
        <v>283</v>
      </c>
      <c r="D121" s="14" t="s">
        <v>53</v>
      </c>
      <c r="E121" s="15" t="s">
        <v>284</v>
      </c>
      <c r="F121" s="16">
        <v>130.41999999999999</v>
      </c>
      <c r="G121" s="44">
        <v>200</v>
      </c>
      <c r="H121" s="18">
        <f t="shared" si="20"/>
        <v>0.11</v>
      </c>
      <c r="I121" s="19">
        <v>2869.24</v>
      </c>
      <c r="J121" s="20">
        <v>239.1</v>
      </c>
      <c r="K121" s="20">
        <f t="shared" si="17"/>
        <v>11</v>
      </c>
      <c r="L121" s="21">
        <f t="shared" si="18"/>
        <v>8.3311414812658011</v>
      </c>
      <c r="N121" s="9" t="s">
        <v>69</v>
      </c>
      <c r="O121" s="9">
        <f t="shared" si="19"/>
        <v>0.11</v>
      </c>
      <c r="P121" s="22">
        <f>F121*G121*'Inschrijfstaat schoonmaak'!$D$7</f>
        <v>0</v>
      </c>
      <c r="Q121" s="40">
        <f t="shared" si="21"/>
        <v>-1</v>
      </c>
    </row>
    <row r="122" spans="1:17" x14ac:dyDescent="0.25">
      <c r="A122" s="62" t="s">
        <v>24</v>
      </c>
      <c r="B122" s="26" t="s">
        <v>194</v>
      </c>
      <c r="C122" s="13" t="s">
        <v>285</v>
      </c>
      <c r="D122" s="14" t="s">
        <v>78</v>
      </c>
      <c r="E122" s="15" t="s">
        <v>30</v>
      </c>
      <c r="F122" s="16">
        <v>19.12</v>
      </c>
      <c r="G122" s="25">
        <v>40</v>
      </c>
      <c r="H122" s="18">
        <f t="shared" si="20"/>
        <v>0.11000261506276149</v>
      </c>
      <c r="I122" s="19">
        <v>84.13</v>
      </c>
      <c r="J122" s="20">
        <v>7.01</v>
      </c>
      <c r="K122" s="20">
        <f t="shared" si="17"/>
        <v>11.000261506276148</v>
      </c>
      <c r="L122" s="21">
        <f t="shared" si="18"/>
        <v>8.3312240771805346</v>
      </c>
      <c r="N122" s="9" t="s">
        <v>69</v>
      </c>
      <c r="O122" s="9">
        <f t="shared" si="19"/>
        <v>0.11000261506276149</v>
      </c>
      <c r="P122" s="22">
        <f>F122*G122*'Inschrijfstaat schoonmaak'!$D$7</f>
        <v>0</v>
      </c>
      <c r="Q122" s="40">
        <f t="shared" si="21"/>
        <v>-1</v>
      </c>
    </row>
    <row r="123" spans="1:17" x14ac:dyDescent="0.25">
      <c r="A123" s="62" t="s">
        <v>24</v>
      </c>
      <c r="B123" s="12" t="s">
        <v>160</v>
      </c>
      <c r="C123" s="13" t="s">
        <v>286</v>
      </c>
      <c r="D123" s="14" t="s">
        <v>22</v>
      </c>
      <c r="E123" s="15" t="s">
        <v>287</v>
      </c>
      <c r="F123" s="16">
        <v>15.29</v>
      </c>
      <c r="G123" s="17">
        <v>40</v>
      </c>
      <c r="H123" s="18">
        <f t="shared" si="20"/>
        <v>0.11000654022236758</v>
      </c>
      <c r="I123" s="19">
        <v>67.28</v>
      </c>
      <c r="J123" s="20">
        <v>5.61</v>
      </c>
      <c r="K123" s="20">
        <f t="shared" si="17"/>
        <v>11.000654022236759</v>
      </c>
      <c r="L123" s="21">
        <f t="shared" si="18"/>
        <v>8.3313480483965865</v>
      </c>
      <c r="N123" s="9" t="s">
        <v>69</v>
      </c>
      <c r="O123" s="9">
        <f t="shared" si="19"/>
        <v>0.11000654022236758</v>
      </c>
      <c r="P123" s="22">
        <f>F123*G123*'Inschrijfstaat schoonmaak'!$D$7</f>
        <v>0</v>
      </c>
      <c r="Q123" s="40">
        <f t="shared" si="21"/>
        <v>-1</v>
      </c>
    </row>
    <row r="124" spans="1:17" x14ac:dyDescent="0.25">
      <c r="A124" s="62" t="s">
        <v>24</v>
      </c>
      <c r="B124" s="32" t="s">
        <v>288</v>
      </c>
      <c r="C124" s="13" t="s">
        <v>289</v>
      </c>
      <c r="D124" s="14" t="s">
        <v>22</v>
      </c>
      <c r="E124" s="15" t="s">
        <v>82</v>
      </c>
      <c r="F124" s="16">
        <v>12</v>
      </c>
      <c r="G124" s="17">
        <v>200</v>
      </c>
      <c r="H124" s="18">
        <f t="shared" si="20"/>
        <v>0.14666666666666667</v>
      </c>
      <c r="I124" s="19">
        <v>352</v>
      </c>
      <c r="J124" s="20">
        <v>29.33</v>
      </c>
      <c r="K124" s="20">
        <f t="shared" si="17"/>
        <v>14.666666666666666</v>
      </c>
      <c r="L124" s="21">
        <f t="shared" si="18"/>
        <v>9.3306513741322004</v>
      </c>
      <c r="M124" s="43">
        <f>L124</f>
        <v>9.3306513741322004</v>
      </c>
      <c r="N124" s="9" t="s">
        <v>73</v>
      </c>
      <c r="O124" s="9">
        <f t="shared" si="19"/>
        <v>0.14666666666666667</v>
      </c>
      <c r="P124" s="22">
        <f>F124*G124*'Inschrijfstaat schoonmaak'!$D$11</f>
        <v>0</v>
      </c>
      <c r="Q124" s="40">
        <f t="shared" si="21"/>
        <v>-1</v>
      </c>
    </row>
    <row r="125" spans="1:17" x14ac:dyDescent="0.25">
      <c r="A125" s="62" t="s">
        <v>24</v>
      </c>
      <c r="B125" s="33" t="s">
        <v>80</v>
      </c>
      <c r="C125" s="13" t="s">
        <v>290</v>
      </c>
      <c r="D125" s="14" t="s">
        <v>53</v>
      </c>
      <c r="E125" s="15" t="s">
        <v>291</v>
      </c>
      <c r="F125" s="16">
        <v>11.4</v>
      </c>
      <c r="G125" s="44">
        <v>200</v>
      </c>
      <c r="H125" s="18">
        <f t="shared" si="20"/>
        <v>0.14666666666666667</v>
      </c>
      <c r="I125" s="19">
        <v>334.4</v>
      </c>
      <c r="J125" s="20">
        <v>27.87</v>
      </c>
      <c r="K125" s="20">
        <f t="shared" si="17"/>
        <v>14.666666666666666</v>
      </c>
      <c r="L125" s="21">
        <f t="shared" si="18"/>
        <v>9.3306513741322004</v>
      </c>
      <c r="N125" s="9" t="s">
        <v>73</v>
      </c>
      <c r="O125" s="9">
        <f t="shared" si="19"/>
        <v>0.14666666666666667</v>
      </c>
      <c r="P125" s="22">
        <f>F125*G125*'Inschrijfstaat schoonmaak'!$D$11</f>
        <v>0</v>
      </c>
      <c r="Q125" s="40">
        <f t="shared" si="21"/>
        <v>-1</v>
      </c>
    </row>
    <row r="126" spans="1:17" x14ac:dyDescent="0.25">
      <c r="A126" s="62" t="s">
        <v>50</v>
      </c>
      <c r="B126" s="33" t="s">
        <v>292</v>
      </c>
      <c r="C126" s="13" t="s">
        <v>293</v>
      </c>
      <c r="D126" s="14" t="s">
        <v>53</v>
      </c>
      <c r="E126" s="15" t="s">
        <v>54</v>
      </c>
      <c r="F126" s="16">
        <v>8.3699999999999992</v>
      </c>
      <c r="G126" s="44">
        <v>200</v>
      </c>
      <c r="H126" s="18">
        <f t="shared" si="20"/>
        <v>0.1466666666666667</v>
      </c>
      <c r="I126" s="19">
        <v>245.52</v>
      </c>
      <c r="J126" s="20">
        <v>20.46</v>
      </c>
      <c r="K126" s="20">
        <f t="shared" si="17"/>
        <v>14.66666666666667</v>
      </c>
      <c r="L126" s="21">
        <f t="shared" si="18"/>
        <v>9.3306513741322004</v>
      </c>
      <c r="N126" s="9" t="s">
        <v>73</v>
      </c>
      <c r="O126" s="9">
        <f t="shared" si="19"/>
        <v>0.1466666666666667</v>
      </c>
      <c r="P126" s="22">
        <f>F126*G126*'Inschrijfstaat schoonmaak'!$D$11</f>
        <v>0</v>
      </c>
      <c r="Q126" s="40">
        <f t="shared" si="21"/>
        <v>-1</v>
      </c>
    </row>
    <row r="127" spans="1:17" x14ac:dyDescent="0.25">
      <c r="A127" s="62" t="s">
        <v>13</v>
      </c>
      <c r="B127" s="12" t="s">
        <v>292</v>
      </c>
      <c r="C127" s="13" t="s">
        <v>294</v>
      </c>
      <c r="D127" s="14" t="s">
        <v>16</v>
      </c>
      <c r="E127" s="15" t="s">
        <v>295</v>
      </c>
      <c r="F127" s="16">
        <v>23.57</v>
      </c>
      <c r="G127" s="17">
        <v>200</v>
      </c>
      <c r="H127" s="18">
        <f t="shared" si="20"/>
        <v>0.14666737378022909</v>
      </c>
      <c r="I127" s="19">
        <v>691.39</v>
      </c>
      <c r="J127" s="20">
        <v>57.62</v>
      </c>
      <c r="K127" s="20">
        <f t="shared" si="17"/>
        <v>14.666737378022908</v>
      </c>
      <c r="L127" s="21">
        <f t="shared" si="18"/>
        <v>9.3306681247564516</v>
      </c>
      <c r="N127" s="9" t="s">
        <v>73</v>
      </c>
      <c r="O127" s="9">
        <f t="shared" si="19"/>
        <v>0.14666737378022909</v>
      </c>
      <c r="P127" s="22">
        <f>F127*G127*'Inschrijfstaat schoonmaak'!$D$11</f>
        <v>0</v>
      </c>
      <c r="Q127" s="40">
        <f t="shared" si="21"/>
        <v>-1</v>
      </c>
    </row>
    <row r="128" spans="1:17" x14ac:dyDescent="0.25">
      <c r="A128" s="62" t="s">
        <v>13</v>
      </c>
      <c r="B128" s="12" t="s">
        <v>222</v>
      </c>
      <c r="C128" s="13" t="s">
        <v>296</v>
      </c>
      <c r="D128" s="14" t="s">
        <v>297</v>
      </c>
      <c r="E128" s="15" t="s">
        <v>298</v>
      </c>
      <c r="F128" s="16">
        <v>23.57</v>
      </c>
      <c r="G128" s="17">
        <v>200</v>
      </c>
      <c r="H128" s="18">
        <f t="shared" si="20"/>
        <v>0.14666737378022909</v>
      </c>
      <c r="I128" s="19">
        <v>691.39</v>
      </c>
      <c r="J128" s="20">
        <v>57.62</v>
      </c>
      <c r="K128" s="20">
        <f t="shared" si="17"/>
        <v>14.666737378022908</v>
      </c>
      <c r="L128" s="21">
        <f t="shared" si="18"/>
        <v>9.3306681247564516</v>
      </c>
      <c r="N128" s="9" t="s">
        <v>73</v>
      </c>
      <c r="O128" s="9">
        <f t="shared" si="19"/>
        <v>0.14666737378022909</v>
      </c>
      <c r="P128" s="22">
        <f>F128*G128*'Inschrijfstaat schoonmaak'!$D$11</f>
        <v>0</v>
      </c>
      <c r="Q128" s="40">
        <f t="shared" si="21"/>
        <v>-1</v>
      </c>
    </row>
    <row r="129" spans="1:17" x14ac:dyDescent="0.25">
      <c r="A129" s="62" t="s">
        <v>24</v>
      </c>
      <c r="B129" s="33" t="s">
        <v>231</v>
      </c>
      <c r="C129" s="13" t="s">
        <v>299</v>
      </c>
      <c r="D129" s="14" t="s">
        <v>53</v>
      </c>
      <c r="E129" s="15" t="s">
        <v>300</v>
      </c>
      <c r="F129" s="16">
        <v>8.42</v>
      </c>
      <c r="G129" s="31">
        <v>200</v>
      </c>
      <c r="H129" s="18">
        <f t="shared" si="20"/>
        <v>0.14666864608076011</v>
      </c>
      <c r="I129" s="19">
        <v>246.99</v>
      </c>
      <c r="J129" s="20">
        <v>20.58</v>
      </c>
      <c r="K129" s="20">
        <f t="shared" si="17"/>
        <v>14.666864608076011</v>
      </c>
      <c r="L129" s="21">
        <f t="shared" si="18"/>
        <v>9.3306982637404179</v>
      </c>
      <c r="N129" s="9" t="s">
        <v>73</v>
      </c>
      <c r="O129" s="9">
        <f t="shared" si="19"/>
        <v>0.14666864608076011</v>
      </c>
      <c r="P129" s="22">
        <f>F129*G129*'Inschrijfstaat schoonmaak'!$D$11</f>
        <v>0</v>
      </c>
      <c r="Q129" s="40">
        <f t="shared" si="21"/>
        <v>-1</v>
      </c>
    </row>
    <row r="130" spans="1:17" x14ac:dyDescent="0.25">
      <c r="A130" s="62" t="s">
        <v>59</v>
      </c>
      <c r="B130" s="28" t="s">
        <v>301</v>
      </c>
      <c r="C130" s="13" t="s">
        <v>302</v>
      </c>
      <c r="D130" s="14" t="s">
        <v>22</v>
      </c>
      <c r="E130" s="15" t="s">
        <v>303</v>
      </c>
      <c r="F130" s="16">
        <v>5.03</v>
      </c>
      <c r="G130" s="29">
        <v>200</v>
      </c>
      <c r="H130" s="18">
        <f t="shared" si="20"/>
        <v>0.14666998011928431</v>
      </c>
      <c r="I130" s="19">
        <v>147.55000000000001</v>
      </c>
      <c r="J130" s="20">
        <v>12.3</v>
      </c>
      <c r="K130" s="20">
        <f t="shared" ref="K130:K161" si="22">H130*100</f>
        <v>14.666998011928431</v>
      </c>
      <c r="L130" s="21">
        <f t="shared" ref="L130:L161" si="23">IF(K130=0,0,(M$1*LOG10(K130)))</f>
        <v>9.3307298649285588</v>
      </c>
      <c r="N130" s="9" t="s">
        <v>73</v>
      </c>
      <c r="O130" s="9">
        <f t="shared" ref="O130:O161" si="24">IF(G130=0,0,(I130/(G130*F130)))</f>
        <v>0.14666998011928431</v>
      </c>
      <c r="P130" s="22">
        <f>F130*G130*'Inschrijfstaat schoonmaak'!$D$11</f>
        <v>0</v>
      </c>
      <c r="Q130" s="40">
        <f t="shared" si="21"/>
        <v>-1</v>
      </c>
    </row>
    <row r="131" spans="1:17" x14ac:dyDescent="0.25">
      <c r="A131" s="62" t="s">
        <v>24</v>
      </c>
      <c r="B131" s="33" t="s">
        <v>14</v>
      </c>
      <c r="C131" s="13" t="s">
        <v>304</v>
      </c>
      <c r="D131" s="14" t="s">
        <v>53</v>
      </c>
      <c r="E131" s="15" t="s">
        <v>54</v>
      </c>
      <c r="F131" s="16">
        <v>8.23</v>
      </c>
      <c r="G131" s="31">
        <v>200</v>
      </c>
      <c r="H131" s="18">
        <f t="shared" ref="H131:H162" si="25">IF(G131=0,0,(I131/(G131*F131)))</f>
        <v>0.17600243013365735</v>
      </c>
      <c r="I131" s="19">
        <v>289.7</v>
      </c>
      <c r="J131" s="20">
        <v>24.14</v>
      </c>
      <c r="K131" s="20">
        <f t="shared" si="22"/>
        <v>17.600243013365734</v>
      </c>
      <c r="L131" s="21">
        <f t="shared" si="23"/>
        <v>9.9641493146200855</v>
      </c>
      <c r="M131" s="43">
        <f>L131</f>
        <v>9.9641493146200855</v>
      </c>
      <c r="N131" s="9" t="s">
        <v>75</v>
      </c>
      <c r="O131" s="9">
        <f t="shared" si="24"/>
        <v>0.17600243013365735</v>
      </c>
      <c r="P131" s="22">
        <f>F131*G131*'Inschrijfstaat schoonmaak'!$D$12</f>
        <v>0</v>
      </c>
      <c r="Q131" s="40">
        <f t="shared" si="21"/>
        <v>-1</v>
      </c>
    </row>
    <row r="132" spans="1:17" x14ac:dyDescent="0.25">
      <c r="A132" s="62" t="s">
        <v>31</v>
      </c>
      <c r="B132" s="28" t="s">
        <v>305</v>
      </c>
      <c r="C132" s="13" t="s">
        <v>306</v>
      </c>
      <c r="D132" s="14" t="s">
        <v>22</v>
      </c>
      <c r="E132" s="15" t="s">
        <v>34</v>
      </c>
      <c r="F132" s="16">
        <v>11.99</v>
      </c>
      <c r="G132" s="29">
        <v>200</v>
      </c>
      <c r="H132" s="18">
        <f t="shared" si="25"/>
        <v>0.18333194328607172</v>
      </c>
      <c r="I132" s="19">
        <v>439.63</v>
      </c>
      <c r="J132" s="20">
        <v>36.64</v>
      </c>
      <c r="K132" s="20">
        <f t="shared" si="22"/>
        <v>18.333194328607171</v>
      </c>
      <c r="L132" s="21">
        <f t="shared" si="23"/>
        <v>10.105905135266735</v>
      </c>
      <c r="M132" s="43">
        <f>L132</f>
        <v>10.105905135266735</v>
      </c>
      <c r="N132" s="9" t="s">
        <v>75</v>
      </c>
      <c r="O132" s="9">
        <f t="shared" si="24"/>
        <v>0.18333194328607172</v>
      </c>
      <c r="P132" s="22">
        <f>F132*G132*'Inschrijfstaat schoonmaak'!$D$12</f>
        <v>0</v>
      </c>
      <c r="Q132" s="40">
        <f t="shared" si="21"/>
        <v>-1</v>
      </c>
    </row>
    <row r="133" spans="1:17" x14ac:dyDescent="0.25">
      <c r="A133" s="62" t="s">
        <v>13</v>
      </c>
      <c r="B133" s="26" t="s">
        <v>178</v>
      </c>
      <c r="C133" s="13" t="s">
        <v>306</v>
      </c>
      <c r="D133" s="14" t="s">
        <v>22</v>
      </c>
      <c r="E133" s="15" t="s">
        <v>307</v>
      </c>
      <c r="F133" s="16">
        <v>11.99</v>
      </c>
      <c r="G133" s="25">
        <v>200</v>
      </c>
      <c r="H133" s="18">
        <f t="shared" si="25"/>
        <v>0.18333194328607172</v>
      </c>
      <c r="I133" s="19">
        <v>439.63</v>
      </c>
      <c r="J133" s="20">
        <v>36.64</v>
      </c>
      <c r="K133" s="20">
        <f t="shared" si="22"/>
        <v>18.333194328607171</v>
      </c>
      <c r="L133" s="21">
        <f t="shared" si="23"/>
        <v>10.105905135266735</v>
      </c>
      <c r="N133" s="9" t="s">
        <v>75</v>
      </c>
      <c r="O133" s="9">
        <f t="shared" si="24"/>
        <v>0.18333194328607172</v>
      </c>
      <c r="P133" s="22">
        <f>F133*G133*'Inschrijfstaat schoonmaak'!$D$12</f>
        <v>0</v>
      </c>
      <c r="Q133" s="40">
        <f t="shared" si="21"/>
        <v>-1</v>
      </c>
    </row>
    <row r="134" spans="1:17" x14ac:dyDescent="0.25">
      <c r="A134" s="62" t="s">
        <v>59</v>
      </c>
      <c r="B134" s="28" t="s">
        <v>308</v>
      </c>
      <c r="C134" s="13" t="s">
        <v>309</v>
      </c>
      <c r="D134" s="14" t="s">
        <v>22</v>
      </c>
      <c r="E134" s="15" t="s">
        <v>310</v>
      </c>
      <c r="F134" s="16">
        <v>11.99</v>
      </c>
      <c r="G134" s="29">
        <v>200</v>
      </c>
      <c r="H134" s="18">
        <f t="shared" si="25"/>
        <v>0.18333194328607172</v>
      </c>
      <c r="I134" s="19">
        <v>439.63</v>
      </c>
      <c r="J134" s="20">
        <v>36.64</v>
      </c>
      <c r="K134" s="20">
        <f t="shared" si="22"/>
        <v>18.333194328607171</v>
      </c>
      <c r="L134" s="21">
        <f t="shared" si="23"/>
        <v>10.105905135266735</v>
      </c>
      <c r="N134" s="9" t="s">
        <v>75</v>
      </c>
      <c r="O134" s="9">
        <f t="shared" si="24"/>
        <v>0.18333194328607172</v>
      </c>
      <c r="P134" s="22">
        <f>F134*G134*'Inschrijfstaat schoonmaak'!$D$12</f>
        <v>0</v>
      </c>
      <c r="Q134" s="40">
        <f t="shared" si="21"/>
        <v>-1</v>
      </c>
    </row>
    <row r="135" spans="1:17" x14ac:dyDescent="0.25">
      <c r="A135" s="62" t="s">
        <v>24</v>
      </c>
      <c r="B135" s="26" t="s">
        <v>51</v>
      </c>
      <c r="C135" s="13" t="s">
        <v>311</v>
      </c>
      <c r="D135" s="14" t="s">
        <v>22</v>
      </c>
      <c r="E135" s="15" t="s">
        <v>27</v>
      </c>
      <c r="F135" s="16">
        <v>4.9800000000000004</v>
      </c>
      <c r="G135" s="25">
        <v>200</v>
      </c>
      <c r="H135" s="18">
        <f t="shared" si="25"/>
        <v>0.21999999999999997</v>
      </c>
      <c r="I135" s="19">
        <v>219.12</v>
      </c>
      <c r="J135" s="20">
        <v>18.260000000000002</v>
      </c>
      <c r="K135" s="20">
        <f t="shared" si="22"/>
        <v>21.999999999999996</v>
      </c>
      <c r="L135" s="21">
        <f t="shared" si="23"/>
        <v>10.739381446577649</v>
      </c>
      <c r="M135" s="43">
        <f>L135</f>
        <v>10.739381446577649</v>
      </c>
      <c r="N135" s="9" t="s">
        <v>75</v>
      </c>
      <c r="O135" s="9">
        <f t="shared" si="24"/>
        <v>0.21999999999999997</v>
      </c>
      <c r="P135" s="22">
        <f>F135*G135*'Inschrijfstaat schoonmaak'!$D$12</f>
        <v>0</v>
      </c>
      <c r="Q135" s="40">
        <f t="shared" si="21"/>
        <v>-1</v>
      </c>
    </row>
    <row r="136" spans="1:17" x14ac:dyDescent="0.25">
      <c r="A136" s="62" t="s">
        <v>24</v>
      </c>
      <c r="B136" s="26" t="s">
        <v>312</v>
      </c>
      <c r="C136" s="13" t="s">
        <v>313</v>
      </c>
      <c r="D136" s="14" t="s">
        <v>22</v>
      </c>
      <c r="E136" s="15" t="s">
        <v>314</v>
      </c>
      <c r="F136" s="16">
        <v>4.96</v>
      </c>
      <c r="G136" s="25">
        <v>200</v>
      </c>
      <c r="H136" s="18">
        <f t="shared" si="25"/>
        <v>0.22</v>
      </c>
      <c r="I136" s="19">
        <v>218.24</v>
      </c>
      <c r="J136" s="20">
        <v>18.190000000000001</v>
      </c>
      <c r="K136" s="20">
        <f t="shared" si="22"/>
        <v>22</v>
      </c>
      <c r="L136" s="21">
        <f t="shared" si="23"/>
        <v>10.739381446577649</v>
      </c>
      <c r="N136" s="9" t="s">
        <v>75</v>
      </c>
      <c r="O136" s="9">
        <f t="shared" si="24"/>
        <v>0.22</v>
      </c>
      <c r="P136" s="22">
        <f>F136*G136*'Inschrijfstaat schoonmaak'!$D$12</f>
        <v>0</v>
      </c>
      <c r="Q136" s="40">
        <f t="shared" si="21"/>
        <v>-1</v>
      </c>
    </row>
    <row r="137" spans="1:17" x14ac:dyDescent="0.25">
      <c r="A137" s="62" t="s">
        <v>24</v>
      </c>
      <c r="B137" s="26" t="s">
        <v>315</v>
      </c>
      <c r="C137" s="13" t="s">
        <v>316</v>
      </c>
      <c r="D137" s="14" t="s">
        <v>22</v>
      </c>
      <c r="E137" s="15" t="s">
        <v>317</v>
      </c>
      <c r="F137" s="16">
        <v>1</v>
      </c>
      <c r="G137" s="25">
        <v>200</v>
      </c>
      <c r="H137" s="18">
        <f t="shared" si="25"/>
        <v>0.24440000000000001</v>
      </c>
      <c r="I137" s="19">
        <v>48.88</v>
      </c>
      <c r="J137" s="20">
        <v>4.07</v>
      </c>
      <c r="K137" s="20">
        <f t="shared" si="22"/>
        <v>24.44</v>
      </c>
      <c r="L137" s="21">
        <f t="shared" si="23"/>
        <v>11.104809612564134</v>
      </c>
      <c r="M137" s="43">
        <f>L137</f>
        <v>11.104809612564134</v>
      </c>
      <c r="N137" s="9" t="s">
        <v>79</v>
      </c>
      <c r="O137" s="9">
        <f t="shared" si="24"/>
        <v>0.24440000000000001</v>
      </c>
      <c r="P137" s="22">
        <f>F137*G137*'Inschrijfstaat schoonmaak'!$D$13</f>
        <v>0</v>
      </c>
      <c r="Q137" s="40">
        <f t="shared" si="21"/>
        <v>-1</v>
      </c>
    </row>
    <row r="138" spans="1:17" x14ac:dyDescent="0.25">
      <c r="A138" s="62" t="s">
        <v>24</v>
      </c>
      <c r="B138" s="33" t="s">
        <v>220</v>
      </c>
      <c r="C138" s="13" t="s">
        <v>318</v>
      </c>
      <c r="D138" s="14" t="s">
        <v>53</v>
      </c>
      <c r="E138" s="15" t="s">
        <v>123</v>
      </c>
      <c r="F138" s="16">
        <v>2</v>
      </c>
      <c r="G138" s="44">
        <v>200</v>
      </c>
      <c r="H138" s="18">
        <f t="shared" si="25"/>
        <v>0.244425</v>
      </c>
      <c r="I138" s="19">
        <v>97.77</v>
      </c>
      <c r="J138" s="20">
        <v>8.15</v>
      </c>
      <c r="K138" s="20">
        <f t="shared" si="22"/>
        <v>24.442499999999999</v>
      </c>
      <c r="L138" s="21">
        <f t="shared" si="23"/>
        <v>11.105164990854753</v>
      </c>
      <c r="N138" s="9" t="s">
        <v>79</v>
      </c>
      <c r="O138" s="9">
        <f t="shared" si="24"/>
        <v>0.244425</v>
      </c>
      <c r="P138" s="22">
        <f>F138*G138*'Inschrijfstaat schoonmaak'!$D$13</f>
        <v>0</v>
      </c>
      <c r="Q138" s="40">
        <f t="shared" si="21"/>
        <v>-1</v>
      </c>
    </row>
    <row r="139" spans="1:17" x14ac:dyDescent="0.25">
      <c r="A139" s="62" t="s">
        <v>50</v>
      </c>
      <c r="B139" s="33" t="s">
        <v>319</v>
      </c>
      <c r="C139" s="13" t="s">
        <v>320</v>
      </c>
      <c r="D139" s="14" t="s">
        <v>53</v>
      </c>
      <c r="E139" s="15" t="s">
        <v>321</v>
      </c>
      <c r="F139" s="16">
        <v>3.35</v>
      </c>
      <c r="G139" s="44">
        <v>200</v>
      </c>
      <c r="H139" s="18">
        <f t="shared" si="25"/>
        <v>0.24443283582089553</v>
      </c>
      <c r="I139" s="19">
        <v>163.77000000000001</v>
      </c>
      <c r="J139" s="20">
        <v>13.65</v>
      </c>
      <c r="K139" s="20">
        <f t="shared" si="22"/>
        <v>24.443283582089553</v>
      </c>
      <c r="L139" s="21">
        <f t="shared" si="23"/>
        <v>11.105276370598379</v>
      </c>
      <c r="N139" s="9" t="s">
        <v>79</v>
      </c>
      <c r="O139" s="9">
        <f t="shared" si="24"/>
        <v>0.24443283582089553</v>
      </c>
      <c r="P139" s="22">
        <f>F139*G139*'Inschrijfstaat schoonmaak'!$D$13</f>
        <v>0</v>
      </c>
      <c r="Q139" s="40">
        <f t="shared" si="21"/>
        <v>-1</v>
      </c>
    </row>
    <row r="140" spans="1:17" x14ac:dyDescent="0.25">
      <c r="A140" s="62" t="s">
        <v>24</v>
      </c>
      <c r="B140" s="12" t="s">
        <v>117</v>
      </c>
      <c r="C140" s="13" t="s">
        <v>322</v>
      </c>
      <c r="D140" s="14" t="s">
        <v>22</v>
      </c>
      <c r="E140" s="15" t="s">
        <v>323</v>
      </c>
      <c r="F140" s="16">
        <v>4.33</v>
      </c>
      <c r="G140" s="17">
        <v>200</v>
      </c>
      <c r="H140" s="18">
        <f t="shared" si="25"/>
        <v>0.24443418013856813</v>
      </c>
      <c r="I140" s="19">
        <v>211.68</v>
      </c>
      <c r="J140" s="20">
        <v>17.64</v>
      </c>
      <c r="K140" s="20">
        <f t="shared" si="22"/>
        <v>24.443418013856814</v>
      </c>
      <c r="L140" s="21">
        <f t="shared" si="23"/>
        <v>11.105295478608634</v>
      </c>
      <c r="N140" s="9" t="s">
        <v>79</v>
      </c>
      <c r="O140" s="9">
        <f t="shared" si="24"/>
        <v>0.24443418013856813</v>
      </c>
      <c r="P140" s="22">
        <f>F140*G140*'Inschrijfstaat schoonmaak'!$D$13</f>
        <v>0</v>
      </c>
      <c r="Q140" s="40">
        <f t="shared" si="21"/>
        <v>-1</v>
      </c>
    </row>
    <row r="141" spans="1:17" x14ac:dyDescent="0.25">
      <c r="A141" s="62" t="s">
        <v>24</v>
      </c>
      <c r="B141" s="32" t="s">
        <v>226</v>
      </c>
      <c r="C141" s="13" t="s">
        <v>306</v>
      </c>
      <c r="D141" s="14" t="s">
        <v>22</v>
      </c>
      <c r="E141" s="15" t="s">
        <v>324</v>
      </c>
      <c r="F141" s="16">
        <v>5.0999999999999996</v>
      </c>
      <c r="G141" s="17">
        <v>200</v>
      </c>
      <c r="H141" s="18">
        <f t="shared" si="25"/>
        <v>0.24444117647058827</v>
      </c>
      <c r="I141" s="19">
        <v>249.33</v>
      </c>
      <c r="J141" s="20">
        <v>20.78</v>
      </c>
      <c r="K141" s="20">
        <f t="shared" si="22"/>
        <v>24.444117647058828</v>
      </c>
      <c r="L141" s="21">
        <f t="shared" si="23"/>
        <v>11.105394922144873</v>
      </c>
      <c r="N141" s="9" t="s">
        <v>79</v>
      </c>
      <c r="O141" s="9">
        <f t="shared" si="24"/>
        <v>0.24444117647058827</v>
      </c>
      <c r="P141" s="22">
        <f>F141*G141*'Inschrijfstaat schoonmaak'!$D$13</f>
        <v>0</v>
      </c>
      <c r="Q141" s="40">
        <f t="shared" si="21"/>
        <v>-1</v>
      </c>
    </row>
    <row r="142" spans="1:17" x14ac:dyDescent="0.25">
      <c r="A142" s="62" t="s">
        <v>50</v>
      </c>
      <c r="B142" s="33" t="s">
        <v>222</v>
      </c>
      <c r="C142" s="13" t="s">
        <v>306</v>
      </c>
      <c r="D142" s="14" t="s">
        <v>53</v>
      </c>
      <c r="E142" s="15" t="s">
        <v>65</v>
      </c>
      <c r="F142" s="16">
        <v>5.0999999999999996</v>
      </c>
      <c r="G142" s="31">
        <v>200</v>
      </c>
      <c r="H142" s="18">
        <f t="shared" si="25"/>
        <v>0.24444117647058827</v>
      </c>
      <c r="I142" s="19">
        <v>249.33</v>
      </c>
      <c r="J142" s="20">
        <v>20.78</v>
      </c>
      <c r="K142" s="20">
        <f t="shared" si="22"/>
        <v>24.444117647058828</v>
      </c>
      <c r="L142" s="21">
        <f t="shared" si="23"/>
        <v>11.105394922144873</v>
      </c>
      <c r="N142" s="9" t="s">
        <v>79</v>
      </c>
      <c r="O142" s="9">
        <f t="shared" si="24"/>
        <v>0.24444117647058827</v>
      </c>
      <c r="P142" s="22">
        <f>F142*G142*'Inschrijfstaat schoonmaak'!$D$13</f>
        <v>0</v>
      </c>
      <c r="Q142" s="40">
        <f t="shared" si="21"/>
        <v>-1</v>
      </c>
    </row>
    <row r="143" spans="1:17" x14ac:dyDescent="0.25">
      <c r="A143" s="62" t="s">
        <v>13</v>
      </c>
      <c r="B143" s="32" t="s">
        <v>226</v>
      </c>
      <c r="C143" s="13" t="s">
        <v>306</v>
      </c>
      <c r="D143" s="14" t="s">
        <v>16</v>
      </c>
      <c r="E143" s="15" t="s">
        <v>34</v>
      </c>
      <c r="F143" s="16">
        <v>6.9</v>
      </c>
      <c r="G143" s="17">
        <v>200</v>
      </c>
      <c r="H143" s="18">
        <f t="shared" si="25"/>
        <v>0.24444202898550724</v>
      </c>
      <c r="I143" s="19">
        <v>337.33</v>
      </c>
      <c r="J143" s="20">
        <v>28.11</v>
      </c>
      <c r="K143" s="20">
        <f t="shared" si="22"/>
        <v>24.444202898550724</v>
      </c>
      <c r="L143" s="21">
        <f t="shared" si="23"/>
        <v>11.10540703931383</v>
      </c>
      <c r="N143" s="9" t="s">
        <v>79</v>
      </c>
      <c r="O143" s="9">
        <f t="shared" si="24"/>
        <v>0.24444202898550724</v>
      </c>
      <c r="P143" s="22">
        <f>F143*G143*'Inschrijfstaat schoonmaak'!$D$13</f>
        <v>0</v>
      </c>
      <c r="Q143" s="40">
        <f t="shared" si="21"/>
        <v>-1</v>
      </c>
    </row>
    <row r="144" spans="1:17" x14ac:dyDescent="0.25">
      <c r="A144" s="62" t="s">
        <v>13</v>
      </c>
      <c r="B144" s="12" t="s">
        <v>226</v>
      </c>
      <c r="C144" s="13" t="s">
        <v>309</v>
      </c>
      <c r="D144" s="14" t="s">
        <v>16</v>
      </c>
      <c r="E144" s="15" t="s">
        <v>325</v>
      </c>
      <c r="F144" s="16">
        <v>6.9</v>
      </c>
      <c r="G144" s="17">
        <v>200</v>
      </c>
      <c r="H144" s="18">
        <f t="shared" si="25"/>
        <v>0.24444202898550724</v>
      </c>
      <c r="I144" s="19">
        <v>337.33</v>
      </c>
      <c r="J144" s="20">
        <v>28.11</v>
      </c>
      <c r="K144" s="20">
        <f t="shared" si="22"/>
        <v>24.444202898550724</v>
      </c>
      <c r="L144" s="21">
        <f t="shared" si="23"/>
        <v>11.10540703931383</v>
      </c>
      <c r="N144" s="9" t="s">
        <v>79</v>
      </c>
      <c r="O144" s="9">
        <f t="shared" si="24"/>
        <v>0.24444202898550724</v>
      </c>
      <c r="P144" s="22">
        <f>F144*G144*'Inschrijfstaat schoonmaak'!$D$13</f>
        <v>0</v>
      </c>
      <c r="Q144" s="40">
        <f t="shared" ref="Q144:Q175" si="26">P144/I144-1</f>
        <v>-1</v>
      </c>
    </row>
    <row r="145" spans="1:17" x14ac:dyDescent="0.25">
      <c r="A145" s="62" t="s">
        <v>326</v>
      </c>
      <c r="B145" s="12" t="s">
        <v>70</v>
      </c>
      <c r="C145" s="13" t="s">
        <v>309</v>
      </c>
      <c r="D145" s="14" t="s">
        <v>22</v>
      </c>
      <c r="E145" s="15" t="s">
        <v>327</v>
      </c>
      <c r="F145" s="16">
        <v>5.49</v>
      </c>
      <c r="G145" s="17">
        <v>200</v>
      </c>
      <c r="H145" s="18">
        <f t="shared" si="25"/>
        <v>0.24444444444444444</v>
      </c>
      <c r="I145" s="19">
        <v>268.39999999999998</v>
      </c>
      <c r="J145" s="20">
        <v>22.37</v>
      </c>
      <c r="K145" s="20">
        <f t="shared" si="22"/>
        <v>24.444444444444443</v>
      </c>
      <c r="L145" s="21">
        <f t="shared" si="23"/>
        <v>11.105441371063051</v>
      </c>
      <c r="N145" s="9" t="s">
        <v>79</v>
      </c>
      <c r="O145" s="9">
        <f t="shared" si="24"/>
        <v>0.24444444444444444</v>
      </c>
      <c r="P145" s="22">
        <f>F145*G145*'Inschrijfstaat schoonmaak'!$D$13</f>
        <v>0</v>
      </c>
      <c r="Q145" s="40">
        <f t="shared" si="26"/>
        <v>-1</v>
      </c>
    </row>
    <row r="146" spans="1:17" x14ac:dyDescent="0.25">
      <c r="A146" s="62" t="s">
        <v>24</v>
      </c>
      <c r="B146" s="33" t="s">
        <v>312</v>
      </c>
      <c r="C146" s="13" t="s">
        <v>328</v>
      </c>
      <c r="D146" s="14" t="s">
        <v>53</v>
      </c>
      <c r="E146" s="15" t="s">
        <v>65</v>
      </c>
      <c r="F146" s="16">
        <v>2.23</v>
      </c>
      <c r="G146" s="44">
        <v>200</v>
      </c>
      <c r="H146" s="18">
        <f t="shared" si="25"/>
        <v>0.24446188340807176</v>
      </c>
      <c r="I146" s="19">
        <v>109.03</v>
      </c>
      <c r="J146" s="20">
        <v>9.09</v>
      </c>
      <c r="K146" s="20">
        <f t="shared" si="22"/>
        <v>24.446188340807176</v>
      </c>
      <c r="L146" s="21">
        <f t="shared" si="23"/>
        <v>11.10568922698948</v>
      </c>
      <c r="N146" s="9" t="s">
        <v>79</v>
      </c>
      <c r="O146" s="9">
        <f t="shared" si="24"/>
        <v>0.24446188340807176</v>
      </c>
      <c r="P146" s="22">
        <f>F146*G146*'Inschrijfstaat schoonmaak'!$D$13</f>
        <v>0</v>
      </c>
      <c r="Q146" s="40">
        <f t="shared" si="26"/>
        <v>-1</v>
      </c>
    </row>
    <row r="147" spans="1:17" x14ac:dyDescent="0.25">
      <c r="A147" s="62" t="s">
        <v>259</v>
      </c>
      <c r="B147" s="50" t="s">
        <v>70</v>
      </c>
      <c r="C147" s="13" t="s">
        <v>329</v>
      </c>
      <c r="D147" s="14" t="s">
        <v>78</v>
      </c>
      <c r="E147" s="15" t="s">
        <v>330</v>
      </c>
      <c r="F147" s="16">
        <v>2.3199999999999998</v>
      </c>
      <c r="G147" s="25">
        <v>80</v>
      </c>
      <c r="H147" s="18">
        <f t="shared" si="25"/>
        <v>0.31422413793103449</v>
      </c>
      <c r="I147" s="19">
        <v>58.32</v>
      </c>
      <c r="J147" s="20">
        <v>4.8600000000000003</v>
      </c>
      <c r="K147" s="20">
        <f t="shared" si="22"/>
        <v>31.422413793103448</v>
      </c>
      <c r="L147" s="21">
        <f t="shared" si="23"/>
        <v>11.977916347416599</v>
      </c>
      <c r="M147" s="43">
        <f>L147</f>
        <v>11.977916347416599</v>
      </c>
      <c r="N147" s="9" t="s">
        <v>79</v>
      </c>
      <c r="O147" s="9">
        <f t="shared" si="24"/>
        <v>0.31422413793103449</v>
      </c>
      <c r="P147" s="22">
        <f>F147*G147*'Inschrijfstaat schoonmaak'!$D$13</f>
        <v>0</v>
      </c>
      <c r="Q147" s="40">
        <f t="shared" si="26"/>
        <v>-1</v>
      </c>
    </row>
    <row r="148" spans="1:17" x14ac:dyDescent="0.25">
      <c r="A148" s="62" t="s">
        <v>259</v>
      </c>
      <c r="B148" s="51" t="s">
        <v>88</v>
      </c>
      <c r="C148" s="13" t="s">
        <v>329</v>
      </c>
      <c r="D148" s="14" t="s">
        <v>22</v>
      </c>
      <c r="E148" s="15" t="s">
        <v>27</v>
      </c>
      <c r="F148" s="16">
        <v>3</v>
      </c>
      <c r="G148" s="25">
        <v>80</v>
      </c>
      <c r="H148" s="18">
        <f t="shared" si="25"/>
        <v>0.3143333333333333</v>
      </c>
      <c r="I148" s="19">
        <v>75.44</v>
      </c>
      <c r="J148" s="20">
        <v>6.29</v>
      </c>
      <c r="K148" s="20">
        <f t="shared" si="22"/>
        <v>31.43333333333333</v>
      </c>
      <c r="L148" s="21">
        <f t="shared" si="23"/>
        <v>11.979123504141327</v>
      </c>
      <c r="N148" s="9" t="s">
        <v>79</v>
      </c>
      <c r="O148" s="9">
        <f t="shared" si="24"/>
        <v>0.3143333333333333</v>
      </c>
      <c r="P148" s="22">
        <f>F148*G148*'Inschrijfstaat schoonmaak'!$D$13</f>
        <v>0</v>
      </c>
      <c r="Q148" s="40">
        <f t="shared" si="26"/>
        <v>-1</v>
      </c>
    </row>
    <row r="149" spans="1:17" x14ac:dyDescent="0.25">
      <c r="A149" s="62" t="s">
        <v>13</v>
      </c>
      <c r="B149" s="12" t="s">
        <v>117</v>
      </c>
      <c r="C149" s="13" t="s">
        <v>331</v>
      </c>
      <c r="D149" s="14" t="s">
        <v>71</v>
      </c>
      <c r="E149" s="15" t="s">
        <v>34</v>
      </c>
      <c r="F149" s="16">
        <v>4.33</v>
      </c>
      <c r="G149" s="17">
        <v>200</v>
      </c>
      <c r="H149" s="18">
        <f t="shared" si="25"/>
        <v>0.36666281755196301</v>
      </c>
      <c r="I149" s="19">
        <v>317.52999999999997</v>
      </c>
      <c r="J149" s="20">
        <v>26.46</v>
      </c>
      <c r="K149" s="20">
        <f t="shared" si="22"/>
        <v>36.666281755196302</v>
      </c>
      <c r="L149" s="21">
        <f t="shared" si="23"/>
        <v>12.514134970969224</v>
      </c>
      <c r="M149" s="43">
        <f>L149</f>
        <v>12.514134970969224</v>
      </c>
      <c r="N149" s="9" t="s">
        <v>83</v>
      </c>
      <c r="O149" s="9">
        <f t="shared" si="24"/>
        <v>0.36666281755196301</v>
      </c>
      <c r="P149" s="22">
        <f>F149*G149*'Inschrijfstaat schoonmaak'!$D$15</f>
        <v>0</v>
      </c>
      <c r="Q149" s="40">
        <f t="shared" si="26"/>
        <v>-1</v>
      </c>
    </row>
    <row r="150" spans="1:17" x14ac:dyDescent="0.25">
      <c r="A150" s="62" t="s">
        <v>31</v>
      </c>
      <c r="B150" s="28" t="s">
        <v>332</v>
      </c>
      <c r="C150" s="23" t="s">
        <v>83</v>
      </c>
      <c r="D150" s="14" t="s">
        <v>22</v>
      </c>
      <c r="E150" s="15" t="s">
        <v>333</v>
      </c>
      <c r="F150" s="16">
        <v>1.1599999999999999</v>
      </c>
      <c r="G150" s="29">
        <v>200</v>
      </c>
      <c r="H150" s="18">
        <f t="shared" si="25"/>
        <v>0.36668103448275863</v>
      </c>
      <c r="I150" s="19">
        <v>85.07</v>
      </c>
      <c r="J150" s="20">
        <v>7.09</v>
      </c>
      <c r="K150" s="20">
        <f t="shared" si="22"/>
        <v>36.668103448275865</v>
      </c>
      <c r="L150" s="21">
        <f t="shared" si="23"/>
        <v>12.514307583312018</v>
      </c>
      <c r="N150" s="9" t="s">
        <v>83</v>
      </c>
      <c r="O150" s="9">
        <f t="shared" si="24"/>
        <v>0.36668103448275863</v>
      </c>
      <c r="P150" s="22">
        <f>F150*G150*'Inschrijfstaat schoonmaak'!$D$15</f>
        <v>0</v>
      </c>
      <c r="Q150" s="40">
        <f t="shared" si="26"/>
        <v>-1</v>
      </c>
    </row>
    <row r="151" spans="1:17" x14ac:dyDescent="0.25">
      <c r="A151" s="62" t="s">
        <v>13</v>
      </c>
      <c r="B151" s="26" t="s">
        <v>178</v>
      </c>
      <c r="C151" s="13" t="s">
        <v>334</v>
      </c>
      <c r="D151" s="14" t="s">
        <v>78</v>
      </c>
      <c r="E151" s="15" t="s">
        <v>330</v>
      </c>
      <c r="F151" s="16">
        <v>1.1599999999999999</v>
      </c>
      <c r="G151" s="25">
        <v>200</v>
      </c>
      <c r="H151" s="18">
        <f t="shared" si="25"/>
        <v>0.36668103448275863</v>
      </c>
      <c r="I151" s="19">
        <v>85.07</v>
      </c>
      <c r="J151" s="20">
        <v>7.09</v>
      </c>
      <c r="K151" s="20">
        <f t="shared" si="22"/>
        <v>36.668103448275865</v>
      </c>
      <c r="L151" s="21">
        <f t="shared" si="23"/>
        <v>12.514307583312018</v>
      </c>
      <c r="N151" s="9" t="s">
        <v>83</v>
      </c>
      <c r="O151" s="9">
        <f t="shared" si="24"/>
        <v>0.36668103448275863</v>
      </c>
      <c r="P151" s="22">
        <f>F151*G151*'Inschrijfstaat schoonmaak'!$D$15</f>
        <v>0</v>
      </c>
      <c r="Q151" s="40">
        <f t="shared" si="26"/>
        <v>-1</v>
      </c>
    </row>
    <row r="152" spans="1:17" x14ac:dyDescent="0.25">
      <c r="A152" s="62" t="s">
        <v>59</v>
      </c>
      <c r="B152" s="28" t="s">
        <v>60</v>
      </c>
      <c r="C152" s="52" t="s">
        <v>83</v>
      </c>
      <c r="D152" s="14" t="s">
        <v>22</v>
      </c>
      <c r="E152" s="15" t="s">
        <v>335</v>
      </c>
      <c r="F152" s="16">
        <v>1.1599999999999999</v>
      </c>
      <c r="G152" s="29">
        <v>200</v>
      </c>
      <c r="H152" s="18">
        <f t="shared" si="25"/>
        <v>0.36668103448275863</v>
      </c>
      <c r="I152" s="19">
        <v>85.07</v>
      </c>
      <c r="J152" s="20">
        <v>7.09</v>
      </c>
      <c r="K152" s="20">
        <f t="shared" si="22"/>
        <v>36.668103448275865</v>
      </c>
      <c r="L152" s="21">
        <f t="shared" si="23"/>
        <v>12.514307583312018</v>
      </c>
      <c r="N152" s="9" t="s">
        <v>83</v>
      </c>
      <c r="O152" s="9">
        <f t="shared" si="24"/>
        <v>0.36668103448275863</v>
      </c>
      <c r="P152" s="22">
        <f>F152*G152*'Inschrijfstaat schoonmaak'!$D$15</f>
        <v>0</v>
      </c>
      <c r="Q152" s="40">
        <f t="shared" si="26"/>
        <v>-1</v>
      </c>
    </row>
    <row r="153" spans="1:17" x14ac:dyDescent="0.25">
      <c r="A153" s="62" t="s">
        <v>24</v>
      </c>
      <c r="B153" s="26" t="s">
        <v>98</v>
      </c>
      <c r="C153" s="13" t="s">
        <v>336</v>
      </c>
      <c r="D153" s="14" t="s">
        <v>22</v>
      </c>
      <c r="E153" s="15" t="s">
        <v>116</v>
      </c>
      <c r="F153" s="16">
        <v>3.51</v>
      </c>
      <c r="G153" s="25">
        <v>200</v>
      </c>
      <c r="H153" s="18">
        <f t="shared" si="25"/>
        <v>0.44</v>
      </c>
      <c r="I153" s="19">
        <v>308.88</v>
      </c>
      <c r="J153" s="20">
        <v>25.74</v>
      </c>
      <c r="K153" s="20">
        <f t="shared" si="22"/>
        <v>44</v>
      </c>
      <c r="L153" s="21">
        <f t="shared" si="23"/>
        <v>13.147621411889499</v>
      </c>
      <c r="N153" s="9" t="s">
        <v>85</v>
      </c>
      <c r="O153" s="9">
        <f t="shared" si="24"/>
        <v>0.44</v>
      </c>
      <c r="P153" s="22">
        <f>F153*G153*'Inschrijfstaat schoonmaak'!$D$16</f>
        <v>0</v>
      </c>
      <c r="Q153" s="40">
        <f t="shared" si="26"/>
        <v>-1</v>
      </c>
    </row>
    <row r="154" spans="1:17" x14ac:dyDescent="0.25">
      <c r="A154" s="62" t="s">
        <v>24</v>
      </c>
      <c r="B154" s="26" t="s">
        <v>319</v>
      </c>
      <c r="C154" s="13" t="s">
        <v>337</v>
      </c>
      <c r="D154" s="14" t="s">
        <v>22</v>
      </c>
      <c r="E154" s="15" t="s">
        <v>338</v>
      </c>
      <c r="F154" s="16">
        <v>1.36</v>
      </c>
      <c r="G154" s="25">
        <v>200</v>
      </c>
      <c r="H154" s="18">
        <f t="shared" si="25"/>
        <v>0.62852941176470589</v>
      </c>
      <c r="I154" s="19">
        <v>170.96</v>
      </c>
      <c r="J154" s="20">
        <v>14.25</v>
      </c>
      <c r="K154" s="20">
        <f t="shared" si="22"/>
        <v>62.852941176470587</v>
      </c>
      <c r="L154" s="21">
        <f t="shared" si="23"/>
        <v>14.386604840974515</v>
      </c>
      <c r="M154" s="43">
        <f>L154</f>
        <v>14.386604840974515</v>
      </c>
      <c r="N154" s="9" t="s">
        <v>87</v>
      </c>
      <c r="O154" s="9">
        <f t="shared" si="24"/>
        <v>0.62852941176470589</v>
      </c>
      <c r="P154" s="22">
        <f>F154*G154*'Inschrijfstaat schoonmaak'!$D$17</f>
        <v>0</v>
      </c>
      <c r="Q154" s="40">
        <f t="shared" si="26"/>
        <v>-1</v>
      </c>
    </row>
    <row r="155" spans="1:17" x14ac:dyDescent="0.25">
      <c r="A155" s="62" t="s">
        <v>24</v>
      </c>
      <c r="B155" s="26" t="s">
        <v>265</v>
      </c>
      <c r="C155" s="13" t="s">
        <v>337</v>
      </c>
      <c r="D155" s="14" t="s">
        <v>78</v>
      </c>
      <c r="E155" s="15" t="s">
        <v>339</v>
      </c>
      <c r="F155" s="16">
        <v>1.36</v>
      </c>
      <c r="G155" s="25">
        <v>200</v>
      </c>
      <c r="H155" s="18">
        <f t="shared" si="25"/>
        <v>0.62852941176470589</v>
      </c>
      <c r="I155" s="19">
        <v>170.96</v>
      </c>
      <c r="J155" s="20">
        <v>14.25</v>
      </c>
      <c r="K155" s="20">
        <f t="shared" si="22"/>
        <v>62.852941176470587</v>
      </c>
      <c r="L155" s="21">
        <f t="shared" si="23"/>
        <v>14.386604840974515</v>
      </c>
      <c r="N155" s="9" t="s">
        <v>87</v>
      </c>
      <c r="O155" s="9">
        <f t="shared" si="24"/>
        <v>0.62852941176470589</v>
      </c>
      <c r="P155" s="22">
        <f>F155*G155*'Inschrijfstaat schoonmaak'!$D$17</f>
        <v>0</v>
      </c>
      <c r="Q155" s="40">
        <f t="shared" si="26"/>
        <v>-1</v>
      </c>
    </row>
    <row r="156" spans="1:17" x14ac:dyDescent="0.25">
      <c r="A156" s="62" t="s">
        <v>13</v>
      </c>
      <c r="B156" s="12" t="s">
        <v>292</v>
      </c>
      <c r="C156" s="13" t="s">
        <v>87</v>
      </c>
      <c r="D156" s="14" t="s">
        <v>340</v>
      </c>
      <c r="E156" s="15" t="s">
        <v>323</v>
      </c>
      <c r="F156" s="16">
        <v>1.2</v>
      </c>
      <c r="G156" s="17">
        <v>200</v>
      </c>
      <c r="H156" s="18">
        <f t="shared" si="25"/>
        <v>0.62854166666666667</v>
      </c>
      <c r="I156" s="19">
        <v>150.85</v>
      </c>
      <c r="J156" s="20">
        <v>12.57</v>
      </c>
      <c r="K156" s="20">
        <f t="shared" si="22"/>
        <v>62.854166666666664</v>
      </c>
      <c r="L156" s="21">
        <f t="shared" si="23"/>
        <v>14.38667258239521</v>
      </c>
      <c r="N156" s="9" t="s">
        <v>87</v>
      </c>
      <c r="O156" s="9">
        <f t="shared" si="24"/>
        <v>0.62854166666666667</v>
      </c>
      <c r="P156" s="22">
        <f>F156*G156*'Inschrijfstaat schoonmaak'!$D$17</f>
        <v>0</v>
      </c>
      <c r="Q156" s="40">
        <f t="shared" si="26"/>
        <v>-1</v>
      </c>
    </row>
    <row r="157" spans="1:17" x14ac:dyDescent="0.25">
      <c r="A157" s="62" t="s">
        <v>13</v>
      </c>
      <c r="B157" s="12" t="s">
        <v>14</v>
      </c>
      <c r="C157" s="13" t="s">
        <v>87</v>
      </c>
      <c r="D157" s="14" t="s">
        <v>273</v>
      </c>
      <c r="E157" s="15" t="s">
        <v>323</v>
      </c>
      <c r="F157" s="16">
        <v>1.2</v>
      </c>
      <c r="G157" s="17">
        <v>200</v>
      </c>
      <c r="H157" s="18">
        <f t="shared" si="25"/>
        <v>0.62854166666666667</v>
      </c>
      <c r="I157" s="19">
        <v>150.85</v>
      </c>
      <c r="J157" s="20">
        <v>12.57</v>
      </c>
      <c r="K157" s="20">
        <f t="shared" si="22"/>
        <v>62.854166666666664</v>
      </c>
      <c r="L157" s="21">
        <f t="shared" si="23"/>
        <v>14.38667258239521</v>
      </c>
      <c r="N157" s="9" t="s">
        <v>87</v>
      </c>
      <c r="O157" s="9">
        <f t="shared" si="24"/>
        <v>0.62854166666666667</v>
      </c>
      <c r="P157" s="22">
        <f>F157*G157*'Inschrijfstaat schoonmaak'!$D$17</f>
        <v>0</v>
      </c>
      <c r="Q157" s="40">
        <f t="shared" si="26"/>
        <v>-1</v>
      </c>
    </row>
    <row r="158" spans="1:17" x14ac:dyDescent="0.25">
      <c r="A158" s="62" t="s">
        <v>24</v>
      </c>
      <c r="B158" s="32" t="s">
        <v>292</v>
      </c>
      <c r="C158" s="13" t="s">
        <v>87</v>
      </c>
      <c r="D158" s="14" t="s">
        <v>22</v>
      </c>
      <c r="E158" s="15" t="s">
        <v>341</v>
      </c>
      <c r="F158" s="16">
        <v>1.2</v>
      </c>
      <c r="G158" s="17">
        <v>200</v>
      </c>
      <c r="H158" s="18">
        <f t="shared" si="25"/>
        <v>0.62854166666666667</v>
      </c>
      <c r="I158" s="19">
        <v>150.85</v>
      </c>
      <c r="J158" s="20">
        <v>12.57</v>
      </c>
      <c r="K158" s="20">
        <f t="shared" si="22"/>
        <v>62.854166666666664</v>
      </c>
      <c r="L158" s="21">
        <f t="shared" si="23"/>
        <v>14.38667258239521</v>
      </c>
      <c r="N158" s="9" t="s">
        <v>87</v>
      </c>
      <c r="O158" s="9">
        <f t="shared" si="24"/>
        <v>0.62854166666666667</v>
      </c>
      <c r="P158" s="22">
        <f>F158*G158*'Inschrijfstaat schoonmaak'!$D$17</f>
        <v>0</v>
      </c>
      <c r="Q158" s="40">
        <f t="shared" si="26"/>
        <v>-1</v>
      </c>
    </row>
    <row r="159" spans="1:17" x14ac:dyDescent="0.25">
      <c r="A159" s="62" t="s">
        <v>24</v>
      </c>
      <c r="B159" s="12" t="s">
        <v>14</v>
      </c>
      <c r="C159" s="13" t="s">
        <v>87</v>
      </c>
      <c r="D159" s="14" t="s">
        <v>22</v>
      </c>
      <c r="E159" s="15" t="s">
        <v>34</v>
      </c>
      <c r="F159" s="16">
        <v>1.2</v>
      </c>
      <c r="G159" s="17">
        <v>200</v>
      </c>
      <c r="H159" s="18">
        <f t="shared" si="25"/>
        <v>0.62854166666666667</v>
      </c>
      <c r="I159" s="19">
        <v>150.85</v>
      </c>
      <c r="J159" s="20">
        <v>12.57</v>
      </c>
      <c r="K159" s="20">
        <f t="shared" si="22"/>
        <v>62.854166666666664</v>
      </c>
      <c r="L159" s="21">
        <f t="shared" si="23"/>
        <v>14.38667258239521</v>
      </c>
      <c r="N159" s="9" t="s">
        <v>87</v>
      </c>
      <c r="O159" s="9">
        <f t="shared" si="24"/>
        <v>0.62854166666666667</v>
      </c>
      <c r="P159" s="22">
        <f>F159*G159*'Inschrijfstaat schoonmaak'!$D$17</f>
        <v>0</v>
      </c>
      <c r="Q159" s="40">
        <f t="shared" si="26"/>
        <v>-1</v>
      </c>
    </row>
    <row r="160" spans="1:17" x14ac:dyDescent="0.25">
      <c r="A160" s="62" t="s">
        <v>24</v>
      </c>
      <c r="B160" s="12" t="s">
        <v>342</v>
      </c>
      <c r="C160" s="13" t="s">
        <v>87</v>
      </c>
      <c r="D160" s="14" t="s">
        <v>22</v>
      </c>
      <c r="E160" s="15" t="s">
        <v>324</v>
      </c>
      <c r="F160" s="16">
        <v>1.2</v>
      </c>
      <c r="G160" s="17">
        <v>200</v>
      </c>
      <c r="H160" s="18">
        <f t="shared" si="25"/>
        <v>0.62854166666666667</v>
      </c>
      <c r="I160" s="19">
        <v>150.85</v>
      </c>
      <c r="J160" s="20">
        <v>12.57</v>
      </c>
      <c r="K160" s="20">
        <f t="shared" si="22"/>
        <v>62.854166666666664</v>
      </c>
      <c r="L160" s="21">
        <f t="shared" si="23"/>
        <v>14.38667258239521</v>
      </c>
      <c r="N160" s="9" t="s">
        <v>87</v>
      </c>
      <c r="O160" s="9">
        <f t="shared" si="24"/>
        <v>0.62854166666666667</v>
      </c>
      <c r="P160" s="22">
        <f>F160*G160*'Inschrijfstaat schoonmaak'!$D$17</f>
        <v>0</v>
      </c>
      <c r="Q160" s="40">
        <f t="shared" si="26"/>
        <v>-1</v>
      </c>
    </row>
    <row r="161" spans="1:17" x14ac:dyDescent="0.25">
      <c r="A161" s="62" t="s">
        <v>31</v>
      </c>
      <c r="B161" s="28" t="s">
        <v>343</v>
      </c>
      <c r="C161" s="13" t="s">
        <v>87</v>
      </c>
      <c r="D161" s="14" t="s">
        <v>22</v>
      </c>
      <c r="E161" s="15" t="s">
        <v>34</v>
      </c>
      <c r="F161" s="16">
        <v>1</v>
      </c>
      <c r="G161" s="29">
        <v>200</v>
      </c>
      <c r="H161" s="18">
        <f t="shared" si="25"/>
        <v>0.62854999999999994</v>
      </c>
      <c r="I161" s="19">
        <v>125.71</v>
      </c>
      <c r="J161" s="20">
        <v>10.48</v>
      </c>
      <c r="K161" s="20">
        <f t="shared" si="22"/>
        <v>62.854999999999997</v>
      </c>
      <c r="L161" s="21">
        <f t="shared" si="23"/>
        <v>14.386718645806857</v>
      </c>
      <c r="N161" s="9" t="s">
        <v>87</v>
      </c>
      <c r="O161" s="9">
        <f t="shared" si="24"/>
        <v>0.62854999999999994</v>
      </c>
      <c r="P161" s="22">
        <f>F161*G161*'Inschrijfstaat schoonmaak'!$D$17</f>
        <v>0</v>
      </c>
      <c r="Q161" s="40">
        <f t="shared" si="26"/>
        <v>-1</v>
      </c>
    </row>
    <row r="162" spans="1:17" x14ac:dyDescent="0.25">
      <c r="A162" s="62" t="s">
        <v>31</v>
      </c>
      <c r="B162" s="28" t="s">
        <v>344</v>
      </c>
      <c r="C162" s="13" t="s">
        <v>87</v>
      </c>
      <c r="D162" s="14" t="s">
        <v>45</v>
      </c>
      <c r="E162" s="15" t="s">
        <v>303</v>
      </c>
      <c r="F162" s="16">
        <v>1</v>
      </c>
      <c r="G162" s="29">
        <v>200</v>
      </c>
      <c r="H162" s="18">
        <f t="shared" si="25"/>
        <v>0.62854999999999994</v>
      </c>
      <c r="I162" s="19">
        <v>125.71</v>
      </c>
      <c r="J162" s="20">
        <v>10.48</v>
      </c>
      <c r="K162" s="20">
        <f t="shared" ref="K162:K184" si="27">H162*100</f>
        <v>62.854999999999997</v>
      </c>
      <c r="L162" s="21">
        <f t="shared" ref="L162:L184" si="28">IF(K162=0,0,(M$1*LOG10(K162)))</f>
        <v>14.386718645806857</v>
      </c>
      <c r="N162" s="9" t="s">
        <v>87</v>
      </c>
      <c r="O162" s="9">
        <f t="shared" ref="O162:O183" si="29">IF(G162=0,0,(I162/(G162*F162)))</f>
        <v>0.62854999999999994</v>
      </c>
      <c r="P162" s="22">
        <f>F162*G162*'Inschrijfstaat schoonmaak'!$D$17</f>
        <v>0</v>
      </c>
      <c r="Q162" s="40">
        <f t="shared" si="26"/>
        <v>-1</v>
      </c>
    </row>
    <row r="163" spans="1:17" x14ac:dyDescent="0.25">
      <c r="A163" s="62" t="s">
        <v>31</v>
      </c>
      <c r="B163" s="28" t="s">
        <v>345</v>
      </c>
      <c r="C163" s="13" t="s">
        <v>87</v>
      </c>
      <c r="D163" s="14" t="s">
        <v>22</v>
      </c>
      <c r="E163" s="15" t="s">
        <v>346</v>
      </c>
      <c r="F163" s="16">
        <v>1</v>
      </c>
      <c r="G163" s="29">
        <v>200</v>
      </c>
      <c r="H163" s="18">
        <f t="shared" ref="H163:H183" si="30">IF(G163=0,0,(I163/(G163*F163)))</f>
        <v>0.62854999999999994</v>
      </c>
      <c r="I163" s="19">
        <v>125.71</v>
      </c>
      <c r="J163" s="20">
        <v>10.48</v>
      </c>
      <c r="K163" s="20">
        <f t="shared" si="27"/>
        <v>62.854999999999997</v>
      </c>
      <c r="L163" s="21">
        <f t="shared" si="28"/>
        <v>14.386718645806857</v>
      </c>
      <c r="N163" s="9" t="s">
        <v>87</v>
      </c>
      <c r="O163" s="9">
        <f t="shared" si="29"/>
        <v>0.62854999999999994</v>
      </c>
      <c r="P163" s="22">
        <f>F163*G163*'Inschrijfstaat schoonmaak'!$D$17</f>
        <v>0</v>
      </c>
      <c r="Q163" s="40">
        <f t="shared" si="26"/>
        <v>-1</v>
      </c>
    </row>
    <row r="164" spans="1:17" x14ac:dyDescent="0.25">
      <c r="A164" s="62" t="s">
        <v>13</v>
      </c>
      <c r="B164" s="26" t="s">
        <v>56</v>
      </c>
      <c r="C164" s="13" t="s">
        <v>87</v>
      </c>
      <c r="D164" s="14" t="s">
        <v>22</v>
      </c>
      <c r="E164" s="15" t="s">
        <v>347</v>
      </c>
      <c r="F164" s="16">
        <v>1</v>
      </c>
      <c r="G164" s="25">
        <v>200</v>
      </c>
      <c r="H164" s="18">
        <f t="shared" si="30"/>
        <v>0.62854999999999994</v>
      </c>
      <c r="I164" s="20">
        <v>125.71</v>
      </c>
      <c r="J164" s="20">
        <v>10.48</v>
      </c>
      <c r="K164" s="20">
        <f t="shared" si="27"/>
        <v>62.854999999999997</v>
      </c>
      <c r="L164" s="21">
        <f t="shared" si="28"/>
        <v>14.386718645806857</v>
      </c>
      <c r="N164" s="9" t="s">
        <v>87</v>
      </c>
      <c r="O164" s="9">
        <f t="shared" si="29"/>
        <v>0.62854999999999994</v>
      </c>
      <c r="P164" s="22">
        <f>F164*G164*'Inschrijfstaat schoonmaak'!$D$17</f>
        <v>0</v>
      </c>
      <c r="Q164" s="40">
        <f t="shared" si="26"/>
        <v>-1</v>
      </c>
    </row>
    <row r="165" spans="1:17" x14ac:dyDescent="0.25">
      <c r="A165" s="62" t="s">
        <v>13</v>
      </c>
      <c r="B165" s="26" t="s">
        <v>150</v>
      </c>
      <c r="C165" s="13" t="s">
        <v>87</v>
      </c>
      <c r="D165" s="14" t="s">
        <v>22</v>
      </c>
      <c r="E165" s="15" t="s">
        <v>348</v>
      </c>
      <c r="F165" s="16">
        <v>1</v>
      </c>
      <c r="G165" s="25">
        <v>200</v>
      </c>
      <c r="H165" s="18">
        <f t="shared" si="30"/>
        <v>0.62854999999999994</v>
      </c>
      <c r="I165" s="19">
        <v>125.71</v>
      </c>
      <c r="J165" s="20">
        <v>10.48</v>
      </c>
      <c r="K165" s="20">
        <f t="shared" si="27"/>
        <v>62.854999999999997</v>
      </c>
      <c r="L165" s="21">
        <f t="shared" si="28"/>
        <v>14.386718645806857</v>
      </c>
      <c r="N165" s="9" t="s">
        <v>87</v>
      </c>
      <c r="O165" s="9">
        <f t="shared" si="29"/>
        <v>0.62854999999999994</v>
      </c>
      <c r="P165" s="22">
        <f>F165*G165*'Inschrijfstaat schoonmaak'!$D$17</f>
        <v>0</v>
      </c>
      <c r="Q165" s="40">
        <f t="shared" si="26"/>
        <v>-1</v>
      </c>
    </row>
    <row r="166" spans="1:17" x14ac:dyDescent="0.25">
      <c r="A166" s="62" t="s">
        <v>13</v>
      </c>
      <c r="B166" s="26" t="s">
        <v>152</v>
      </c>
      <c r="C166" s="13" t="s">
        <v>87</v>
      </c>
      <c r="D166" s="14" t="s">
        <v>78</v>
      </c>
      <c r="E166" s="15" t="s">
        <v>349</v>
      </c>
      <c r="F166" s="16">
        <v>1</v>
      </c>
      <c r="G166" s="25">
        <v>200</v>
      </c>
      <c r="H166" s="18">
        <f t="shared" si="30"/>
        <v>0.62854999999999994</v>
      </c>
      <c r="I166" s="19">
        <v>125.71</v>
      </c>
      <c r="J166" s="20">
        <v>10.48</v>
      </c>
      <c r="K166" s="20">
        <f t="shared" si="27"/>
        <v>62.854999999999997</v>
      </c>
      <c r="L166" s="21">
        <f t="shared" si="28"/>
        <v>14.386718645806857</v>
      </c>
      <c r="N166" s="9" t="s">
        <v>87</v>
      </c>
      <c r="O166" s="9">
        <f t="shared" si="29"/>
        <v>0.62854999999999994</v>
      </c>
      <c r="P166" s="22">
        <f>F166*G166*'Inschrijfstaat schoonmaak'!$D$17</f>
        <v>0</v>
      </c>
      <c r="Q166" s="40">
        <f t="shared" si="26"/>
        <v>-1</v>
      </c>
    </row>
    <row r="167" spans="1:17" x14ac:dyDescent="0.25">
      <c r="A167" s="62" t="s">
        <v>50</v>
      </c>
      <c r="B167" s="33" t="s">
        <v>157</v>
      </c>
      <c r="C167" s="13" t="s">
        <v>87</v>
      </c>
      <c r="D167" s="14" t="s">
        <v>53</v>
      </c>
      <c r="E167" s="15" t="s">
        <v>321</v>
      </c>
      <c r="F167" s="16">
        <v>1</v>
      </c>
      <c r="G167" s="31">
        <v>200</v>
      </c>
      <c r="H167" s="18">
        <f t="shared" si="30"/>
        <v>0.62854999999999994</v>
      </c>
      <c r="I167" s="19">
        <v>125.71</v>
      </c>
      <c r="J167" s="20">
        <v>10.48</v>
      </c>
      <c r="K167" s="20">
        <f t="shared" si="27"/>
        <v>62.854999999999997</v>
      </c>
      <c r="L167" s="21">
        <f t="shared" si="28"/>
        <v>14.386718645806857</v>
      </c>
      <c r="N167" s="9" t="s">
        <v>87</v>
      </c>
      <c r="O167" s="9">
        <f t="shared" si="29"/>
        <v>0.62854999999999994</v>
      </c>
      <c r="P167" s="22">
        <f>F167*G167*'Inschrijfstaat schoonmaak'!$D$17</f>
        <v>0</v>
      </c>
      <c r="Q167" s="40">
        <f t="shared" si="26"/>
        <v>-1</v>
      </c>
    </row>
    <row r="168" spans="1:17" x14ac:dyDescent="0.25">
      <c r="A168" s="62" t="s">
        <v>24</v>
      </c>
      <c r="B168" s="33" t="s">
        <v>274</v>
      </c>
      <c r="C168" s="13" t="s">
        <v>87</v>
      </c>
      <c r="D168" s="14" t="s">
        <v>53</v>
      </c>
      <c r="E168" s="15" t="s">
        <v>54</v>
      </c>
      <c r="F168" s="16">
        <v>1</v>
      </c>
      <c r="G168" s="44">
        <v>200</v>
      </c>
      <c r="H168" s="18">
        <f t="shared" si="30"/>
        <v>0.62854999999999994</v>
      </c>
      <c r="I168" s="19">
        <v>125.71</v>
      </c>
      <c r="J168" s="20">
        <v>10.48</v>
      </c>
      <c r="K168" s="20">
        <f t="shared" si="27"/>
        <v>62.854999999999997</v>
      </c>
      <c r="L168" s="21">
        <f t="shared" si="28"/>
        <v>14.386718645806857</v>
      </c>
      <c r="N168" s="9" t="s">
        <v>87</v>
      </c>
      <c r="O168" s="9">
        <f t="shared" si="29"/>
        <v>0.62854999999999994</v>
      </c>
      <c r="P168" s="22">
        <f>F168*G168*'Inschrijfstaat schoonmaak'!$D$17</f>
        <v>0</v>
      </c>
      <c r="Q168" s="40">
        <f t="shared" si="26"/>
        <v>-1</v>
      </c>
    </row>
    <row r="169" spans="1:17" x14ac:dyDescent="0.25">
      <c r="A169" s="62" t="s">
        <v>24</v>
      </c>
      <c r="B169" s="33" t="s">
        <v>288</v>
      </c>
      <c r="C169" s="13" t="s">
        <v>87</v>
      </c>
      <c r="D169" s="14" t="s">
        <v>53</v>
      </c>
      <c r="E169" s="53" t="s">
        <v>65</v>
      </c>
      <c r="F169" s="16">
        <v>1</v>
      </c>
      <c r="G169" s="31">
        <v>200</v>
      </c>
      <c r="H169" s="18">
        <f t="shared" si="30"/>
        <v>0.62854999999999994</v>
      </c>
      <c r="I169" s="19">
        <v>125.71</v>
      </c>
      <c r="J169" s="20">
        <v>10.48</v>
      </c>
      <c r="K169" s="20">
        <f t="shared" si="27"/>
        <v>62.854999999999997</v>
      </c>
      <c r="L169" s="21">
        <f t="shared" si="28"/>
        <v>14.386718645806857</v>
      </c>
      <c r="N169" s="9" t="s">
        <v>87</v>
      </c>
      <c r="O169" s="9">
        <f t="shared" si="29"/>
        <v>0.62854999999999994</v>
      </c>
      <c r="P169" s="22">
        <f>F169*G169*'Inschrijfstaat schoonmaak'!$D$17</f>
        <v>0</v>
      </c>
      <c r="Q169" s="40">
        <f t="shared" si="26"/>
        <v>-1</v>
      </c>
    </row>
    <row r="170" spans="1:17" x14ac:dyDescent="0.25">
      <c r="A170" s="62" t="s">
        <v>50</v>
      </c>
      <c r="B170" s="33" t="s">
        <v>163</v>
      </c>
      <c r="C170" s="13" t="s">
        <v>87</v>
      </c>
      <c r="D170" s="14" t="s">
        <v>53</v>
      </c>
      <c r="E170" s="15" t="s">
        <v>65</v>
      </c>
      <c r="F170" s="16">
        <v>1</v>
      </c>
      <c r="G170" s="44">
        <v>200</v>
      </c>
      <c r="H170" s="18">
        <f t="shared" si="30"/>
        <v>0.62854999999999994</v>
      </c>
      <c r="I170" s="19">
        <v>125.71</v>
      </c>
      <c r="J170" s="54">
        <v>10.48</v>
      </c>
      <c r="K170" s="20">
        <f t="shared" si="27"/>
        <v>62.854999999999997</v>
      </c>
      <c r="L170" s="21">
        <f t="shared" si="28"/>
        <v>14.386718645806857</v>
      </c>
      <c r="N170" s="9" t="s">
        <v>87</v>
      </c>
      <c r="O170" s="9">
        <f t="shared" si="29"/>
        <v>0.62854999999999994</v>
      </c>
      <c r="P170" s="22">
        <f>F170*G170*'Inschrijfstaat schoonmaak'!$D$17</f>
        <v>0</v>
      </c>
      <c r="Q170" s="40">
        <f t="shared" si="26"/>
        <v>-1</v>
      </c>
    </row>
    <row r="171" spans="1:17" x14ac:dyDescent="0.25">
      <c r="A171" s="62" t="s">
        <v>50</v>
      </c>
      <c r="B171" s="33" t="s">
        <v>166</v>
      </c>
      <c r="C171" s="13" t="s">
        <v>87</v>
      </c>
      <c r="D171" s="14" t="s">
        <v>53</v>
      </c>
      <c r="E171" s="15" t="s">
        <v>321</v>
      </c>
      <c r="F171" s="16">
        <v>1</v>
      </c>
      <c r="G171" s="44">
        <v>200</v>
      </c>
      <c r="H171" s="18">
        <f t="shared" si="30"/>
        <v>0.62854999999999994</v>
      </c>
      <c r="I171" s="19">
        <v>125.71</v>
      </c>
      <c r="J171" s="54">
        <v>10.48</v>
      </c>
      <c r="K171" s="20">
        <f t="shared" si="27"/>
        <v>62.854999999999997</v>
      </c>
      <c r="L171" s="21">
        <f t="shared" si="28"/>
        <v>14.386718645806857</v>
      </c>
      <c r="N171" s="9" t="s">
        <v>87</v>
      </c>
      <c r="O171" s="9">
        <f t="shared" si="29"/>
        <v>0.62854999999999994</v>
      </c>
      <c r="P171" s="22">
        <f>F171*G171*'Inschrijfstaat schoonmaak'!$D$17</f>
        <v>0</v>
      </c>
      <c r="Q171" s="40">
        <f t="shared" si="26"/>
        <v>-1</v>
      </c>
    </row>
    <row r="172" spans="1:17" x14ac:dyDescent="0.25">
      <c r="A172" s="62" t="s">
        <v>24</v>
      </c>
      <c r="B172" s="33" t="s">
        <v>224</v>
      </c>
      <c r="C172" s="13" t="s">
        <v>87</v>
      </c>
      <c r="D172" s="14" t="s">
        <v>53</v>
      </c>
      <c r="E172" s="15" t="s">
        <v>54</v>
      </c>
      <c r="F172" s="16">
        <v>1</v>
      </c>
      <c r="G172" s="44">
        <v>200</v>
      </c>
      <c r="H172" s="18">
        <f t="shared" si="30"/>
        <v>0.62854999999999994</v>
      </c>
      <c r="I172" s="19">
        <v>125.71</v>
      </c>
      <c r="J172" s="54">
        <v>10.48</v>
      </c>
      <c r="K172" s="20">
        <f t="shared" si="27"/>
        <v>62.854999999999997</v>
      </c>
      <c r="L172" s="21">
        <f t="shared" si="28"/>
        <v>14.386718645806857</v>
      </c>
      <c r="N172" s="9" t="s">
        <v>87</v>
      </c>
      <c r="O172" s="9">
        <f t="shared" si="29"/>
        <v>0.62854999999999994</v>
      </c>
      <c r="P172" s="22">
        <f>F172*G172*'Inschrijfstaat schoonmaak'!$D$17</f>
        <v>0</v>
      </c>
      <c r="Q172" s="40">
        <f t="shared" si="26"/>
        <v>-1</v>
      </c>
    </row>
    <row r="173" spans="1:17" x14ac:dyDescent="0.25">
      <c r="A173" s="62" t="s">
        <v>24</v>
      </c>
      <c r="B173" s="26" t="s">
        <v>188</v>
      </c>
      <c r="C173" s="13" t="s">
        <v>350</v>
      </c>
      <c r="D173" s="14" t="s">
        <v>78</v>
      </c>
      <c r="E173" s="15" t="s">
        <v>338</v>
      </c>
      <c r="F173" s="16">
        <v>1.1100000000000001</v>
      </c>
      <c r="G173" s="25">
        <v>200</v>
      </c>
      <c r="H173" s="18">
        <f t="shared" si="30"/>
        <v>0.62860360360360357</v>
      </c>
      <c r="I173" s="19">
        <v>139.55000000000001</v>
      </c>
      <c r="J173" s="54">
        <v>11.63</v>
      </c>
      <c r="K173" s="20">
        <f t="shared" si="27"/>
        <v>62.86036036036036</v>
      </c>
      <c r="L173" s="21">
        <f t="shared" si="28"/>
        <v>14.387014930992089</v>
      </c>
      <c r="N173" s="9" t="s">
        <v>87</v>
      </c>
      <c r="O173" s="9">
        <f t="shared" si="29"/>
        <v>0.62860360360360357</v>
      </c>
      <c r="P173" s="22">
        <f>F173*G173*'Inschrijfstaat schoonmaak'!$D$17</f>
        <v>0</v>
      </c>
      <c r="Q173" s="40">
        <f t="shared" si="26"/>
        <v>-1</v>
      </c>
    </row>
    <row r="174" spans="1:17" x14ac:dyDescent="0.25">
      <c r="A174" s="62" t="s">
        <v>24</v>
      </c>
      <c r="B174" s="26" t="s">
        <v>100</v>
      </c>
      <c r="C174" s="13" t="s">
        <v>350</v>
      </c>
      <c r="D174" s="14" t="s">
        <v>78</v>
      </c>
      <c r="E174" s="15" t="s">
        <v>351</v>
      </c>
      <c r="F174" s="16">
        <v>1.1100000000000001</v>
      </c>
      <c r="G174" s="25">
        <v>200</v>
      </c>
      <c r="H174" s="18">
        <f t="shared" si="30"/>
        <v>0.62860360360360357</v>
      </c>
      <c r="I174" s="19">
        <v>139.55000000000001</v>
      </c>
      <c r="J174" s="54">
        <v>11.63</v>
      </c>
      <c r="K174" s="20">
        <f t="shared" si="27"/>
        <v>62.86036036036036</v>
      </c>
      <c r="L174" s="21">
        <f t="shared" si="28"/>
        <v>14.387014930992089</v>
      </c>
      <c r="N174" s="9" t="s">
        <v>87</v>
      </c>
      <c r="O174" s="9">
        <f t="shared" si="29"/>
        <v>0.62860360360360357</v>
      </c>
      <c r="P174" s="22">
        <f>F174*G174*'Inschrijfstaat schoonmaak'!$D$17</f>
        <v>0</v>
      </c>
      <c r="Q174" s="40">
        <f t="shared" si="26"/>
        <v>-1</v>
      </c>
    </row>
    <row r="175" spans="1:17" x14ac:dyDescent="0.25">
      <c r="A175" s="62" t="s">
        <v>13</v>
      </c>
      <c r="B175" s="32" t="s">
        <v>292</v>
      </c>
      <c r="C175" s="13" t="s">
        <v>91</v>
      </c>
      <c r="D175" s="14" t="s">
        <v>16</v>
      </c>
      <c r="E175" s="15" t="s">
        <v>325</v>
      </c>
      <c r="F175" s="16">
        <v>1.2</v>
      </c>
      <c r="G175" s="17">
        <v>200</v>
      </c>
      <c r="H175" s="18">
        <f t="shared" si="30"/>
        <v>0.6875</v>
      </c>
      <c r="I175" s="54">
        <v>165</v>
      </c>
      <c r="J175" s="54">
        <v>13.75</v>
      </c>
      <c r="K175" s="20">
        <f t="shared" si="27"/>
        <v>68.75</v>
      </c>
      <c r="L175" s="21">
        <f t="shared" si="28"/>
        <v>14.698181620018403</v>
      </c>
      <c r="M175" s="43">
        <f>L175</f>
        <v>14.698181620018403</v>
      </c>
      <c r="N175" s="9" t="s">
        <v>91</v>
      </c>
      <c r="O175" s="9">
        <f t="shared" si="29"/>
        <v>0.6875</v>
      </c>
      <c r="P175" s="22">
        <f>F175*G175*'Inschrijfstaat schoonmaak'!$D$18</f>
        <v>0</v>
      </c>
      <c r="Q175" s="40">
        <f t="shared" si="26"/>
        <v>-1</v>
      </c>
    </row>
    <row r="176" spans="1:17" x14ac:dyDescent="0.25">
      <c r="A176" s="62" t="s">
        <v>13</v>
      </c>
      <c r="B176" s="32" t="s">
        <v>14</v>
      </c>
      <c r="C176" s="13" t="s">
        <v>91</v>
      </c>
      <c r="D176" s="14" t="s">
        <v>16</v>
      </c>
      <c r="E176" s="15" t="s">
        <v>352</v>
      </c>
      <c r="F176" s="16">
        <v>1.2</v>
      </c>
      <c r="G176" s="17">
        <v>200</v>
      </c>
      <c r="H176" s="18">
        <f t="shared" si="30"/>
        <v>0.6875</v>
      </c>
      <c r="I176" s="19">
        <v>165</v>
      </c>
      <c r="J176" s="54">
        <v>13.75</v>
      </c>
      <c r="K176" s="20">
        <f t="shared" si="27"/>
        <v>68.75</v>
      </c>
      <c r="L176" s="21">
        <f t="shared" si="28"/>
        <v>14.698181620018403</v>
      </c>
      <c r="N176" s="9" t="s">
        <v>91</v>
      </c>
      <c r="O176" s="9">
        <f t="shared" si="29"/>
        <v>0.6875</v>
      </c>
      <c r="P176" s="22">
        <f>F176*G176*'Inschrijfstaat schoonmaak'!$D$18</f>
        <v>0</v>
      </c>
      <c r="Q176" s="40">
        <f t="shared" ref="Q176:Q183" si="31">P176/I176-1</f>
        <v>-1</v>
      </c>
    </row>
    <row r="177" spans="1:17" x14ac:dyDescent="0.25">
      <c r="A177" s="62" t="s">
        <v>24</v>
      </c>
      <c r="B177" s="32" t="s">
        <v>95</v>
      </c>
      <c r="C177" s="13" t="s">
        <v>91</v>
      </c>
      <c r="D177" s="14" t="s">
        <v>22</v>
      </c>
      <c r="E177" s="15" t="s">
        <v>341</v>
      </c>
      <c r="F177" s="16">
        <v>1.2</v>
      </c>
      <c r="G177" s="17">
        <v>200</v>
      </c>
      <c r="H177" s="18">
        <f t="shared" si="30"/>
        <v>0.6875</v>
      </c>
      <c r="I177" s="19">
        <v>165</v>
      </c>
      <c r="J177" s="54">
        <v>13.75</v>
      </c>
      <c r="K177" s="20">
        <f t="shared" si="27"/>
        <v>68.75</v>
      </c>
      <c r="L177" s="21">
        <f t="shared" si="28"/>
        <v>14.698181620018403</v>
      </c>
      <c r="N177" s="9" t="s">
        <v>91</v>
      </c>
      <c r="O177" s="9">
        <f t="shared" si="29"/>
        <v>0.6875</v>
      </c>
      <c r="P177" s="22">
        <f>F177*G177*'Inschrijfstaat schoonmaak'!$D$18</f>
        <v>0</v>
      </c>
      <c r="Q177" s="40">
        <f t="shared" si="31"/>
        <v>-1</v>
      </c>
    </row>
    <row r="178" spans="1:17" x14ac:dyDescent="0.25">
      <c r="A178" s="62" t="s">
        <v>24</v>
      </c>
      <c r="B178" s="32" t="s">
        <v>88</v>
      </c>
      <c r="C178" s="13" t="s">
        <v>91</v>
      </c>
      <c r="D178" s="14" t="s">
        <v>22</v>
      </c>
      <c r="E178" s="15" t="s">
        <v>353</v>
      </c>
      <c r="F178" s="16">
        <v>1.2</v>
      </c>
      <c r="G178" s="17">
        <v>200</v>
      </c>
      <c r="H178" s="18">
        <f t="shared" si="30"/>
        <v>0.6875</v>
      </c>
      <c r="I178" s="19">
        <v>165</v>
      </c>
      <c r="J178" s="54">
        <v>13.75</v>
      </c>
      <c r="K178" s="20">
        <f t="shared" si="27"/>
        <v>68.75</v>
      </c>
      <c r="L178" s="21">
        <f t="shared" si="28"/>
        <v>14.698181620018403</v>
      </c>
      <c r="N178" s="9" t="s">
        <v>91</v>
      </c>
      <c r="O178" s="9">
        <f t="shared" si="29"/>
        <v>0.6875</v>
      </c>
      <c r="P178" s="22">
        <f>F178*G178*'Inschrijfstaat schoonmaak'!$D$18</f>
        <v>0</v>
      </c>
      <c r="Q178" s="40">
        <f t="shared" si="31"/>
        <v>-1</v>
      </c>
    </row>
    <row r="179" spans="1:17" x14ac:dyDescent="0.25">
      <c r="A179" s="62" t="s">
        <v>59</v>
      </c>
      <c r="B179" s="28" t="s">
        <v>354</v>
      </c>
      <c r="C179" s="13" t="s">
        <v>91</v>
      </c>
      <c r="D179" s="14" t="s">
        <v>22</v>
      </c>
      <c r="E179" s="15" t="s">
        <v>355</v>
      </c>
      <c r="F179" s="16">
        <v>1</v>
      </c>
      <c r="G179" s="29">
        <v>200</v>
      </c>
      <c r="H179" s="18">
        <f t="shared" si="30"/>
        <v>0.6875</v>
      </c>
      <c r="I179" s="19">
        <v>137.5</v>
      </c>
      <c r="J179" s="54">
        <v>11.46</v>
      </c>
      <c r="K179" s="20">
        <f t="shared" si="27"/>
        <v>68.75</v>
      </c>
      <c r="L179" s="21">
        <f t="shared" si="28"/>
        <v>14.698181620018403</v>
      </c>
      <c r="N179" s="9" t="s">
        <v>91</v>
      </c>
      <c r="O179" s="9">
        <f t="shared" si="29"/>
        <v>0.6875</v>
      </c>
      <c r="P179" s="22">
        <f>F179*G179*'Inschrijfstaat schoonmaak'!$D$18</f>
        <v>0</v>
      </c>
      <c r="Q179" s="40">
        <f t="shared" si="31"/>
        <v>-1</v>
      </c>
    </row>
    <row r="180" spans="1:17" x14ac:dyDescent="0.25">
      <c r="A180" s="62" t="s">
        <v>59</v>
      </c>
      <c r="B180" s="28" t="s">
        <v>356</v>
      </c>
      <c r="C180" s="13" t="s">
        <v>91</v>
      </c>
      <c r="D180" s="14" t="s">
        <v>45</v>
      </c>
      <c r="E180" s="15" t="s">
        <v>357</v>
      </c>
      <c r="F180" s="16">
        <v>1</v>
      </c>
      <c r="G180" s="29">
        <v>200</v>
      </c>
      <c r="H180" s="18">
        <f t="shared" si="30"/>
        <v>0.6875</v>
      </c>
      <c r="I180" s="19">
        <v>137.5</v>
      </c>
      <c r="J180" s="54">
        <v>11.46</v>
      </c>
      <c r="K180" s="20">
        <f t="shared" si="27"/>
        <v>68.75</v>
      </c>
      <c r="L180" s="21">
        <f t="shared" si="28"/>
        <v>14.698181620018403</v>
      </c>
      <c r="N180" s="9" t="s">
        <v>91</v>
      </c>
      <c r="O180" s="9">
        <f t="shared" si="29"/>
        <v>0.6875</v>
      </c>
      <c r="P180" s="22">
        <f>F180*G180*'Inschrijfstaat schoonmaak'!$D$18</f>
        <v>0</v>
      </c>
      <c r="Q180" s="40">
        <f t="shared" si="31"/>
        <v>-1</v>
      </c>
    </row>
    <row r="181" spans="1:17" x14ac:dyDescent="0.25">
      <c r="A181" s="62" t="s">
        <v>59</v>
      </c>
      <c r="B181" s="28" t="s">
        <v>358</v>
      </c>
      <c r="C181" s="13" t="s">
        <v>91</v>
      </c>
      <c r="D181" s="14" t="s">
        <v>22</v>
      </c>
      <c r="E181" s="15" t="s">
        <v>359</v>
      </c>
      <c r="F181" s="16">
        <v>1</v>
      </c>
      <c r="G181" s="29">
        <v>200</v>
      </c>
      <c r="H181" s="18">
        <f t="shared" si="30"/>
        <v>0.6875</v>
      </c>
      <c r="I181" s="19">
        <v>137.5</v>
      </c>
      <c r="J181" s="54">
        <v>11.46</v>
      </c>
      <c r="K181" s="20">
        <f t="shared" si="27"/>
        <v>68.75</v>
      </c>
      <c r="L181" s="21">
        <f t="shared" si="28"/>
        <v>14.698181620018403</v>
      </c>
      <c r="N181" s="9" t="s">
        <v>91</v>
      </c>
      <c r="O181" s="9">
        <f t="shared" si="29"/>
        <v>0.6875</v>
      </c>
      <c r="P181" s="22">
        <f>F181*G181*'Inschrijfstaat schoonmaak'!$D$18</f>
        <v>0</v>
      </c>
      <c r="Q181" s="40">
        <f t="shared" si="31"/>
        <v>-1</v>
      </c>
    </row>
    <row r="182" spans="1:17" x14ac:dyDescent="0.25">
      <c r="A182" s="62" t="s">
        <v>59</v>
      </c>
      <c r="B182" s="28" t="s">
        <v>358</v>
      </c>
      <c r="C182" s="13" t="s">
        <v>91</v>
      </c>
      <c r="D182" s="14" t="s">
        <v>22</v>
      </c>
      <c r="E182" s="15" t="s">
        <v>360</v>
      </c>
      <c r="F182" s="16">
        <v>1</v>
      </c>
      <c r="G182" s="29">
        <v>200</v>
      </c>
      <c r="H182" s="18">
        <f t="shared" si="30"/>
        <v>0.6875</v>
      </c>
      <c r="I182" s="19">
        <v>137.5</v>
      </c>
      <c r="J182" s="54">
        <v>11.46</v>
      </c>
      <c r="K182" s="20">
        <f t="shared" si="27"/>
        <v>68.75</v>
      </c>
      <c r="L182" s="21">
        <f t="shared" si="28"/>
        <v>14.698181620018403</v>
      </c>
      <c r="N182" s="9" t="s">
        <v>91</v>
      </c>
      <c r="O182" s="9">
        <f t="shared" si="29"/>
        <v>0.6875</v>
      </c>
      <c r="P182" s="22">
        <f>F182*G182*'Inschrijfstaat schoonmaak'!$D$18</f>
        <v>0</v>
      </c>
      <c r="Q182" s="40">
        <f t="shared" si="31"/>
        <v>-1</v>
      </c>
    </row>
    <row r="183" spans="1:17" x14ac:dyDescent="0.25">
      <c r="A183" s="62" t="s">
        <v>24</v>
      </c>
      <c r="B183" s="33" t="s">
        <v>342</v>
      </c>
      <c r="C183" s="13" t="s">
        <v>91</v>
      </c>
      <c r="D183" s="14" t="s">
        <v>53</v>
      </c>
      <c r="E183" s="15" t="s">
        <v>65</v>
      </c>
      <c r="F183" s="16">
        <v>1.01</v>
      </c>
      <c r="G183" s="31">
        <v>200</v>
      </c>
      <c r="H183" s="18">
        <f t="shared" si="30"/>
        <v>0.68757425742574252</v>
      </c>
      <c r="I183" s="19">
        <v>138.88999999999999</v>
      </c>
      <c r="J183" s="54">
        <v>11.57</v>
      </c>
      <c r="K183" s="20">
        <f t="shared" si="27"/>
        <v>68.757425742574256</v>
      </c>
      <c r="L183" s="21">
        <f t="shared" si="28"/>
        <v>14.698556867712526</v>
      </c>
      <c r="N183" s="9" t="s">
        <v>91</v>
      </c>
      <c r="O183" s="9">
        <f t="shared" si="29"/>
        <v>0.68757425742574252</v>
      </c>
      <c r="P183" s="22">
        <f>F183*G183*'Inschrijfstaat schoonmaak'!$D$18</f>
        <v>0</v>
      </c>
      <c r="Q183" s="40">
        <f t="shared" si="31"/>
        <v>-1</v>
      </c>
    </row>
    <row r="184" spans="1:17" x14ac:dyDescent="0.25">
      <c r="F184" s="19">
        <f>SUBTOTAL(9,F2:F183)</f>
        <v>6689.9799999999905</v>
      </c>
      <c r="H184" s="57">
        <f>SUBTOTAL(1,H2:H183)</f>
        <v>0.18938186623503567</v>
      </c>
      <c r="I184" s="19">
        <f>SUBTOTAL(9,I2:I183)</f>
        <v>94481.460000000196</v>
      </c>
      <c r="K184" s="11">
        <f t="shared" si="27"/>
        <v>18.938186623503565</v>
      </c>
      <c r="L184" s="59">
        <f t="shared" si="28"/>
        <v>10.218707135412293</v>
      </c>
      <c r="P184" s="22"/>
    </row>
    <row r="185" spans="1:17" x14ac:dyDescent="0.25">
      <c r="I185" s="19">
        <f>SUM(I2:I183)</f>
        <v>94481.460000000196</v>
      </c>
      <c r="K185" s="60" t="s">
        <v>361</v>
      </c>
      <c r="P185" s="22">
        <f>SUM(P2:P183)</f>
        <v>14912.359999999999</v>
      </c>
      <c r="Q185" s="40">
        <f>P185/I185-1</f>
        <v>-0.84216628320519216</v>
      </c>
    </row>
  </sheetData>
  <phoneticPr fontId="34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&amp;LAfgedrukt: &amp;D, &amp;T&amp;C&amp;P van &amp;N&amp;R&amp;F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E35F-E483-4252-AADA-A19CD7B6A666}">
  <dimension ref="A1:S230"/>
  <sheetViews>
    <sheetView zoomScale="127" zoomScaleNormal="127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3.2" x14ac:dyDescent="0.25"/>
  <cols>
    <col min="1" max="1" width="13.77734375" style="11" customWidth="1"/>
    <col min="2" max="2" width="10.77734375" style="11" bestFit="1" customWidth="1"/>
    <col min="3" max="3" width="25.77734375" style="11" customWidth="1"/>
    <col min="4" max="4" width="10.77734375" style="55" customWidth="1"/>
    <col min="5" max="5" width="14.77734375" style="55" customWidth="1"/>
    <col min="6" max="6" width="7.88671875" style="58" customWidth="1"/>
    <col min="7" max="7" width="10.44140625" style="56" bestFit="1" customWidth="1"/>
    <col min="8" max="8" width="10.77734375" style="76" customWidth="1"/>
    <col min="9" max="9" width="9.5546875" style="58" customWidth="1"/>
    <col min="10" max="10" width="13.77734375" style="58" hidden="1" customWidth="1"/>
    <col min="11" max="11" width="8.21875" style="11" hidden="1" customWidth="1"/>
    <col min="12" max="12" width="12.6640625" style="59" hidden="1" customWidth="1"/>
    <col min="13" max="13" width="3.77734375" style="9" hidden="1" customWidth="1"/>
    <col min="14" max="14" width="12.77734375" style="11" customWidth="1"/>
    <col min="15" max="15" width="11.21875" style="61" hidden="1" customWidth="1"/>
    <col min="16" max="16" width="0" style="9" hidden="1" customWidth="1"/>
    <col min="17" max="17" width="11.21875" style="11" hidden="1" customWidth="1"/>
    <col min="18" max="18" width="0" style="11" hidden="1" customWidth="1"/>
    <col min="19" max="19" width="29.77734375" style="9" bestFit="1" customWidth="1"/>
    <col min="20" max="16384" width="8.88671875" style="11"/>
  </cols>
  <sheetData>
    <row r="1" spans="1:19" ht="20.399999999999999" x14ac:dyDescent="0.25">
      <c r="A1" s="81" t="s">
        <v>0</v>
      </c>
      <c r="B1" s="81" t="s">
        <v>1</v>
      </c>
      <c r="C1" s="81" t="s">
        <v>2</v>
      </c>
      <c r="D1" s="82" t="s">
        <v>3</v>
      </c>
      <c r="E1" s="83" t="s">
        <v>4</v>
      </c>
      <c r="F1" s="84" t="s">
        <v>387</v>
      </c>
      <c r="G1" s="85" t="s">
        <v>5</v>
      </c>
      <c r="H1" s="86" t="s">
        <v>376</v>
      </c>
      <c r="I1" s="84" t="s">
        <v>6</v>
      </c>
      <c r="J1" s="84" t="s">
        <v>7</v>
      </c>
      <c r="K1" s="87" t="s">
        <v>8</v>
      </c>
      <c r="L1" s="88" t="str">
        <f>M1&amp;" * log kosten 100 m²"</f>
        <v>8 * log kosten 100 m²</v>
      </c>
      <c r="M1" s="9">
        <v>8</v>
      </c>
      <c r="N1" s="88" t="s">
        <v>9</v>
      </c>
      <c r="O1" s="10" t="s">
        <v>10</v>
      </c>
      <c r="P1" s="10" t="s">
        <v>11</v>
      </c>
      <c r="Q1" s="8" t="s">
        <v>9</v>
      </c>
      <c r="R1" s="8" t="s">
        <v>12</v>
      </c>
      <c r="S1" s="153" t="s">
        <v>411</v>
      </c>
    </row>
    <row r="2" spans="1:19" x14ac:dyDescent="0.25">
      <c r="A2" s="91" t="s">
        <v>13</v>
      </c>
      <c r="B2" s="92" t="s">
        <v>14</v>
      </c>
      <c r="C2" s="91" t="s">
        <v>15</v>
      </c>
      <c r="D2" s="93" t="s">
        <v>16</v>
      </c>
      <c r="E2" s="93" t="s">
        <v>17</v>
      </c>
      <c r="F2" s="130">
        <v>2</v>
      </c>
      <c r="G2" s="94">
        <v>1</v>
      </c>
      <c r="H2" s="95">
        <f>'Inschrijfstaat schoonmaak'!$D$2</f>
        <v>0</v>
      </c>
      <c r="I2" s="96">
        <f t="shared" ref="I2:I65" si="0">F2*G2*H2</f>
        <v>0</v>
      </c>
      <c r="J2" s="96">
        <v>0</v>
      </c>
      <c r="K2" s="96">
        <f t="shared" ref="K2:K65" si="1">H2*100</f>
        <v>0</v>
      </c>
      <c r="L2" s="97">
        <f t="shared" ref="L2:L65" si="2">IF(K2=0,0,(M$1*LOG10(K2)))</f>
        <v>0</v>
      </c>
      <c r="M2" s="98"/>
      <c r="N2" s="98" t="s">
        <v>18</v>
      </c>
      <c r="O2" s="22">
        <f>F2*G2*$R$14</f>
        <v>0</v>
      </c>
    </row>
    <row r="3" spans="1:19" x14ac:dyDescent="0.25">
      <c r="A3" s="91" t="s">
        <v>19</v>
      </c>
      <c r="B3" s="92" t="s">
        <v>20</v>
      </c>
      <c r="C3" s="99" t="s">
        <v>21</v>
      </c>
      <c r="D3" s="93" t="s">
        <v>22</v>
      </c>
      <c r="E3" s="93" t="s">
        <v>23</v>
      </c>
      <c r="F3" s="130">
        <v>13.76</v>
      </c>
      <c r="G3" s="94">
        <v>1</v>
      </c>
      <c r="H3" s="95">
        <f>'Inschrijfstaat schoonmaak'!$D$2</f>
        <v>0</v>
      </c>
      <c r="I3" s="96">
        <f t="shared" si="0"/>
        <v>0</v>
      </c>
      <c r="J3" s="96">
        <v>0</v>
      </c>
      <c r="K3" s="96">
        <f t="shared" si="1"/>
        <v>0</v>
      </c>
      <c r="L3" s="97">
        <f t="shared" si="2"/>
        <v>0</v>
      </c>
      <c r="M3" s="98"/>
      <c r="N3" s="98" t="s">
        <v>18</v>
      </c>
      <c r="O3" s="22">
        <f t="shared" ref="O3:O15" si="3">F3*G3*$R$14</f>
        <v>0</v>
      </c>
    </row>
    <row r="4" spans="1:19" x14ac:dyDescent="0.25">
      <c r="A4" s="91" t="s">
        <v>24</v>
      </c>
      <c r="B4" s="100" t="s">
        <v>25</v>
      </c>
      <c r="C4" s="91" t="s">
        <v>26</v>
      </c>
      <c r="D4" s="93" t="s">
        <v>22</v>
      </c>
      <c r="E4" s="93" t="s">
        <v>27</v>
      </c>
      <c r="F4" s="130">
        <v>2.7</v>
      </c>
      <c r="G4" s="94">
        <v>1</v>
      </c>
      <c r="H4" s="95">
        <f>'Inschrijfstaat schoonmaak'!$D$2</f>
        <v>0</v>
      </c>
      <c r="I4" s="96">
        <f t="shared" si="0"/>
        <v>0</v>
      </c>
      <c r="J4" s="96">
        <v>0</v>
      </c>
      <c r="K4" s="96">
        <f t="shared" si="1"/>
        <v>0</v>
      </c>
      <c r="L4" s="97">
        <f t="shared" si="2"/>
        <v>0</v>
      </c>
      <c r="M4" s="98"/>
      <c r="N4" s="98" t="s">
        <v>18</v>
      </c>
      <c r="O4" s="22">
        <f t="shared" si="3"/>
        <v>0</v>
      </c>
    </row>
    <row r="5" spans="1:19" x14ac:dyDescent="0.25">
      <c r="A5" s="91" t="s">
        <v>24</v>
      </c>
      <c r="B5" s="101" t="s">
        <v>28</v>
      </c>
      <c r="C5" s="102" t="s">
        <v>29</v>
      </c>
      <c r="D5" s="93" t="s">
        <v>22</v>
      </c>
      <c r="E5" s="93" t="s">
        <v>30</v>
      </c>
      <c r="F5" s="130">
        <v>24.63</v>
      </c>
      <c r="G5" s="94">
        <v>1</v>
      </c>
      <c r="H5" s="95">
        <f>'Inschrijfstaat schoonmaak'!$D$2</f>
        <v>0</v>
      </c>
      <c r="I5" s="96">
        <f t="shared" si="0"/>
        <v>0</v>
      </c>
      <c r="J5" s="96">
        <v>0</v>
      </c>
      <c r="K5" s="96">
        <f t="shared" si="1"/>
        <v>0</v>
      </c>
      <c r="L5" s="97">
        <f t="shared" si="2"/>
        <v>0</v>
      </c>
      <c r="M5" s="98"/>
      <c r="N5" s="98" t="s">
        <v>18</v>
      </c>
      <c r="O5" s="22">
        <f t="shared" si="3"/>
        <v>0</v>
      </c>
    </row>
    <row r="6" spans="1:19" x14ac:dyDescent="0.25">
      <c r="A6" s="91" t="s">
        <v>31</v>
      </c>
      <c r="B6" s="103" t="s">
        <v>32</v>
      </c>
      <c r="C6" s="91" t="s">
        <v>33</v>
      </c>
      <c r="D6" s="93" t="s">
        <v>22</v>
      </c>
      <c r="E6" s="93" t="s">
        <v>34</v>
      </c>
      <c r="F6" s="130">
        <v>1.05</v>
      </c>
      <c r="G6" s="94">
        <v>1</v>
      </c>
      <c r="H6" s="95">
        <f>'Inschrijfstaat schoonmaak'!$D$2</f>
        <v>0</v>
      </c>
      <c r="I6" s="96">
        <f t="shared" si="0"/>
        <v>0</v>
      </c>
      <c r="J6" s="96">
        <v>0</v>
      </c>
      <c r="K6" s="96">
        <f t="shared" si="1"/>
        <v>0</v>
      </c>
      <c r="L6" s="97">
        <f t="shared" si="2"/>
        <v>0</v>
      </c>
      <c r="M6" s="98"/>
      <c r="N6" s="98" t="s">
        <v>18</v>
      </c>
      <c r="O6" s="22">
        <f t="shared" si="3"/>
        <v>0</v>
      </c>
    </row>
    <row r="7" spans="1:19" x14ac:dyDescent="0.25">
      <c r="A7" s="91" t="s">
        <v>31</v>
      </c>
      <c r="B7" s="104" t="s">
        <v>35</v>
      </c>
      <c r="C7" s="91" t="s">
        <v>36</v>
      </c>
      <c r="D7" s="93" t="s">
        <v>37</v>
      </c>
      <c r="E7" s="93" t="s">
        <v>38</v>
      </c>
      <c r="F7" s="130">
        <v>6</v>
      </c>
      <c r="G7" s="94">
        <v>1</v>
      </c>
      <c r="H7" s="95">
        <f>'Inschrijfstaat schoonmaak'!$D$2</f>
        <v>0</v>
      </c>
      <c r="I7" s="96">
        <f t="shared" si="0"/>
        <v>0</v>
      </c>
      <c r="J7" s="96">
        <v>0</v>
      </c>
      <c r="K7" s="96">
        <f t="shared" si="1"/>
        <v>0</v>
      </c>
      <c r="L7" s="97">
        <f t="shared" si="2"/>
        <v>0</v>
      </c>
      <c r="M7" s="98"/>
      <c r="N7" s="98" t="s">
        <v>18</v>
      </c>
      <c r="O7" s="22">
        <f t="shared" si="3"/>
        <v>0</v>
      </c>
    </row>
    <row r="8" spans="1:19" x14ac:dyDescent="0.25">
      <c r="A8" s="91" t="s">
        <v>31</v>
      </c>
      <c r="B8" s="104" t="s">
        <v>39</v>
      </c>
      <c r="C8" s="91" t="s">
        <v>40</v>
      </c>
      <c r="D8" s="93" t="s">
        <v>22</v>
      </c>
      <c r="E8" s="93" t="s">
        <v>41</v>
      </c>
      <c r="F8" s="130">
        <v>26.22</v>
      </c>
      <c r="G8" s="94">
        <v>1</v>
      </c>
      <c r="H8" s="95">
        <f>'Inschrijfstaat schoonmaak'!$D$2</f>
        <v>0</v>
      </c>
      <c r="I8" s="96">
        <f t="shared" si="0"/>
        <v>0</v>
      </c>
      <c r="J8" s="96">
        <v>0</v>
      </c>
      <c r="K8" s="96">
        <f t="shared" si="1"/>
        <v>0</v>
      </c>
      <c r="L8" s="97">
        <f t="shared" si="2"/>
        <v>0</v>
      </c>
      <c r="M8" s="98"/>
      <c r="N8" s="98" t="s">
        <v>18</v>
      </c>
      <c r="O8" s="22">
        <f t="shared" si="3"/>
        <v>0</v>
      </c>
    </row>
    <row r="9" spans="1:19" x14ac:dyDescent="0.25">
      <c r="A9" s="91" t="s">
        <v>13</v>
      </c>
      <c r="B9" s="101" t="s">
        <v>42</v>
      </c>
      <c r="C9" s="91" t="s">
        <v>26</v>
      </c>
      <c r="D9" s="93" t="s">
        <v>22</v>
      </c>
      <c r="E9" s="93" t="s">
        <v>27</v>
      </c>
      <c r="F9" s="130">
        <v>1.05</v>
      </c>
      <c r="G9" s="94">
        <v>1</v>
      </c>
      <c r="H9" s="95">
        <f>'Inschrijfstaat schoonmaak'!$D$2</f>
        <v>0</v>
      </c>
      <c r="I9" s="96">
        <f t="shared" si="0"/>
        <v>0</v>
      </c>
      <c r="J9" s="96">
        <v>0</v>
      </c>
      <c r="K9" s="96">
        <f t="shared" si="1"/>
        <v>0</v>
      </c>
      <c r="L9" s="97">
        <f t="shared" si="2"/>
        <v>0</v>
      </c>
      <c r="M9" s="98"/>
      <c r="N9" s="98" t="s">
        <v>18</v>
      </c>
      <c r="O9" s="22">
        <f t="shared" si="3"/>
        <v>0</v>
      </c>
    </row>
    <row r="10" spans="1:19" x14ac:dyDescent="0.25">
      <c r="A10" s="91" t="s">
        <v>13</v>
      </c>
      <c r="B10" s="100" t="s">
        <v>43</v>
      </c>
      <c r="C10" s="102" t="s">
        <v>21</v>
      </c>
      <c r="D10" s="93" t="s">
        <v>22</v>
      </c>
      <c r="E10" s="93" t="s">
        <v>27</v>
      </c>
      <c r="F10" s="130">
        <v>6</v>
      </c>
      <c r="G10" s="94">
        <v>1</v>
      </c>
      <c r="H10" s="95">
        <f>'Inschrijfstaat schoonmaak'!$D$2</f>
        <v>0</v>
      </c>
      <c r="I10" s="96">
        <f t="shared" si="0"/>
        <v>0</v>
      </c>
      <c r="J10" s="96">
        <v>0</v>
      </c>
      <c r="K10" s="96">
        <f t="shared" si="1"/>
        <v>0</v>
      </c>
      <c r="L10" s="97">
        <f t="shared" si="2"/>
        <v>0</v>
      </c>
      <c r="M10" s="98"/>
      <c r="N10" s="98" t="s">
        <v>18</v>
      </c>
      <c r="O10" s="22">
        <f t="shared" si="3"/>
        <v>0</v>
      </c>
    </row>
    <row r="11" spans="1:19" x14ac:dyDescent="0.25">
      <c r="A11" s="91" t="s">
        <v>13</v>
      </c>
      <c r="B11" s="105" t="s">
        <v>44</v>
      </c>
      <c r="C11" s="91" t="s">
        <v>33</v>
      </c>
      <c r="D11" s="93" t="s">
        <v>45</v>
      </c>
      <c r="E11" s="93" t="s">
        <v>34</v>
      </c>
      <c r="F11" s="130">
        <v>2.75</v>
      </c>
      <c r="G11" s="94">
        <v>1</v>
      </c>
      <c r="H11" s="95">
        <f>'Inschrijfstaat schoonmaak'!$D$2</f>
        <v>0</v>
      </c>
      <c r="I11" s="96">
        <f t="shared" si="0"/>
        <v>0</v>
      </c>
      <c r="J11" s="96">
        <v>0</v>
      </c>
      <c r="K11" s="96">
        <f t="shared" si="1"/>
        <v>0</v>
      </c>
      <c r="L11" s="97">
        <f t="shared" si="2"/>
        <v>0</v>
      </c>
      <c r="M11" s="98"/>
      <c r="N11" s="98" t="s">
        <v>18</v>
      </c>
      <c r="O11" s="22">
        <f t="shared" si="3"/>
        <v>0</v>
      </c>
    </row>
    <row r="12" spans="1:19" x14ac:dyDescent="0.25">
      <c r="A12" s="91" t="s">
        <v>46</v>
      </c>
      <c r="B12" s="105" t="s">
        <v>47</v>
      </c>
      <c r="C12" s="106" t="s">
        <v>48</v>
      </c>
      <c r="D12" s="93" t="s">
        <v>22</v>
      </c>
      <c r="E12" s="93" t="s">
        <v>49</v>
      </c>
      <c r="F12" s="130">
        <v>16.75</v>
      </c>
      <c r="G12" s="94">
        <v>1</v>
      </c>
      <c r="H12" s="95">
        <f>'Inschrijfstaat schoonmaak'!$D$2</f>
        <v>0</v>
      </c>
      <c r="I12" s="96">
        <f t="shared" si="0"/>
        <v>0</v>
      </c>
      <c r="J12" s="96">
        <v>0</v>
      </c>
      <c r="K12" s="96">
        <f t="shared" si="1"/>
        <v>0</v>
      </c>
      <c r="L12" s="97">
        <f t="shared" si="2"/>
        <v>0</v>
      </c>
      <c r="M12" s="98"/>
      <c r="N12" s="98" t="s">
        <v>18</v>
      </c>
      <c r="O12" s="22">
        <f t="shared" si="3"/>
        <v>0</v>
      </c>
      <c r="S12" s="77" t="s">
        <v>413</v>
      </c>
    </row>
    <row r="13" spans="1:19" x14ac:dyDescent="0.25">
      <c r="A13" s="91" t="s">
        <v>50</v>
      </c>
      <c r="B13" s="107" t="s">
        <v>51</v>
      </c>
      <c r="C13" s="91" t="s">
        <v>52</v>
      </c>
      <c r="D13" s="93" t="s">
        <v>53</v>
      </c>
      <c r="E13" s="93" t="s">
        <v>54</v>
      </c>
      <c r="F13" s="130">
        <v>2.3199999999999998</v>
      </c>
      <c r="G13" s="94">
        <v>1</v>
      </c>
      <c r="H13" s="95">
        <f>'Inschrijfstaat schoonmaak'!$D$2</f>
        <v>0</v>
      </c>
      <c r="I13" s="96">
        <f t="shared" si="0"/>
        <v>0</v>
      </c>
      <c r="J13" s="96">
        <v>0</v>
      </c>
      <c r="K13" s="96">
        <f t="shared" si="1"/>
        <v>0</v>
      </c>
      <c r="L13" s="97">
        <f t="shared" si="2"/>
        <v>0</v>
      </c>
      <c r="M13" s="98"/>
      <c r="N13" s="98" t="s">
        <v>18</v>
      </c>
      <c r="O13" s="22">
        <f t="shared" si="3"/>
        <v>0</v>
      </c>
      <c r="R13" s="9" t="s">
        <v>55</v>
      </c>
    </row>
    <row r="14" spans="1:19" x14ac:dyDescent="0.25">
      <c r="A14" s="91" t="s">
        <v>13</v>
      </c>
      <c r="B14" s="108" t="s">
        <v>56</v>
      </c>
      <c r="C14" s="109" t="s">
        <v>21</v>
      </c>
      <c r="D14" s="93" t="s">
        <v>57</v>
      </c>
      <c r="E14" s="93" t="s">
        <v>58</v>
      </c>
      <c r="F14" s="130">
        <v>24.29</v>
      </c>
      <c r="G14" s="94">
        <v>1</v>
      </c>
      <c r="H14" s="95">
        <f>'Inschrijfstaat schoonmaak'!$D$2</f>
        <v>0</v>
      </c>
      <c r="I14" s="96">
        <f t="shared" si="0"/>
        <v>0</v>
      </c>
      <c r="J14" s="96">
        <v>0</v>
      </c>
      <c r="K14" s="96">
        <f t="shared" si="1"/>
        <v>0</v>
      </c>
      <c r="L14" s="97">
        <f t="shared" si="2"/>
        <v>0</v>
      </c>
      <c r="M14" s="98"/>
      <c r="N14" s="98" t="s">
        <v>18</v>
      </c>
      <c r="O14" s="22">
        <f t="shared" si="3"/>
        <v>0</v>
      </c>
      <c r="Q14" s="9" t="s">
        <v>18</v>
      </c>
      <c r="R14" s="37">
        <f>AVERAGE(H2:H15)</f>
        <v>0</v>
      </c>
    </row>
    <row r="15" spans="1:19" x14ac:dyDescent="0.25">
      <c r="A15" s="91" t="s">
        <v>59</v>
      </c>
      <c r="B15" s="110" t="s">
        <v>60</v>
      </c>
      <c r="C15" s="106" t="s">
        <v>378</v>
      </c>
      <c r="D15" s="93" t="s">
        <v>57</v>
      </c>
      <c r="E15" s="93" t="s">
        <v>58</v>
      </c>
      <c r="F15" s="130">
        <v>3.46</v>
      </c>
      <c r="G15" s="94">
        <v>1</v>
      </c>
      <c r="H15" s="95">
        <f>'Inschrijfstaat schoonmaak'!$D$2</f>
        <v>0</v>
      </c>
      <c r="I15" s="96">
        <f>F15*G15*H15</f>
        <v>0</v>
      </c>
      <c r="J15" s="96">
        <v>0</v>
      </c>
      <c r="K15" s="96">
        <f t="shared" si="1"/>
        <v>0</v>
      </c>
      <c r="L15" s="97">
        <f t="shared" si="2"/>
        <v>0</v>
      </c>
      <c r="M15" s="98"/>
      <c r="N15" s="98" t="s">
        <v>18</v>
      </c>
      <c r="O15" s="22">
        <f t="shared" si="3"/>
        <v>0</v>
      </c>
      <c r="Q15" s="9" t="s">
        <v>62</v>
      </c>
      <c r="R15" s="37">
        <f>AVERAGE(H16:H34)</f>
        <v>0</v>
      </c>
      <c r="S15" s="77"/>
    </row>
    <row r="16" spans="1:19" x14ac:dyDescent="0.25">
      <c r="A16" s="91" t="s">
        <v>31</v>
      </c>
      <c r="B16" s="103" t="s">
        <v>63</v>
      </c>
      <c r="C16" s="91" t="s">
        <v>64</v>
      </c>
      <c r="D16" s="93" t="s">
        <v>45</v>
      </c>
      <c r="E16" s="93" t="s">
        <v>65</v>
      </c>
      <c r="F16" s="130">
        <v>166.38</v>
      </c>
      <c r="G16" s="111">
        <v>200</v>
      </c>
      <c r="H16" s="95">
        <f>'Inschrijfstaat schoonmaak'!$D$3</f>
        <v>0</v>
      </c>
      <c r="I16" s="96">
        <f t="shared" si="0"/>
        <v>0</v>
      </c>
      <c r="J16" s="96">
        <v>122.01</v>
      </c>
      <c r="K16" s="96">
        <f t="shared" si="1"/>
        <v>0</v>
      </c>
      <c r="L16" s="97">
        <f t="shared" si="2"/>
        <v>0</v>
      </c>
      <c r="M16" s="112">
        <f>L16</f>
        <v>0</v>
      </c>
      <c r="N16" s="98" t="s">
        <v>62</v>
      </c>
      <c r="O16" s="22">
        <f>F16*G16*$R$15</f>
        <v>0</v>
      </c>
      <c r="P16" s="40" t="e">
        <f t="shared" ref="P16:P79" si="4">O16/I16-1</f>
        <v>#DIV/0!</v>
      </c>
      <c r="Q16" s="9" t="s">
        <v>66</v>
      </c>
      <c r="R16" s="37">
        <f>AVERAGE(H35:H98)</f>
        <v>0</v>
      </c>
    </row>
    <row r="17" spans="1:18" x14ac:dyDescent="0.25">
      <c r="A17" s="91" t="s">
        <v>59</v>
      </c>
      <c r="B17" s="103" t="s">
        <v>67</v>
      </c>
      <c r="C17" s="91" t="s">
        <v>68</v>
      </c>
      <c r="D17" s="93" t="s">
        <v>45</v>
      </c>
      <c r="E17" s="113" t="s">
        <v>65</v>
      </c>
      <c r="F17" s="130">
        <v>166.38</v>
      </c>
      <c r="G17" s="111">
        <v>200</v>
      </c>
      <c r="H17" s="95">
        <f>'Inschrijfstaat schoonmaak'!$D$3</f>
        <v>0</v>
      </c>
      <c r="I17" s="96">
        <f t="shared" si="0"/>
        <v>0</v>
      </c>
      <c r="J17" s="96">
        <v>122.01</v>
      </c>
      <c r="K17" s="96">
        <f t="shared" si="1"/>
        <v>0</v>
      </c>
      <c r="L17" s="97">
        <f t="shared" si="2"/>
        <v>0</v>
      </c>
      <c r="M17" s="98"/>
      <c r="N17" s="98" t="s">
        <v>62</v>
      </c>
      <c r="O17" s="22">
        <f t="shared" ref="O17:O34" si="5">F17*G17*$R$15</f>
        <v>0</v>
      </c>
      <c r="P17" s="40" t="e">
        <f t="shared" si="4"/>
        <v>#DIV/0!</v>
      </c>
      <c r="Q17" s="9" t="s">
        <v>69</v>
      </c>
      <c r="R17" s="37">
        <f>AVERAGE(H99:H123)</f>
        <v>0</v>
      </c>
    </row>
    <row r="18" spans="1:18" x14ac:dyDescent="0.25">
      <c r="A18" s="91" t="s">
        <v>24</v>
      </c>
      <c r="B18" s="92" t="s">
        <v>70</v>
      </c>
      <c r="C18" s="91" t="s">
        <v>71</v>
      </c>
      <c r="D18" s="93" t="s">
        <v>71</v>
      </c>
      <c r="E18" s="93" t="s">
        <v>72</v>
      </c>
      <c r="F18" s="130">
        <v>517.04</v>
      </c>
      <c r="G18" s="114">
        <v>200</v>
      </c>
      <c r="H18" s="95">
        <f>'Inschrijfstaat schoonmaak'!$D$3</f>
        <v>0</v>
      </c>
      <c r="I18" s="96">
        <f t="shared" si="0"/>
        <v>0</v>
      </c>
      <c r="J18" s="96">
        <v>379.16</v>
      </c>
      <c r="K18" s="96">
        <f t="shared" si="1"/>
        <v>0</v>
      </c>
      <c r="L18" s="97">
        <f t="shared" si="2"/>
        <v>0</v>
      </c>
      <c r="M18" s="98"/>
      <c r="N18" s="98" t="s">
        <v>62</v>
      </c>
      <c r="O18" s="22">
        <f t="shared" si="5"/>
        <v>0</v>
      </c>
      <c r="P18" s="40" t="e">
        <f t="shared" si="4"/>
        <v>#DIV/0!</v>
      </c>
      <c r="Q18" s="9" t="s">
        <v>73</v>
      </c>
      <c r="R18" s="37">
        <f>AVERAGE(H124:H130)</f>
        <v>0</v>
      </c>
    </row>
    <row r="19" spans="1:18" x14ac:dyDescent="0.25">
      <c r="A19" s="91" t="s">
        <v>31</v>
      </c>
      <c r="B19" s="103" t="s">
        <v>74</v>
      </c>
      <c r="C19" s="91" t="s">
        <v>64</v>
      </c>
      <c r="D19" s="93" t="s">
        <v>45</v>
      </c>
      <c r="E19" s="93" t="s">
        <v>65</v>
      </c>
      <c r="F19" s="130">
        <v>195.37</v>
      </c>
      <c r="G19" s="111">
        <v>200</v>
      </c>
      <c r="H19" s="95">
        <f>'Inschrijfstaat schoonmaak'!$D$3</f>
        <v>0</v>
      </c>
      <c r="I19" s="96">
        <f t="shared" si="0"/>
        <v>0</v>
      </c>
      <c r="J19" s="96">
        <v>143.27000000000001</v>
      </c>
      <c r="K19" s="96">
        <f t="shared" si="1"/>
        <v>0</v>
      </c>
      <c r="L19" s="97">
        <f t="shared" si="2"/>
        <v>0</v>
      </c>
      <c r="M19" s="98"/>
      <c r="N19" s="98" t="s">
        <v>62</v>
      </c>
      <c r="O19" s="22">
        <f t="shared" si="5"/>
        <v>0</v>
      </c>
      <c r="P19" s="40" t="e">
        <f t="shared" si="4"/>
        <v>#DIV/0!</v>
      </c>
      <c r="Q19" s="9" t="s">
        <v>75</v>
      </c>
      <c r="R19" s="37">
        <f>AVERAGE(H131:H136)</f>
        <v>0</v>
      </c>
    </row>
    <row r="20" spans="1:18" x14ac:dyDescent="0.25">
      <c r="A20" s="91" t="s">
        <v>13</v>
      </c>
      <c r="B20" s="101" t="s">
        <v>76</v>
      </c>
      <c r="C20" s="91" t="s">
        <v>77</v>
      </c>
      <c r="D20" s="93" t="s">
        <v>78</v>
      </c>
      <c r="E20" s="113" t="s">
        <v>65</v>
      </c>
      <c r="F20" s="130">
        <v>195.37</v>
      </c>
      <c r="G20" s="115">
        <v>200</v>
      </c>
      <c r="H20" s="95">
        <f>'Inschrijfstaat schoonmaak'!$D$3</f>
        <v>0</v>
      </c>
      <c r="I20" s="96">
        <f t="shared" si="0"/>
        <v>0</v>
      </c>
      <c r="J20" s="96">
        <v>143.27000000000001</v>
      </c>
      <c r="K20" s="96">
        <f t="shared" si="1"/>
        <v>0</v>
      </c>
      <c r="L20" s="97">
        <f t="shared" si="2"/>
        <v>0</v>
      </c>
      <c r="M20" s="98"/>
      <c r="N20" s="98" t="s">
        <v>62</v>
      </c>
      <c r="O20" s="22">
        <f t="shared" si="5"/>
        <v>0</v>
      </c>
      <c r="P20" s="40" t="e">
        <f t="shared" si="4"/>
        <v>#DIV/0!</v>
      </c>
      <c r="Q20" s="9" t="s">
        <v>79</v>
      </c>
      <c r="R20" s="37">
        <f>AVERAGE(H137:H148)</f>
        <v>0</v>
      </c>
    </row>
    <row r="21" spans="1:18" x14ac:dyDescent="0.25">
      <c r="A21" s="91" t="s">
        <v>24</v>
      </c>
      <c r="B21" s="92" t="s">
        <v>80</v>
      </c>
      <c r="C21" s="91" t="s">
        <v>81</v>
      </c>
      <c r="D21" s="93" t="s">
        <v>22</v>
      </c>
      <c r="E21" s="93" t="s">
        <v>82</v>
      </c>
      <c r="F21" s="130">
        <v>57.37</v>
      </c>
      <c r="G21" s="94">
        <v>200</v>
      </c>
      <c r="H21" s="95">
        <f>'Inschrijfstaat schoonmaak'!$D$3</f>
        <v>0</v>
      </c>
      <c r="I21" s="96">
        <f t="shared" si="0"/>
        <v>0</v>
      </c>
      <c r="J21" s="96">
        <v>42.07</v>
      </c>
      <c r="K21" s="96">
        <f t="shared" si="1"/>
        <v>0</v>
      </c>
      <c r="L21" s="97">
        <f t="shared" si="2"/>
        <v>0</v>
      </c>
      <c r="M21" s="98"/>
      <c r="N21" s="98" t="s">
        <v>62</v>
      </c>
      <c r="O21" s="22">
        <f t="shared" si="5"/>
        <v>0</v>
      </c>
      <c r="P21" s="40" t="e">
        <f t="shared" si="4"/>
        <v>#DIV/0!</v>
      </c>
      <c r="Q21" s="9" t="s">
        <v>83</v>
      </c>
      <c r="R21" s="37">
        <f>AVERAGE(H149:H152)</f>
        <v>0</v>
      </c>
    </row>
    <row r="22" spans="1:18" x14ac:dyDescent="0.25">
      <c r="A22" s="91" t="s">
        <v>24</v>
      </c>
      <c r="B22" s="101" t="s">
        <v>84</v>
      </c>
      <c r="C22" s="91" t="s">
        <v>62</v>
      </c>
      <c r="D22" s="93" t="s">
        <v>22</v>
      </c>
      <c r="E22" s="93" t="s">
        <v>30</v>
      </c>
      <c r="F22" s="130">
        <v>19.559999999999999</v>
      </c>
      <c r="G22" s="115">
        <v>200</v>
      </c>
      <c r="H22" s="95">
        <f>'Inschrijfstaat schoonmaak'!$D$3</f>
        <v>0</v>
      </c>
      <c r="I22" s="96">
        <f t="shared" si="0"/>
        <v>0</v>
      </c>
      <c r="J22" s="96">
        <v>14.34</v>
      </c>
      <c r="K22" s="96">
        <f t="shared" si="1"/>
        <v>0</v>
      </c>
      <c r="L22" s="97">
        <f t="shared" si="2"/>
        <v>0</v>
      </c>
      <c r="M22" s="98"/>
      <c r="N22" s="98" t="s">
        <v>62</v>
      </c>
      <c r="O22" s="22">
        <f t="shared" si="5"/>
        <v>0</v>
      </c>
      <c r="P22" s="40" t="e">
        <f t="shared" si="4"/>
        <v>#DIV/0!</v>
      </c>
      <c r="Q22" s="9" t="s">
        <v>85</v>
      </c>
      <c r="R22" s="37">
        <f>AVERAGE(H153)</f>
        <v>0</v>
      </c>
    </row>
    <row r="23" spans="1:18" x14ac:dyDescent="0.25">
      <c r="A23" s="91" t="s">
        <v>24</v>
      </c>
      <c r="B23" s="100" t="s">
        <v>86</v>
      </c>
      <c r="C23" s="102" t="s">
        <v>62</v>
      </c>
      <c r="D23" s="93" t="s">
        <v>22</v>
      </c>
      <c r="E23" s="93" t="s">
        <v>27</v>
      </c>
      <c r="F23" s="130">
        <v>15.66</v>
      </c>
      <c r="G23" s="115">
        <v>200</v>
      </c>
      <c r="H23" s="95">
        <f>'Inschrijfstaat schoonmaak'!$D$3</f>
        <v>0</v>
      </c>
      <c r="I23" s="96">
        <f t="shared" si="0"/>
        <v>0</v>
      </c>
      <c r="J23" s="96">
        <v>11.48</v>
      </c>
      <c r="K23" s="96">
        <f t="shared" si="1"/>
        <v>0</v>
      </c>
      <c r="L23" s="97">
        <f t="shared" si="2"/>
        <v>0</v>
      </c>
      <c r="M23" s="98"/>
      <c r="N23" s="98" t="s">
        <v>62</v>
      </c>
      <c r="O23" s="22">
        <f t="shared" si="5"/>
        <v>0</v>
      </c>
      <c r="P23" s="40" t="e">
        <f t="shared" si="4"/>
        <v>#DIV/0!</v>
      </c>
      <c r="Q23" s="9" t="s">
        <v>87</v>
      </c>
      <c r="R23" s="37">
        <f>AVERAGE(H154:H174)</f>
        <v>0</v>
      </c>
    </row>
    <row r="24" spans="1:18" x14ac:dyDescent="0.25">
      <c r="A24" s="91" t="s">
        <v>13</v>
      </c>
      <c r="B24" s="92" t="s">
        <v>88</v>
      </c>
      <c r="C24" s="91" t="s">
        <v>89</v>
      </c>
      <c r="D24" s="93" t="s">
        <v>71</v>
      </c>
      <c r="E24" s="93" t="s">
        <v>90</v>
      </c>
      <c r="F24" s="130">
        <v>11.66</v>
      </c>
      <c r="G24" s="94">
        <v>200</v>
      </c>
      <c r="H24" s="95">
        <f>'Inschrijfstaat schoonmaak'!$D$3</f>
        <v>0</v>
      </c>
      <c r="I24" s="96">
        <f t="shared" si="0"/>
        <v>0</v>
      </c>
      <c r="J24" s="96">
        <v>10.69</v>
      </c>
      <c r="K24" s="96">
        <f t="shared" si="1"/>
        <v>0</v>
      </c>
      <c r="L24" s="97">
        <f t="shared" si="2"/>
        <v>0</v>
      </c>
      <c r="M24" s="116">
        <f>L24</f>
        <v>0</v>
      </c>
      <c r="N24" s="98" t="s">
        <v>62</v>
      </c>
      <c r="O24" s="22">
        <f t="shared" si="5"/>
        <v>0</v>
      </c>
      <c r="P24" s="40" t="e">
        <f t="shared" si="4"/>
        <v>#DIV/0!</v>
      </c>
      <c r="Q24" s="9" t="s">
        <v>91</v>
      </c>
      <c r="R24" s="37">
        <f>AVERAGE(H175:H183)</f>
        <v>0</v>
      </c>
    </row>
    <row r="25" spans="1:18" x14ac:dyDescent="0.25">
      <c r="A25" s="91" t="s">
        <v>24</v>
      </c>
      <c r="B25" s="100" t="s">
        <v>92</v>
      </c>
      <c r="C25" s="91" t="s">
        <v>93</v>
      </c>
      <c r="D25" s="93" t="s">
        <v>22</v>
      </c>
      <c r="E25" s="93" t="s">
        <v>94</v>
      </c>
      <c r="F25" s="130">
        <v>17.190000000000001</v>
      </c>
      <c r="G25" s="115">
        <v>200</v>
      </c>
      <c r="H25" s="95">
        <f>'Inschrijfstaat schoonmaak'!$D$3</f>
        <v>0</v>
      </c>
      <c r="I25" s="96">
        <f t="shared" si="0"/>
        <v>0</v>
      </c>
      <c r="J25" s="96">
        <v>15.76</v>
      </c>
      <c r="K25" s="96">
        <f t="shared" si="1"/>
        <v>0</v>
      </c>
      <c r="L25" s="97">
        <f t="shared" si="2"/>
        <v>0</v>
      </c>
      <c r="M25" s="98"/>
      <c r="N25" s="98" t="s">
        <v>62</v>
      </c>
      <c r="O25" s="22">
        <f t="shared" si="5"/>
        <v>0</v>
      </c>
      <c r="P25" s="40" t="e">
        <f t="shared" si="4"/>
        <v>#DIV/0!</v>
      </c>
    </row>
    <row r="26" spans="1:18" x14ac:dyDescent="0.25">
      <c r="A26" s="91" t="s">
        <v>13</v>
      </c>
      <c r="B26" s="92" t="s">
        <v>95</v>
      </c>
      <c r="C26" s="91" t="s">
        <v>89</v>
      </c>
      <c r="D26" s="93" t="s">
        <v>71</v>
      </c>
      <c r="E26" s="93" t="s">
        <v>90</v>
      </c>
      <c r="F26" s="130">
        <v>16.37</v>
      </c>
      <c r="G26" s="94">
        <v>200</v>
      </c>
      <c r="H26" s="95">
        <f>'Inschrijfstaat schoonmaak'!$D$3</f>
        <v>0</v>
      </c>
      <c r="I26" s="96">
        <f t="shared" si="0"/>
        <v>0</v>
      </c>
      <c r="J26" s="96">
        <v>15.01</v>
      </c>
      <c r="K26" s="96">
        <f t="shared" si="1"/>
        <v>0</v>
      </c>
      <c r="L26" s="97">
        <f t="shared" si="2"/>
        <v>0</v>
      </c>
      <c r="M26" s="98"/>
      <c r="N26" s="98" t="s">
        <v>62</v>
      </c>
      <c r="O26" s="22">
        <f t="shared" si="5"/>
        <v>0</v>
      </c>
      <c r="P26" s="40" t="e">
        <f t="shared" si="4"/>
        <v>#DIV/0!</v>
      </c>
    </row>
    <row r="27" spans="1:18" x14ac:dyDescent="0.25">
      <c r="A27" s="91" t="s">
        <v>24</v>
      </c>
      <c r="B27" s="107" t="s">
        <v>88</v>
      </c>
      <c r="C27" s="91" t="s">
        <v>96</v>
      </c>
      <c r="D27" s="93" t="s">
        <v>53</v>
      </c>
      <c r="E27" s="93" t="s">
        <v>97</v>
      </c>
      <c r="F27" s="130">
        <v>48.2</v>
      </c>
      <c r="G27" s="117">
        <v>200</v>
      </c>
      <c r="H27" s="95">
        <f>'Inschrijfstaat schoonmaak'!$D$3</f>
        <v>0</v>
      </c>
      <c r="I27" s="96">
        <f t="shared" si="0"/>
        <v>0</v>
      </c>
      <c r="J27" s="96">
        <v>44.18</v>
      </c>
      <c r="K27" s="96">
        <f t="shared" si="1"/>
        <v>0</v>
      </c>
      <c r="L27" s="97">
        <f t="shared" si="2"/>
        <v>0</v>
      </c>
      <c r="M27" s="98"/>
      <c r="N27" s="98" t="s">
        <v>62</v>
      </c>
      <c r="O27" s="22">
        <f t="shared" si="5"/>
        <v>0</v>
      </c>
      <c r="P27" s="40" t="e">
        <f t="shared" si="4"/>
        <v>#DIV/0!</v>
      </c>
    </row>
    <row r="28" spans="1:18" x14ac:dyDescent="0.25">
      <c r="A28" s="91" t="s">
        <v>24</v>
      </c>
      <c r="B28" s="107" t="s">
        <v>98</v>
      </c>
      <c r="C28" s="91" t="s">
        <v>62</v>
      </c>
      <c r="D28" s="93" t="s">
        <v>53</v>
      </c>
      <c r="E28" s="93" t="s">
        <v>99</v>
      </c>
      <c r="F28" s="130">
        <v>12.32</v>
      </c>
      <c r="G28" s="118">
        <v>200</v>
      </c>
      <c r="H28" s="95">
        <f>'Inschrijfstaat schoonmaak'!$D$3</f>
        <v>0</v>
      </c>
      <c r="I28" s="96">
        <f t="shared" si="0"/>
        <v>0</v>
      </c>
      <c r="J28" s="96">
        <v>11.29</v>
      </c>
      <c r="K28" s="96">
        <f t="shared" si="1"/>
        <v>0</v>
      </c>
      <c r="L28" s="97">
        <f t="shared" si="2"/>
        <v>0</v>
      </c>
      <c r="M28" s="98"/>
      <c r="N28" s="98" t="s">
        <v>62</v>
      </c>
      <c r="O28" s="22">
        <f t="shared" si="5"/>
        <v>0</v>
      </c>
      <c r="P28" s="40" t="e">
        <f t="shared" si="4"/>
        <v>#DIV/0!</v>
      </c>
    </row>
    <row r="29" spans="1:18" x14ac:dyDescent="0.25">
      <c r="A29" s="91" t="s">
        <v>24</v>
      </c>
      <c r="B29" s="107" t="s">
        <v>100</v>
      </c>
      <c r="C29" s="91" t="s">
        <v>101</v>
      </c>
      <c r="D29" s="93" t="s">
        <v>53</v>
      </c>
      <c r="E29" s="93" t="s">
        <v>102</v>
      </c>
      <c r="F29" s="130">
        <v>7.51</v>
      </c>
      <c r="G29" s="117">
        <v>200</v>
      </c>
      <c r="H29" s="95">
        <f>'Inschrijfstaat schoonmaak'!$D$3</f>
        <v>0</v>
      </c>
      <c r="I29" s="96">
        <f t="shared" si="0"/>
        <v>0</v>
      </c>
      <c r="J29" s="96">
        <v>6.88</v>
      </c>
      <c r="K29" s="96">
        <f t="shared" si="1"/>
        <v>0</v>
      </c>
      <c r="L29" s="97">
        <f t="shared" si="2"/>
        <v>0</v>
      </c>
      <c r="M29" s="98"/>
      <c r="N29" s="98" t="s">
        <v>62</v>
      </c>
      <c r="O29" s="22">
        <f t="shared" si="5"/>
        <v>0</v>
      </c>
      <c r="P29" s="40" t="e">
        <f t="shared" si="4"/>
        <v>#DIV/0!</v>
      </c>
    </row>
    <row r="30" spans="1:18" x14ac:dyDescent="0.25">
      <c r="A30" s="91" t="s">
        <v>13</v>
      </c>
      <c r="B30" s="108" t="s">
        <v>76</v>
      </c>
      <c r="C30" s="91" t="s">
        <v>103</v>
      </c>
      <c r="D30" s="93" t="s">
        <v>57</v>
      </c>
      <c r="E30" s="93" t="s">
        <v>104</v>
      </c>
      <c r="F30" s="130">
        <v>4.83</v>
      </c>
      <c r="G30" s="119">
        <v>200</v>
      </c>
      <c r="H30" s="95">
        <f>'Inschrijfstaat schoonmaak'!$D$3</f>
        <v>0</v>
      </c>
      <c r="I30" s="96">
        <f t="shared" si="0"/>
        <v>0</v>
      </c>
      <c r="J30" s="96">
        <v>4.43</v>
      </c>
      <c r="K30" s="96">
        <f t="shared" si="1"/>
        <v>0</v>
      </c>
      <c r="L30" s="97">
        <f t="shared" si="2"/>
        <v>0</v>
      </c>
      <c r="M30" s="98"/>
      <c r="N30" s="98" t="s">
        <v>62</v>
      </c>
      <c r="O30" s="22">
        <f t="shared" si="5"/>
        <v>0</v>
      </c>
      <c r="P30" s="40" t="e">
        <f t="shared" si="4"/>
        <v>#DIV/0!</v>
      </c>
    </row>
    <row r="31" spans="1:18" x14ac:dyDescent="0.25">
      <c r="A31" s="91" t="s">
        <v>13</v>
      </c>
      <c r="B31" s="110" t="s">
        <v>105</v>
      </c>
      <c r="C31" s="91" t="s">
        <v>106</v>
      </c>
      <c r="D31" s="93" t="s">
        <v>57</v>
      </c>
      <c r="E31" s="93" t="s">
        <v>107</v>
      </c>
      <c r="F31" s="130">
        <v>25.63</v>
      </c>
      <c r="G31" s="120">
        <v>200</v>
      </c>
      <c r="H31" s="95">
        <f>'Inschrijfstaat schoonmaak'!$D$3</f>
        <v>0</v>
      </c>
      <c r="I31" s="96">
        <f t="shared" si="0"/>
        <v>0</v>
      </c>
      <c r="J31" s="96">
        <v>23.49</v>
      </c>
      <c r="K31" s="96">
        <f t="shared" si="1"/>
        <v>0</v>
      </c>
      <c r="L31" s="97">
        <f t="shared" si="2"/>
        <v>0</v>
      </c>
      <c r="M31" s="98"/>
      <c r="N31" s="98" t="s">
        <v>62</v>
      </c>
      <c r="O31" s="22">
        <f t="shared" si="5"/>
        <v>0</v>
      </c>
      <c r="P31" s="40" t="e">
        <f t="shared" si="4"/>
        <v>#DIV/0!</v>
      </c>
    </row>
    <row r="32" spans="1:18" x14ac:dyDescent="0.25">
      <c r="A32" s="91" t="s">
        <v>24</v>
      </c>
      <c r="B32" s="100" t="s">
        <v>108</v>
      </c>
      <c r="C32" s="91" t="s">
        <v>109</v>
      </c>
      <c r="D32" s="93" t="s">
        <v>78</v>
      </c>
      <c r="E32" s="93" t="s">
        <v>110</v>
      </c>
      <c r="F32" s="130">
        <v>2.68</v>
      </c>
      <c r="G32" s="115">
        <v>40</v>
      </c>
      <c r="H32" s="95">
        <f>'Inschrijfstaat schoonmaak'!$D$3</f>
        <v>0</v>
      </c>
      <c r="I32" s="96">
        <f t="shared" si="0"/>
        <v>0</v>
      </c>
      <c r="J32" s="96">
        <v>0.49</v>
      </c>
      <c r="K32" s="96">
        <f t="shared" si="1"/>
        <v>0</v>
      </c>
      <c r="L32" s="97">
        <f t="shared" si="2"/>
        <v>0</v>
      </c>
      <c r="M32" s="98"/>
      <c r="N32" s="98" t="s">
        <v>62</v>
      </c>
      <c r="O32" s="22">
        <f t="shared" si="5"/>
        <v>0</v>
      </c>
      <c r="P32" s="40" t="e">
        <f t="shared" si="4"/>
        <v>#DIV/0!</v>
      </c>
    </row>
    <row r="33" spans="1:16" x14ac:dyDescent="0.25">
      <c r="A33" s="91" t="s">
        <v>24</v>
      </c>
      <c r="B33" s="101" t="s">
        <v>111</v>
      </c>
      <c r="C33" s="91" t="s">
        <v>112</v>
      </c>
      <c r="D33" s="93" t="s">
        <v>78</v>
      </c>
      <c r="E33" s="93" t="s">
        <v>30</v>
      </c>
      <c r="F33" s="130">
        <v>109.74</v>
      </c>
      <c r="G33" s="115">
        <v>200</v>
      </c>
      <c r="H33" s="95">
        <f>'Inschrijfstaat schoonmaak'!$D$3</f>
        <v>0</v>
      </c>
      <c r="I33" s="96">
        <f t="shared" si="0"/>
        <v>0</v>
      </c>
      <c r="J33" s="96">
        <v>107.3</v>
      </c>
      <c r="K33" s="96">
        <f t="shared" si="1"/>
        <v>0</v>
      </c>
      <c r="L33" s="97">
        <f t="shared" si="2"/>
        <v>0</v>
      </c>
      <c r="M33" s="116">
        <f>L33</f>
        <v>0</v>
      </c>
      <c r="N33" s="98" t="s">
        <v>62</v>
      </c>
      <c r="O33" s="22">
        <f t="shared" si="5"/>
        <v>0</v>
      </c>
      <c r="P33" s="40" t="e">
        <f t="shared" si="4"/>
        <v>#DIV/0!</v>
      </c>
    </row>
    <row r="34" spans="1:16" x14ac:dyDescent="0.25">
      <c r="A34" s="91" t="s">
        <v>24</v>
      </c>
      <c r="B34" s="100" t="s">
        <v>113</v>
      </c>
      <c r="C34" s="91" t="s">
        <v>112</v>
      </c>
      <c r="D34" s="93" t="s">
        <v>22</v>
      </c>
      <c r="E34" s="93" t="s">
        <v>30</v>
      </c>
      <c r="F34" s="130">
        <v>26.12</v>
      </c>
      <c r="G34" s="115">
        <v>200</v>
      </c>
      <c r="H34" s="95">
        <f>'Inschrijfstaat schoonmaak'!$D$3</f>
        <v>0</v>
      </c>
      <c r="I34" s="96">
        <f t="shared" si="0"/>
        <v>0</v>
      </c>
      <c r="J34" s="96">
        <v>25.54</v>
      </c>
      <c r="K34" s="96">
        <f t="shared" si="1"/>
        <v>0</v>
      </c>
      <c r="L34" s="97">
        <f t="shared" si="2"/>
        <v>0</v>
      </c>
      <c r="M34" s="98"/>
      <c r="N34" s="98" t="s">
        <v>62</v>
      </c>
      <c r="O34" s="22">
        <f t="shared" si="5"/>
        <v>0</v>
      </c>
      <c r="P34" s="40" t="e">
        <f t="shared" si="4"/>
        <v>#DIV/0!</v>
      </c>
    </row>
    <row r="35" spans="1:16" x14ac:dyDescent="0.25">
      <c r="A35" s="91" t="s">
        <v>24</v>
      </c>
      <c r="B35" s="101" t="s">
        <v>114</v>
      </c>
      <c r="C35" s="121" t="s">
        <v>115</v>
      </c>
      <c r="D35" s="93" t="s">
        <v>22</v>
      </c>
      <c r="E35" s="93" t="s">
        <v>116</v>
      </c>
      <c r="F35" s="130">
        <v>52.95</v>
      </c>
      <c r="G35" s="115">
        <v>200</v>
      </c>
      <c r="H35" s="95">
        <f>'Inschrijfstaat schoonmaak'!$D$5</f>
        <v>0</v>
      </c>
      <c r="I35" s="96">
        <f t="shared" si="0"/>
        <v>0</v>
      </c>
      <c r="J35" s="96">
        <v>55.47</v>
      </c>
      <c r="K35" s="96">
        <f t="shared" si="1"/>
        <v>0</v>
      </c>
      <c r="L35" s="97">
        <f t="shared" si="2"/>
        <v>0</v>
      </c>
      <c r="M35" s="116">
        <f>L35</f>
        <v>0</v>
      </c>
      <c r="N35" s="98" t="s">
        <v>66</v>
      </c>
      <c r="O35" s="22">
        <f>F35*G35*$R$16</f>
        <v>0</v>
      </c>
      <c r="P35" s="40" t="e">
        <f t="shared" si="4"/>
        <v>#DIV/0!</v>
      </c>
    </row>
    <row r="36" spans="1:16" x14ac:dyDescent="0.25">
      <c r="A36" s="91" t="s">
        <v>13</v>
      </c>
      <c r="B36" s="92" t="s">
        <v>117</v>
      </c>
      <c r="C36" s="91" t="s">
        <v>118</v>
      </c>
      <c r="D36" s="93" t="s">
        <v>16</v>
      </c>
      <c r="E36" s="93" t="s">
        <v>119</v>
      </c>
      <c r="F36" s="130">
        <v>13.37</v>
      </c>
      <c r="G36" s="94">
        <v>200</v>
      </c>
      <c r="H36" s="95">
        <f>'Inschrijfstaat schoonmaak'!$D$5</f>
        <v>0</v>
      </c>
      <c r="I36" s="96">
        <f t="shared" si="0"/>
        <v>0</v>
      </c>
      <c r="J36" s="96">
        <v>14.01</v>
      </c>
      <c r="K36" s="96">
        <f t="shared" si="1"/>
        <v>0</v>
      </c>
      <c r="L36" s="97">
        <f t="shared" si="2"/>
        <v>0</v>
      </c>
      <c r="M36" s="98"/>
      <c r="N36" s="98" t="s">
        <v>66</v>
      </c>
      <c r="O36" s="22">
        <f t="shared" ref="O36:O98" si="6">F36*G36*$R$16</f>
        <v>0</v>
      </c>
      <c r="P36" s="40" t="e">
        <f t="shared" si="4"/>
        <v>#DIV/0!</v>
      </c>
    </row>
    <row r="37" spans="1:16" x14ac:dyDescent="0.25">
      <c r="A37" s="91" t="s">
        <v>24</v>
      </c>
      <c r="B37" s="101" t="s">
        <v>120</v>
      </c>
      <c r="C37" s="91" t="s">
        <v>121</v>
      </c>
      <c r="D37" s="93" t="s">
        <v>22</v>
      </c>
      <c r="E37" s="93" t="s">
        <v>30</v>
      </c>
      <c r="F37" s="130">
        <v>98</v>
      </c>
      <c r="G37" s="115">
        <v>200</v>
      </c>
      <c r="H37" s="95">
        <f>'Inschrijfstaat schoonmaak'!$D$5</f>
        <v>0</v>
      </c>
      <c r="I37" s="96">
        <f t="shared" si="0"/>
        <v>0</v>
      </c>
      <c r="J37" s="96">
        <v>102.67</v>
      </c>
      <c r="K37" s="96">
        <f t="shared" si="1"/>
        <v>0</v>
      </c>
      <c r="L37" s="97">
        <f t="shared" si="2"/>
        <v>0</v>
      </c>
      <c r="M37" s="98"/>
      <c r="N37" s="98" t="s">
        <v>66</v>
      </c>
      <c r="O37" s="22">
        <f t="shared" si="6"/>
        <v>0</v>
      </c>
      <c r="P37" s="40" t="e">
        <f t="shared" si="4"/>
        <v>#DIV/0!</v>
      </c>
    </row>
    <row r="38" spans="1:16" x14ac:dyDescent="0.25">
      <c r="A38" s="91" t="s">
        <v>50</v>
      </c>
      <c r="B38" s="107" t="s">
        <v>70</v>
      </c>
      <c r="C38" s="91" t="s">
        <v>122</v>
      </c>
      <c r="D38" s="93" t="s">
        <v>53</v>
      </c>
      <c r="E38" s="93" t="s">
        <v>123</v>
      </c>
      <c r="F38" s="130">
        <v>19.39</v>
      </c>
      <c r="G38" s="117">
        <v>200</v>
      </c>
      <c r="H38" s="95">
        <f>'Inschrijfstaat schoonmaak'!$D$5</f>
        <v>0</v>
      </c>
      <c r="I38" s="96">
        <f t="shared" si="0"/>
        <v>0</v>
      </c>
      <c r="J38" s="96">
        <v>20.309999999999999</v>
      </c>
      <c r="K38" s="96">
        <f t="shared" si="1"/>
        <v>0</v>
      </c>
      <c r="L38" s="97">
        <f t="shared" si="2"/>
        <v>0</v>
      </c>
      <c r="M38" s="98"/>
      <c r="N38" s="98" t="s">
        <v>66</v>
      </c>
      <c r="O38" s="22">
        <f t="shared" si="6"/>
        <v>0</v>
      </c>
      <c r="P38" s="40" t="e">
        <f t="shared" si="4"/>
        <v>#DIV/0!</v>
      </c>
    </row>
    <row r="39" spans="1:16" x14ac:dyDescent="0.25">
      <c r="A39" s="91" t="s">
        <v>24</v>
      </c>
      <c r="B39" s="101" t="s">
        <v>124</v>
      </c>
      <c r="C39" s="91" t="s">
        <v>125</v>
      </c>
      <c r="D39" s="93" t="s">
        <v>78</v>
      </c>
      <c r="E39" s="93" t="s">
        <v>126</v>
      </c>
      <c r="F39" s="130">
        <v>169.27</v>
      </c>
      <c r="G39" s="115">
        <v>200</v>
      </c>
      <c r="H39" s="95">
        <f>'Inschrijfstaat schoonmaak'!$D$5</f>
        <v>0</v>
      </c>
      <c r="I39" s="96">
        <f t="shared" si="0"/>
        <v>0</v>
      </c>
      <c r="J39" s="96">
        <v>177.33</v>
      </c>
      <c r="K39" s="96">
        <f t="shared" si="1"/>
        <v>0</v>
      </c>
      <c r="L39" s="97">
        <f t="shared" si="2"/>
        <v>0</v>
      </c>
      <c r="M39" s="98"/>
      <c r="N39" s="98" t="s">
        <v>66</v>
      </c>
      <c r="O39" s="22">
        <f t="shared" si="6"/>
        <v>0</v>
      </c>
      <c r="P39" s="40" t="e">
        <f t="shared" si="4"/>
        <v>#DIV/0!</v>
      </c>
    </row>
    <row r="40" spans="1:16" x14ac:dyDescent="0.25">
      <c r="A40" s="91" t="s">
        <v>24</v>
      </c>
      <c r="B40" s="101" t="s">
        <v>127</v>
      </c>
      <c r="C40" s="91" t="s">
        <v>128</v>
      </c>
      <c r="D40" s="93" t="s">
        <v>78</v>
      </c>
      <c r="E40" s="93" t="s">
        <v>116</v>
      </c>
      <c r="F40" s="130">
        <v>23.57</v>
      </c>
      <c r="G40" s="115">
        <v>40</v>
      </c>
      <c r="H40" s="95">
        <f>'Inschrijfstaat schoonmaak'!$D$5</f>
        <v>0</v>
      </c>
      <c r="I40" s="96">
        <f t="shared" si="0"/>
        <v>0</v>
      </c>
      <c r="J40" s="96">
        <v>4.9400000000000004</v>
      </c>
      <c r="K40" s="96">
        <f t="shared" si="1"/>
        <v>0</v>
      </c>
      <c r="L40" s="97">
        <f t="shared" si="2"/>
        <v>0</v>
      </c>
      <c r="M40" s="98"/>
      <c r="N40" s="98" t="s">
        <v>66</v>
      </c>
      <c r="O40" s="22">
        <f t="shared" si="6"/>
        <v>0</v>
      </c>
      <c r="P40" s="40" t="e">
        <f t="shared" si="4"/>
        <v>#DIV/0!</v>
      </c>
    </row>
    <row r="41" spans="1:16" x14ac:dyDescent="0.25">
      <c r="A41" s="91" t="s">
        <v>13</v>
      </c>
      <c r="B41" s="110" t="s">
        <v>43</v>
      </c>
      <c r="C41" s="91" t="s">
        <v>129</v>
      </c>
      <c r="D41" s="93" t="s">
        <v>57</v>
      </c>
      <c r="E41" s="93" t="s">
        <v>58</v>
      </c>
      <c r="F41" s="130">
        <v>12.5</v>
      </c>
      <c r="G41" s="119">
        <v>160</v>
      </c>
      <c r="H41" s="95">
        <f>'Inschrijfstaat schoonmaak'!$D$5</f>
        <v>0</v>
      </c>
      <c r="I41" s="96">
        <f t="shared" si="0"/>
        <v>0</v>
      </c>
      <c r="J41" s="96">
        <v>14.1</v>
      </c>
      <c r="K41" s="96">
        <f t="shared" si="1"/>
        <v>0</v>
      </c>
      <c r="L41" s="97">
        <f t="shared" si="2"/>
        <v>0</v>
      </c>
      <c r="M41" s="116">
        <f>L41</f>
        <v>0</v>
      </c>
      <c r="N41" s="98" t="s">
        <v>66</v>
      </c>
      <c r="O41" s="22">
        <f t="shared" si="6"/>
        <v>0</v>
      </c>
      <c r="P41" s="40" t="e">
        <f t="shared" si="4"/>
        <v>#DIV/0!</v>
      </c>
    </row>
    <row r="42" spans="1:16" x14ac:dyDescent="0.25">
      <c r="A42" s="91" t="s">
        <v>13</v>
      </c>
      <c r="B42" s="103" t="s">
        <v>130</v>
      </c>
      <c r="C42" s="91" t="s">
        <v>131</v>
      </c>
      <c r="D42" s="93" t="s">
        <v>22</v>
      </c>
      <c r="E42" s="93" t="s">
        <v>132</v>
      </c>
      <c r="F42" s="130">
        <v>55.66</v>
      </c>
      <c r="G42" s="119">
        <v>160</v>
      </c>
      <c r="H42" s="95">
        <f>'Inschrijfstaat schoonmaak'!$D$5</f>
        <v>0</v>
      </c>
      <c r="I42" s="96">
        <f t="shared" si="0"/>
        <v>0</v>
      </c>
      <c r="J42" s="96">
        <v>62.8</v>
      </c>
      <c r="K42" s="96">
        <f t="shared" si="1"/>
        <v>0</v>
      </c>
      <c r="L42" s="97">
        <f t="shared" si="2"/>
        <v>0</v>
      </c>
      <c r="M42" s="98"/>
      <c r="N42" s="98" t="s">
        <v>66</v>
      </c>
      <c r="O42" s="22">
        <f t="shared" si="6"/>
        <v>0</v>
      </c>
      <c r="P42" s="40" t="e">
        <f t="shared" si="4"/>
        <v>#DIV/0!</v>
      </c>
    </row>
    <row r="43" spans="1:16" x14ac:dyDescent="0.25">
      <c r="A43" s="91" t="s">
        <v>13</v>
      </c>
      <c r="B43" s="105" t="s">
        <v>133</v>
      </c>
      <c r="C43" s="91" t="s">
        <v>134</v>
      </c>
      <c r="D43" s="93" t="s">
        <v>22</v>
      </c>
      <c r="E43" s="93" t="s">
        <v>82</v>
      </c>
      <c r="F43" s="130">
        <v>55.66</v>
      </c>
      <c r="G43" s="119">
        <v>160</v>
      </c>
      <c r="H43" s="95">
        <f>'Inschrijfstaat schoonmaak'!$D$5</f>
        <v>0</v>
      </c>
      <c r="I43" s="96">
        <f t="shared" si="0"/>
        <v>0</v>
      </c>
      <c r="J43" s="96">
        <v>62.8</v>
      </c>
      <c r="K43" s="96">
        <f t="shared" si="1"/>
        <v>0</v>
      </c>
      <c r="L43" s="97">
        <f t="shared" si="2"/>
        <v>0</v>
      </c>
      <c r="M43" s="98"/>
      <c r="N43" s="98" t="s">
        <v>66</v>
      </c>
      <c r="O43" s="22">
        <f t="shared" si="6"/>
        <v>0</v>
      </c>
      <c r="P43" s="40" t="e">
        <f t="shared" si="4"/>
        <v>#DIV/0!</v>
      </c>
    </row>
    <row r="44" spans="1:16" x14ac:dyDescent="0.25">
      <c r="A44" s="91" t="s">
        <v>59</v>
      </c>
      <c r="B44" s="103" t="s">
        <v>135</v>
      </c>
      <c r="C44" s="91" t="s">
        <v>136</v>
      </c>
      <c r="D44" s="93" t="s">
        <v>22</v>
      </c>
      <c r="E44" s="93" t="s">
        <v>82</v>
      </c>
      <c r="F44" s="130">
        <v>57.87</v>
      </c>
      <c r="G44" s="119">
        <v>160</v>
      </c>
      <c r="H44" s="95">
        <f>'Inschrijfstaat schoonmaak'!$D$5</f>
        <v>0</v>
      </c>
      <c r="I44" s="96">
        <f t="shared" si="0"/>
        <v>0</v>
      </c>
      <c r="J44" s="96">
        <v>65.290000000000006</v>
      </c>
      <c r="K44" s="96">
        <f t="shared" si="1"/>
        <v>0</v>
      </c>
      <c r="L44" s="97">
        <f t="shared" si="2"/>
        <v>0</v>
      </c>
      <c r="M44" s="98"/>
      <c r="N44" s="98" t="s">
        <v>66</v>
      </c>
      <c r="O44" s="22">
        <f t="shared" si="6"/>
        <v>0</v>
      </c>
      <c r="P44" s="40" t="e">
        <f t="shared" si="4"/>
        <v>#DIV/0!</v>
      </c>
    </row>
    <row r="45" spans="1:16" x14ac:dyDescent="0.25">
      <c r="A45" s="91" t="s">
        <v>24</v>
      </c>
      <c r="B45" s="108" t="s">
        <v>120</v>
      </c>
      <c r="C45" s="91" t="s">
        <v>137</v>
      </c>
      <c r="D45" s="93" t="s">
        <v>57</v>
      </c>
      <c r="E45" s="93" t="s">
        <v>58</v>
      </c>
      <c r="F45" s="130">
        <v>53</v>
      </c>
      <c r="G45" s="119">
        <v>160</v>
      </c>
      <c r="H45" s="95">
        <f>'Inschrijfstaat schoonmaak'!$D$5</f>
        <v>0</v>
      </c>
      <c r="I45" s="96">
        <f t="shared" si="0"/>
        <v>0</v>
      </c>
      <c r="J45" s="96">
        <v>59.79</v>
      </c>
      <c r="K45" s="96">
        <f t="shared" si="1"/>
        <v>0</v>
      </c>
      <c r="L45" s="97">
        <f t="shared" si="2"/>
        <v>0</v>
      </c>
      <c r="M45" s="98"/>
      <c r="N45" s="98" t="s">
        <v>66</v>
      </c>
      <c r="O45" s="22">
        <f t="shared" si="6"/>
        <v>0</v>
      </c>
      <c r="P45" s="40" t="e">
        <f t="shared" si="4"/>
        <v>#DIV/0!</v>
      </c>
    </row>
    <row r="46" spans="1:16" x14ac:dyDescent="0.25">
      <c r="A46" s="91" t="s">
        <v>59</v>
      </c>
      <c r="B46" s="103" t="s">
        <v>138</v>
      </c>
      <c r="C46" s="91" t="s">
        <v>139</v>
      </c>
      <c r="D46" s="93" t="s">
        <v>22</v>
      </c>
      <c r="E46" s="93" t="s">
        <v>132</v>
      </c>
      <c r="F46" s="130">
        <v>59.37</v>
      </c>
      <c r="G46" s="119">
        <v>160</v>
      </c>
      <c r="H46" s="95">
        <f>'Inschrijfstaat schoonmaak'!$D$5</f>
        <v>0</v>
      </c>
      <c r="I46" s="96">
        <f t="shared" si="0"/>
        <v>0</v>
      </c>
      <c r="J46" s="96">
        <v>66.98</v>
      </c>
      <c r="K46" s="96">
        <f t="shared" si="1"/>
        <v>0</v>
      </c>
      <c r="L46" s="97">
        <f t="shared" si="2"/>
        <v>0</v>
      </c>
      <c r="M46" s="98"/>
      <c r="N46" s="98" t="s">
        <v>66</v>
      </c>
      <c r="O46" s="22">
        <f t="shared" si="6"/>
        <v>0</v>
      </c>
      <c r="P46" s="40" t="e">
        <f t="shared" si="4"/>
        <v>#DIV/0!</v>
      </c>
    </row>
    <row r="47" spans="1:16" x14ac:dyDescent="0.25">
      <c r="A47" s="91" t="s">
        <v>13</v>
      </c>
      <c r="B47" s="103" t="s">
        <v>140</v>
      </c>
      <c r="C47" s="91" t="s">
        <v>141</v>
      </c>
      <c r="D47" s="93" t="s">
        <v>22</v>
      </c>
      <c r="E47" s="93" t="s">
        <v>132</v>
      </c>
      <c r="F47" s="130">
        <v>55.15</v>
      </c>
      <c r="G47" s="119">
        <v>160</v>
      </c>
      <c r="H47" s="95">
        <f>'Inschrijfstaat schoonmaak'!$D$5</f>
        <v>0</v>
      </c>
      <c r="I47" s="96">
        <f t="shared" si="0"/>
        <v>0</v>
      </c>
      <c r="J47" s="96">
        <v>62.22</v>
      </c>
      <c r="K47" s="96">
        <f t="shared" si="1"/>
        <v>0</v>
      </c>
      <c r="L47" s="97">
        <f t="shared" si="2"/>
        <v>0</v>
      </c>
      <c r="M47" s="98"/>
      <c r="N47" s="98" t="s">
        <v>66</v>
      </c>
      <c r="O47" s="22">
        <f t="shared" si="6"/>
        <v>0</v>
      </c>
      <c r="P47" s="40" t="e">
        <f t="shared" si="4"/>
        <v>#DIV/0!</v>
      </c>
    </row>
    <row r="48" spans="1:16" x14ac:dyDescent="0.25">
      <c r="A48" s="91" t="s">
        <v>59</v>
      </c>
      <c r="B48" s="103" t="s">
        <v>142</v>
      </c>
      <c r="C48" s="91" t="s">
        <v>143</v>
      </c>
      <c r="D48" s="93" t="s">
        <v>22</v>
      </c>
      <c r="E48" s="93" t="s">
        <v>132</v>
      </c>
      <c r="F48" s="130">
        <v>56.19</v>
      </c>
      <c r="G48" s="119">
        <v>160</v>
      </c>
      <c r="H48" s="95">
        <f>'Inschrijfstaat schoonmaak'!$D$5</f>
        <v>0</v>
      </c>
      <c r="I48" s="96">
        <f t="shared" si="0"/>
        <v>0</v>
      </c>
      <c r="J48" s="96">
        <v>63.39</v>
      </c>
      <c r="K48" s="96">
        <f t="shared" si="1"/>
        <v>0</v>
      </c>
      <c r="L48" s="97">
        <f t="shared" si="2"/>
        <v>0</v>
      </c>
      <c r="M48" s="98"/>
      <c r="N48" s="98" t="s">
        <v>66</v>
      </c>
      <c r="O48" s="22">
        <f t="shared" si="6"/>
        <v>0</v>
      </c>
      <c r="P48" s="40" t="e">
        <f t="shared" si="4"/>
        <v>#DIV/0!</v>
      </c>
    </row>
    <row r="49" spans="1:16" x14ac:dyDescent="0.25">
      <c r="A49" s="91" t="s">
        <v>13</v>
      </c>
      <c r="B49" s="103" t="s">
        <v>144</v>
      </c>
      <c r="C49" s="91" t="s">
        <v>145</v>
      </c>
      <c r="D49" s="93" t="s">
        <v>22</v>
      </c>
      <c r="E49" s="93" t="s">
        <v>82</v>
      </c>
      <c r="F49" s="130">
        <v>56.5</v>
      </c>
      <c r="G49" s="119">
        <v>160</v>
      </c>
      <c r="H49" s="95">
        <f>'Inschrijfstaat schoonmaak'!$D$5</f>
        <v>0</v>
      </c>
      <c r="I49" s="96">
        <f t="shared" si="0"/>
        <v>0</v>
      </c>
      <c r="J49" s="96">
        <v>63.74</v>
      </c>
      <c r="K49" s="96">
        <f t="shared" si="1"/>
        <v>0</v>
      </c>
      <c r="L49" s="97">
        <f t="shared" si="2"/>
        <v>0</v>
      </c>
      <c r="M49" s="98"/>
      <c r="N49" s="98" t="s">
        <v>66</v>
      </c>
      <c r="O49" s="22">
        <f t="shared" si="6"/>
        <v>0</v>
      </c>
      <c r="P49" s="40" t="e">
        <f t="shared" si="4"/>
        <v>#DIV/0!</v>
      </c>
    </row>
    <row r="50" spans="1:16" x14ac:dyDescent="0.25">
      <c r="A50" s="91" t="s">
        <v>13</v>
      </c>
      <c r="B50" s="103" t="s">
        <v>146</v>
      </c>
      <c r="C50" s="91" t="s">
        <v>147</v>
      </c>
      <c r="D50" s="93" t="s">
        <v>22</v>
      </c>
      <c r="E50" s="93" t="s">
        <v>132</v>
      </c>
      <c r="F50" s="130">
        <v>56.5</v>
      </c>
      <c r="G50" s="119">
        <v>160</v>
      </c>
      <c r="H50" s="95">
        <f>'Inschrijfstaat schoonmaak'!$D$5</f>
        <v>0</v>
      </c>
      <c r="I50" s="96">
        <f t="shared" si="0"/>
        <v>0</v>
      </c>
      <c r="J50" s="96">
        <v>63.74</v>
      </c>
      <c r="K50" s="96">
        <f t="shared" si="1"/>
        <v>0</v>
      </c>
      <c r="L50" s="97">
        <f t="shared" si="2"/>
        <v>0</v>
      </c>
      <c r="M50" s="98"/>
      <c r="N50" s="98" t="s">
        <v>66</v>
      </c>
      <c r="O50" s="22">
        <f t="shared" si="6"/>
        <v>0</v>
      </c>
      <c r="P50" s="40" t="e">
        <f t="shared" si="4"/>
        <v>#DIV/0!</v>
      </c>
    </row>
    <row r="51" spans="1:16" x14ac:dyDescent="0.25">
      <c r="A51" s="91" t="s">
        <v>59</v>
      </c>
      <c r="B51" s="103" t="s">
        <v>148</v>
      </c>
      <c r="C51" s="91" t="s">
        <v>149</v>
      </c>
      <c r="D51" s="93" t="s">
        <v>22</v>
      </c>
      <c r="E51" s="93" t="s">
        <v>82</v>
      </c>
      <c r="F51" s="130">
        <v>56.5</v>
      </c>
      <c r="G51" s="119">
        <v>160</v>
      </c>
      <c r="H51" s="95">
        <f>'Inschrijfstaat schoonmaak'!$D$5</f>
        <v>0</v>
      </c>
      <c r="I51" s="96">
        <f t="shared" si="0"/>
        <v>0</v>
      </c>
      <c r="J51" s="96">
        <v>63.74</v>
      </c>
      <c r="K51" s="96">
        <f t="shared" si="1"/>
        <v>0</v>
      </c>
      <c r="L51" s="97">
        <f t="shared" si="2"/>
        <v>0</v>
      </c>
      <c r="M51" s="98"/>
      <c r="N51" s="98" t="s">
        <v>66</v>
      </c>
      <c r="O51" s="22">
        <f t="shared" si="6"/>
        <v>0</v>
      </c>
      <c r="P51" s="40" t="e">
        <f t="shared" si="4"/>
        <v>#DIV/0!</v>
      </c>
    </row>
    <row r="52" spans="1:16" x14ac:dyDescent="0.25">
      <c r="A52" s="91" t="s">
        <v>13</v>
      </c>
      <c r="B52" s="108" t="s">
        <v>150</v>
      </c>
      <c r="C52" s="91" t="s">
        <v>151</v>
      </c>
      <c r="D52" s="93" t="s">
        <v>57</v>
      </c>
      <c r="E52" s="93" t="s">
        <v>58</v>
      </c>
      <c r="F52" s="130">
        <v>59.1</v>
      </c>
      <c r="G52" s="119">
        <v>160</v>
      </c>
      <c r="H52" s="95">
        <f>'Inschrijfstaat schoonmaak'!$D$5</f>
        <v>0</v>
      </c>
      <c r="I52" s="96">
        <f t="shared" si="0"/>
        <v>0</v>
      </c>
      <c r="J52" s="96">
        <v>66.680000000000007</v>
      </c>
      <c r="K52" s="96">
        <f t="shared" si="1"/>
        <v>0</v>
      </c>
      <c r="L52" s="97">
        <f t="shared" si="2"/>
        <v>0</v>
      </c>
      <c r="M52" s="98"/>
      <c r="N52" s="98" t="s">
        <v>66</v>
      </c>
      <c r="O52" s="22">
        <f t="shared" si="6"/>
        <v>0</v>
      </c>
      <c r="P52" s="40" t="e">
        <f t="shared" si="4"/>
        <v>#DIV/0!</v>
      </c>
    </row>
    <row r="53" spans="1:16" x14ac:dyDescent="0.25">
      <c r="A53" s="91" t="s">
        <v>13</v>
      </c>
      <c r="B53" s="108" t="s">
        <v>152</v>
      </c>
      <c r="C53" s="91" t="s">
        <v>153</v>
      </c>
      <c r="D53" s="93" t="s">
        <v>57</v>
      </c>
      <c r="E53" s="93" t="s">
        <v>58</v>
      </c>
      <c r="F53" s="130">
        <v>59.1</v>
      </c>
      <c r="G53" s="119">
        <v>160</v>
      </c>
      <c r="H53" s="95">
        <f>'Inschrijfstaat schoonmaak'!$D$5</f>
        <v>0</v>
      </c>
      <c r="I53" s="96">
        <f t="shared" si="0"/>
        <v>0</v>
      </c>
      <c r="J53" s="96">
        <v>66.680000000000007</v>
      </c>
      <c r="K53" s="96">
        <f t="shared" si="1"/>
        <v>0</v>
      </c>
      <c r="L53" s="97">
        <f t="shared" si="2"/>
        <v>0</v>
      </c>
      <c r="M53" s="98"/>
      <c r="N53" s="98" t="s">
        <v>66</v>
      </c>
      <c r="O53" s="22">
        <f t="shared" si="6"/>
        <v>0</v>
      </c>
      <c r="P53" s="40" t="e">
        <f t="shared" si="4"/>
        <v>#DIV/0!</v>
      </c>
    </row>
    <row r="54" spans="1:16" x14ac:dyDescent="0.25">
      <c r="A54" s="91" t="s">
        <v>13</v>
      </c>
      <c r="B54" s="108" t="s">
        <v>42</v>
      </c>
      <c r="C54" s="91" t="s">
        <v>154</v>
      </c>
      <c r="D54" s="93" t="s">
        <v>57</v>
      </c>
      <c r="E54" s="93" t="s">
        <v>58</v>
      </c>
      <c r="F54" s="130">
        <v>59.1</v>
      </c>
      <c r="G54" s="119">
        <v>160</v>
      </c>
      <c r="H54" s="95">
        <f>'Inschrijfstaat schoonmaak'!$D$5</f>
        <v>0</v>
      </c>
      <c r="I54" s="96">
        <f t="shared" si="0"/>
        <v>0</v>
      </c>
      <c r="J54" s="96">
        <v>66.680000000000007</v>
      </c>
      <c r="K54" s="96">
        <f t="shared" si="1"/>
        <v>0</v>
      </c>
      <c r="L54" s="97">
        <f t="shared" si="2"/>
        <v>0</v>
      </c>
      <c r="M54" s="98"/>
      <c r="N54" s="98" t="s">
        <v>66</v>
      </c>
      <c r="O54" s="22">
        <f t="shared" si="6"/>
        <v>0</v>
      </c>
      <c r="P54" s="40" t="e">
        <f t="shared" si="4"/>
        <v>#DIV/0!</v>
      </c>
    </row>
    <row r="55" spans="1:16" x14ac:dyDescent="0.25">
      <c r="A55" s="91" t="s">
        <v>59</v>
      </c>
      <c r="B55" s="103" t="s">
        <v>155</v>
      </c>
      <c r="C55" s="91" t="s">
        <v>156</v>
      </c>
      <c r="D55" s="93" t="s">
        <v>45</v>
      </c>
      <c r="E55" s="93" t="s">
        <v>132</v>
      </c>
      <c r="F55" s="130">
        <v>57.52</v>
      </c>
      <c r="G55" s="119">
        <v>160</v>
      </c>
      <c r="H55" s="95">
        <f>'Inschrijfstaat schoonmaak'!$D$5</f>
        <v>0</v>
      </c>
      <c r="I55" s="96">
        <f t="shared" si="0"/>
        <v>0</v>
      </c>
      <c r="J55" s="96">
        <v>64.89</v>
      </c>
      <c r="K55" s="96">
        <f t="shared" si="1"/>
        <v>0</v>
      </c>
      <c r="L55" s="97">
        <f t="shared" si="2"/>
        <v>0</v>
      </c>
      <c r="M55" s="98"/>
      <c r="N55" s="98" t="s">
        <v>66</v>
      </c>
      <c r="O55" s="22">
        <f t="shared" si="6"/>
        <v>0</v>
      </c>
      <c r="P55" s="40" t="e">
        <f t="shared" si="4"/>
        <v>#DIV/0!</v>
      </c>
    </row>
    <row r="56" spans="1:16" x14ac:dyDescent="0.25">
      <c r="A56" s="91" t="s">
        <v>24</v>
      </c>
      <c r="B56" s="92" t="s">
        <v>157</v>
      </c>
      <c r="C56" s="91" t="s">
        <v>158</v>
      </c>
      <c r="D56" s="93" t="s">
        <v>22</v>
      </c>
      <c r="E56" s="93" t="s">
        <v>159</v>
      </c>
      <c r="F56" s="130">
        <v>144.44</v>
      </c>
      <c r="G56" s="94">
        <v>200</v>
      </c>
      <c r="H56" s="95">
        <f>'Inschrijfstaat schoonmaak'!$D$5</f>
        <v>0</v>
      </c>
      <c r="I56" s="96">
        <f t="shared" si="0"/>
        <v>0</v>
      </c>
      <c r="J56" s="96">
        <v>162.96</v>
      </c>
      <c r="K56" s="96">
        <f t="shared" si="1"/>
        <v>0</v>
      </c>
      <c r="L56" s="97">
        <f t="shared" si="2"/>
        <v>0</v>
      </c>
      <c r="M56" s="98"/>
      <c r="N56" s="98" t="s">
        <v>66</v>
      </c>
      <c r="O56" s="22">
        <f t="shared" si="6"/>
        <v>0</v>
      </c>
      <c r="P56" s="40" t="e">
        <f t="shared" si="4"/>
        <v>#DIV/0!</v>
      </c>
    </row>
    <row r="57" spans="1:16" x14ac:dyDescent="0.25">
      <c r="A57" s="91" t="s">
        <v>50</v>
      </c>
      <c r="B57" s="107" t="s">
        <v>160</v>
      </c>
      <c r="C57" s="91" t="s">
        <v>161</v>
      </c>
      <c r="D57" s="93" t="s">
        <v>53</v>
      </c>
      <c r="E57" s="93" t="s">
        <v>162</v>
      </c>
      <c r="F57" s="130">
        <v>105.25</v>
      </c>
      <c r="G57" s="117">
        <v>200</v>
      </c>
      <c r="H57" s="95">
        <f>'Inschrijfstaat schoonmaak'!$D$5</f>
        <v>0</v>
      </c>
      <c r="I57" s="96">
        <f t="shared" si="0"/>
        <v>0</v>
      </c>
      <c r="J57" s="96">
        <v>118.74</v>
      </c>
      <c r="K57" s="96">
        <f t="shared" si="1"/>
        <v>0</v>
      </c>
      <c r="L57" s="97">
        <f t="shared" si="2"/>
        <v>0</v>
      </c>
      <c r="M57" s="98"/>
      <c r="N57" s="98" t="s">
        <v>66</v>
      </c>
      <c r="O57" s="22">
        <f t="shared" si="6"/>
        <v>0</v>
      </c>
      <c r="P57" s="40" t="e">
        <f t="shared" si="4"/>
        <v>#DIV/0!</v>
      </c>
    </row>
    <row r="58" spans="1:16" x14ac:dyDescent="0.25">
      <c r="A58" s="91" t="s">
        <v>24</v>
      </c>
      <c r="B58" s="105" t="s">
        <v>163</v>
      </c>
      <c r="C58" s="91" t="s">
        <v>164</v>
      </c>
      <c r="D58" s="93" t="s">
        <v>22</v>
      </c>
      <c r="E58" s="93" t="s">
        <v>165</v>
      </c>
      <c r="F58" s="130">
        <v>49.14</v>
      </c>
      <c r="G58" s="119">
        <v>160</v>
      </c>
      <c r="H58" s="95">
        <f>'Inschrijfstaat schoonmaak'!$D$5</f>
        <v>0</v>
      </c>
      <c r="I58" s="96">
        <f t="shared" si="0"/>
        <v>0</v>
      </c>
      <c r="J58" s="96">
        <v>55.44</v>
      </c>
      <c r="K58" s="96">
        <f t="shared" si="1"/>
        <v>0</v>
      </c>
      <c r="L58" s="97">
        <f t="shared" si="2"/>
        <v>0</v>
      </c>
      <c r="M58" s="98"/>
      <c r="N58" s="98" t="s">
        <v>66</v>
      </c>
      <c r="O58" s="22">
        <f t="shared" si="6"/>
        <v>0</v>
      </c>
      <c r="P58" s="40" t="e">
        <f t="shared" si="4"/>
        <v>#DIV/0!</v>
      </c>
    </row>
    <row r="59" spans="1:16" x14ac:dyDescent="0.25">
      <c r="A59" s="91" t="s">
        <v>24</v>
      </c>
      <c r="B59" s="92" t="s">
        <v>166</v>
      </c>
      <c r="C59" s="91" t="s">
        <v>167</v>
      </c>
      <c r="D59" s="93" t="s">
        <v>22</v>
      </c>
      <c r="E59" s="93" t="s">
        <v>165</v>
      </c>
      <c r="F59" s="130">
        <v>49.14</v>
      </c>
      <c r="G59" s="119">
        <v>160</v>
      </c>
      <c r="H59" s="95">
        <f>'Inschrijfstaat schoonmaak'!$D$5</f>
        <v>0</v>
      </c>
      <c r="I59" s="96">
        <f t="shared" si="0"/>
        <v>0</v>
      </c>
      <c r="J59" s="96">
        <v>55.44</v>
      </c>
      <c r="K59" s="96">
        <f t="shared" si="1"/>
        <v>0</v>
      </c>
      <c r="L59" s="97">
        <f t="shared" si="2"/>
        <v>0</v>
      </c>
      <c r="M59" s="98"/>
      <c r="N59" s="98" t="s">
        <v>66</v>
      </c>
      <c r="O59" s="22">
        <f t="shared" si="6"/>
        <v>0</v>
      </c>
      <c r="P59" s="40" t="e">
        <f t="shared" si="4"/>
        <v>#DIV/0!</v>
      </c>
    </row>
    <row r="60" spans="1:16" x14ac:dyDescent="0.25">
      <c r="A60" s="91" t="s">
        <v>13</v>
      </c>
      <c r="B60" s="103" t="s">
        <v>168</v>
      </c>
      <c r="C60" s="91" t="s">
        <v>169</v>
      </c>
      <c r="D60" s="93" t="s">
        <v>22</v>
      </c>
      <c r="E60" s="93" t="s">
        <v>82</v>
      </c>
      <c r="F60" s="130">
        <v>24.05</v>
      </c>
      <c r="G60" s="119">
        <v>160</v>
      </c>
      <c r="H60" s="95">
        <f>'Inschrijfstaat schoonmaak'!$D$5</f>
        <v>0</v>
      </c>
      <c r="I60" s="96">
        <f t="shared" si="0"/>
        <v>0</v>
      </c>
      <c r="J60" s="96">
        <v>27.13</v>
      </c>
      <c r="K60" s="96">
        <f t="shared" si="1"/>
        <v>0</v>
      </c>
      <c r="L60" s="97">
        <f t="shared" si="2"/>
        <v>0</v>
      </c>
      <c r="M60" s="98"/>
      <c r="N60" s="98" t="s">
        <v>66</v>
      </c>
      <c r="O60" s="22">
        <f t="shared" si="6"/>
        <v>0</v>
      </c>
      <c r="P60" s="40" t="e">
        <f t="shared" si="4"/>
        <v>#DIV/0!</v>
      </c>
    </row>
    <row r="61" spans="1:16" x14ac:dyDescent="0.25">
      <c r="A61" s="91" t="s">
        <v>13</v>
      </c>
      <c r="B61" s="103" t="s">
        <v>140</v>
      </c>
      <c r="C61" s="91" t="s">
        <v>170</v>
      </c>
      <c r="D61" s="93" t="s">
        <v>22</v>
      </c>
      <c r="E61" s="93" t="s">
        <v>82</v>
      </c>
      <c r="F61" s="130">
        <v>54.6</v>
      </c>
      <c r="G61" s="119">
        <v>160</v>
      </c>
      <c r="H61" s="95">
        <f>'Inschrijfstaat schoonmaak'!$D$5</f>
        <v>0</v>
      </c>
      <c r="I61" s="96">
        <f t="shared" si="0"/>
        <v>0</v>
      </c>
      <c r="J61" s="96">
        <v>61.6</v>
      </c>
      <c r="K61" s="96">
        <f t="shared" si="1"/>
        <v>0</v>
      </c>
      <c r="L61" s="97">
        <f t="shared" si="2"/>
        <v>0</v>
      </c>
      <c r="M61" s="98"/>
      <c r="N61" s="98" t="s">
        <v>66</v>
      </c>
      <c r="O61" s="22">
        <f t="shared" si="6"/>
        <v>0</v>
      </c>
      <c r="P61" s="40" t="e">
        <f t="shared" si="4"/>
        <v>#DIV/0!</v>
      </c>
    </row>
    <row r="62" spans="1:16" x14ac:dyDescent="0.25">
      <c r="A62" s="91" t="s">
        <v>13</v>
      </c>
      <c r="B62" s="103" t="s">
        <v>44</v>
      </c>
      <c r="C62" s="91" t="s">
        <v>171</v>
      </c>
      <c r="D62" s="93" t="s">
        <v>22</v>
      </c>
      <c r="E62" s="93" t="s">
        <v>82</v>
      </c>
      <c r="F62" s="130">
        <v>55.64</v>
      </c>
      <c r="G62" s="119">
        <v>160</v>
      </c>
      <c r="H62" s="95">
        <f>'Inschrijfstaat schoonmaak'!$D$5</f>
        <v>0</v>
      </c>
      <c r="I62" s="96">
        <f t="shared" si="0"/>
        <v>0</v>
      </c>
      <c r="J62" s="96">
        <v>62.77</v>
      </c>
      <c r="K62" s="96">
        <f t="shared" si="1"/>
        <v>0</v>
      </c>
      <c r="L62" s="97">
        <f t="shared" si="2"/>
        <v>0</v>
      </c>
      <c r="M62" s="98"/>
      <c r="N62" s="98" t="s">
        <v>66</v>
      </c>
      <c r="O62" s="22">
        <f t="shared" si="6"/>
        <v>0</v>
      </c>
      <c r="P62" s="40" t="e">
        <f t="shared" si="4"/>
        <v>#DIV/0!</v>
      </c>
    </row>
    <row r="63" spans="1:16" x14ac:dyDescent="0.25">
      <c r="A63" s="91" t="s">
        <v>59</v>
      </c>
      <c r="B63" s="103" t="s">
        <v>172</v>
      </c>
      <c r="C63" s="91" t="s">
        <v>173</v>
      </c>
      <c r="D63" s="93" t="s">
        <v>22</v>
      </c>
      <c r="E63" s="93" t="s">
        <v>132</v>
      </c>
      <c r="F63" s="130">
        <v>54.6</v>
      </c>
      <c r="G63" s="119">
        <v>160</v>
      </c>
      <c r="H63" s="95">
        <f>'Inschrijfstaat schoonmaak'!$D$5</f>
        <v>0</v>
      </c>
      <c r="I63" s="96">
        <f t="shared" si="0"/>
        <v>0</v>
      </c>
      <c r="J63" s="96">
        <v>61.6</v>
      </c>
      <c r="K63" s="96">
        <f t="shared" si="1"/>
        <v>0</v>
      </c>
      <c r="L63" s="97">
        <f t="shared" si="2"/>
        <v>0</v>
      </c>
      <c r="M63" s="98"/>
      <c r="N63" s="98" t="s">
        <v>66</v>
      </c>
      <c r="O63" s="22">
        <f t="shared" si="6"/>
        <v>0</v>
      </c>
      <c r="P63" s="40" t="e">
        <f t="shared" si="4"/>
        <v>#DIV/0!</v>
      </c>
    </row>
    <row r="64" spans="1:16" x14ac:dyDescent="0.25">
      <c r="A64" s="91" t="s">
        <v>59</v>
      </c>
      <c r="B64" s="103" t="s">
        <v>174</v>
      </c>
      <c r="C64" s="91" t="s">
        <v>175</v>
      </c>
      <c r="D64" s="93" t="s">
        <v>22</v>
      </c>
      <c r="E64" s="93" t="s">
        <v>82</v>
      </c>
      <c r="F64" s="130">
        <v>58.76</v>
      </c>
      <c r="G64" s="119">
        <v>160</v>
      </c>
      <c r="H64" s="95">
        <f>'Inschrijfstaat schoonmaak'!$D$5</f>
        <v>0</v>
      </c>
      <c r="I64" s="96">
        <f t="shared" si="0"/>
        <v>0</v>
      </c>
      <c r="J64" s="96">
        <v>66.290000000000006</v>
      </c>
      <c r="K64" s="96">
        <f t="shared" si="1"/>
        <v>0</v>
      </c>
      <c r="L64" s="97">
        <f t="shared" si="2"/>
        <v>0</v>
      </c>
      <c r="M64" s="98"/>
      <c r="N64" s="98" t="s">
        <v>66</v>
      </c>
      <c r="O64" s="22">
        <f t="shared" si="6"/>
        <v>0</v>
      </c>
      <c r="P64" s="40" t="e">
        <f t="shared" si="4"/>
        <v>#DIV/0!</v>
      </c>
    </row>
    <row r="65" spans="1:16" x14ac:dyDescent="0.25">
      <c r="A65" s="91" t="s">
        <v>24</v>
      </c>
      <c r="B65" s="108" t="s">
        <v>114</v>
      </c>
      <c r="C65" s="91" t="s">
        <v>137</v>
      </c>
      <c r="D65" s="93" t="s">
        <v>57</v>
      </c>
      <c r="E65" s="93" t="s">
        <v>58</v>
      </c>
      <c r="F65" s="130">
        <v>78</v>
      </c>
      <c r="G65" s="119">
        <v>160</v>
      </c>
      <c r="H65" s="95">
        <f>'Inschrijfstaat schoonmaak'!$D$5</f>
        <v>0</v>
      </c>
      <c r="I65" s="96">
        <f t="shared" si="0"/>
        <v>0</v>
      </c>
      <c r="J65" s="96">
        <v>88</v>
      </c>
      <c r="K65" s="96">
        <f t="shared" si="1"/>
        <v>0</v>
      </c>
      <c r="L65" s="97">
        <f t="shared" si="2"/>
        <v>0</v>
      </c>
      <c r="M65" s="98"/>
      <c r="N65" s="98" t="s">
        <v>66</v>
      </c>
      <c r="O65" s="22">
        <f t="shared" si="6"/>
        <v>0</v>
      </c>
      <c r="P65" s="40" t="e">
        <f t="shared" si="4"/>
        <v>#DIV/0!</v>
      </c>
    </row>
    <row r="66" spans="1:16" x14ac:dyDescent="0.25">
      <c r="A66" s="91" t="s">
        <v>59</v>
      </c>
      <c r="B66" s="103" t="s">
        <v>176</v>
      </c>
      <c r="C66" s="91" t="s">
        <v>177</v>
      </c>
      <c r="D66" s="93" t="s">
        <v>22</v>
      </c>
      <c r="E66" s="93" t="s">
        <v>82</v>
      </c>
      <c r="F66" s="130">
        <v>60.89</v>
      </c>
      <c r="G66" s="119">
        <v>160</v>
      </c>
      <c r="H66" s="95">
        <f>'Inschrijfstaat schoonmaak'!$D$5</f>
        <v>0</v>
      </c>
      <c r="I66" s="96">
        <f t="shared" ref="I66:I129" si="7">F66*G66*H66</f>
        <v>0</v>
      </c>
      <c r="J66" s="96">
        <v>68.7</v>
      </c>
      <c r="K66" s="96">
        <f t="shared" ref="K66:K129" si="8">H66*100</f>
        <v>0</v>
      </c>
      <c r="L66" s="97">
        <f t="shared" ref="L66:L129" si="9">IF(K66=0,0,(M$1*LOG10(K66)))</f>
        <v>0</v>
      </c>
      <c r="M66" s="98"/>
      <c r="N66" s="98" t="s">
        <v>66</v>
      </c>
      <c r="O66" s="22">
        <f t="shared" si="6"/>
        <v>0</v>
      </c>
      <c r="P66" s="40" t="e">
        <f t="shared" si="4"/>
        <v>#DIV/0!</v>
      </c>
    </row>
    <row r="67" spans="1:16" x14ac:dyDescent="0.25">
      <c r="A67" s="91" t="s">
        <v>13</v>
      </c>
      <c r="B67" s="108" t="s">
        <v>178</v>
      </c>
      <c r="C67" s="91" t="s">
        <v>179</v>
      </c>
      <c r="D67" s="93" t="s">
        <v>57</v>
      </c>
      <c r="E67" s="93" t="s">
        <v>58</v>
      </c>
      <c r="F67" s="130">
        <v>114.11</v>
      </c>
      <c r="G67" s="119">
        <v>160</v>
      </c>
      <c r="H67" s="95">
        <f>'Inschrijfstaat schoonmaak'!$D$5</f>
        <v>0</v>
      </c>
      <c r="I67" s="96">
        <f t="shared" si="7"/>
        <v>0</v>
      </c>
      <c r="J67" s="96">
        <v>128.74</v>
      </c>
      <c r="K67" s="96">
        <f t="shared" si="8"/>
        <v>0</v>
      </c>
      <c r="L67" s="97">
        <f t="shared" si="9"/>
        <v>0</v>
      </c>
      <c r="M67" s="98"/>
      <c r="N67" s="98" t="s">
        <v>66</v>
      </c>
      <c r="O67" s="22">
        <f t="shared" si="6"/>
        <v>0</v>
      </c>
      <c r="P67" s="40" t="e">
        <f t="shared" si="4"/>
        <v>#DIV/0!</v>
      </c>
    </row>
    <row r="68" spans="1:16" x14ac:dyDescent="0.25">
      <c r="A68" s="91" t="s">
        <v>13</v>
      </c>
      <c r="B68" s="103" t="s">
        <v>133</v>
      </c>
      <c r="C68" s="91" t="s">
        <v>180</v>
      </c>
      <c r="D68" s="93" t="s">
        <v>22</v>
      </c>
      <c r="E68" s="93" t="s">
        <v>132</v>
      </c>
      <c r="F68" s="130">
        <v>54.52</v>
      </c>
      <c r="G68" s="119">
        <v>160</v>
      </c>
      <c r="H68" s="95">
        <f>'Inschrijfstaat schoonmaak'!$D$5</f>
        <v>0</v>
      </c>
      <c r="I68" s="96">
        <f t="shared" si="7"/>
        <v>0</v>
      </c>
      <c r="J68" s="96">
        <v>61.51</v>
      </c>
      <c r="K68" s="96">
        <f t="shared" si="8"/>
        <v>0</v>
      </c>
      <c r="L68" s="97">
        <f t="shared" si="9"/>
        <v>0</v>
      </c>
      <c r="M68" s="98"/>
      <c r="N68" s="98" t="s">
        <v>66</v>
      </c>
      <c r="O68" s="22">
        <f t="shared" si="6"/>
        <v>0</v>
      </c>
      <c r="P68" s="40" t="e">
        <f t="shared" si="4"/>
        <v>#DIV/0!</v>
      </c>
    </row>
    <row r="69" spans="1:16" x14ac:dyDescent="0.25">
      <c r="A69" s="91" t="s">
        <v>59</v>
      </c>
      <c r="B69" s="103" t="s">
        <v>181</v>
      </c>
      <c r="C69" s="91" t="s">
        <v>182</v>
      </c>
      <c r="D69" s="93" t="s">
        <v>22</v>
      </c>
      <c r="E69" s="93" t="s">
        <v>132</v>
      </c>
      <c r="F69" s="130">
        <v>54.52</v>
      </c>
      <c r="G69" s="119">
        <v>160</v>
      </c>
      <c r="H69" s="95">
        <f>'Inschrijfstaat schoonmaak'!$D$5</f>
        <v>0</v>
      </c>
      <c r="I69" s="96">
        <f t="shared" si="7"/>
        <v>0</v>
      </c>
      <c r="J69" s="96">
        <v>61.51</v>
      </c>
      <c r="K69" s="96">
        <f t="shared" si="8"/>
        <v>0</v>
      </c>
      <c r="L69" s="97">
        <f t="shared" si="9"/>
        <v>0</v>
      </c>
      <c r="M69" s="98"/>
      <c r="N69" s="98" t="s">
        <v>66</v>
      </c>
      <c r="O69" s="22">
        <f t="shared" si="6"/>
        <v>0</v>
      </c>
      <c r="P69" s="40" t="e">
        <f t="shared" si="4"/>
        <v>#DIV/0!</v>
      </c>
    </row>
    <row r="70" spans="1:16" x14ac:dyDescent="0.25">
      <c r="A70" s="91" t="s">
        <v>24</v>
      </c>
      <c r="B70" s="107" t="s">
        <v>183</v>
      </c>
      <c r="C70" s="91" t="s">
        <v>184</v>
      </c>
      <c r="D70" s="93" t="s">
        <v>53</v>
      </c>
      <c r="E70" s="93" t="s">
        <v>185</v>
      </c>
      <c r="F70" s="130">
        <v>98.45</v>
      </c>
      <c r="G70" s="118">
        <v>200</v>
      </c>
      <c r="H70" s="95">
        <f>'Inschrijfstaat schoonmaak'!$D$5</f>
        <v>0</v>
      </c>
      <c r="I70" s="96">
        <f t="shared" si="7"/>
        <v>0</v>
      </c>
      <c r="J70" s="96">
        <v>111.07</v>
      </c>
      <c r="K70" s="96">
        <f t="shared" si="8"/>
        <v>0</v>
      </c>
      <c r="L70" s="97">
        <f t="shared" si="9"/>
        <v>0</v>
      </c>
      <c r="M70" s="98"/>
      <c r="N70" s="98" t="s">
        <v>66</v>
      </c>
      <c r="O70" s="22">
        <f t="shared" si="6"/>
        <v>0</v>
      </c>
      <c r="P70" s="40" t="e">
        <f t="shared" si="4"/>
        <v>#DIV/0!</v>
      </c>
    </row>
    <row r="71" spans="1:16" x14ac:dyDescent="0.25">
      <c r="A71" s="91" t="s">
        <v>59</v>
      </c>
      <c r="B71" s="103" t="s">
        <v>186</v>
      </c>
      <c r="C71" s="91" t="s">
        <v>187</v>
      </c>
      <c r="D71" s="93" t="s">
        <v>22</v>
      </c>
      <c r="E71" s="93" t="s">
        <v>82</v>
      </c>
      <c r="F71" s="130">
        <v>56.93</v>
      </c>
      <c r="G71" s="119">
        <v>160</v>
      </c>
      <c r="H71" s="95">
        <f>'Inschrijfstaat schoonmaak'!$D$5</f>
        <v>0</v>
      </c>
      <c r="I71" s="96">
        <f t="shared" si="7"/>
        <v>0</v>
      </c>
      <c r="J71" s="96">
        <v>64.23</v>
      </c>
      <c r="K71" s="96">
        <f t="shared" si="8"/>
        <v>0</v>
      </c>
      <c r="L71" s="97">
        <f t="shared" si="9"/>
        <v>0</v>
      </c>
      <c r="M71" s="98"/>
      <c r="N71" s="98" t="s">
        <v>66</v>
      </c>
      <c r="O71" s="22">
        <f t="shared" si="6"/>
        <v>0</v>
      </c>
      <c r="P71" s="40" t="e">
        <f t="shared" si="4"/>
        <v>#DIV/0!</v>
      </c>
    </row>
    <row r="72" spans="1:16" x14ac:dyDescent="0.25">
      <c r="A72" s="91" t="s">
        <v>24</v>
      </c>
      <c r="B72" s="107" t="s">
        <v>188</v>
      </c>
      <c r="C72" s="91" t="s">
        <v>137</v>
      </c>
      <c r="D72" s="93" t="s">
        <v>53</v>
      </c>
      <c r="E72" s="93" t="s">
        <v>102</v>
      </c>
      <c r="F72" s="130">
        <v>58.34</v>
      </c>
      <c r="G72" s="119">
        <v>160</v>
      </c>
      <c r="H72" s="95">
        <f>'Inschrijfstaat schoonmaak'!$D$5</f>
        <v>0</v>
      </c>
      <c r="I72" s="96">
        <f t="shared" si="7"/>
        <v>0</v>
      </c>
      <c r="J72" s="96">
        <v>65.819999999999993</v>
      </c>
      <c r="K72" s="96">
        <f t="shared" si="8"/>
        <v>0</v>
      </c>
      <c r="L72" s="97">
        <f t="shared" si="9"/>
        <v>0</v>
      </c>
      <c r="M72" s="98"/>
      <c r="N72" s="98" t="s">
        <v>66</v>
      </c>
      <c r="O72" s="22">
        <f t="shared" si="6"/>
        <v>0</v>
      </c>
      <c r="P72" s="40" t="e">
        <f t="shared" si="4"/>
        <v>#DIV/0!</v>
      </c>
    </row>
    <row r="73" spans="1:16" x14ac:dyDescent="0.25">
      <c r="A73" s="91" t="s">
        <v>13</v>
      </c>
      <c r="B73" s="105" t="s">
        <v>105</v>
      </c>
      <c r="C73" s="91" t="s">
        <v>189</v>
      </c>
      <c r="D73" s="93" t="s">
        <v>22</v>
      </c>
      <c r="E73" s="93" t="s">
        <v>132</v>
      </c>
      <c r="F73" s="130">
        <v>56</v>
      </c>
      <c r="G73" s="119">
        <v>160</v>
      </c>
      <c r="H73" s="95">
        <f>'Inschrijfstaat schoonmaak'!$D$5</f>
        <v>0</v>
      </c>
      <c r="I73" s="96">
        <f t="shared" si="7"/>
        <v>0</v>
      </c>
      <c r="J73" s="96">
        <v>63.18</v>
      </c>
      <c r="K73" s="96">
        <f t="shared" si="8"/>
        <v>0</v>
      </c>
      <c r="L73" s="97">
        <f t="shared" si="9"/>
        <v>0</v>
      </c>
      <c r="M73" s="98"/>
      <c r="N73" s="98" t="s">
        <v>66</v>
      </c>
      <c r="O73" s="22">
        <f t="shared" si="6"/>
        <v>0</v>
      </c>
      <c r="P73" s="40" t="e">
        <f t="shared" si="4"/>
        <v>#DIV/0!</v>
      </c>
    </row>
    <row r="74" spans="1:16" x14ac:dyDescent="0.25">
      <c r="A74" s="91" t="s">
        <v>59</v>
      </c>
      <c r="B74" s="103" t="s">
        <v>190</v>
      </c>
      <c r="C74" s="91" t="s">
        <v>191</v>
      </c>
      <c r="D74" s="93" t="s">
        <v>45</v>
      </c>
      <c r="E74" s="93" t="s">
        <v>82</v>
      </c>
      <c r="F74" s="130">
        <v>46.64</v>
      </c>
      <c r="G74" s="119">
        <v>160</v>
      </c>
      <c r="H74" s="95">
        <f>'Inschrijfstaat schoonmaak'!$D$5</f>
        <v>0</v>
      </c>
      <c r="I74" s="96">
        <f t="shared" si="7"/>
        <v>0</v>
      </c>
      <c r="J74" s="96">
        <v>52.62</v>
      </c>
      <c r="K74" s="96">
        <f t="shared" si="8"/>
        <v>0</v>
      </c>
      <c r="L74" s="97">
        <f t="shared" si="9"/>
        <v>0</v>
      </c>
      <c r="M74" s="98"/>
      <c r="N74" s="98" t="s">
        <v>66</v>
      </c>
      <c r="O74" s="22">
        <f t="shared" si="6"/>
        <v>0</v>
      </c>
      <c r="P74" s="40" t="e">
        <f t="shared" si="4"/>
        <v>#DIV/0!</v>
      </c>
    </row>
    <row r="75" spans="1:16" x14ac:dyDescent="0.25">
      <c r="A75" s="91" t="s">
        <v>13</v>
      </c>
      <c r="B75" s="103" t="s">
        <v>192</v>
      </c>
      <c r="C75" s="91" t="s">
        <v>193</v>
      </c>
      <c r="D75" s="93" t="s">
        <v>22</v>
      </c>
      <c r="E75" s="93" t="s">
        <v>82</v>
      </c>
      <c r="F75" s="130">
        <v>55.81</v>
      </c>
      <c r="G75" s="119">
        <v>160</v>
      </c>
      <c r="H75" s="95">
        <f>'Inschrijfstaat schoonmaak'!$D$5</f>
        <v>0</v>
      </c>
      <c r="I75" s="96">
        <f t="shared" si="7"/>
        <v>0</v>
      </c>
      <c r="J75" s="96">
        <v>62.97</v>
      </c>
      <c r="K75" s="96">
        <f t="shared" si="8"/>
        <v>0</v>
      </c>
      <c r="L75" s="97">
        <f t="shared" si="9"/>
        <v>0</v>
      </c>
      <c r="M75" s="98"/>
      <c r="N75" s="98" t="s">
        <v>66</v>
      </c>
      <c r="O75" s="22">
        <f t="shared" si="6"/>
        <v>0</v>
      </c>
      <c r="P75" s="40" t="e">
        <f t="shared" si="4"/>
        <v>#DIV/0!</v>
      </c>
    </row>
    <row r="76" spans="1:16" x14ac:dyDescent="0.25">
      <c r="A76" s="91" t="s">
        <v>24</v>
      </c>
      <c r="B76" s="108" t="s">
        <v>194</v>
      </c>
      <c r="C76" s="91" t="s">
        <v>137</v>
      </c>
      <c r="D76" s="122" t="s">
        <v>195</v>
      </c>
      <c r="E76" s="93" t="s">
        <v>58</v>
      </c>
      <c r="F76" s="130">
        <v>59</v>
      </c>
      <c r="G76" s="119">
        <v>160</v>
      </c>
      <c r="H76" s="95">
        <f>'Inschrijfstaat schoonmaak'!$D$5</f>
        <v>0</v>
      </c>
      <c r="I76" s="96">
        <f t="shared" si="7"/>
        <v>0</v>
      </c>
      <c r="J76" s="96">
        <v>66.569999999999993</v>
      </c>
      <c r="K76" s="96">
        <f t="shared" si="8"/>
        <v>0</v>
      </c>
      <c r="L76" s="97">
        <f t="shared" si="9"/>
        <v>0</v>
      </c>
      <c r="M76" s="98"/>
      <c r="N76" s="98" t="s">
        <v>66</v>
      </c>
      <c r="O76" s="22">
        <f t="shared" si="6"/>
        <v>0</v>
      </c>
      <c r="P76" s="40" t="e">
        <f t="shared" si="4"/>
        <v>#DIV/0!</v>
      </c>
    </row>
    <row r="77" spans="1:16" x14ac:dyDescent="0.25">
      <c r="A77" s="91" t="s">
        <v>13</v>
      </c>
      <c r="B77" s="103" t="s">
        <v>196</v>
      </c>
      <c r="C77" s="91" t="s">
        <v>197</v>
      </c>
      <c r="D77" s="93" t="s">
        <v>22</v>
      </c>
      <c r="E77" s="93" t="s">
        <v>82</v>
      </c>
      <c r="F77" s="130">
        <v>56.53</v>
      </c>
      <c r="G77" s="119">
        <v>160</v>
      </c>
      <c r="H77" s="95">
        <f>'Inschrijfstaat schoonmaak'!$D$5</f>
        <v>0</v>
      </c>
      <c r="I77" s="96">
        <f t="shared" si="7"/>
        <v>0</v>
      </c>
      <c r="J77" s="96">
        <v>63.78</v>
      </c>
      <c r="K77" s="96">
        <f t="shared" si="8"/>
        <v>0</v>
      </c>
      <c r="L77" s="97">
        <f t="shared" si="9"/>
        <v>0</v>
      </c>
      <c r="M77" s="98"/>
      <c r="N77" s="98" t="s">
        <v>66</v>
      </c>
      <c r="O77" s="22">
        <f t="shared" si="6"/>
        <v>0</v>
      </c>
      <c r="P77" s="40" t="e">
        <f t="shared" si="4"/>
        <v>#DIV/0!</v>
      </c>
    </row>
    <row r="78" spans="1:16" x14ac:dyDescent="0.25">
      <c r="A78" s="91" t="s">
        <v>59</v>
      </c>
      <c r="B78" s="103" t="s">
        <v>198</v>
      </c>
      <c r="C78" s="91" t="s">
        <v>199</v>
      </c>
      <c r="D78" s="93" t="s">
        <v>22</v>
      </c>
      <c r="E78" s="93" t="s">
        <v>82</v>
      </c>
      <c r="F78" s="130">
        <v>27.4</v>
      </c>
      <c r="G78" s="119">
        <v>160</v>
      </c>
      <c r="H78" s="95">
        <f>'Inschrijfstaat schoonmaak'!$D$5</f>
        <v>0</v>
      </c>
      <c r="I78" s="96">
        <f t="shared" si="7"/>
        <v>0</v>
      </c>
      <c r="J78" s="96">
        <v>30.91</v>
      </c>
      <c r="K78" s="96">
        <f t="shared" si="8"/>
        <v>0</v>
      </c>
      <c r="L78" s="97">
        <f t="shared" si="9"/>
        <v>0</v>
      </c>
      <c r="M78" s="98"/>
      <c r="N78" s="98" t="s">
        <v>66</v>
      </c>
      <c r="O78" s="22">
        <f t="shared" si="6"/>
        <v>0</v>
      </c>
      <c r="P78" s="40" t="e">
        <f t="shared" si="4"/>
        <v>#DIV/0!</v>
      </c>
    </row>
    <row r="79" spans="1:16" x14ac:dyDescent="0.25">
      <c r="A79" s="91" t="s">
        <v>24</v>
      </c>
      <c r="B79" s="107" t="s">
        <v>200</v>
      </c>
      <c r="C79" s="91" t="s">
        <v>201</v>
      </c>
      <c r="D79" s="93" t="s">
        <v>53</v>
      </c>
      <c r="E79" s="93" t="s">
        <v>162</v>
      </c>
      <c r="F79" s="130">
        <v>39.11</v>
      </c>
      <c r="G79" s="117">
        <v>200</v>
      </c>
      <c r="H79" s="95">
        <f>'Inschrijfstaat schoonmaak'!$D$5</f>
        <v>0</v>
      </c>
      <c r="I79" s="96">
        <f t="shared" si="7"/>
        <v>0</v>
      </c>
      <c r="J79" s="96">
        <v>44.13</v>
      </c>
      <c r="K79" s="96">
        <f t="shared" si="8"/>
        <v>0</v>
      </c>
      <c r="L79" s="97">
        <f t="shared" si="9"/>
        <v>0</v>
      </c>
      <c r="M79" s="98"/>
      <c r="N79" s="98" t="s">
        <v>66</v>
      </c>
      <c r="O79" s="22">
        <f t="shared" si="6"/>
        <v>0</v>
      </c>
      <c r="P79" s="40" t="e">
        <f t="shared" si="4"/>
        <v>#DIV/0!</v>
      </c>
    </row>
    <row r="80" spans="1:16" x14ac:dyDescent="0.25">
      <c r="A80" s="91" t="s">
        <v>31</v>
      </c>
      <c r="B80" s="104" t="s">
        <v>202</v>
      </c>
      <c r="C80" s="91" t="s">
        <v>203</v>
      </c>
      <c r="D80" s="93" t="s">
        <v>37</v>
      </c>
      <c r="E80" s="93" t="s">
        <v>41</v>
      </c>
      <c r="F80" s="130">
        <v>26.22</v>
      </c>
      <c r="G80" s="117">
        <v>200</v>
      </c>
      <c r="H80" s="95">
        <f>'Inschrijfstaat schoonmaak'!$D$5</f>
        <v>0</v>
      </c>
      <c r="I80" s="96">
        <f t="shared" si="7"/>
        <v>0</v>
      </c>
      <c r="J80" s="96">
        <v>31.52</v>
      </c>
      <c r="K80" s="96">
        <f t="shared" si="8"/>
        <v>0</v>
      </c>
      <c r="L80" s="97">
        <f t="shared" si="9"/>
        <v>0</v>
      </c>
      <c r="M80" s="116">
        <f>L80</f>
        <v>0</v>
      </c>
      <c r="N80" s="98" t="s">
        <v>66</v>
      </c>
      <c r="O80" s="22">
        <f t="shared" si="6"/>
        <v>0</v>
      </c>
      <c r="P80" s="40" t="e">
        <f t="shared" ref="P80:P143" si="10">O80/I80-1</f>
        <v>#DIV/0!</v>
      </c>
    </row>
    <row r="81" spans="1:16" x14ac:dyDescent="0.25">
      <c r="A81" s="91" t="s">
        <v>31</v>
      </c>
      <c r="B81" s="104" t="s">
        <v>204</v>
      </c>
      <c r="C81" s="91" t="s">
        <v>205</v>
      </c>
      <c r="D81" s="93" t="s">
        <v>22</v>
      </c>
      <c r="E81" s="93" t="s">
        <v>41</v>
      </c>
      <c r="F81" s="130">
        <v>80.849999999999994</v>
      </c>
      <c r="G81" s="119">
        <v>160</v>
      </c>
      <c r="H81" s="95">
        <f>'Inschrijfstaat schoonmaak'!$D$5</f>
        <v>0</v>
      </c>
      <c r="I81" s="96">
        <f t="shared" si="7"/>
        <v>0</v>
      </c>
      <c r="J81" s="96">
        <v>97.2</v>
      </c>
      <c r="K81" s="96">
        <f t="shared" si="8"/>
        <v>0</v>
      </c>
      <c r="L81" s="97">
        <f t="shared" si="9"/>
        <v>0</v>
      </c>
      <c r="M81" s="98"/>
      <c r="N81" s="98" t="s">
        <v>66</v>
      </c>
      <c r="O81" s="22">
        <f t="shared" si="6"/>
        <v>0</v>
      </c>
      <c r="P81" s="40" t="e">
        <f t="shared" si="10"/>
        <v>#DIV/0!</v>
      </c>
    </row>
    <row r="82" spans="1:16" x14ac:dyDescent="0.25">
      <c r="A82" s="91" t="s">
        <v>31</v>
      </c>
      <c r="B82" s="104" t="s">
        <v>206</v>
      </c>
      <c r="C82" s="91" t="s">
        <v>207</v>
      </c>
      <c r="D82" s="93" t="s">
        <v>22</v>
      </c>
      <c r="E82" s="93" t="s">
        <v>41</v>
      </c>
      <c r="F82" s="130">
        <v>70.69</v>
      </c>
      <c r="G82" s="119">
        <v>160</v>
      </c>
      <c r="H82" s="95">
        <f>'Inschrijfstaat schoonmaak'!$D$5</f>
        <v>0</v>
      </c>
      <c r="I82" s="96">
        <f t="shared" si="7"/>
        <v>0</v>
      </c>
      <c r="J82" s="96">
        <v>84.98</v>
      </c>
      <c r="K82" s="96">
        <f t="shared" si="8"/>
        <v>0</v>
      </c>
      <c r="L82" s="97">
        <f t="shared" si="9"/>
        <v>0</v>
      </c>
      <c r="M82" s="98"/>
      <c r="N82" s="98" t="s">
        <v>66</v>
      </c>
      <c r="O82" s="22">
        <f t="shared" si="6"/>
        <v>0</v>
      </c>
      <c r="P82" s="40" t="e">
        <f t="shared" si="10"/>
        <v>#DIV/0!</v>
      </c>
    </row>
    <row r="83" spans="1:16" x14ac:dyDescent="0.25">
      <c r="A83" s="91" t="s">
        <v>31</v>
      </c>
      <c r="B83" s="104" t="s">
        <v>208</v>
      </c>
      <c r="C83" s="91" t="s">
        <v>209</v>
      </c>
      <c r="D83" s="93" t="s">
        <v>37</v>
      </c>
      <c r="E83" s="93" t="s">
        <v>41</v>
      </c>
      <c r="F83" s="130">
        <v>77.61</v>
      </c>
      <c r="G83" s="119">
        <v>160</v>
      </c>
      <c r="H83" s="95">
        <f>'Inschrijfstaat schoonmaak'!$D$5</f>
        <v>0</v>
      </c>
      <c r="I83" s="96">
        <f t="shared" si="7"/>
        <v>0</v>
      </c>
      <c r="J83" s="96">
        <v>93.3</v>
      </c>
      <c r="K83" s="96">
        <f t="shared" si="8"/>
        <v>0</v>
      </c>
      <c r="L83" s="97">
        <f t="shared" si="9"/>
        <v>0</v>
      </c>
      <c r="M83" s="98"/>
      <c r="N83" s="98" t="s">
        <v>66</v>
      </c>
      <c r="O83" s="22">
        <f t="shared" si="6"/>
        <v>0</v>
      </c>
      <c r="P83" s="40" t="e">
        <f t="shared" si="10"/>
        <v>#DIV/0!</v>
      </c>
    </row>
    <row r="84" spans="1:16" x14ac:dyDescent="0.25">
      <c r="A84" s="91" t="s">
        <v>31</v>
      </c>
      <c r="B84" s="107" t="s">
        <v>210</v>
      </c>
      <c r="C84" s="91" t="s">
        <v>211</v>
      </c>
      <c r="D84" s="93" t="s">
        <v>37</v>
      </c>
      <c r="E84" s="93" t="s">
        <v>41</v>
      </c>
      <c r="F84" s="130">
        <v>62.52</v>
      </c>
      <c r="G84" s="119">
        <v>160</v>
      </c>
      <c r="H84" s="95">
        <f>'Inschrijfstaat schoonmaak'!$D$5</f>
        <v>0</v>
      </c>
      <c r="I84" s="96">
        <f t="shared" si="7"/>
        <v>0</v>
      </c>
      <c r="J84" s="96">
        <v>75.16</v>
      </c>
      <c r="K84" s="96">
        <f t="shared" si="8"/>
        <v>0</v>
      </c>
      <c r="L84" s="97">
        <f t="shared" si="9"/>
        <v>0</v>
      </c>
      <c r="M84" s="98"/>
      <c r="N84" s="98" t="s">
        <v>66</v>
      </c>
      <c r="O84" s="22">
        <f t="shared" si="6"/>
        <v>0</v>
      </c>
      <c r="P84" s="40" t="e">
        <f t="shared" si="10"/>
        <v>#DIV/0!</v>
      </c>
    </row>
    <row r="85" spans="1:16" x14ac:dyDescent="0.25">
      <c r="A85" s="91" t="s">
        <v>31</v>
      </c>
      <c r="B85" s="104" t="s">
        <v>212</v>
      </c>
      <c r="C85" s="91" t="s">
        <v>213</v>
      </c>
      <c r="D85" s="93" t="s">
        <v>22</v>
      </c>
      <c r="E85" s="93" t="s">
        <v>41</v>
      </c>
      <c r="F85" s="130">
        <v>83.51</v>
      </c>
      <c r="G85" s="119">
        <v>160</v>
      </c>
      <c r="H85" s="95">
        <f>'Inschrijfstaat schoonmaak'!$D$5</f>
        <v>0</v>
      </c>
      <c r="I85" s="96">
        <f t="shared" si="7"/>
        <v>0</v>
      </c>
      <c r="J85" s="96">
        <v>100.4</v>
      </c>
      <c r="K85" s="96">
        <f t="shared" si="8"/>
        <v>0</v>
      </c>
      <c r="L85" s="97">
        <f t="shared" si="9"/>
        <v>0</v>
      </c>
      <c r="M85" s="98"/>
      <c r="N85" s="98" t="s">
        <v>66</v>
      </c>
      <c r="O85" s="22">
        <f t="shared" si="6"/>
        <v>0</v>
      </c>
      <c r="P85" s="40" t="e">
        <f t="shared" si="10"/>
        <v>#DIV/0!</v>
      </c>
    </row>
    <row r="86" spans="1:16" x14ac:dyDescent="0.25">
      <c r="A86" s="91" t="s">
        <v>31</v>
      </c>
      <c r="B86" s="104" t="s">
        <v>214</v>
      </c>
      <c r="C86" s="91" t="s">
        <v>215</v>
      </c>
      <c r="D86" s="93" t="s">
        <v>22</v>
      </c>
      <c r="E86" s="93" t="s">
        <v>41</v>
      </c>
      <c r="F86" s="130">
        <v>82.85</v>
      </c>
      <c r="G86" s="119">
        <v>160</v>
      </c>
      <c r="H86" s="95">
        <f>'Inschrijfstaat schoonmaak'!$D$5</f>
        <v>0</v>
      </c>
      <c r="I86" s="96">
        <f t="shared" si="7"/>
        <v>0</v>
      </c>
      <c r="J86" s="96">
        <v>99.6</v>
      </c>
      <c r="K86" s="96">
        <f t="shared" si="8"/>
        <v>0</v>
      </c>
      <c r="L86" s="97">
        <f t="shared" si="9"/>
        <v>0</v>
      </c>
      <c r="M86" s="98"/>
      <c r="N86" s="98" t="s">
        <v>66</v>
      </c>
      <c r="O86" s="22">
        <f t="shared" si="6"/>
        <v>0</v>
      </c>
      <c r="P86" s="40" t="e">
        <f t="shared" si="10"/>
        <v>#DIV/0!</v>
      </c>
    </row>
    <row r="87" spans="1:16" x14ac:dyDescent="0.25">
      <c r="A87" s="91" t="s">
        <v>31</v>
      </c>
      <c r="B87" s="104" t="s">
        <v>216</v>
      </c>
      <c r="C87" s="91" t="s">
        <v>217</v>
      </c>
      <c r="D87" s="93" t="s">
        <v>37</v>
      </c>
      <c r="E87" s="93" t="s">
        <v>41</v>
      </c>
      <c r="F87" s="130">
        <v>61.73</v>
      </c>
      <c r="G87" s="119">
        <v>160</v>
      </c>
      <c r="H87" s="95">
        <f>'Inschrijfstaat schoonmaak'!$D$5</f>
        <v>0</v>
      </c>
      <c r="I87" s="96">
        <f t="shared" si="7"/>
        <v>0</v>
      </c>
      <c r="J87" s="96">
        <v>74.209999999999994</v>
      </c>
      <c r="K87" s="96">
        <f t="shared" si="8"/>
        <v>0</v>
      </c>
      <c r="L87" s="97">
        <f t="shared" si="9"/>
        <v>0</v>
      </c>
      <c r="M87" s="98"/>
      <c r="N87" s="98" t="s">
        <v>66</v>
      </c>
      <c r="O87" s="22">
        <f t="shared" si="6"/>
        <v>0</v>
      </c>
      <c r="P87" s="40" t="e">
        <f t="shared" si="10"/>
        <v>#DIV/0!</v>
      </c>
    </row>
    <row r="88" spans="1:16" x14ac:dyDescent="0.25">
      <c r="A88" s="91" t="s">
        <v>31</v>
      </c>
      <c r="B88" s="104" t="s">
        <v>218</v>
      </c>
      <c r="C88" s="91" t="s">
        <v>219</v>
      </c>
      <c r="D88" s="93" t="s">
        <v>22</v>
      </c>
      <c r="E88" s="93" t="s">
        <v>41</v>
      </c>
      <c r="F88" s="130">
        <v>30.44</v>
      </c>
      <c r="G88" s="119">
        <v>160</v>
      </c>
      <c r="H88" s="95">
        <f>'Inschrijfstaat schoonmaak'!$D$5</f>
        <v>0</v>
      </c>
      <c r="I88" s="96">
        <f t="shared" si="7"/>
        <v>0</v>
      </c>
      <c r="J88" s="96">
        <v>36.6</v>
      </c>
      <c r="K88" s="96">
        <f t="shared" si="8"/>
        <v>0</v>
      </c>
      <c r="L88" s="97">
        <f t="shared" si="9"/>
        <v>0</v>
      </c>
      <c r="M88" s="98"/>
      <c r="N88" s="98" t="s">
        <v>66</v>
      </c>
      <c r="O88" s="22">
        <f t="shared" si="6"/>
        <v>0</v>
      </c>
      <c r="P88" s="40" t="e">
        <f t="shared" si="10"/>
        <v>#DIV/0!</v>
      </c>
    </row>
    <row r="89" spans="1:16" x14ac:dyDescent="0.25">
      <c r="A89" s="91" t="s">
        <v>24</v>
      </c>
      <c r="B89" s="101" t="s">
        <v>220</v>
      </c>
      <c r="C89" s="91" t="s">
        <v>221</v>
      </c>
      <c r="D89" s="93" t="s">
        <v>22</v>
      </c>
      <c r="E89" s="93" t="s">
        <v>116</v>
      </c>
      <c r="F89" s="130">
        <v>9.98</v>
      </c>
      <c r="G89" s="115">
        <v>200</v>
      </c>
      <c r="H89" s="95">
        <f>'Inschrijfstaat schoonmaak'!$D$5</f>
        <v>0</v>
      </c>
      <c r="I89" s="96">
        <f t="shared" si="7"/>
        <v>0</v>
      </c>
      <c r="J89" s="96">
        <v>12.2</v>
      </c>
      <c r="K89" s="96">
        <f t="shared" si="8"/>
        <v>0</v>
      </c>
      <c r="L89" s="97">
        <f t="shared" si="9"/>
        <v>0</v>
      </c>
      <c r="M89" s="116">
        <f>L89</f>
        <v>0</v>
      </c>
      <c r="N89" s="98" t="s">
        <v>66</v>
      </c>
      <c r="O89" s="22">
        <f t="shared" si="6"/>
        <v>0</v>
      </c>
      <c r="P89" s="40" t="e">
        <f t="shared" si="10"/>
        <v>#DIV/0!</v>
      </c>
    </row>
    <row r="90" spans="1:16" x14ac:dyDescent="0.25">
      <c r="A90" s="91" t="s">
        <v>24</v>
      </c>
      <c r="B90" s="105" t="s">
        <v>222</v>
      </c>
      <c r="C90" s="91" t="s">
        <v>223</v>
      </c>
      <c r="D90" s="93" t="s">
        <v>45</v>
      </c>
      <c r="E90" s="93" t="s">
        <v>82</v>
      </c>
      <c r="F90" s="130">
        <v>35.69</v>
      </c>
      <c r="G90" s="94">
        <v>200</v>
      </c>
      <c r="H90" s="95">
        <f>'Inschrijfstaat schoonmaak'!$D$5</f>
        <v>0</v>
      </c>
      <c r="I90" s="96">
        <f t="shared" si="7"/>
        <v>0</v>
      </c>
      <c r="J90" s="96">
        <v>43.62</v>
      </c>
      <c r="K90" s="96">
        <f t="shared" si="8"/>
        <v>0</v>
      </c>
      <c r="L90" s="97">
        <f t="shared" si="9"/>
        <v>0</v>
      </c>
      <c r="M90" s="98"/>
      <c r="N90" s="98" t="s">
        <v>66</v>
      </c>
      <c r="O90" s="22">
        <f t="shared" si="6"/>
        <v>0</v>
      </c>
      <c r="P90" s="40" t="e">
        <f t="shared" si="10"/>
        <v>#DIV/0!</v>
      </c>
    </row>
    <row r="91" spans="1:16" x14ac:dyDescent="0.25">
      <c r="A91" s="91" t="s">
        <v>24</v>
      </c>
      <c r="B91" s="105" t="s">
        <v>224</v>
      </c>
      <c r="C91" s="91" t="s">
        <v>225</v>
      </c>
      <c r="D91" s="93" t="s">
        <v>22</v>
      </c>
      <c r="E91" s="93" t="s">
        <v>72</v>
      </c>
      <c r="F91" s="130">
        <v>12</v>
      </c>
      <c r="G91" s="94">
        <v>200</v>
      </c>
      <c r="H91" s="95">
        <f>'Inschrijfstaat schoonmaak'!$D$5</f>
        <v>0</v>
      </c>
      <c r="I91" s="96">
        <f t="shared" si="7"/>
        <v>0</v>
      </c>
      <c r="J91" s="96">
        <v>14.67</v>
      </c>
      <c r="K91" s="96">
        <f t="shared" si="8"/>
        <v>0</v>
      </c>
      <c r="L91" s="97">
        <f t="shared" si="9"/>
        <v>0</v>
      </c>
      <c r="M91" s="98"/>
      <c r="N91" s="98" t="s">
        <v>66</v>
      </c>
      <c r="O91" s="22">
        <f t="shared" si="6"/>
        <v>0</v>
      </c>
      <c r="P91" s="40" t="e">
        <f t="shared" si="10"/>
        <v>#DIV/0!</v>
      </c>
    </row>
    <row r="92" spans="1:16" x14ac:dyDescent="0.25">
      <c r="A92" s="91" t="s">
        <v>50</v>
      </c>
      <c r="B92" s="107" t="s">
        <v>226</v>
      </c>
      <c r="C92" s="91" t="s">
        <v>227</v>
      </c>
      <c r="D92" s="93" t="s">
        <v>53</v>
      </c>
      <c r="E92" s="93" t="s">
        <v>54</v>
      </c>
      <c r="F92" s="130">
        <v>76.39</v>
      </c>
      <c r="G92" s="117">
        <v>200</v>
      </c>
      <c r="H92" s="95">
        <f>'Inschrijfstaat schoonmaak'!$D$5</f>
        <v>0</v>
      </c>
      <c r="I92" s="96">
        <f t="shared" si="7"/>
        <v>0</v>
      </c>
      <c r="J92" s="96">
        <v>93.37</v>
      </c>
      <c r="K92" s="96">
        <f t="shared" si="8"/>
        <v>0</v>
      </c>
      <c r="L92" s="97">
        <f t="shared" si="9"/>
        <v>0</v>
      </c>
      <c r="M92" s="98"/>
      <c r="N92" s="98" t="s">
        <v>66</v>
      </c>
      <c r="O92" s="22">
        <f t="shared" si="6"/>
        <v>0</v>
      </c>
      <c r="P92" s="40" t="e">
        <f t="shared" si="10"/>
        <v>#DIV/0!</v>
      </c>
    </row>
    <row r="93" spans="1:16" x14ac:dyDescent="0.25">
      <c r="A93" s="91" t="s">
        <v>46</v>
      </c>
      <c r="B93" s="92" t="s">
        <v>228</v>
      </c>
      <c r="C93" s="91" t="s">
        <v>229</v>
      </c>
      <c r="D93" s="93" t="s">
        <v>22</v>
      </c>
      <c r="E93" s="123" t="s">
        <v>230</v>
      </c>
      <c r="F93" s="130">
        <v>58.93</v>
      </c>
      <c r="G93" s="94">
        <v>200</v>
      </c>
      <c r="H93" s="95">
        <f>'Inschrijfstaat schoonmaak'!$D$5</f>
        <v>0</v>
      </c>
      <c r="I93" s="96">
        <f t="shared" si="7"/>
        <v>0</v>
      </c>
      <c r="J93" s="96">
        <v>72.03</v>
      </c>
      <c r="K93" s="96">
        <f t="shared" si="8"/>
        <v>0</v>
      </c>
      <c r="L93" s="97">
        <f t="shared" si="9"/>
        <v>0</v>
      </c>
      <c r="M93" s="98"/>
      <c r="N93" s="98" t="s">
        <v>66</v>
      </c>
      <c r="O93" s="22">
        <f t="shared" si="6"/>
        <v>0</v>
      </c>
      <c r="P93" s="40" t="e">
        <f t="shared" si="10"/>
        <v>#DIV/0!</v>
      </c>
    </row>
    <row r="94" spans="1:16" x14ac:dyDescent="0.25">
      <c r="A94" s="91" t="s">
        <v>19</v>
      </c>
      <c r="B94" s="92" t="s">
        <v>231</v>
      </c>
      <c r="C94" s="91" t="s">
        <v>232</v>
      </c>
      <c r="D94" s="93" t="s">
        <v>22</v>
      </c>
      <c r="E94" s="93" t="s">
        <v>233</v>
      </c>
      <c r="F94" s="130">
        <v>70.87</v>
      </c>
      <c r="G94" s="94">
        <v>200</v>
      </c>
      <c r="H94" s="95">
        <f>'Inschrijfstaat schoonmaak'!$D$5</f>
        <v>0</v>
      </c>
      <c r="I94" s="96">
        <f t="shared" si="7"/>
        <v>0</v>
      </c>
      <c r="J94" s="96">
        <v>88.09</v>
      </c>
      <c r="K94" s="96">
        <f t="shared" si="8"/>
        <v>0</v>
      </c>
      <c r="L94" s="97">
        <f t="shared" si="9"/>
        <v>0</v>
      </c>
      <c r="M94" s="98"/>
      <c r="N94" s="98" t="s">
        <v>66</v>
      </c>
      <c r="O94" s="22">
        <f t="shared" si="6"/>
        <v>0</v>
      </c>
      <c r="P94" s="40" t="e">
        <f t="shared" si="10"/>
        <v>#DIV/0!</v>
      </c>
    </row>
    <row r="95" spans="1:16" x14ac:dyDescent="0.25">
      <c r="A95" s="91" t="s">
        <v>59</v>
      </c>
      <c r="B95" s="108" t="s">
        <v>67</v>
      </c>
      <c r="C95" s="109" t="s">
        <v>234</v>
      </c>
      <c r="D95" s="93" t="s">
        <v>57</v>
      </c>
      <c r="E95" s="93" t="s">
        <v>58</v>
      </c>
      <c r="F95" s="130">
        <v>44.48</v>
      </c>
      <c r="G95" s="119">
        <v>200</v>
      </c>
      <c r="H95" s="95">
        <f>'Inschrijfstaat schoonmaak'!$D$5</f>
        <v>0</v>
      </c>
      <c r="I95" s="96">
        <f t="shared" si="7"/>
        <v>0</v>
      </c>
      <c r="J95" s="96">
        <v>55.29</v>
      </c>
      <c r="K95" s="96">
        <f t="shared" si="8"/>
        <v>0</v>
      </c>
      <c r="L95" s="97">
        <f t="shared" si="9"/>
        <v>0</v>
      </c>
      <c r="M95" s="98"/>
      <c r="N95" s="98" t="s">
        <v>66</v>
      </c>
      <c r="O95" s="22">
        <f t="shared" si="6"/>
        <v>0</v>
      </c>
      <c r="P95" s="40" t="e">
        <f t="shared" si="10"/>
        <v>#DIV/0!</v>
      </c>
    </row>
    <row r="96" spans="1:16" x14ac:dyDescent="0.25">
      <c r="A96" s="91" t="s">
        <v>24</v>
      </c>
      <c r="B96" s="101" t="s">
        <v>235</v>
      </c>
      <c r="C96" s="91" t="s">
        <v>236</v>
      </c>
      <c r="D96" s="93" t="s">
        <v>78</v>
      </c>
      <c r="E96" s="93" t="s">
        <v>30</v>
      </c>
      <c r="F96" s="130">
        <v>24.46</v>
      </c>
      <c r="G96" s="115">
        <v>200</v>
      </c>
      <c r="H96" s="95">
        <f>'Inschrijfstaat schoonmaak'!$D$5</f>
        <v>0</v>
      </c>
      <c r="I96" s="96">
        <f t="shared" si="7"/>
        <v>0</v>
      </c>
      <c r="J96" s="96">
        <v>30.4</v>
      </c>
      <c r="K96" s="96">
        <f t="shared" si="8"/>
        <v>0</v>
      </c>
      <c r="L96" s="97">
        <f t="shared" si="9"/>
        <v>0</v>
      </c>
      <c r="M96" s="98"/>
      <c r="N96" s="98" t="s">
        <v>66</v>
      </c>
      <c r="O96" s="22">
        <f t="shared" si="6"/>
        <v>0</v>
      </c>
      <c r="P96" s="40" t="e">
        <f t="shared" si="10"/>
        <v>#DIV/0!</v>
      </c>
    </row>
    <row r="97" spans="1:19" x14ac:dyDescent="0.25">
      <c r="A97" s="91" t="s">
        <v>24</v>
      </c>
      <c r="B97" s="107" t="s">
        <v>237</v>
      </c>
      <c r="C97" s="91" t="s">
        <v>238</v>
      </c>
      <c r="D97" s="93" t="s">
        <v>53</v>
      </c>
      <c r="E97" s="93" t="s">
        <v>239</v>
      </c>
      <c r="F97" s="130">
        <v>40</v>
      </c>
      <c r="G97" s="117">
        <v>200</v>
      </c>
      <c r="H97" s="95">
        <f>'Inschrijfstaat schoonmaak'!$D$5</f>
        <v>0</v>
      </c>
      <c r="I97" s="96">
        <f t="shared" si="7"/>
        <v>0</v>
      </c>
      <c r="J97" s="96">
        <v>55.35</v>
      </c>
      <c r="K97" s="96">
        <f t="shared" si="8"/>
        <v>0</v>
      </c>
      <c r="L97" s="97">
        <f t="shared" si="9"/>
        <v>0</v>
      </c>
      <c r="M97" s="116">
        <f>L97</f>
        <v>0</v>
      </c>
      <c r="N97" s="98" t="s">
        <v>66</v>
      </c>
      <c r="O97" s="22">
        <f t="shared" si="6"/>
        <v>0</v>
      </c>
      <c r="P97" s="40" t="e">
        <f t="shared" si="10"/>
        <v>#DIV/0!</v>
      </c>
    </row>
    <row r="98" spans="1:19" x14ac:dyDescent="0.25">
      <c r="A98" s="91" t="s">
        <v>50</v>
      </c>
      <c r="B98" s="107" t="s">
        <v>20</v>
      </c>
      <c r="C98" s="91" t="s">
        <v>238</v>
      </c>
      <c r="D98" s="93" t="s">
        <v>53</v>
      </c>
      <c r="E98" s="93" t="s">
        <v>239</v>
      </c>
      <c r="F98" s="130">
        <v>40</v>
      </c>
      <c r="G98" s="117">
        <v>200</v>
      </c>
      <c r="H98" s="95">
        <f>'Inschrijfstaat schoonmaak'!$D$5</f>
        <v>0</v>
      </c>
      <c r="I98" s="96">
        <f t="shared" si="7"/>
        <v>0</v>
      </c>
      <c r="J98" s="96">
        <v>55.35</v>
      </c>
      <c r="K98" s="96">
        <f t="shared" si="8"/>
        <v>0</v>
      </c>
      <c r="L98" s="97">
        <f t="shared" si="9"/>
        <v>0</v>
      </c>
      <c r="M98" s="98"/>
      <c r="N98" s="98" t="s">
        <v>66</v>
      </c>
      <c r="O98" s="22">
        <f t="shared" si="6"/>
        <v>0</v>
      </c>
      <c r="P98" s="40" t="e">
        <f t="shared" si="10"/>
        <v>#DIV/0!</v>
      </c>
    </row>
    <row r="99" spans="1:19" x14ac:dyDescent="0.25">
      <c r="A99" s="91" t="s">
        <v>59</v>
      </c>
      <c r="B99" s="103" t="s">
        <v>240</v>
      </c>
      <c r="C99" s="91" t="s">
        <v>241</v>
      </c>
      <c r="D99" s="93" t="s">
        <v>22</v>
      </c>
      <c r="E99" s="93" t="s">
        <v>82</v>
      </c>
      <c r="F99" s="130">
        <v>28.99</v>
      </c>
      <c r="G99" s="111">
        <v>200</v>
      </c>
      <c r="H99" s="95">
        <f>'Inschrijfstaat schoonmaak'!$D$7</f>
        <v>0</v>
      </c>
      <c r="I99" s="96">
        <f t="shared" si="7"/>
        <v>0</v>
      </c>
      <c r="J99" s="96">
        <v>42.52</v>
      </c>
      <c r="K99" s="96">
        <f t="shared" si="8"/>
        <v>0</v>
      </c>
      <c r="L99" s="97">
        <f t="shared" si="9"/>
        <v>0</v>
      </c>
      <c r="M99" s="116">
        <f>L99</f>
        <v>0</v>
      </c>
      <c r="N99" s="98" t="s">
        <v>69</v>
      </c>
      <c r="O99" s="22">
        <f>F99*G99*$R$17</f>
        <v>0</v>
      </c>
      <c r="P99" s="40" t="e">
        <f t="shared" si="10"/>
        <v>#DIV/0!</v>
      </c>
    </row>
    <row r="100" spans="1:19" x14ac:dyDescent="0.25">
      <c r="A100" s="91" t="s">
        <v>24</v>
      </c>
      <c r="B100" s="107" t="s">
        <v>117</v>
      </c>
      <c r="C100" s="91" t="s">
        <v>242</v>
      </c>
      <c r="D100" s="93" t="s">
        <v>53</v>
      </c>
      <c r="E100" s="93" t="s">
        <v>102</v>
      </c>
      <c r="F100" s="130">
        <v>17.57</v>
      </c>
      <c r="G100" s="117">
        <v>200</v>
      </c>
      <c r="H100" s="95">
        <f>'Inschrijfstaat schoonmaak'!$D$7</f>
        <v>0</v>
      </c>
      <c r="I100" s="96">
        <f t="shared" si="7"/>
        <v>0</v>
      </c>
      <c r="J100" s="96">
        <v>25.77</v>
      </c>
      <c r="K100" s="96">
        <f t="shared" si="8"/>
        <v>0</v>
      </c>
      <c r="L100" s="97">
        <f t="shared" si="9"/>
        <v>0</v>
      </c>
      <c r="M100" s="98"/>
      <c r="N100" s="98" t="s">
        <v>69</v>
      </c>
      <c r="O100" s="22">
        <f t="shared" ref="O100:O123" si="11">F100*G100*$R$17</f>
        <v>0</v>
      </c>
      <c r="P100" s="40" t="e">
        <f t="shared" si="10"/>
        <v>#DIV/0!</v>
      </c>
    </row>
    <row r="101" spans="1:19" x14ac:dyDescent="0.25">
      <c r="A101" s="91" t="s">
        <v>24</v>
      </c>
      <c r="B101" s="100" t="s">
        <v>243</v>
      </c>
      <c r="C101" s="91" t="s">
        <v>244</v>
      </c>
      <c r="D101" s="93" t="s">
        <v>22</v>
      </c>
      <c r="E101" s="93" t="s">
        <v>245</v>
      </c>
      <c r="F101" s="130">
        <v>85</v>
      </c>
      <c r="G101" s="115">
        <v>200</v>
      </c>
      <c r="H101" s="95">
        <f>'Inschrijfstaat schoonmaak'!$D$7</f>
        <v>0</v>
      </c>
      <c r="I101" s="96">
        <f t="shared" si="7"/>
        <v>0</v>
      </c>
      <c r="J101" s="96">
        <v>124.67</v>
      </c>
      <c r="K101" s="96">
        <f t="shared" si="8"/>
        <v>0</v>
      </c>
      <c r="L101" s="97">
        <f t="shared" si="9"/>
        <v>0</v>
      </c>
      <c r="M101" s="98"/>
      <c r="N101" s="98" t="s">
        <v>69</v>
      </c>
      <c r="O101" s="22">
        <f t="shared" si="11"/>
        <v>0</v>
      </c>
      <c r="P101" s="40" t="e">
        <f t="shared" si="10"/>
        <v>#DIV/0!</v>
      </c>
    </row>
    <row r="102" spans="1:19" x14ac:dyDescent="0.25">
      <c r="A102" s="91" t="s">
        <v>24</v>
      </c>
      <c r="B102" s="101" t="s">
        <v>246</v>
      </c>
      <c r="C102" s="91" t="s">
        <v>247</v>
      </c>
      <c r="D102" s="93" t="s">
        <v>22</v>
      </c>
      <c r="E102" s="93" t="s">
        <v>248</v>
      </c>
      <c r="F102" s="130">
        <v>75</v>
      </c>
      <c r="G102" s="115">
        <v>200</v>
      </c>
      <c r="H102" s="95">
        <f>'Inschrijfstaat schoonmaak'!$D$7</f>
        <v>0</v>
      </c>
      <c r="I102" s="96">
        <f t="shared" si="7"/>
        <v>0</v>
      </c>
      <c r="J102" s="96">
        <v>110</v>
      </c>
      <c r="K102" s="96">
        <f t="shared" si="8"/>
        <v>0</v>
      </c>
      <c r="L102" s="97">
        <f t="shared" si="9"/>
        <v>0</v>
      </c>
      <c r="M102" s="98"/>
      <c r="N102" s="98" t="s">
        <v>69</v>
      </c>
      <c r="O102" s="22">
        <f t="shared" si="11"/>
        <v>0</v>
      </c>
      <c r="P102" s="40" t="e">
        <f t="shared" si="10"/>
        <v>#DIV/0!</v>
      </c>
    </row>
    <row r="103" spans="1:19" x14ac:dyDescent="0.25">
      <c r="A103" s="91" t="s">
        <v>24</v>
      </c>
      <c r="B103" s="105" t="s">
        <v>237</v>
      </c>
      <c r="C103" s="91" t="s">
        <v>249</v>
      </c>
      <c r="D103" s="93" t="s">
        <v>22</v>
      </c>
      <c r="E103" s="93" t="s">
        <v>250</v>
      </c>
      <c r="F103" s="130">
        <v>8</v>
      </c>
      <c r="G103" s="94">
        <v>200</v>
      </c>
      <c r="H103" s="95">
        <f>'Inschrijfstaat schoonmaak'!$D$7</f>
        <v>0</v>
      </c>
      <c r="I103" s="96">
        <f t="shared" si="7"/>
        <v>0</v>
      </c>
      <c r="J103" s="96">
        <v>11.73</v>
      </c>
      <c r="K103" s="96">
        <f t="shared" si="8"/>
        <v>0</v>
      </c>
      <c r="L103" s="97">
        <f t="shared" si="9"/>
        <v>0</v>
      </c>
      <c r="M103" s="98"/>
      <c r="N103" s="98" t="s">
        <v>69</v>
      </c>
      <c r="O103" s="22">
        <f t="shared" si="11"/>
        <v>0</v>
      </c>
      <c r="P103" s="40" t="e">
        <f t="shared" si="10"/>
        <v>#DIV/0!</v>
      </c>
    </row>
    <row r="104" spans="1:19" x14ac:dyDescent="0.25">
      <c r="A104" s="91" t="s">
        <v>24</v>
      </c>
      <c r="B104" s="101" t="s">
        <v>251</v>
      </c>
      <c r="C104" s="91" t="s">
        <v>252</v>
      </c>
      <c r="D104" s="93" t="s">
        <v>22</v>
      </c>
      <c r="E104" s="93" t="s">
        <v>30</v>
      </c>
      <c r="F104" s="130">
        <v>65.03</v>
      </c>
      <c r="G104" s="115">
        <v>200</v>
      </c>
      <c r="H104" s="95">
        <f>'Inschrijfstaat schoonmaak'!$D$7</f>
        <v>0</v>
      </c>
      <c r="I104" s="96">
        <f t="shared" si="7"/>
        <v>0</v>
      </c>
      <c r="J104" s="96">
        <v>95.38</v>
      </c>
      <c r="K104" s="96">
        <f t="shared" si="8"/>
        <v>0</v>
      </c>
      <c r="L104" s="97">
        <f t="shared" si="9"/>
        <v>0</v>
      </c>
      <c r="M104" s="98"/>
      <c r="N104" s="98" t="s">
        <v>69</v>
      </c>
      <c r="O104" s="22">
        <f t="shared" si="11"/>
        <v>0</v>
      </c>
      <c r="P104" s="40" t="e">
        <f t="shared" si="10"/>
        <v>#DIV/0!</v>
      </c>
    </row>
    <row r="105" spans="1:19" x14ac:dyDescent="0.25">
      <c r="A105" s="91" t="s">
        <v>13</v>
      </c>
      <c r="B105" s="92" t="s">
        <v>226</v>
      </c>
      <c r="C105" s="91" t="s">
        <v>253</v>
      </c>
      <c r="D105" s="93" t="s">
        <v>16</v>
      </c>
      <c r="E105" s="93" t="s">
        <v>254</v>
      </c>
      <c r="F105" s="130">
        <v>35.659999999999997</v>
      </c>
      <c r="G105" s="114">
        <v>200</v>
      </c>
      <c r="H105" s="95">
        <f>'Inschrijfstaat schoonmaak'!$D$7</f>
        <v>0</v>
      </c>
      <c r="I105" s="96">
        <f t="shared" si="7"/>
        <v>0</v>
      </c>
      <c r="J105" s="96">
        <v>52.3</v>
      </c>
      <c r="K105" s="96">
        <f t="shared" si="8"/>
        <v>0</v>
      </c>
      <c r="L105" s="97">
        <f t="shared" si="9"/>
        <v>0</v>
      </c>
      <c r="M105" s="98"/>
      <c r="N105" s="98" t="s">
        <v>69</v>
      </c>
      <c r="O105" s="22">
        <f t="shared" si="11"/>
        <v>0</v>
      </c>
      <c r="P105" s="40" t="e">
        <f t="shared" si="10"/>
        <v>#DIV/0!</v>
      </c>
    </row>
    <row r="106" spans="1:19" x14ac:dyDescent="0.25">
      <c r="A106" s="91" t="s">
        <v>13</v>
      </c>
      <c r="B106" s="92" t="s">
        <v>14</v>
      </c>
      <c r="C106" s="91" t="s">
        <v>255</v>
      </c>
      <c r="D106" s="93" t="s">
        <v>71</v>
      </c>
      <c r="E106" s="93" t="s">
        <v>256</v>
      </c>
      <c r="F106" s="130">
        <v>35.659999999999997</v>
      </c>
      <c r="G106" s="94">
        <v>200</v>
      </c>
      <c r="H106" s="95">
        <f>'Inschrijfstaat schoonmaak'!$D$7</f>
        <v>0</v>
      </c>
      <c r="I106" s="96">
        <f t="shared" si="7"/>
        <v>0</v>
      </c>
      <c r="J106" s="96">
        <v>52.3</v>
      </c>
      <c r="K106" s="96">
        <f t="shared" si="8"/>
        <v>0</v>
      </c>
      <c r="L106" s="97">
        <f t="shared" si="9"/>
        <v>0</v>
      </c>
      <c r="M106" s="98"/>
      <c r="N106" s="98" t="s">
        <v>69</v>
      </c>
      <c r="O106" s="22">
        <f t="shared" si="11"/>
        <v>0</v>
      </c>
      <c r="P106" s="40" t="e">
        <f t="shared" si="10"/>
        <v>#DIV/0!</v>
      </c>
    </row>
    <row r="107" spans="1:19" x14ac:dyDescent="0.25">
      <c r="A107" s="91" t="s">
        <v>31</v>
      </c>
      <c r="B107" s="104" t="s">
        <v>257</v>
      </c>
      <c r="C107" s="91" t="s">
        <v>258</v>
      </c>
      <c r="D107" s="93" t="s">
        <v>37</v>
      </c>
      <c r="E107" s="93"/>
      <c r="F107" s="130">
        <v>62.52</v>
      </c>
      <c r="G107" s="119">
        <v>160</v>
      </c>
      <c r="H107" s="95">
        <f>'Inschrijfstaat schoonmaak'!$D$7</f>
        <v>0</v>
      </c>
      <c r="I107" s="96">
        <f t="shared" si="7"/>
        <v>0</v>
      </c>
      <c r="J107" s="96">
        <v>97.55</v>
      </c>
      <c r="K107" s="96">
        <f t="shared" si="8"/>
        <v>0</v>
      </c>
      <c r="L107" s="97">
        <f t="shared" si="9"/>
        <v>0</v>
      </c>
      <c r="M107" s="116">
        <f>L107</f>
        <v>0</v>
      </c>
      <c r="N107" s="98" t="s">
        <v>69</v>
      </c>
      <c r="O107" s="22">
        <f t="shared" si="11"/>
        <v>0</v>
      </c>
      <c r="P107" s="40" t="e">
        <f t="shared" si="10"/>
        <v>#DIV/0!</v>
      </c>
    </row>
    <row r="108" spans="1:19" x14ac:dyDescent="0.25">
      <c r="A108" s="91" t="s">
        <v>259</v>
      </c>
      <c r="B108" s="124" t="s">
        <v>80</v>
      </c>
      <c r="C108" s="91" t="s">
        <v>260</v>
      </c>
      <c r="D108" s="93" t="s">
        <v>78</v>
      </c>
      <c r="E108" s="93" t="s">
        <v>30</v>
      </c>
      <c r="F108" s="130">
        <v>10.16</v>
      </c>
      <c r="G108" s="115">
        <v>80</v>
      </c>
      <c r="H108" s="95">
        <f>'Inschrijfstaat schoonmaak'!$D$7</f>
        <v>0</v>
      </c>
      <c r="I108" s="96">
        <f t="shared" si="7"/>
        <v>0</v>
      </c>
      <c r="J108" s="96">
        <v>6.62</v>
      </c>
      <c r="K108" s="96">
        <f t="shared" si="8"/>
        <v>0</v>
      </c>
      <c r="L108" s="97">
        <f t="shared" si="9"/>
        <v>0</v>
      </c>
      <c r="M108" s="116">
        <f>L108</f>
        <v>0</v>
      </c>
      <c r="N108" s="98" t="s">
        <v>69</v>
      </c>
      <c r="O108" s="22">
        <f t="shared" si="11"/>
        <v>0</v>
      </c>
      <c r="P108" s="40" t="e">
        <f t="shared" si="10"/>
        <v>#DIV/0!</v>
      </c>
    </row>
    <row r="109" spans="1:19" x14ac:dyDescent="0.25">
      <c r="A109" s="91" t="s">
        <v>259</v>
      </c>
      <c r="B109" s="125" t="s">
        <v>95</v>
      </c>
      <c r="C109" s="91" t="s">
        <v>261</v>
      </c>
      <c r="D109" s="93" t="s">
        <v>22</v>
      </c>
      <c r="E109" s="93" t="s">
        <v>116</v>
      </c>
      <c r="F109" s="130">
        <v>5.82</v>
      </c>
      <c r="G109" s="115">
        <v>80</v>
      </c>
      <c r="H109" s="95">
        <f>'Inschrijfstaat schoonmaak'!$D$7</f>
        <v>0</v>
      </c>
      <c r="I109" s="96">
        <f t="shared" si="7"/>
        <v>0</v>
      </c>
      <c r="J109" s="96">
        <v>3.79</v>
      </c>
      <c r="K109" s="96">
        <f t="shared" si="8"/>
        <v>0</v>
      </c>
      <c r="L109" s="97">
        <f t="shared" si="9"/>
        <v>0</v>
      </c>
      <c r="M109" s="98"/>
      <c r="N109" s="98" t="s">
        <v>69</v>
      </c>
      <c r="O109" s="22">
        <f t="shared" si="11"/>
        <v>0</v>
      </c>
      <c r="P109" s="40" t="e">
        <f t="shared" si="10"/>
        <v>#DIV/0!</v>
      </c>
    </row>
    <row r="110" spans="1:19" x14ac:dyDescent="0.25">
      <c r="A110" s="91" t="s">
        <v>259</v>
      </c>
      <c r="B110" s="124" t="s">
        <v>231</v>
      </c>
      <c r="C110" s="91" t="s">
        <v>262</v>
      </c>
      <c r="D110" s="93" t="s">
        <v>22</v>
      </c>
      <c r="E110" s="93" t="s">
        <v>30</v>
      </c>
      <c r="F110" s="130">
        <v>12.19</v>
      </c>
      <c r="G110" s="115">
        <v>80</v>
      </c>
      <c r="H110" s="95">
        <f>'Inschrijfstaat schoonmaak'!$D$7</f>
        <v>0</v>
      </c>
      <c r="I110" s="96">
        <f t="shared" si="7"/>
        <v>0</v>
      </c>
      <c r="J110" s="96">
        <v>7.95</v>
      </c>
      <c r="K110" s="96">
        <f t="shared" si="8"/>
        <v>0</v>
      </c>
      <c r="L110" s="97">
        <f t="shared" si="9"/>
        <v>0</v>
      </c>
      <c r="M110" s="98"/>
      <c r="N110" s="98" t="s">
        <v>69</v>
      </c>
      <c r="O110" s="22">
        <f t="shared" si="11"/>
        <v>0</v>
      </c>
      <c r="P110" s="40" t="e">
        <f t="shared" si="10"/>
        <v>#DIV/0!</v>
      </c>
    </row>
    <row r="111" spans="1:19" x14ac:dyDescent="0.25">
      <c r="A111" s="91" t="s">
        <v>13</v>
      </c>
      <c r="B111" s="108" t="s">
        <v>263</v>
      </c>
      <c r="C111" s="91" t="s">
        <v>264</v>
      </c>
      <c r="D111" s="93" t="s">
        <v>57</v>
      </c>
      <c r="E111" s="93" t="s">
        <v>58</v>
      </c>
      <c r="F111" s="130">
        <v>24.04</v>
      </c>
      <c r="G111" s="120">
        <v>40</v>
      </c>
      <c r="H111" s="95">
        <f>'Inschrijfstaat schoonmaak'!$D$7</f>
        <v>0</v>
      </c>
      <c r="I111" s="96">
        <f t="shared" si="7"/>
        <v>0</v>
      </c>
      <c r="J111" s="96">
        <v>11.46</v>
      </c>
      <c r="K111" s="96">
        <f t="shared" si="8"/>
        <v>0</v>
      </c>
      <c r="L111" s="97">
        <f t="shared" si="9"/>
        <v>0</v>
      </c>
      <c r="M111" s="116">
        <f>L111</f>
        <v>0</v>
      </c>
      <c r="N111" s="98" t="s">
        <v>69</v>
      </c>
      <c r="O111" s="22">
        <f t="shared" si="11"/>
        <v>0</v>
      </c>
      <c r="P111" s="40" t="e">
        <f t="shared" si="10"/>
        <v>#DIV/0!</v>
      </c>
      <c r="S111" s="77"/>
    </row>
    <row r="112" spans="1:19" x14ac:dyDescent="0.25">
      <c r="A112" s="91" t="s">
        <v>24</v>
      </c>
      <c r="B112" s="107" t="s">
        <v>265</v>
      </c>
      <c r="C112" s="91" t="s">
        <v>266</v>
      </c>
      <c r="D112" s="93" t="s">
        <v>53</v>
      </c>
      <c r="E112" s="93" t="s">
        <v>123</v>
      </c>
      <c r="F112" s="130">
        <v>23.12</v>
      </c>
      <c r="G112" s="118">
        <v>40</v>
      </c>
      <c r="H112" s="95">
        <f>'Inschrijfstaat schoonmaak'!$D$7</f>
        <v>0</v>
      </c>
      <c r="I112" s="96">
        <f t="shared" si="7"/>
        <v>0</v>
      </c>
      <c r="J112" s="96">
        <v>11.02</v>
      </c>
      <c r="K112" s="96">
        <f t="shared" si="8"/>
        <v>0</v>
      </c>
      <c r="L112" s="97">
        <f t="shared" si="9"/>
        <v>0</v>
      </c>
      <c r="M112" s="98"/>
      <c r="N112" s="98" t="s">
        <v>69</v>
      </c>
      <c r="O112" s="22">
        <f t="shared" si="11"/>
        <v>0</v>
      </c>
      <c r="P112" s="40" t="e">
        <f t="shared" si="10"/>
        <v>#DIV/0!</v>
      </c>
      <c r="S112" s="77"/>
    </row>
    <row r="113" spans="1:16" x14ac:dyDescent="0.25">
      <c r="A113" s="91" t="s">
        <v>24</v>
      </c>
      <c r="B113" s="92" t="s">
        <v>200</v>
      </c>
      <c r="C113" s="91" t="s">
        <v>267</v>
      </c>
      <c r="D113" s="93" t="s">
        <v>22</v>
      </c>
      <c r="E113" s="93" t="s">
        <v>268</v>
      </c>
      <c r="F113" s="130">
        <v>35.630000000000003</v>
      </c>
      <c r="G113" s="94">
        <v>40</v>
      </c>
      <c r="H113" s="95">
        <f>'Inschrijfstaat schoonmaak'!$D$7</f>
        <v>0</v>
      </c>
      <c r="I113" s="96">
        <f t="shared" si="7"/>
        <v>0</v>
      </c>
      <c r="J113" s="96">
        <v>13.06</v>
      </c>
      <c r="K113" s="96">
        <f t="shared" si="8"/>
        <v>0</v>
      </c>
      <c r="L113" s="97">
        <f t="shared" si="9"/>
        <v>0</v>
      </c>
      <c r="M113" s="98"/>
      <c r="N113" s="98" t="s">
        <v>69</v>
      </c>
      <c r="O113" s="22">
        <f t="shared" si="11"/>
        <v>0</v>
      </c>
      <c r="P113" s="40" t="e">
        <f t="shared" si="10"/>
        <v>#DIV/0!</v>
      </c>
    </row>
    <row r="114" spans="1:16" x14ac:dyDescent="0.25">
      <c r="A114" s="91" t="s">
        <v>24</v>
      </c>
      <c r="B114" s="105" t="s">
        <v>183</v>
      </c>
      <c r="C114" s="91" t="s">
        <v>269</v>
      </c>
      <c r="D114" s="93" t="s">
        <v>22</v>
      </c>
      <c r="E114" s="93" t="s">
        <v>268</v>
      </c>
      <c r="F114" s="130">
        <v>30.5</v>
      </c>
      <c r="G114" s="94">
        <v>40</v>
      </c>
      <c r="H114" s="95">
        <f>'Inschrijfstaat schoonmaak'!$D$7</f>
        <v>0</v>
      </c>
      <c r="I114" s="96">
        <f t="shared" si="7"/>
        <v>0</v>
      </c>
      <c r="J114" s="96">
        <v>11.18</v>
      </c>
      <c r="K114" s="96">
        <f t="shared" si="8"/>
        <v>0</v>
      </c>
      <c r="L114" s="97">
        <f t="shared" si="9"/>
        <v>0</v>
      </c>
      <c r="M114" s="98"/>
      <c r="N114" s="98" t="s">
        <v>69</v>
      </c>
      <c r="O114" s="22">
        <f t="shared" si="11"/>
        <v>0</v>
      </c>
      <c r="P114" s="40" t="e">
        <f t="shared" si="10"/>
        <v>#DIV/0!</v>
      </c>
    </row>
    <row r="115" spans="1:16" x14ac:dyDescent="0.25">
      <c r="A115" s="91" t="s">
        <v>24</v>
      </c>
      <c r="B115" s="105" t="s">
        <v>231</v>
      </c>
      <c r="C115" s="91" t="s">
        <v>270</v>
      </c>
      <c r="D115" s="93" t="s">
        <v>16</v>
      </c>
      <c r="E115" s="93" t="s">
        <v>271</v>
      </c>
      <c r="F115" s="130">
        <v>10</v>
      </c>
      <c r="G115" s="94">
        <v>200</v>
      </c>
      <c r="H115" s="95">
        <f>'Inschrijfstaat schoonmaak'!$D$7</f>
        <v>0</v>
      </c>
      <c r="I115" s="96">
        <f t="shared" si="7"/>
        <v>0</v>
      </c>
      <c r="J115" s="96">
        <v>18.329999999999998</v>
      </c>
      <c r="K115" s="96">
        <f t="shared" si="8"/>
        <v>0</v>
      </c>
      <c r="L115" s="97">
        <f t="shared" si="9"/>
        <v>0</v>
      </c>
      <c r="M115" s="98"/>
      <c r="N115" s="98" t="s">
        <v>69</v>
      </c>
      <c r="O115" s="22">
        <f t="shared" si="11"/>
        <v>0</v>
      </c>
      <c r="P115" s="40" t="e">
        <f t="shared" si="10"/>
        <v>#DIV/0!</v>
      </c>
    </row>
    <row r="116" spans="1:16" x14ac:dyDescent="0.25">
      <c r="A116" s="91" t="s">
        <v>24</v>
      </c>
      <c r="B116" s="92" t="s">
        <v>80</v>
      </c>
      <c r="C116" s="91" t="s">
        <v>272</v>
      </c>
      <c r="D116" s="93" t="s">
        <v>273</v>
      </c>
      <c r="E116" s="93" t="s">
        <v>72</v>
      </c>
      <c r="F116" s="130">
        <v>61</v>
      </c>
      <c r="G116" s="94">
        <v>200</v>
      </c>
      <c r="H116" s="95">
        <f>'Inschrijfstaat schoonmaak'!$D$7</f>
        <v>0</v>
      </c>
      <c r="I116" s="96">
        <f t="shared" si="7"/>
        <v>0</v>
      </c>
      <c r="J116" s="96">
        <v>111.83</v>
      </c>
      <c r="K116" s="96">
        <f t="shared" si="8"/>
        <v>0</v>
      </c>
      <c r="L116" s="97">
        <f t="shared" si="9"/>
        <v>0</v>
      </c>
      <c r="M116" s="98"/>
      <c r="N116" s="98" t="s">
        <v>69</v>
      </c>
      <c r="O116" s="22">
        <f t="shared" si="11"/>
        <v>0</v>
      </c>
      <c r="P116" s="40" t="e">
        <f t="shared" si="10"/>
        <v>#DIV/0!</v>
      </c>
    </row>
    <row r="117" spans="1:16" x14ac:dyDescent="0.25">
      <c r="A117" s="91" t="s">
        <v>24</v>
      </c>
      <c r="B117" s="92" t="s">
        <v>274</v>
      </c>
      <c r="C117" s="91" t="s">
        <v>275</v>
      </c>
      <c r="D117" s="93" t="s">
        <v>22</v>
      </c>
      <c r="E117" s="93" t="s">
        <v>82</v>
      </c>
      <c r="F117" s="130">
        <v>187.75</v>
      </c>
      <c r="G117" s="114">
        <v>200</v>
      </c>
      <c r="H117" s="95">
        <f>'Inschrijfstaat schoonmaak'!$D$7</f>
        <v>0</v>
      </c>
      <c r="I117" s="96">
        <f t="shared" si="7"/>
        <v>0</v>
      </c>
      <c r="J117" s="96">
        <v>344.21</v>
      </c>
      <c r="K117" s="96">
        <f t="shared" si="8"/>
        <v>0</v>
      </c>
      <c r="L117" s="97">
        <f t="shared" si="9"/>
        <v>0</v>
      </c>
      <c r="M117" s="98"/>
      <c r="N117" s="98" t="s">
        <v>69</v>
      </c>
      <c r="O117" s="22">
        <f t="shared" si="11"/>
        <v>0</v>
      </c>
      <c r="P117" s="40" t="e">
        <f t="shared" si="10"/>
        <v>#DIV/0!</v>
      </c>
    </row>
    <row r="118" spans="1:16" x14ac:dyDescent="0.25">
      <c r="A118" s="91" t="s">
        <v>24</v>
      </c>
      <c r="B118" s="101" t="s">
        <v>276</v>
      </c>
      <c r="C118" s="91" t="s">
        <v>277</v>
      </c>
      <c r="D118" s="93" t="s">
        <v>22</v>
      </c>
      <c r="E118" s="93" t="s">
        <v>126</v>
      </c>
      <c r="F118" s="130">
        <v>12.5</v>
      </c>
      <c r="G118" s="115">
        <v>40</v>
      </c>
      <c r="H118" s="95">
        <f>'Inschrijfstaat schoonmaak'!$D$7</f>
        <v>0</v>
      </c>
      <c r="I118" s="96">
        <f t="shared" si="7"/>
        <v>0</v>
      </c>
      <c r="J118" s="96">
        <v>4.58</v>
      </c>
      <c r="K118" s="96">
        <f t="shared" si="8"/>
        <v>0</v>
      </c>
      <c r="L118" s="97">
        <f t="shared" si="9"/>
        <v>0</v>
      </c>
      <c r="M118" s="98"/>
      <c r="N118" s="98" t="s">
        <v>69</v>
      </c>
      <c r="O118" s="22">
        <f t="shared" si="11"/>
        <v>0</v>
      </c>
      <c r="P118" s="40" t="e">
        <f t="shared" si="10"/>
        <v>#DIV/0!</v>
      </c>
    </row>
    <row r="119" spans="1:16" x14ac:dyDescent="0.25">
      <c r="A119" s="91" t="s">
        <v>24</v>
      </c>
      <c r="B119" s="101" t="s">
        <v>278</v>
      </c>
      <c r="C119" s="102" t="s">
        <v>279</v>
      </c>
      <c r="D119" s="93" t="s">
        <v>22</v>
      </c>
      <c r="E119" s="93" t="s">
        <v>126</v>
      </c>
      <c r="F119" s="130">
        <v>12.5</v>
      </c>
      <c r="G119" s="115">
        <v>40</v>
      </c>
      <c r="H119" s="95">
        <f>'Inschrijfstaat schoonmaak'!$D$7</f>
        <v>0</v>
      </c>
      <c r="I119" s="96">
        <f t="shared" si="7"/>
        <v>0</v>
      </c>
      <c r="J119" s="96">
        <v>4.58</v>
      </c>
      <c r="K119" s="96">
        <f t="shared" si="8"/>
        <v>0</v>
      </c>
      <c r="L119" s="97">
        <f t="shared" si="9"/>
        <v>0</v>
      </c>
      <c r="M119" s="98"/>
      <c r="N119" s="98" t="s">
        <v>69</v>
      </c>
      <c r="O119" s="22">
        <f t="shared" si="11"/>
        <v>0</v>
      </c>
      <c r="P119" s="40" t="e">
        <f t="shared" si="10"/>
        <v>#DIV/0!</v>
      </c>
    </row>
    <row r="120" spans="1:16" x14ac:dyDescent="0.25">
      <c r="A120" s="91" t="s">
        <v>24</v>
      </c>
      <c r="B120" s="101" t="s">
        <v>280</v>
      </c>
      <c r="C120" s="91" t="s">
        <v>281</v>
      </c>
      <c r="D120" s="93" t="s">
        <v>22</v>
      </c>
      <c r="E120" s="93" t="s">
        <v>282</v>
      </c>
      <c r="F120" s="130">
        <v>12.5</v>
      </c>
      <c r="G120" s="115">
        <v>40</v>
      </c>
      <c r="H120" s="95">
        <f>'Inschrijfstaat schoonmaak'!$D$7</f>
        <v>0</v>
      </c>
      <c r="I120" s="96">
        <f t="shared" si="7"/>
        <v>0</v>
      </c>
      <c r="J120" s="96">
        <v>4.58</v>
      </c>
      <c r="K120" s="96">
        <f t="shared" si="8"/>
        <v>0</v>
      </c>
      <c r="L120" s="97">
        <f t="shared" si="9"/>
        <v>0</v>
      </c>
      <c r="M120" s="98"/>
      <c r="N120" s="98" t="s">
        <v>69</v>
      </c>
      <c r="O120" s="22">
        <f t="shared" si="11"/>
        <v>0</v>
      </c>
      <c r="P120" s="40" t="e">
        <f t="shared" si="10"/>
        <v>#DIV/0!</v>
      </c>
    </row>
    <row r="121" spans="1:16" x14ac:dyDescent="0.25">
      <c r="A121" s="91" t="s">
        <v>50</v>
      </c>
      <c r="B121" s="107" t="s">
        <v>95</v>
      </c>
      <c r="C121" s="91" t="s">
        <v>283</v>
      </c>
      <c r="D121" s="93" t="s">
        <v>53</v>
      </c>
      <c r="E121" s="93" t="s">
        <v>284</v>
      </c>
      <c r="F121" s="130">
        <v>130.41999999999999</v>
      </c>
      <c r="G121" s="117">
        <v>200</v>
      </c>
      <c r="H121" s="95">
        <f>'Inschrijfstaat schoonmaak'!$D$7</f>
        <v>0</v>
      </c>
      <c r="I121" s="96">
        <f t="shared" si="7"/>
        <v>0</v>
      </c>
      <c r="J121" s="96">
        <v>239.1</v>
      </c>
      <c r="K121" s="96">
        <f t="shared" si="8"/>
        <v>0</v>
      </c>
      <c r="L121" s="97">
        <f t="shared" si="9"/>
        <v>0</v>
      </c>
      <c r="M121" s="98"/>
      <c r="N121" s="98" t="s">
        <v>69</v>
      </c>
      <c r="O121" s="22">
        <f t="shared" si="11"/>
        <v>0</v>
      </c>
      <c r="P121" s="40" t="e">
        <f t="shared" si="10"/>
        <v>#DIV/0!</v>
      </c>
    </row>
    <row r="122" spans="1:16" x14ac:dyDescent="0.25">
      <c r="A122" s="91" t="s">
        <v>24</v>
      </c>
      <c r="B122" s="101" t="s">
        <v>194</v>
      </c>
      <c r="C122" s="91" t="s">
        <v>285</v>
      </c>
      <c r="D122" s="93" t="s">
        <v>78</v>
      </c>
      <c r="E122" s="93" t="s">
        <v>30</v>
      </c>
      <c r="F122" s="130">
        <v>19.12</v>
      </c>
      <c r="G122" s="115">
        <v>40</v>
      </c>
      <c r="H122" s="95">
        <f>'Inschrijfstaat schoonmaak'!$D$7</f>
        <v>0</v>
      </c>
      <c r="I122" s="96">
        <f t="shared" si="7"/>
        <v>0</v>
      </c>
      <c r="J122" s="96">
        <v>7.01</v>
      </c>
      <c r="K122" s="96">
        <f t="shared" si="8"/>
        <v>0</v>
      </c>
      <c r="L122" s="97">
        <f t="shared" si="9"/>
        <v>0</v>
      </c>
      <c r="M122" s="98"/>
      <c r="N122" s="98" t="s">
        <v>69</v>
      </c>
      <c r="O122" s="22">
        <f t="shared" si="11"/>
        <v>0</v>
      </c>
      <c r="P122" s="40" t="e">
        <f t="shared" si="10"/>
        <v>#DIV/0!</v>
      </c>
    </row>
    <row r="123" spans="1:16" x14ac:dyDescent="0.25">
      <c r="A123" s="91" t="s">
        <v>24</v>
      </c>
      <c r="B123" s="92" t="s">
        <v>160</v>
      </c>
      <c r="C123" s="91" t="s">
        <v>286</v>
      </c>
      <c r="D123" s="93" t="s">
        <v>22</v>
      </c>
      <c r="E123" s="93" t="s">
        <v>287</v>
      </c>
      <c r="F123" s="130">
        <v>15.29</v>
      </c>
      <c r="G123" s="94">
        <v>40</v>
      </c>
      <c r="H123" s="95">
        <f>'Inschrijfstaat schoonmaak'!$D$7</f>
        <v>0</v>
      </c>
      <c r="I123" s="96">
        <f t="shared" si="7"/>
        <v>0</v>
      </c>
      <c r="J123" s="96">
        <v>5.61</v>
      </c>
      <c r="K123" s="96">
        <f t="shared" si="8"/>
        <v>0</v>
      </c>
      <c r="L123" s="97">
        <f t="shared" si="9"/>
        <v>0</v>
      </c>
      <c r="M123" s="98"/>
      <c r="N123" s="98" t="s">
        <v>69</v>
      </c>
      <c r="O123" s="22">
        <f t="shared" si="11"/>
        <v>0</v>
      </c>
      <c r="P123" s="40" t="e">
        <f t="shared" si="10"/>
        <v>#DIV/0!</v>
      </c>
    </row>
    <row r="124" spans="1:16" x14ac:dyDescent="0.25">
      <c r="A124" s="91" t="s">
        <v>24</v>
      </c>
      <c r="B124" s="105" t="s">
        <v>288</v>
      </c>
      <c r="C124" s="91" t="s">
        <v>289</v>
      </c>
      <c r="D124" s="93" t="s">
        <v>22</v>
      </c>
      <c r="E124" s="93" t="s">
        <v>82</v>
      </c>
      <c r="F124" s="130">
        <v>12</v>
      </c>
      <c r="G124" s="94">
        <v>200</v>
      </c>
      <c r="H124" s="95">
        <f>'Inschrijfstaat schoonmaak'!$D$11</f>
        <v>0</v>
      </c>
      <c r="I124" s="96">
        <f t="shared" si="7"/>
        <v>0</v>
      </c>
      <c r="J124" s="96">
        <v>29.33</v>
      </c>
      <c r="K124" s="96">
        <f t="shared" si="8"/>
        <v>0</v>
      </c>
      <c r="L124" s="97">
        <f t="shared" si="9"/>
        <v>0</v>
      </c>
      <c r="M124" s="116">
        <f>L124</f>
        <v>0</v>
      </c>
      <c r="N124" s="98" t="s">
        <v>73</v>
      </c>
      <c r="O124" s="22">
        <f>F124*G124*$R$18</f>
        <v>0</v>
      </c>
      <c r="P124" s="40" t="e">
        <f t="shared" si="10"/>
        <v>#DIV/0!</v>
      </c>
    </row>
    <row r="125" spans="1:16" x14ac:dyDescent="0.25">
      <c r="A125" s="91" t="s">
        <v>24</v>
      </c>
      <c r="B125" s="107" t="s">
        <v>80</v>
      </c>
      <c r="C125" s="91" t="s">
        <v>290</v>
      </c>
      <c r="D125" s="93" t="s">
        <v>53</v>
      </c>
      <c r="E125" s="93" t="s">
        <v>291</v>
      </c>
      <c r="F125" s="130">
        <v>11.4</v>
      </c>
      <c r="G125" s="117">
        <v>200</v>
      </c>
      <c r="H125" s="95">
        <f>'Inschrijfstaat schoonmaak'!$D$11</f>
        <v>0</v>
      </c>
      <c r="I125" s="96">
        <f t="shared" si="7"/>
        <v>0</v>
      </c>
      <c r="J125" s="96">
        <v>27.87</v>
      </c>
      <c r="K125" s="96">
        <f t="shared" si="8"/>
        <v>0</v>
      </c>
      <c r="L125" s="97">
        <f t="shared" si="9"/>
        <v>0</v>
      </c>
      <c r="M125" s="98"/>
      <c r="N125" s="98" t="s">
        <v>73</v>
      </c>
      <c r="O125" s="22">
        <f t="shared" ref="O125:O130" si="12">F125*G125*$R$18</f>
        <v>0</v>
      </c>
      <c r="P125" s="40" t="e">
        <f t="shared" si="10"/>
        <v>#DIV/0!</v>
      </c>
    </row>
    <row r="126" spans="1:16" x14ac:dyDescent="0.25">
      <c r="A126" s="91" t="s">
        <v>50</v>
      </c>
      <c r="B126" s="107" t="s">
        <v>292</v>
      </c>
      <c r="C126" s="91" t="s">
        <v>293</v>
      </c>
      <c r="D126" s="93" t="s">
        <v>53</v>
      </c>
      <c r="E126" s="93" t="s">
        <v>54</v>
      </c>
      <c r="F126" s="130">
        <v>8.3699999999999992</v>
      </c>
      <c r="G126" s="117">
        <v>200</v>
      </c>
      <c r="H126" s="95">
        <f>'Inschrijfstaat schoonmaak'!$D$11</f>
        <v>0</v>
      </c>
      <c r="I126" s="96">
        <f t="shared" si="7"/>
        <v>0</v>
      </c>
      <c r="J126" s="96">
        <v>20.46</v>
      </c>
      <c r="K126" s="96">
        <f t="shared" si="8"/>
        <v>0</v>
      </c>
      <c r="L126" s="97">
        <f t="shared" si="9"/>
        <v>0</v>
      </c>
      <c r="M126" s="98"/>
      <c r="N126" s="98" t="s">
        <v>73</v>
      </c>
      <c r="O126" s="22">
        <f t="shared" si="12"/>
        <v>0</v>
      </c>
      <c r="P126" s="40" t="e">
        <f t="shared" si="10"/>
        <v>#DIV/0!</v>
      </c>
    </row>
    <row r="127" spans="1:16" x14ac:dyDescent="0.25">
      <c r="A127" s="91" t="s">
        <v>13</v>
      </c>
      <c r="B127" s="92" t="s">
        <v>292</v>
      </c>
      <c r="C127" s="91" t="s">
        <v>294</v>
      </c>
      <c r="D127" s="93" t="s">
        <v>16</v>
      </c>
      <c r="E127" s="93" t="s">
        <v>295</v>
      </c>
      <c r="F127" s="130">
        <v>23.57</v>
      </c>
      <c r="G127" s="94">
        <v>200</v>
      </c>
      <c r="H127" s="95">
        <f>'Inschrijfstaat schoonmaak'!$D$11</f>
        <v>0</v>
      </c>
      <c r="I127" s="96">
        <f t="shared" si="7"/>
        <v>0</v>
      </c>
      <c r="J127" s="96">
        <v>57.62</v>
      </c>
      <c r="K127" s="96">
        <f t="shared" si="8"/>
        <v>0</v>
      </c>
      <c r="L127" s="97">
        <f t="shared" si="9"/>
        <v>0</v>
      </c>
      <c r="M127" s="98"/>
      <c r="N127" s="98" t="s">
        <v>73</v>
      </c>
      <c r="O127" s="22">
        <f t="shared" si="12"/>
        <v>0</v>
      </c>
      <c r="P127" s="40" t="e">
        <f t="shared" si="10"/>
        <v>#DIV/0!</v>
      </c>
    </row>
    <row r="128" spans="1:16" x14ac:dyDescent="0.25">
      <c r="A128" s="91" t="s">
        <v>13</v>
      </c>
      <c r="B128" s="92" t="s">
        <v>222</v>
      </c>
      <c r="C128" s="91" t="s">
        <v>296</v>
      </c>
      <c r="D128" s="93" t="s">
        <v>297</v>
      </c>
      <c r="E128" s="93" t="s">
        <v>298</v>
      </c>
      <c r="F128" s="130">
        <v>23.57</v>
      </c>
      <c r="G128" s="94">
        <v>200</v>
      </c>
      <c r="H128" s="95">
        <f>'Inschrijfstaat schoonmaak'!$D$11</f>
        <v>0</v>
      </c>
      <c r="I128" s="96">
        <f t="shared" si="7"/>
        <v>0</v>
      </c>
      <c r="J128" s="96">
        <v>57.62</v>
      </c>
      <c r="K128" s="96">
        <f t="shared" si="8"/>
        <v>0</v>
      </c>
      <c r="L128" s="97">
        <f t="shared" si="9"/>
        <v>0</v>
      </c>
      <c r="M128" s="98"/>
      <c r="N128" s="98" t="s">
        <v>73</v>
      </c>
      <c r="O128" s="22">
        <f t="shared" si="12"/>
        <v>0</v>
      </c>
      <c r="P128" s="40" t="e">
        <f t="shared" si="10"/>
        <v>#DIV/0!</v>
      </c>
    </row>
    <row r="129" spans="1:16" x14ac:dyDescent="0.25">
      <c r="A129" s="91" t="s">
        <v>24</v>
      </c>
      <c r="B129" s="107" t="s">
        <v>231</v>
      </c>
      <c r="C129" s="91" t="s">
        <v>299</v>
      </c>
      <c r="D129" s="93" t="s">
        <v>53</v>
      </c>
      <c r="E129" s="93" t="s">
        <v>300</v>
      </c>
      <c r="F129" s="130">
        <v>8.42</v>
      </c>
      <c r="G129" s="118">
        <v>200</v>
      </c>
      <c r="H129" s="95">
        <f>'Inschrijfstaat schoonmaak'!$D$11</f>
        <v>0</v>
      </c>
      <c r="I129" s="96">
        <f t="shared" si="7"/>
        <v>0</v>
      </c>
      <c r="J129" s="96">
        <v>20.58</v>
      </c>
      <c r="K129" s="96">
        <f t="shared" si="8"/>
        <v>0</v>
      </c>
      <c r="L129" s="97">
        <f t="shared" si="9"/>
        <v>0</v>
      </c>
      <c r="M129" s="98"/>
      <c r="N129" s="98" t="s">
        <v>73</v>
      </c>
      <c r="O129" s="22">
        <f t="shared" si="12"/>
        <v>0</v>
      </c>
      <c r="P129" s="40" t="e">
        <f t="shared" si="10"/>
        <v>#DIV/0!</v>
      </c>
    </row>
    <row r="130" spans="1:16" x14ac:dyDescent="0.25">
      <c r="A130" s="91" t="s">
        <v>59</v>
      </c>
      <c r="B130" s="103" t="s">
        <v>301</v>
      </c>
      <c r="C130" s="91" t="s">
        <v>302</v>
      </c>
      <c r="D130" s="93" t="s">
        <v>22</v>
      </c>
      <c r="E130" s="93" t="s">
        <v>303</v>
      </c>
      <c r="F130" s="130">
        <v>5.03</v>
      </c>
      <c r="G130" s="111">
        <v>200</v>
      </c>
      <c r="H130" s="95">
        <f>'Inschrijfstaat schoonmaak'!$D$11</f>
        <v>0</v>
      </c>
      <c r="I130" s="96">
        <f t="shared" ref="I130:I193" si="13">F130*G130*H130</f>
        <v>0</v>
      </c>
      <c r="J130" s="96">
        <v>12.3</v>
      </c>
      <c r="K130" s="96">
        <f t="shared" ref="K130:K228" si="14">H130*100</f>
        <v>0</v>
      </c>
      <c r="L130" s="97">
        <f t="shared" ref="L130:L228" si="15">IF(K130=0,0,(M$1*LOG10(K130)))</f>
        <v>0</v>
      </c>
      <c r="M130" s="98"/>
      <c r="N130" s="98" t="s">
        <v>73</v>
      </c>
      <c r="O130" s="22">
        <f t="shared" si="12"/>
        <v>0</v>
      </c>
      <c r="P130" s="40" t="e">
        <f t="shared" si="10"/>
        <v>#DIV/0!</v>
      </c>
    </row>
    <row r="131" spans="1:16" x14ac:dyDescent="0.25">
      <c r="A131" s="91" t="s">
        <v>24</v>
      </c>
      <c r="B131" s="107" t="s">
        <v>14</v>
      </c>
      <c r="C131" s="91" t="s">
        <v>304</v>
      </c>
      <c r="D131" s="93" t="s">
        <v>53</v>
      </c>
      <c r="E131" s="93" t="s">
        <v>54</v>
      </c>
      <c r="F131" s="130">
        <v>8.23</v>
      </c>
      <c r="G131" s="118">
        <v>200</v>
      </c>
      <c r="H131" s="95">
        <f>'Inschrijfstaat schoonmaak'!$D$12</f>
        <v>0</v>
      </c>
      <c r="I131" s="96">
        <f t="shared" si="13"/>
        <v>0</v>
      </c>
      <c r="J131" s="96">
        <v>24.14</v>
      </c>
      <c r="K131" s="96">
        <f t="shared" si="14"/>
        <v>0</v>
      </c>
      <c r="L131" s="97">
        <f t="shared" si="15"/>
        <v>0</v>
      </c>
      <c r="M131" s="116">
        <f>L131</f>
        <v>0</v>
      </c>
      <c r="N131" s="98" t="s">
        <v>75</v>
      </c>
      <c r="O131" s="22">
        <f>F131*G131*$R$19</f>
        <v>0</v>
      </c>
      <c r="P131" s="40" t="e">
        <f t="shared" si="10"/>
        <v>#DIV/0!</v>
      </c>
    </row>
    <row r="132" spans="1:16" x14ac:dyDescent="0.25">
      <c r="A132" s="91" t="s">
        <v>31</v>
      </c>
      <c r="B132" s="103" t="s">
        <v>305</v>
      </c>
      <c r="C132" s="91" t="s">
        <v>306</v>
      </c>
      <c r="D132" s="93" t="s">
        <v>22</v>
      </c>
      <c r="E132" s="93" t="s">
        <v>34</v>
      </c>
      <c r="F132" s="130">
        <v>11.99</v>
      </c>
      <c r="G132" s="111">
        <v>200</v>
      </c>
      <c r="H132" s="95">
        <f>'Inschrijfstaat schoonmaak'!$D$12</f>
        <v>0</v>
      </c>
      <c r="I132" s="96">
        <f t="shared" si="13"/>
        <v>0</v>
      </c>
      <c r="J132" s="96">
        <v>36.64</v>
      </c>
      <c r="K132" s="96">
        <f t="shared" si="14"/>
        <v>0</v>
      </c>
      <c r="L132" s="97">
        <f t="shared" si="15"/>
        <v>0</v>
      </c>
      <c r="M132" s="116">
        <f>L132</f>
        <v>0</v>
      </c>
      <c r="N132" s="98" t="s">
        <v>75</v>
      </c>
      <c r="O132" s="22">
        <f t="shared" ref="O132:O136" si="16">F132*G132*$R$19</f>
        <v>0</v>
      </c>
      <c r="P132" s="40" t="e">
        <f t="shared" si="10"/>
        <v>#DIV/0!</v>
      </c>
    </row>
    <row r="133" spans="1:16" x14ac:dyDescent="0.25">
      <c r="A133" s="91" t="s">
        <v>13</v>
      </c>
      <c r="B133" s="101" t="s">
        <v>178</v>
      </c>
      <c r="C133" s="91" t="s">
        <v>306</v>
      </c>
      <c r="D133" s="93" t="s">
        <v>22</v>
      </c>
      <c r="E133" s="93" t="s">
        <v>307</v>
      </c>
      <c r="F133" s="130">
        <v>11.99</v>
      </c>
      <c r="G133" s="115">
        <v>200</v>
      </c>
      <c r="H133" s="95">
        <f>'Inschrijfstaat schoonmaak'!$D$12</f>
        <v>0</v>
      </c>
      <c r="I133" s="96">
        <f t="shared" si="13"/>
        <v>0</v>
      </c>
      <c r="J133" s="96">
        <v>36.64</v>
      </c>
      <c r="K133" s="96">
        <f t="shared" si="14"/>
        <v>0</v>
      </c>
      <c r="L133" s="97">
        <f t="shared" si="15"/>
        <v>0</v>
      </c>
      <c r="M133" s="98"/>
      <c r="N133" s="98" t="s">
        <v>75</v>
      </c>
      <c r="O133" s="22">
        <f t="shared" si="16"/>
        <v>0</v>
      </c>
      <c r="P133" s="40" t="e">
        <f t="shared" si="10"/>
        <v>#DIV/0!</v>
      </c>
    </row>
    <row r="134" spans="1:16" x14ac:dyDescent="0.25">
      <c r="A134" s="91" t="s">
        <v>59</v>
      </c>
      <c r="B134" s="103" t="s">
        <v>308</v>
      </c>
      <c r="C134" s="91" t="s">
        <v>309</v>
      </c>
      <c r="D134" s="93" t="s">
        <v>22</v>
      </c>
      <c r="E134" s="93" t="s">
        <v>310</v>
      </c>
      <c r="F134" s="130">
        <v>11.99</v>
      </c>
      <c r="G134" s="111">
        <v>200</v>
      </c>
      <c r="H134" s="95">
        <f>'Inschrijfstaat schoonmaak'!$D$12</f>
        <v>0</v>
      </c>
      <c r="I134" s="96">
        <f t="shared" si="13"/>
        <v>0</v>
      </c>
      <c r="J134" s="96">
        <v>36.64</v>
      </c>
      <c r="K134" s="96">
        <f t="shared" si="14"/>
        <v>0</v>
      </c>
      <c r="L134" s="97">
        <f t="shared" si="15"/>
        <v>0</v>
      </c>
      <c r="M134" s="98"/>
      <c r="N134" s="98" t="s">
        <v>75</v>
      </c>
      <c r="O134" s="22">
        <f t="shared" si="16"/>
        <v>0</v>
      </c>
      <c r="P134" s="40" t="e">
        <f t="shared" si="10"/>
        <v>#DIV/0!</v>
      </c>
    </row>
    <row r="135" spans="1:16" x14ac:dyDescent="0.25">
      <c r="A135" s="91" t="s">
        <v>24</v>
      </c>
      <c r="B135" s="101" t="s">
        <v>51</v>
      </c>
      <c r="C135" s="91" t="s">
        <v>311</v>
      </c>
      <c r="D135" s="93" t="s">
        <v>22</v>
      </c>
      <c r="E135" s="93" t="s">
        <v>27</v>
      </c>
      <c r="F135" s="130">
        <v>4.9800000000000004</v>
      </c>
      <c r="G135" s="115">
        <v>200</v>
      </c>
      <c r="H135" s="95">
        <f>'Inschrijfstaat schoonmaak'!$D$12</f>
        <v>0</v>
      </c>
      <c r="I135" s="96">
        <f t="shared" si="13"/>
        <v>0</v>
      </c>
      <c r="J135" s="96">
        <v>18.260000000000002</v>
      </c>
      <c r="K135" s="96">
        <f t="shared" si="14"/>
        <v>0</v>
      </c>
      <c r="L135" s="97">
        <f t="shared" si="15"/>
        <v>0</v>
      </c>
      <c r="M135" s="116">
        <f>L135</f>
        <v>0</v>
      </c>
      <c r="N135" s="98" t="s">
        <v>75</v>
      </c>
      <c r="O135" s="22">
        <f t="shared" si="16"/>
        <v>0</v>
      </c>
      <c r="P135" s="40" t="e">
        <f t="shared" si="10"/>
        <v>#DIV/0!</v>
      </c>
    </row>
    <row r="136" spans="1:16" x14ac:dyDescent="0.25">
      <c r="A136" s="91" t="s">
        <v>24</v>
      </c>
      <c r="B136" s="101" t="s">
        <v>312</v>
      </c>
      <c r="C136" s="91" t="s">
        <v>313</v>
      </c>
      <c r="D136" s="93" t="s">
        <v>22</v>
      </c>
      <c r="E136" s="93" t="s">
        <v>314</v>
      </c>
      <c r="F136" s="130">
        <v>4.96</v>
      </c>
      <c r="G136" s="115">
        <v>200</v>
      </c>
      <c r="H136" s="95">
        <f>'Inschrijfstaat schoonmaak'!$D$12</f>
        <v>0</v>
      </c>
      <c r="I136" s="96">
        <f t="shared" si="13"/>
        <v>0</v>
      </c>
      <c r="J136" s="96">
        <v>18.190000000000001</v>
      </c>
      <c r="K136" s="96">
        <f t="shared" si="14"/>
        <v>0</v>
      </c>
      <c r="L136" s="97">
        <f t="shared" si="15"/>
        <v>0</v>
      </c>
      <c r="M136" s="98"/>
      <c r="N136" s="98" t="s">
        <v>75</v>
      </c>
      <c r="O136" s="22">
        <f t="shared" si="16"/>
        <v>0</v>
      </c>
      <c r="P136" s="40" t="e">
        <f t="shared" si="10"/>
        <v>#DIV/0!</v>
      </c>
    </row>
    <row r="137" spans="1:16" x14ac:dyDescent="0.25">
      <c r="A137" s="91" t="s">
        <v>24</v>
      </c>
      <c r="B137" s="101" t="s">
        <v>315</v>
      </c>
      <c r="C137" s="91" t="s">
        <v>316</v>
      </c>
      <c r="D137" s="93" t="s">
        <v>22</v>
      </c>
      <c r="E137" s="93" t="s">
        <v>317</v>
      </c>
      <c r="F137" s="130">
        <v>1</v>
      </c>
      <c r="G137" s="115">
        <v>200</v>
      </c>
      <c r="H137" s="95">
        <f>'Inschrijfstaat schoonmaak'!$D$13</f>
        <v>0</v>
      </c>
      <c r="I137" s="96">
        <f t="shared" si="13"/>
        <v>0</v>
      </c>
      <c r="J137" s="96">
        <v>4.07</v>
      </c>
      <c r="K137" s="96">
        <f t="shared" si="14"/>
        <v>0</v>
      </c>
      <c r="L137" s="97">
        <f t="shared" si="15"/>
        <v>0</v>
      </c>
      <c r="M137" s="116">
        <f>L137</f>
        <v>0</v>
      </c>
      <c r="N137" s="98" t="s">
        <v>79</v>
      </c>
      <c r="O137" s="22">
        <f>F137*G137*$R$20</f>
        <v>0</v>
      </c>
      <c r="P137" s="40" t="e">
        <f t="shared" si="10"/>
        <v>#DIV/0!</v>
      </c>
    </row>
    <row r="138" spans="1:16" x14ac:dyDescent="0.25">
      <c r="A138" s="91" t="s">
        <v>24</v>
      </c>
      <c r="B138" s="107" t="s">
        <v>220</v>
      </c>
      <c r="C138" s="91" t="s">
        <v>318</v>
      </c>
      <c r="D138" s="93" t="s">
        <v>53</v>
      </c>
      <c r="E138" s="93" t="s">
        <v>123</v>
      </c>
      <c r="F138" s="130">
        <v>2</v>
      </c>
      <c r="G138" s="117">
        <v>200</v>
      </c>
      <c r="H138" s="95">
        <f>'Inschrijfstaat schoonmaak'!$D$13</f>
        <v>0</v>
      </c>
      <c r="I138" s="96">
        <f t="shared" si="13"/>
        <v>0</v>
      </c>
      <c r="J138" s="96">
        <v>8.15</v>
      </c>
      <c r="K138" s="96">
        <f t="shared" si="14"/>
        <v>0</v>
      </c>
      <c r="L138" s="97">
        <f t="shared" si="15"/>
        <v>0</v>
      </c>
      <c r="M138" s="98"/>
      <c r="N138" s="98" t="s">
        <v>79</v>
      </c>
      <c r="O138" s="22">
        <f t="shared" ref="O138:O148" si="17">F138*G138*$R$20</f>
        <v>0</v>
      </c>
      <c r="P138" s="40" t="e">
        <f t="shared" si="10"/>
        <v>#DIV/0!</v>
      </c>
    </row>
    <row r="139" spans="1:16" x14ac:dyDescent="0.25">
      <c r="A139" s="91" t="s">
        <v>50</v>
      </c>
      <c r="B139" s="107" t="s">
        <v>319</v>
      </c>
      <c r="C139" s="91" t="s">
        <v>320</v>
      </c>
      <c r="D139" s="93" t="s">
        <v>53</v>
      </c>
      <c r="E139" s="93" t="s">
        <v>321</v>
      </c>
      <c r="F139" s="130">
        <v>3.35</v>
      </c>
      <c r="G139" s="117">
        <v>200</v>
      </c>
      <c r="H139" s="95">
        <f>'Inschrijfstaat schoonmaak'!$D$13</f>
        <v>0</v>
      </c>
      <c r="I139" s="96">
        <f t="shared" si="13"/>
        <v>0</v>
      </c>
      <c r="J139" s="96">
        <v>13.65</v>
      </c>
      <c r="K139" s="96">
        <f t="shared" si="14"/>
        <v>0</v>
      </c>
      <c r="L139" s="97">
        <f t="shared" si="15"/>
        <v>0</v>
      </c>
      <c r="M139" s="98"/>
      <c r="N139" s="98" t="s">
        <v>79</v>
      </c>
      <c r="O139" s="22">
        <f t="shared" si="17"/>
        <v>0</v>
      </c>
      <c r="P139" s="40" t="e">
        <f t="shared" si="10"/>
        <v>#DIV/0!</v>
      </c>
    </row>
    <row r="140" spans="1:16" x14ac:dyDescent="0.25">
      <c r="A140" s="91" t="s">
        <v>24</v>
      </c>
      <c r="B140" s="92" t="s">
        <v>117</v>
      </c>
      <c r="C140" s="91" t="s">
        <v>322</v>
      </c>
      <c r="D140" s="93" t="s">
        <v>22</v>
      </c>
      <c r="E140" s="93" t="s">
        <v>323</v>
      </c>
      <c r="F140" s="130">
        <v>4.33</v>
      </c>
      <c r="G140" s="94">
        <v>200</v>
      </c>
      <c r="H140" s="95">
        <f>'Inschrijfstaat schoonmaak'!$D$13</f>
        <v>0</v>
      </c>
      <c r="I140" s="96">
        <f t="shared" si="13"/>
        <v>0</v>
      </c>
      <c r="J140" s="96">
        <v>17.64</v>
      </c>
      <c r="K140" s="96">
        <f t="shared" si="14"/>
        <v>0</v>
      </c>
      <c r="L140" s="97">
        <f t="shared" si="15"/>
        <v>0</v>
      </c>
      <c r="M140" s="98"/>
      <c r="N140" s="98" t="s">
        <v>79</v>
      </c>
      <c r="O140" s="22">
        <f t="shared" si="17"/>
        <v>0</v>
      </c>
      <c r="P140" s="40" t="e">
        <f t="shared" si="10"/>
        <v>#DIV/0!</v>
      </c>
    </row>
    <row r="141" spans="1:16" x14ac:dyDescent="0.25">
      <c r="A141" s="91" t="s">
        <v>24</v>
      </c>
      <c r="B141" s="105" t="s">
        <v>226</v>
      </c>
      <c r="C141" s="91" t="s">
        <v>306</v>
      </c>
      <c r="D141" s="93" t="s">
        <v>22</v>
      </c>
      <c r="E141" s="93" t="s">
        <v>324</v>
      </c>
      <c r="F141" s="130">
        <v>5.0999999999999996</v>
      </c>
      <c r="G141" s="94">
        <v>200</v>
      </c>
      <c r="H141" s="95">
        <f>'Inschrijfstaat schoonmaak'!$D$13</f>
        <v>0</v>
      </c>
      <c r="I141" s="96">
        <f t="shared" si="13"/>
        <v>0</v>
      </c>
      <c r="J141" s="96">
        <v>20.78</v>
      </c>
      <c r="K141" s="96">
        <f t="shared" si="14"/>
        <v>0</v>
      </c>
      <c r="L141" s="97">
        <f t="shared" si="15"/>
        <v>0</v>
      </c>
      <c r="M141" s="98"/>
      <c r="N141" s="98" t="s">
        <v>79</v>
      </c>
      <c r="O141" s="22">
        <f t="shared" si="17"/>
        <v>0</v>
      </c>
      <c r="P141" s="40" t="e">
        <f t="shared" si="10"/>
        <v>#DIV/0!</v>
      </c>
    </row>
    <row r="142" spans="1:16" x14ac:dyDescent="0.25">
      <c r="A142" s="91" t="s">
        <v>50</v>
      </c>
      <c r="B142" s="107" t="s">
        <v>222</v>
      </c>
      <c r="C142" s="91" t="s">
        <v>306</v>
      </c>
      <c r="D142" s="93" t="s">
        <v>53</v>
      </c>
      <c r="E142" s="93" t="s">
        <v>65</v>
      </c>
      <c r="F142" s="130">
        <v>5.0999999999999996</v>
      </c>
      <c r="G142" s="118">
        <v>200</v>
      </c>
      <c r="H142" s="95">
        <f>'Inschrijfstaat schoonmaak'!$D$13</f>
        <v>0</v>
      </c>
      <c r="I142" s="96">
        <f t="shared" si="13"/>
        <v>0</v>
      </c>
      <c r="J142" s="96">
        <v>20.78</v>
      </c>
      <c r="K142" s="96">
        <f t="shared" si="14"/>
        <v>0</v>
      </c>
      <c r="L142" s="97">
        <f t="shared" si="15"/>
        <v>0</v>
      </c>
      <c r="M142" s="98"/>
      <c r="N142" s="98" t="s">
        <v>79</v>
      </c>
      <c r="O142" s="22">
        <f t="shared" si="17"/>
        <v>0</v>
      </c>
      <c r="P142" s="40" t="e">
        <f t="shared" si="10"/>
        <v>#DIV/0!</v>
      </c>
    </row>
    <row r="143" spans="1:16" x14ac:dyDescent="0.25">
      <c r="A143" s="91" t="s">
        <v>13</v>
      </c>
      <c r="B143" s="105" t="s">
        <v>226</v>
      </c>
      <c r="C143" s="91" t="s">
        <v>306</v>
      </c>
      <c r="D143" s="93" t="s">
        <v>16</v>
      </c>
      <c r="E143" s="93" t="s">
        <v>34</v>
      </c>
      <c r="F143" s="130">
        <v>6.9</v>
      </c>
      <c r="G143" s="94">
        <v>200</v>
      </c>
      <c r="H143" s="95">
        <f>'Inschrijfstaat schoonmaak'!$D$13</f>
        <v>0</v>
      </c>
      <c r="I143" s="96">
        <f t="shared" si="13"/>
        <v>0</v>
      </c>
      <c r="J143" s="96">
        <v>28.11</v>
      </c>
      <c r="K143" s="96">
        <f t="shared" si="14"/>
        <v>0</v>
      </c>
      <c r="L143" s="97">
        <f t="shared" si="15"/>
        <v>0</v>
      </c>
      <c r="M143" s="98"/>
      <c r="N143" s="98" t="s">
        <v>79</v>
      </c>
      <c r="O143" s="22">
        <f t="shared" si="17"/>
        <v>0</v>
      </c>
      <c r="P143" s="40" t="e">
        <f t="shared" si="10"/>
        <v>#DIV/0!</v>
      </c>
    </row>
    <row r="144" spans="1:16" x14ac:dyDescent="0.25">
      <c r="A144" s="91" t="s">
        <v>13</v>
      </c>
      <c r="B144" s="92" t="s">
        <v>226</v>
      </c>
      <c r="C144" s="91" t="s">
        <v>309</v>
      </c>
      <c r="D144" s="93" t="s">
        <v>16</v>
      </c>
      <c r="E144" s="93" t="s">
        <v>325</v>
      </c>
      <c r="F144" s="130">
        <v>6.9</v>
      </c>
      <c r="G144" s="94">
        <v>200</v>
      </c>
      <c r="H144" s="95">
        <f>'Inschrijfstaat schoonmaak'!$D$13</f>
        <v>0</v>
      </c>
      <c r="I144" s="96">
        <f t="shared" si="13"/>
        <v>0</v>
      </c>
      <c r="J144" s="96">
        <v>28.11</v>
      </c>
      <c r="K144" s="96">
        <f t="shared" si="14"/>
        <v>0</v>
      </c>
      <c r="L144" s="97">
        <f t="shared" si="15"/>
        <v>0</v>
      </c>
      <c r="M144" s="98"/>
      <c r="N144" s="98" t="s">
        <v>79</v>
      </c>
      <c r="O144" s="22">
        <f t="shared" si="17"/>
        <v>0</v>
      </c>
      <c r="P144" s="40" t="e">
        <f t="shared" ref="P144:P183" si="18">O144/I144-1</f>
        <v>#DIV/0!</v>
      </c>
    </row>
    <row r="145" spans="1:16" x14ac:dyDescent="0.25">
      <c r="A145" s="91" t="s">
        <v>326</v>
      </c>
      <c r="B145" s="92" t="s">
        <v>70</v>
      </c>
      <c r="C145" s="91" t="s">
        <v>309</v>
      </c>
      <c r="D145" s="93" t="s">
        <v>22</v>
      </c>
      <c r="E145" s="93" t="s">
        <v>327</v>
      </c>
      <c r="F145" s="130">
        <v>5.49</v>
      </c>
      <c r="G145" s="94">
        <v>200</v>
      </c>
      <c r="H145" s="95">
        <f>'Inschrijfstaat schoonmaak'!$D$13</f>
        <v>0</v>
      </c>
      <c r="I145" s="96">
        <f t="shared" si="13"/>
        <v>0</v>
      </c>
      <c r="J145" s="96">
        <v>22.37</v>
      </c>
      <c r="K145" s="96">
        <f t="shared" si="14"/>
        <v>0</v>
      </c>
      <c r="L145" s="97">
        <f t="shared" si="15"/>
        <v>0</v>
      </c>
      <c r="M145" s="98"/>
      <c r="N145" s="98" t="s">
        <v>79</v>
      </c>
      <c r="O145" s="22">
        <f t="shared" si="17"/>
        <v>0</v>
      </c>
      <c r="P145" s="40" t="e">
        <f t="shared" si="18"/>
        <v>#DIV/0!</v>
      </c>
    </row>
    <row r="146" spans="1:16" x14ac:dyDescent="0.25">
      <c r="A146" s="91" t="s">
        <v>24</v>
      </c>
      <c r="B146" s="107" t="s">
        <v>312</v>
      </c>
      <c r="C146" s="91" t="s">
        <v>328</v>
      </c>
      <c r="D146" s="93" t="s">
        <v>53</v>
      </c>
      <c r="E146" s="93" t="s">
        <v>65</v>
      </c>
      <c r="F146" s="130">
        <v>2.23</v>
      </c>
      <c r="G146" s="117">
        <v>200</v>
      </c>
      <c r="H146" s="95">
        <f>'Inschrijfstaat schoonmaak'!$D$13</f>
        <v>0</v>
      </c>
      <c r="I146" s="96">
        <f t="shared" si="13"/>
        <v>0</v>
      </c>
      <c r="J146" s="96">
        <v>9.09</v>
      </c>
      <c r="K146" s="96">
        <f t="shared" si="14"/>
        <v>0</v>
      </c>
      <c r="L146" s="97">
        <f t="shared" si="15"/>
        <v>0</v>
      </c>
      <c r="M146" s="98"/>
      <c r="N146" s="98" t="s">
        <v>79</v>
      </c>
      <c r="O146" s="22">
        <f t="shared" si="17"/>
        <v>0</v>
      </c>
      <c r="P146" s="40" t="e">
        <f t="shared" si="18"/>
        <v>#DIV/0!</v>
      </c>
    </row>
    <row r="147" spans="1:16" x14ac:dyDescent="0.25">
      <c r="A147" s="91" t="s">
        <v>259</v>
      </c>
      <c r="B147" s="124" t="s">
        <v>70</v>
      </c>
      <c r="C147" s="91" t="s">
        <v>329</v>
      </c>
      <c r="D147" s="93" t="s">
        <v>78</v>
      </c>
      <c r="E147" s="93" t="s">
        <v>330</v>
      </c>
      <c r="F147" s="130">
        <v>2.3199999999999998</v>
      </c>
      <c r="G147" s="115">
        <v>80</v>
      </c>
      <c r="H147" s="95">
        <f>'Inschrijfstaat schoonmaak'!$D$13</f>
        <v>0</v>
      </c>
      <c r="I147" s="96">
        <f t="shared" si="13"/>
        <v>0</v>
      </c>
      <c r="J147" s="96">
        <v>4.8600000000000003</v>
      </c>
      <c r="K147" s="96">
        <f t="shared" si="14"/>
        <v>0</v>
      </c>
      <c r="L147" s="97">
        <f t="shared" si="15"/>
        <v>0</v>
      </c>
      <c r="M147" s="116">
        <f>L147</f>
        <v>0</v>
      </c>
      <c r="N147" s="98" t="s">
        <v>79</v>
      </c>
      <c r="O147" s="22">
        <f t="shared" si="17"/>
        <v>0</v>
      </c>
      <c r="P147" s="40" t="e">
        <f t="shared" si="18"/>
        <v>#DIV/0!</v>
      </c>
    </row>
    <row r="148" spans="1:16" x14ac:dyDescent="0.25">
      <c r="A148" s="91" t="s">
        <v>259</v>
      </c>
      <c r="B148" s="125" t="s">
        <v>88</v>
      </c>
      <c r="C148" s="91" t="s">
        <v>329</v>
      </c>
      <c r="D148" s="93" t="s">
        <v>22</v>
      </c>
      <c r="E148" s="93" t="s">
        <v>27</v>
      </c>
      <c r="F148" s="130">
        <v>3</v>
      </c>
      <c r="G148" s="115">
        <v>80</v>
      </c>
      <c r="H148" s="95">
        <f>'Inschrijfstaat schoonmaak'!$D$13</f>
        <v>0</v>
      </c>
      <c r="I148" s="96">
        <f t="shared" si="13"/>
        <v>0</v>
      </c>
      <c r="J148" s="96">
        <v>6.29</v>
      </c>
      <c r="K148" s="96">
        <f t="shared" si="14"/>
        <v>0</v>
      </c>
      <c r="L148" s="97">
        <f t="shared" si="15"/>
        <v>0</v>
      </c>
      <c r="M148" s="98"/>
      <c r="N148" s="98" t="s">
        <v>79</v>
      </c>
      <c r="O148" s="22">
        <f t="shared" si="17"/>
        <v>0</v>
      </c>
      <c r="P148" s="40" t="e">
        <f t="shared" si="18"/>
        <v>#DIV/0!</v>
      </c>
    </row>
    <row r="149" spans="1:16" x14ac:dyDescent="0.25">
      <c r="A149" s="91" t="s">
        <v>13</v>
      </c>
      <c r="B149" s="92" t="s">
        <v>117</v>
      </c>
      <c r="C149" s="91" t="s">
        <v>331</v>
      </c>
      <c r="D149" s="93" t="s">
        <v>71</v>
      </c>
      <c r="E149" s="93" t="s">
        <v>34</v>
      </c>
      <c r="F149" s="130">
        <v>4.33</v>
      </c>
      <c r="G149" s="94">
        <v>200</v>
      </c>
      <c r="H149" s="95">
        <f>'Inschrijfstaat schoonmaak'!$D$15</f>
        <v>0</v>
      </c>
      <c r="I149" s="96">
        <f t="shared" si="13"/>
        <v>0</v>
      </c>
      <c r="J149" s="96">
        <v>26.46</v>
      </c>
      <c r="K149" s="96">
        <f t="shared" si="14"/>
        <v>0</v>
      </c>
      <c r="L149" s="97">
        <f t="shared" si="15"/>
        <v>0</v>
      </c>
      <c r="M149" s="116">
        <f>L149</f>
        <v>0</v>
      </c>
      <c r="N149" s="98" t="s">
        <v>83</v>
      </c>
      <c r="O149" s="22">
        <f>F149*G149*$R$21</f>
        <v>0</v>
      </c>
      <c r="P149" s="40" t="e">
        <f t="shared" si="18"/>
        <v>#DIV/0!</v>
      </c>
    </row>
    <row r="150" spans="1:16" x14ac:dyDescent="0.25">
      <c r="A150" s="91" t="s">
        <v>31</v>
      </c>
      <c r="B150" s="103" t="s">
        <v>332</v>
      </c>
      <c r="C150" s="99" t="s">
        <v>83</v>
      </c>
      <c r="D150" s="93" t="s">
        <v>22</v>
      </c>
      <c r="E150" s="93" t="s">
        <v>333</v>
      </c>
      <c r="F150" s="130">
        <v>1.1599999999999999</v>
      </c>
      <c r="G150" s="111">
        <v>200</v>
      </c>
      <c r="H150" s="95">
        <f>'Inschrijfstaat schoonmaak'!$D$15</f>
        <v>0</v>
      </c>
      <c r="I150" s="96">
        <f t="shared" si="13"/>
        <v>0</v>
      </c>
      <c r="J150" s="96">
        <v>7.09</v>
      </c>
      <c r="K150" s="96">
        <f t="shared" si="14"/>
        <v>0</v>
      </c>
      <c r="L150" s="97">
        <f t="shared" si="15"/>
        <v>0</v>
      </c>
      <c r="M150" s="98"/>
      <c r="N150" s="98" t="s">
        <v>83</v>
      </c>
      <c r="O150" s="22">
        <f t="shared" ref="O150:O152" si="19">F150*G150*$R$21</f>
        <v>0</v>
      </c>
      <c r="P150" s="40" t="e">
        <f t="shared" si="18"/>
        <v>#DIV/0!</v>
      </c>
    </row>
    <row r="151" spans="1:16" x14ac:dyDescent="0.25">
      <c r="A151" s="91" t="s">
        <v>13</v>
      </c>
      <c r="B151" s="101" t="s">
        <v>178</v>
      </c>
      <c r="C151" s="91" t="s">
        <v>334</v>
      </c>
      <c r="D151" s="93" t="s">
        <v>78</v>
      </c>
      <c r="E151" s="93" t="s">
        <v>330</v>
      </c>
      <c r="F151" s="130">
        <v>1.1599999999999999</v>
      </c>
      <c r="G151" s="115">
        <v>200</v>
      </c>
      <c r="H151" s="95">
        <f>'Inschrijfstaat schoonmaak'!$D$15</f>
        <v>0</v>
      </c>
      <c r="I151" s="96">
        <f t="shared" si="13"/>
        <v>0</v>
      </c>
      <c r="J151" s="96">
        <v>7.09</v>
      </c>
      <c r="K151" s="96">
        <f t="shared" si="14"/>
        <v>0</v>
      </c>
      <c r="L151" s="97">
        <f t="shared" si="15"/>
        <v>0</v>
      </c>
      <c r="M151" s="98"/>
      <c r="N151" s="98" t="s">
        <v>83</v>
      </c>
      <c r="O151" s="22">
        <f t="shared" si="19"/>
        <v>0</v>
      </c>
      <c r="P151" s="40" t="e">
        <f t="shared" si="18"/>
        <v>#DIV/0!</v>
      </c>
    </row>
    <row r="152" spans="1:16" x14ac:dyDescent="0.25">
      <c r="A152" s="91" t="s">
        <v>59</v>
      </c>
      <c r="B152" s="103" t="s">
        <v>60</v>
      </c>
      <c r="C152" s="126" t="s">
        <v>83</v>
      </c>
      <c r="D152" s="93" t="s">
        <v>22</v>
      </c>
      <c r="E152" s="93" t="s">
        <v>335</v>
      </c>
      <c r="F152" s="130">
        <v>1.1599999999999999</v>
      </c>
      <c r="G152" s="111">
        <v>200</v>
      </c>
      <c r="H152" s="95">
        <f>'Inschrijfstaat schoonmaak'!$D$15</f>
        <v>0</v>
      </c>
      <c r="I152" s="96">
        <f t="shared" si="13"/>
        <v>0</v>
      </c>
      <c r="J152" s="96">
        <v>7.09</v>
      </c>
      <c r="K152" s="96">
        <f t="shared" si="14"/>
        <v>0</v>
      </c>
      <c r="L152" s="97">
        <f t="shared" si="15"/>
        <v>0</v>
      </c>
      <c r="M152" s="98"/>
      <c r="N152" s="98" t="s">
        <v>83</v>
      </c>
      <c r="O152" s="22">
        <f t="shared" si="19"/>
        <v>0</v>
      </c>
      <c r="P152" s="40" t="e">
        <f t="shared" si="18"/>
        <v>#DIV/0!</v>
      </c>
    </row>
    <row r="153" spans="1:16" x14ac:dyDescent="0.25">
      <c r="A153" s="91" t="s">
        <v>24</v>
      </c>
      <c r="B153" s="101" t="s">
        <v>98</v>
      </c>
      <c r="C153" s="91" t="s">
        <v>336</v>
      </c>
      <c r="D153" s="93" t="s">
        <v>22</v>
      </c>
      <c r="E153" s="93" t="s">
        <v>116</v>
      </c>
      <c r="F153" s="130">
        <v>3.51</v>
      </c>
      <c r="G153" s="115">
        <v>200</v>
      </c>
      <c r="H153" s="95">
        <f>'Inschrijfstaat schoonmaak'!$D$16</f>
        <v>0</v>
      </c>
      <c r="I153" s="96">
        <f t="shared" si="13"/>
        <v>0</v>
      </c>
      <c r="J153" s="96">
        <v>25.74</v>
      </c>
      <c r="K153" s="96">
        <f t="shared" si="14"/>
        <v>0</v>
      </c>
      <c r="L153" s="97">
        <f t="shared" si="15"/>
        <v>0</v>
      </c>
      <c r="M153" s="98"/>
      <c r="N153" s="98" t="s">
        <v>85</v>
      </c>
      <c r="O153" s="22">
        <f>F153*G153*$R$22</f>
        <v>0</v>
      </c>
      <c r="P153" s="40" t="e">
        <f t="shared" si="18"/>
        <v>#DIV/0!</v>
      </c>
    </row>
    <row r="154" spans="1:16" x14ac:dyDescent="0.25">
      <c r="A154" s="91" t="s">
        <v>24</v>
      </c>
      <c r="B154" s="101" t="s">
        <v>319</v>
      </c>
      <c r="C154" s="91" t="s">
        <v>337</v>
      </c>
      <c r="D154" s="93" t="s">
        <v>22</v>
      </c>
      <c r="E154" s="93" t="s">
        <v>338</v>
      </c>
      <c r="F154" s="130">
        <v>1.36</v>
      </c>
      <c r="G154" s="115">
        <v>200</v>
      </c>
      <c r="H154" s="95">
        <f>'Inschrijfstaat schoonmaak'!$D$17</f>
        <v>0</v>
      </c>
      <c r="I154" s="96">
        <f t="shared" si="13"/>
        <v>0</v>
      </c>
      <c r="J154" s="96">
        <v>14.25</v>
      </c>
      <c r="K154" s="96">
        <f t="shared" si="14"/>
        <v>0</v>
      </c>
      <c r="L154" s="97">
        <f t="shared" si="15"/>
        <v>0</v>
      </c>
      <c r="M154" s="116">
        <f>L154</f>
        <v>0</v>
      </c>
      <c r="N154" s="98" t="s">
        <v>87</v>
      </c>
      <c r="O154" s="22">
        <f>F154*G154*$R$23</f>
        <v>0</v>
      </c>
      <c r="P154" s="40" t="e">
        <f t="shared" si="18"/>
        <v>#DIV/0!</v>
      </c>
    </row>
    <row r="155" spans="1:16" x14ac:dyDescent="0.25">
      <c r="A155" s="91" t="s">
        <v>24</v>
      </c>
      <c r="B155" s="101" t="s">
        <v>265</v>
      </c>
      <c r="C155" s="91" t="s">
        <v>337</v>
      </c>
      <c r="D155" s="93" t="s">
        <v>78</v>
      </c>
      <c r="E155" s="93" t="s">
        <v>339</v>
      </c>
      <c r="F155" s="130">
        <v>1.36</v>
      </c>
      <c r="G155" s="115">
        <v>200</v>
      </c>
      <c r="H155" s="95">
        <f>'Inschrijfstaat schoonmaak'!$D$17</f>
        <v>0</v>
      </c>
      <c r="I155" s="96">
        <f t="shared" si="13"/>
        <v>0</v>
      </c>
      <c r="J155" s="96">
        <v>14.25</v>
      </c>
      <c r="K155" s="96">
        <f t="shared" si="14"/>
        <v>0</v>
      </c>
      <c r="L155" s="97">
        <f t="shared" si="15"/>
        <v>0</v>
      </c>
      <c r="M155" s="98"/>
      <c r="N155" s="98" t="s">
        <v>87</v>
      </c>
      <c r="O155" s="22">
        <f t="shared" ref="O155:O174" si="20">F155*G155*$R$23</f>
        <v>0</v>
      </c>
      <c r="P155" s="40" t="e">
        <f t="shared" si="18"/>
        <v>#DIV/0!</v>
      </c>
    </row>
    <row r="156" spans="1:16" x14ac:dyDescent="0.25">
      <c r="A156" s="91" t="s">
        <v>13</v>
      </c>
      <c r="B156" s="92" t="s">
        <v>292</v>
      </c>
      <c r="C156" s="91" t="s">
        <v>87</v>
      </c>
      <c r="D156" s="93" t="s">
        <v>340</v>
      </c>
      <c r="E156" s="93" t="s">
        <v>323</v>
      </c>
      <c r="F156" s="130">
        <v>1.2</v>
      </c>
      <c r="G156" s="94">
        <v>200</v>
      </c>
      <c r="H156" s="95">
        <f>'Inschrijfstaat schoonmaak'!$D$17</f>
        <v>0</v>
      </c>
      <c r="I156" s="96">
        <f t="shared" si="13"/>
        <v>0</v>
      </c>
      <c r="J156" s="96">
        <v>12.57</v>
      </c>
      <c r="K156" s="96">
        <f t="shared" si="14"/>
        <v>0</v>
      </c>
      <c r="L156" s="97">
        <f t="shared" si="15"/>
        <v>0</v>
      </c>
      <c r="M156" s="98"/>
      <c r="N156" s="98" t="s">
        <v>87</v>
      </c>
      <c r="O156" s="22">
        <f t="shared" si="20"/>
        <v>0</v>
      </c>
      <c r="P156" s="40" t="e">
        <f t="shared" si="18"/>
        <v>#DIV/0!</v>
      </c>
    </row>
    <row r="157" spans="1:16" x14ac:dyDescent="0.25">
      <c r="A157" s="91" t="s">
        <v>13</v>
      </c>
      <c r="B157" s="92" t="s">
        <v>14</v>
      </c>
      <c r="C157" s="91" t="s">
        <v>87</v>
      </c>
      <c r="D157" s="93" t="s">
        <v>273</v>
      </c>
      <c r="E157" s="93" t="s">
        <v>323</v>
      </c>
      <c r="F157" s="130">
        <v>1.2</v>
      </c>
      <c r="G157" s="94">
        <v>200</v>
      </c>
      <c r="H157" s="95">
        <f>'Inschrijfstaat schoonmaak'!$D$17</f>
        <v>0</v>
      </c>
      <c r="I157" s="96">
        <f t="shared" si="13"/>
        <v>0</v>
      </c>
      <c r="J157" s="96">
        <v>12.57</v>
      </c>
      <c r="K157" s="96">
        <f t="shared" si="14"/>
        <v>0</v>
      </c>
      <c r="L157" s="97">
        <f t="shared" si="15"/>
        <v>0</v>
      </c>
      <c r="M157" s="98"/>
      <c r="N157" s="98" t="s">
        <v>87</v>
      </c>
      <c r="O157" s="22">
        <f t="shared" si="20"/>
        <v>0</v>
      </c>
      <c r="P157" s="40" t="e">
        <f t="shared" si="18"/>
        <v>#DIV/0!</v>
      </c>
    </row>
    <row r="158" spans="1:16" x14ac:dyDescent="0.25">
      <c r="A158" s="91" t="s">
        <v>24</v>
      </c>
      <c r="B158" s="105" t="s">
        <v>292</v>
      </c>
      <c r="C158" s="91" t="s">
        <v>87</v>
      </c>
      <c r="D158" s="93" t="s">
        <v>22</v>
      </c>
      <c r="E158" s="93" t="s">
        <v>341</v>
      </c>
      <c r="F158" s="130">
        <v>1.2</v>
      </c>
      <c r="G158" s="94">
        <v>200</v>
      </c>
      <c r="H158" s="95">
        <f>'Inschrijfstaat schoonmaak'!$D$17</f>
        <v>0</v>
      </c>
      <c r="I158" s="96">
        <f t="shared" si="13"/>
        <v>0</v>
      </c>
      <c r="J158" s="96">
        <v>12.57</v>
      </c>
      <c r="K158" s="96">
        <f t="shared" si="14"/>
        <v>0</v>
      </c>
      <c r="L158" s="97">
        <f t="shared" si="15"/>
        <v>0</v>
      </c>
      <c r="M158" s="98"/>
      <c r="N158" s="98" t="s">
        <v>87</v>
      </c>
      <c r="O158" s="22">
        <f t="shared" si="20"/>
        <v>0</v>
      </c>
      <c r="P158" s="40" t="e">
        <f t="shared" si="18"/>
        <v>#DIV/0!</v>
      </c>
    </row>
    <row r="159" spans="1:16" x14ac:dyDescent="0.25">
      <c r="A159" s="91" t="s">
        <v>24</v>
      </c>
      <c r="B159" s="92" t="s">
        <v>14</v>
      </c>
      <c r="C159" s="91" t="s">
        <v>87</v>
      </c>
      <c r="D159" s="93" t="s">
        <v>22</v>
      </c>
      <c r="E159" s="93" t="s">
        <v>34</v>
      </c>
      <c r="F159" s="130">
        <v>1.2</v>
      </c>
      <c r="G159" s="94">
        <v>200</v>
      </c>
      <c r="H159" s="95">
        <f>'Inschrijfstaat schoonmaak'!$D$17</f>
        <v>0</v>
      </c>
      <c r="I159" s="96">
        <f t="shared" si="13"/>
        <v>0</v>
      </c>
      <c r="J159" s="96">
        <v>12.57</v>
      </c>
      <c r="K159" s="96">
        <f t="shared" si="14"/>
        <v>0</v>
      </c>
      <c r="L159" s="97">
        <f t="shared" si="15"/>
        <v>0</v>
      </c>
      <c r="M159" s="98"/>
      <c r="N159" s="98" t="s">
        <v>87</v>
      </c>
      <c r="O159" s="22">
        <f t="shared" si="20"/>
        <v>0</v>
      </c>
      <c r="P159" s="40" t="e">
        <f t="shared" si="18"/>
        <v>#DIV/0!</v>
      </c>
    </row>
    <row r="160" spans="1:16" x14ac:dyDescent="0.25">
      <c r="A160" s="91" t="s">
        <v>24</v>
      </c>
      <c r="B160" s="92" t="s">
        <v>342</v>
      </c>
      <c r="C160" s="91" t="s">
        <v>87</v>
      </c>
      <c r="D160" s="93" t="s">
        <v>22</v>
      </c>
      <c r="E160" s="93" t="s">
        <v>324</v>
      </c>
      <c r="F160" s="130">
        <v>1.2</v>
      </c>
      <c r="G160" s="94">
        <v>200</v>
      </c>
      <c r="H160" s="95">
        <f>'Inschrijfstaat schoonmaak'!$D$17</f>
        <v>0</v>
      </c>
      <c r="I160" s="96">
        <f t="shared" si="13"/>
        <v>0</v>
      </c>
      <c r="J160" s="96">
        <v>12.57</v>
      </c>
      <c r="K160" s="96">
        <f t="shared" si="14"/>
        <v>0</v>
      </c>
      <c r="L160" s="97">
        <f t="shared" si="15"/>
        <v>0</v>
      </c>
      <c r="M160" s="98"/>
      <c r="N160" s="98" t="s">
        <v>87</v>
      </c>
      <c r="O160" s="22">
        <f t="shared" si="20"/>
        <v>0</v>
      </c>
      <c r="P160" s="40" t="e">
        <f t="shared" si="18"/>
        <v>#DIV/0!</v>
      </c>
    </row>
    <row r="161" spans="1:16" x14ac:dyDescent="0.25">
      <c r="A161" s="91" t="s">
        <v>31</v>
      </c>
      <c r="B161" s="103" t="s">
        <v>343</v>
      </c>
      <c r="C161" s="91" t="s">
        <v>87</v>
      </c>
      <c r="D161" s="93" t="s">
        <v>22</v>
      </c>
      <c r="E161" s="93" t="s">
        <v>34</v>
      </c>
      <c r="F161" s="130">
        <v>1</v>
      </c>
      <c r="G161" s="111">
        <v>200</v>
      </c>
      <c r="H161" s="95">
        <f>'Inschrijfstaat schoonmaak'!$D$17</f>
        <v>0</v>
      </c>
      <c r="I161" s="96">
        <f t="shared" si="13"/>
        <v>0</v>
      </c>
      <c r="J161" s="96">
        <v>10.48</v>
      </c>
      <c r="K161" s="96">
        <f t="shared" si="14"/>
        <v>0</v>
      </c>
      <c r="L161" s="97">
        <f t="shared" si="15"/>
        <v>0</v>
      </c>
      <c r="M161" s="98"/>
      <c r="N161" s="98" t="s">
        <v>87</v>
      </c>
      <c r="O161" s="22">
        <f t="shared" si="20"/>
        <v>0</v>
      </c>
      <c r="P161" s="40" t="e">
        <f t="shared" si="18"/>
        <v>#DIV/0!</v>
      </c>
    </row>
    <row r="162" spans="1:16" x14ac:dyDescent="0.25">
      <c r="A162" s="91" t="s">
        <v>31</v>
      </c>
      <c r="B162" s="103" t="s">
        <v>344</v>
      </c>
      <c r="C162" s="91" t="s">
        <v>87</v>
      </c>
      <c r="D162" s="93" t="s">
        <v>45</v>
      </c>
      <c r="E162" s="93" t="s">
        <v>303</v>
      </c>
      <c r="F162" s="130">
        <v>1</v>
      </c>
      <c r="G162" s="111">
        <v>200</v>
      </c>
      <c r="H162" s="95">
        <f>'Inschrijfstaat schoonmaak'!$D$17</f>
        <v>0</v>
      </c>
      <c r="I162" s="96">
        <f t="shared" si="13"/>
        <v>0</v>
      </c>
      <c r="J162" s="96">
        <v>10.48</v>
      </c>
      <c r="K162" s="96">
        <f t="shared" si="14"/>
        <v>0</v>
      </c>
      <c r="L162" s="97">
        <f t="shared" si="15"/>
        <v>0</v>
      </c>
      <c r="M162" s="98"/>
      <c r="N162" s="98" t="s">
        <v>87</v>
      </c>
      <c r="O162" s="22">
        <f t="shared" si="20"/>
        <v>0</v>
      </c>
      <c r="P162" s="40" t="e">
        <f t="shared" si="18"/>
        <v>#DIV/0!</v>
      </c>
    </row>
    <row r="163" spans="1:16" x14ac:dyDescent="0.25">
      <c r="A163" s="91" t="s">
        <v>31</v>
      </c>
      <c r="B163" s="103" t="s">
        <v>345</v>
      </c>
      <c r="C163" s="91" t="s">
        <v>87</v>
      </c>
      <c r="D163" s="93" t="s">
        <v>22</v>
      </c>
      <c r="E163" s="93" t="s">
        <v>346</v>
      </c>
      <c r="F163" s="130">
        <v>1</v>
      </c>
      <c r="G163" s="111">
        <v>200</v>
      </c>
      <c r="H163" s="95">
        <f>'Inschrijfstaat schoonmaak'!$D$17</f>
        <v>0</v>
      </c>
      <c r="I163" s="96">
        <f t="shared" si="13"/>
        <v>0</v>
      </c>
      <c r="J163" s="96">
        <v>10.48</v>
      </c>
      <c r="K163" s="96">
        <f t="shared" si="14"/>
        <v>0</v>
      </c>
      <c r="L163" s="97">
        <f t="shared" si="15"/>
        <v>0</v>
      </c>
      <c r="M163" s="98"/>
      <c r="N163" s="98" t="s">
        <v>87</v>
      </c>
      <c r="O163" s="22">
        <f t="shared" si="20"/>
        <v>0</v>
      </c>
      <c r="P163" s="40" t="e">
        <f t="shared" si="18"/>
        <v>#DIV/0!</v>
      </c>
    </row>
    <row r="164" spans="1:16" x14ac:dyDescent="0.25">
      <c r="A164" s="91" t="s">
        <v>13</v>
      </c>
      <c r="B164" s="101" t="s">
        <v>56</v>
      </c>
      <c r="C164" s="91" t="s">
        <v>87</v>
      </c>
      <c r="D164" s="93" t="s">
        <v>22</v>
      </c>
      <c r="E164" s="93" t="s">
        <v>347</v>
      </c>
      <c r="F164" s="130">
        <v>1</v>
      </c>
      <c r="G164" s="115">
        <v>200</v>
      </c>
      <c r="H164" s="95">
        <f>'Inschrijfstaat schoonmaak'!$D$17</f>
        <v>0</v>
      </c>
      <c r="I164" s="96">
        <f t="shared" si="13"/>
        <v>0</v>
      </c>
      <c r="J164" s="96">
        <v>10.48</v>
      </c>
      <c r="K164" s="96">
        <f t="shared" si="14"/>
        <v>0</v>
      </c>
      <c r="L164" s="97">
        <f t="shared" si="15"/>
        <v>0</v>
      </c>
      <c r="M164" s="98"/>
      <c r="N164" s="98" t="s">
        <v>87</v>
      </c>
      <c r="O164" s="22">
        <f t="shared" si="20"/>
        <v>0</v>
      </c>
      <c r="P164" s="40" t="e">
        <f t="shared" si="18"/>
        <v>#DIV/0!</v>
      </c>
    </row>
    <row r="165" spans="1:16" x14ac:dyDescent="0.25">
      <c r="A165" s="91" t="s">
        <v>13</v>
      </c>
      <c r="B165" s="101" t="s">
        <v>150</v>
      </c>
      <c r="C165" s="91" t="s">
        <v>87</v>
      </c>
      <c r="D165" s="93" t="s">
        <v>22</v>
      </c>
      <c r="E165" s="93" t="s">
        <v>348</v>
      </c>
      <c r="F165" s="130">
        <v>1</v>
      </c>
      <c r="G165" s="115">
        <v>200</v>
      </c>
      <c r="H165" s="95">
        <f>'Inschrijfstaat schoonmaak'!$D$17</f>
        <v>0</v>
      </c>
      <c r="I165" s="96">
        <f t="shared" si="13"/>
        <v>0</v>
      </c>
      <c r="J165" s="96">
        <v>10.48</v>
      </c>
      <c r="K165" s="96">
        <f t="shared" si="14"/>
        <v>0</v>
      </c>
      <c r="L165" s="97">
        <f t="shared" si="15"/>
        <v>0</v>
      </c>
      <c r="M165" s="98"/>
      <c r="N165" s="98" t="s">
        <v>87</v>
      </c>
      <c r="O165" s="22">
        <f t="shared" si="20"/>
        <v>0</v>
      </c>
      <c r="P165" s="40" t="e">
        <f t="shared" si="18"/>
        <v>#DIV/0!</v>
      </c>
    </row>
    <row r="166" spans="1:16" x14ac:dyDescent="0.25">
      <c r="A166" s="91" t="s">
        <v>13</v>
      </c>
      <c r="B166" s="101" t="s">
        <v>152</v>
      </c>
      <c r="C166" s="91" t="s">
        <v>87</v>
      </c>
      <c r="D166" s="93" t="s">
        <v>78</v>
      </c>
      <c r="E166" s="93" t="s">
        <v>349</v>
      </c>
      <c r="F166" s="130">
        <v>1</v>
      </c>
      <c r="G166" s="115">
        <v>200</v>
      </c>
      <c r="H166" s="95">
        <f>'Inschrijfstaat schoonmaak'!$D$17</f>
        <v>0</v>
      </c>
      <c r="I166" s="96">
        <f t="shared" si="13"/>
        <v>0</v>
      </c>
      <c r="J166" s="96">
        <v>10.48</v>
      </c>
      <c r="K166" s="96">
        <f t="shared" si="14"/>
        <v>0</v>
      </c>
      <c r="L166" s="97">
        <f t="shared" si="15"/>
        <v>0</v>
      </c>
      <c r="M166" s="98"/>
      <c r="N166" s="98" t="s">
        <v>87</v>
      </c>
      <c r="O166" s="22">
        <f t="shared" si="20"/>
        <v>0</v>
      </c>
      <c r="P166" s="40" t="e">
        <f t="shared" si="18"/>
        <v>#DIV/0!</v>
      </c>
    </row>
    <row r="167" spans="1:16" x14ac:dyDescent="0.25">
      <c r="A167" s="91" t="s">
        <v>50</v>
      </c>
      <c r="B167" s="107" t="s">
        <v>157</v>
      </c>
      <c r="C167" s="91" t="s">
        <v>87</v>
      </c>
      <c r="D167" s="93" t="s">
        <v>53</v>
      </c>
      <c r="E167" s="93" t="s">
        <v>321</v>
      </c>
      <c r="F167" s="130">
        <v>1</v>
      </c>
      <c r="G167" s="118">
        <v>200</v>
      </c>
      <c r="H167" s="95">
        <f>'Inschrijfstaat schoonmaak'!$D$17</f>
        <v>0</v>
      </c>
      <c r="I167" s="96">
        <f t="shared" si="13"/>
        <v>0</v>
      </c>
      <c r="J167" s="96">
        <v>10.48</v>
      </c>
      <c r="K167" s="96">
        <f t="shared" si="14"/>
        <v>0</v>
      </c>
      <c r="L167" s="97">
        <f t="shared" si="15"/>
        <v>0</v>
      </c>
      <c r="M167" s="98"/>
      <c r="N167" s="98" t="s">
        <v>87</v>
      </c>
      <c r="O167" s="22">
        <f t="shared" si="20"/>
        <v>0</v>
      </c>
      <c r="P167" s="40" t="e">
        <f t="shared" si="18"/>
        <v>#DIV/0!</v>
      </c>
    </row>
    <row r="168" spans="1:16" x14ac:dyDescent="0.25">
      <c r="A168" s="91" t="s">
        <v>24</v>
      </c>
      <c r="B168" s="107" t="s">
        <v>274</v>
      </c>
      <c r="C168" s="91" t="s">
        <v>87</v>
      </c>
      <c r="D168" s="93" t="s">
        <v>53</v>
      </c>
      <c r="E168" s="93" t="s">
        <v>54</v>
      </c>
      <c r="F168" s="130">
        <v>1</v>
      </c>
      <c r="G168" s="117">
        <v>200</v>
      </c>
      <c r="H168" s="95">
        <f>'Inschrijfstaat schoonmaak'!$D$17</f>
        <v>0</v>
      </c>
      <c r="I168" s="96">
        <f t="shared" si="13"/>
        <v>0</v>
      </c>
      <c r="J168" s="96">
        <v>10.48</v>
      </c>
      <c r="K168" s="96">
        <f t="shared" si="14"/>
        <v>0</v>
      </c>
      <c r="L168" s="97">
        <f t="shared" si="15"/>
        <v>0</v>
      </c>
      <c r="M168" s="98"/>
      <c r="N168" s="98" t="s">
        <v>87</v>
      </c>
      <c r="O168" s="22">
        <f t="shared" si="20"/>
        <v>0</v>
      </c>
      <c r="P168" s="40" t="e">
        <f t="shared" si="18"/>
        <v>#DIV/0!</v>
      </c>
    </row>
    <row r="169" spans="1:16" x14ac:dyDescent="0.25">
      <c r="A169" s="91" t="s">
        <v>24</v>
      </c>
      <c r="B169" s="107" t="s">
        <v>288</v>
      </c>
      <c r="C169" s="91" t="s">
        <v>87</v>
      </c>
      <c r="D169" s="93" t="s">
        <v>53</v>
      </c>
      <c r="E169" s="127" t="s">
        <v>65</v>
      </c>
      <c r="F169" s="130">
        <v>1</v>
      </c>
      <c r="G169" s="118">
        <v>200</v>
      </c>
      <c r="H169" s="95">
        <f>'Inschrijfstaat schoonmaak'!$D$17</f>
        <v>0</v>
      </c>
      <c r="I169" s="96">
        <f t="shared" si="13"/>
        <v>0</v>
      </c>
      <c r="J169" s="96">
        <v>10.48</v>
      </c>
      <c r="K169" s="96">
        <f t="shared" si="14"/>
        <v>0</v>
      </c>
      <c r="L169" s="97">
        <f t="shared" si="15"/>
        <v>0</v>
      </c>
      <c r="M169" s="98"/>
      <c r="N169" s="98" t="s">
        <v>87</v>
      </c>
      <c r="O169" s="22">
        <f t="shared" si="20"/>
        <v>0</v>
      </c>
      <c r="P169" s="40" t="e">
        <f t="shared" si="18"/>
        <v>#DIV/0!</v>
      </c>
    </row>
    <row r="170" spans="1:16" x14ac:dyDescent="0.25">
      <c r="A170" s="91" t="s">
        <v>50</v>
      </c>
      <c r="B170" s="107" t="s">
        <v>163</v>
      </c>
      <c r="C170" s="91" t="s">
        <v>87</v>
      </c>
      <c r="D170" s="93" t="s">
        <v>53</v>
      </c>
      <c r="E170" s="93" t="s">
        <v>65</v>
      </c>
      <c r="F170" s="130">
        <v>1</v>
      </c>
      <c r="G170" s="117">
        <v>200</v>
      </c>
      <c r="H170" s="95">
        <f>'Inschrijfstaat schoonmaak'!$D$17</f>
        <v>0</v>
      </c>
      <c r="I170" s="96">
        <f t="shared" si="13"/>
        <v>0</v>
      </c>
      <c r="J170" s="96">
        <v>10.48</v>
      </c>
      <c r="K170" s="96">
        <f t="shared" si="14"/>
        <v>0</v>
      </c>
      <c r="L170" s="97">
        <f t="shared" si="15"/>
        <v>0</v>
      </c>
      <c r="M170" s="98"/>
      <c r="N170" s="98" t="s">
        <v>87</v>
      </c>
      <c r="O170" s="22">
        <f t="shared" si="20"/>
        <v>0</v>
      </c>
      <c r="P170" s="40" t="e">
        <f t="shared" si="18"/>
        <v>#DIV/0!</v>
      </c>
    </row>
    <row r="171" spans="1:16" x14ac:dyDescent="0.25">
      <c r="A171" s="91" t="s">
        <v>50</v>
      </c>
      <c r="B171" s="107" t="s">
        <v>166</v>
      </c>
      <c r="C171" s="91" t="s">
        <v>87</v>
      </c>
      <c r="D171" s="93" t="s">
        <v>53</v>
      </c>
      <c r="E171" s="93" t="s">
        <v>321</v>
      </c>
      <c r="F171" s="130">
        <v>1</v>
      </c>
      <c r="G171" s="117">
        <v>200</v>
      </c>
      <c r="H171" s="95">
        <f>'Inschrijfstaat schoonmaak'!$D$17</f>
        <v>0</v>
      </c>
      <c r="I171" s="96">
        <f t="shared" si="13"/>
        <v>0</v>
      </c>
      <c r="J171" s="96">
        <v>10.48</v>
      </c>
      <c r="K171" s="96">
        <f t="shared" si="14"/>
        <v>0</v>
      </c>
      <c r="L171" s="97">
        <f t="shared" si="15"/>
        <v>0</v>
      </c>
      <c r="M171" s="98"/>
      <c r="N171" s="98" t="s">
        <v>87</v>
      </c>
      <c r="O171" s="22">
        <f t="shared" si="20"/>
        <v>0</v>
      </c>
      <c r="P171" s="40" t="e">
        <f t="shared" si="18"/>
        <v>#DIV/0!</v>
      </c>
    </row>
    <row r="172" spans="1:16" x14ac:dyDescent="0.25">
      <c r="A172" s="91" t="s">
        <v>24</v>
      </c>
      <c r="B172" s="107" t="s">
        <v>224</v>
      </c>
      <c r="C172" s="91" t="s">
        <v>87</v>
      </c>
      <c r="D172" s="93" t="s">
        <v>53</v>
      </c>
      <c r="E172" s="93" t="s">
        <v>54</v>
      </c>
      <c r="F172" s="130">
        <v>1</v>
      </c>
      <c r="G172" s="117">
        <v>200</v>
      </c>
      <c r="H172" s="95">
        <f>'Inschrijfstaat schoonmaak'!$D$17</f>
        <v>0</v>
      </c>
      <c r="I172" s="96">
        <f t="shared" si="13"/>
        <v>0</v>
      </c>
      <c r="J172" s="96">
        <v>10.48</v>
      </c>
      <c r="K172" s="96">
        <f t="shared" si="14"/>
        <v>0</v>
      </c>
      <c r="L172" s="97">
        <f t="shared" si="15"/>
        <v>0</v>
      </c>
      <c r="M172" s="98"/>
      <c r="N172" s="98" t="s">
        <v>87</v>
      </c>
      <c r="O172" s="22">
        <f t="shared" si="20"/>
        <v>0</v>
      </c>
      <c r="P172" s="40" t="e">
        <f t="shared" si="18"/>
        <v>#DIV/0!</v>
      </c>
    </row>
    <row r="173" spans="1:16" x14ac:dyDescent="0.25">
      <c r="A173" s="91" t="s">
        <v>24</v>
      </c>
      <c r="B173" s="101" t="s">
        <v>188</v>
      </c>
      <c r="C173" s="91" t="s">
        <v>350</v>
      </c>
      <c r="D173" s="93" t="s">
        <v>78</v>
      </c>
      <c r="E173" s="93" t="s">
        <v>338</v>
      </c>
      <c r="F173" s="130">
        <v>1.1100000000000001</v>
      </c>
      <c r="G173" s="115">
        <v>200</v>
      </c>
      <c r="H173" s="95">
        <f>'Inschrijfstaat schoonmaak'!$D$17</f>
        <v>0</v>
      </c>
      <c r="I173" s="96">
        <f t="shared" si="13"/>
        <v>0</v>
      </c>
      <c r="J173" s="96">
        <v>11.63</v>
      </c>
      <c r="K173" s="96">
        <f t="shared" si="14"/>
        <v>0</v>
      </c>
      <c r="L173" s="97">
        <f t="shared" si="15"/>
        <v>0</v>
      </c>
      <c r="M173" s="98"/>
      <c r="N173" s="98" t="s">
        <v>87</v>
      </c>
      <c r="O173" s="22">
        <f t="shared" si="20"/>
        <v>0</v>
      </c>
      <c r="P173" s="40" t="e">
        <f t="shared" si="18"/>
        <v>#DIV/0!</v>
      </c>
    </row>
    <row r="174" spans="1:16" x14ac:dyDescent="0.25">
      <c r="A174" s="91" t="s">
        <v>24</v>
      </c>
      <c r="B174" s="101" t="s">
        <v>100</v>
      </c>
      <c r="C174" s="91" t="s">
        <v>350</v>
      </c>
      <c r="D174" s="93" t="s">
        <v>78</v>
      </c>
      <c r="E174" s="93" t="s">
        <v>351</v>
      </c>
      <c r="F174" s="130">
        <v>1.1100000000000001</v>
      </c>
      <c r="G174" s="115">
        <v>200</v>
      </c>
      <c r="H174" s="95">
        <f>'Inschrijfstaat schoonmaak'!$D$17</f>
        <v>0</v>
      </c>
      <c r="I174" s="96">
        <f t="shared" si="13"/>
        <v>0</v>
      </c>
      <c r="J174" s="96">
        <v>11.63</v>
      </c>
      <c r="K174" s="96">
        <f t="shared" si="14"/>
        <v>0</v>
      </c>
      <c r="L174" s="97">
        <f t="shared" si="15"/>
        <v>0</v>
      </c>
      <c r="M174" s="98"/>
      <c r="N174" s="98" t="s">
        <v>87</v>
      </c>
      <c r="O174" s="22">
        <f t="shared" si="20"/>
        <v>0</v>
      </c>
      <c r="P174" s="40" t="e">
        <f t="shared" si="18"/>
        <v>#DIV/0!</v>
      </c>
    </row>
    <row r="175" spans="1:16" x14ac:dyDescent="0.25">
      <c r="A175" s="91" t="s">
        <v>13</v>
      </c>
      <c r="B175" s="105" t="s">
        <v>292</v>
      </c>
      <c r="C175" s="91" t="s">
        <v>91</v>
      </c>
      <c r="D175" s="93" t="s">
        <v>16</v>
      </c>
      <c r="E175" s="93" t="s">
        <v>325</v>
      </c>
      <c r="F175" s="130">
        <v>1.2</v>
      </c>
      <c r="G175" s="94">
        <v>200</v>
      </c>
      <c r="H175" s="95">
        <f>'Inschrijfstaat schoonmaak'!$D$18</f>
        <v>0</v>
      </c>
      <c r="I175" s="96">
        <f t="shared" si="13"/>
        <v>0</v>
      </c>
      <c r="J175" s="96">
        <v>13.75</v>
      </c>
      <c r="K175" s="96">
        <f t="shared" si="14"/>
        <v>0</v>
      </c>
      <c r="L175" s="97">
        <f t="shared" si="15"/>
        <v>0</v>
      </c>
      <c r="M175" s="116">
        <f>L175</f>
        <v>0</v>
      </c>
      <c r="N175" s="98" t="s">
        <v>91</v>
      </c>
      <c r="O175" s="22">
        <f>F175*G175*$R$24</f>
        <v>0</v>
      </c>
      <c r="P175" s="40" t="e">
        <f t="shared" si="18"/>
        <v>#DIV/0!</v>
      </c>
    </row>
    <row r="176" spans="1:16" x14ac:dyDescent="0.25">
      <c r="A176" s="91" t="s">
        <v>13</v>
      </c>
      <c r="B176" s="105" t="s">
        <v>14</v>
      </c>
      <c r="C176" s="91" t="s">
        <v>91</v>
      </c>
      <c r="D176" s="93" t="s">
        <v>16</v>
      </c>
      <c r="E176" s="93" t="s">
        <v>352</v>
      </c>
      <c r="F176" s="130">
        <v>1.2</v>
      </c>
      <c r="G176" s="94">
        <v>200</v>
      </c>
      <c r="H176" s="95">
        <f>'Inschrijfstaat schoonmaak'!$D$18</f>
        <v>0</v>
      </c>
      <c r="I176" s="96">
        <f t="shared" si="13"/>
        <v>0</v>
      </c>
      <c r="J176" s="96">
        <v>13.75</v>
      </c>
      <c r="K176" s="96">
        <f t="shared" si="14"/>
        <v>0</v>
      </c>
      <c r="L176" s="97">
        <f t="shared" si="15"/>
        <v>0</v>
      </c>
      <c r="M176" s="98"/>
      <c r="N176" s="98" t="s">
        <v>91</v>
      </c>
      <c r="O176" s="22">
        <f t="shared" ref="O176:O183" si="21">F176*G176*$R$24</f>
        <v>0</v>
      </c>
      <c r="P176" s="40" t="e">
        <f t="shared" si="18"/>
        <v>#DIV/0!</v>
      </c>
    </row>
    <row r="177" spans="1:16" x14ac:dyDescent="0.25">
      <c r="A177" s="91" t="s">
        <v>24</v>
      </c>
      <c r="B177" s="105" t="s">
        <v>95</v>
      </c>
      <c r="C177" s="91" t="s">
        <v>91</v>
      </c>
      <c r="D177" s="93" t="s">
        <v>22</v>
      </c>
      <c r="E177" s="93" t="s">
        <v>341</v>
      </c>
      <c r="F177" s="130">
        <v>1.2</v>
      </c>
      <c r="G177" s="94">
        <v>200</v>
      </c>
      <c r="H177" s="95">
        <f>'Inschrijfstaat schoonmaak'!$D$18</f>
        <v>0</v>
      </c>
      <c r="I177" s="96">
        <f t="shared" si="13"/>
        <v>0</v>
      </c>
      <c r="J177" s="96">
        <v>13.75</v>
      </c>
      <c r="K177" s="96">
        <f t="shared" si="14"/>
        <v>0</v>
      </c>
      <c r="L177" s="97">
        <f t="shared" si="15"/>
        <v>0</v>
      </c>
      <c r="M177" s="98"/>
      <c r="N177" s="98" t="s">
        <v>91</v>
      </c>
      <c r="O177" s="22">
        <f t="shared" si="21"/>
        <v>0</v>
      </c>
      <c r="P177" s="40" t="e">
        <f t="shared" si="18"/>
        <v>#DIV/0!</v>
      </c>
    </row>
    <row r="178" spans="1:16" x14ac:dyDescent="0.25">
      <c r="A178" s="91" t="s">
        <v>24</v>
      </c>
      <c r="B178" s="105" t="s">
        <v>88</v>
      </c>
      <c r="C178" s="91" t="s">
        <v>91</v>
      </c>
      <c r="D178" s="93" t="s">
        <v>22</v>
      </c>
      <c r="E178" s="93" t="s">
        <v>353</v>
      </c>
      <c r="F178" s="130">
        <v>1.2</v>
      </c>
      <c r="G178" s="94">
        <v>200</v>
      </c>
      <c r="H178" s="95">
        <f>'Inschrijfstaat schoonmaak'!$D$18</f>
        <v>0</v>
      </c>
      <c r="I178" s="96">
        <f t="shared" si="13"/>
        <v>0</v>
      </c>
      <c r="J178" s="96">
        <v>13.75</v>
      </c>
      <c r="K178" s="96">
        <f t="shared" si="14"/>
        <v>0</v>
      </c>
      <c r="L178" s="97">
        <f t="shared" si="15"/>
        <v>0</v>
      </c>
      <c r="M178" s="98"/>
      <c r="N178" s="98" t="s">
        <v>91</v>
      </c>
      <c r="O178" s="22">
        <f t="shared" si="21"/>
        <v>0</v>
      </c>
      <c r="P178" s="40" t="e">
        <f t="shared" si="18"/>
        <v>#DIV/0!</v>
      </c>
    </row>
    <row r="179" spans="1:16" x14ac:dyDescent="0.25">
      <c r="A179" s="91" t="s">
        <v>59</v>
      </c>
      <c r="B179" s="103" t="s">
        <v>354</v>
      </c>
      <c r="C179" s="91" t="s">
        <v>91</v>
      </c>
      <c r="D179" s="93" t="s">
        <v>22</v>
      </c>
      <c r="E179" s="93" t="s">
        <v>355</v>
      </c>
      <c r="F179" s="130">
        <v>1</v>
      </c>
      <c r="G179" s="111">
        <v>200</v>
      </c>
      <c r="H179" s="95">
        <f>'Inschrijfstaat schoonmaak'!$D$18</f>
        <v>0</v>
      </c>
      <c r="I179" s="96">
        <f t="shared" si="13"/>
        <v>0</v>
      </c>
      <c r="J179" s="96">
        <v>11.46</v>
      </c>
      <c r="K179" s="96">
        <f t="shared" si="14"/>
        <v>0</v>
      </c>
      <c r="L179" s="97">
        <f t="shared" si="15"/>
        <v>0</v>
      </c>
      <c r="M179" s="98"/>
      <c r="N179" s="98" t="s">
        <v>91</v>
      </c>
      <c r="O179" s="22">
        <f t="shared" si="21"/>
        <v>0</v>
      </c>
      <c r="P179" s="40" t="e">
        <f t="shared" si="18"/>
        <v>#DIV/0!</v>
      </c>
    </row>
    <row r="180" spans="1:16" x14ac:dyDescent="0.25">
      <c r="A180" s="91" t="s">
        <v>59</v>
      </c>
      <c r="B180" s="103" t="s">
        <v>356</v>
      </c>
      <c r="C180" s="91" t="s">
        <v>91</v>
      </c>
      <c r="D180" s="93" t="s">
        <v>45</v>
      </c>
      <c r="E180" s="93" t="s">
        <v>357</v>
      </c>
      <c r="F180" s="130">
        <v>1</v>
      </c>
      <c r="G180" s="111">
        <v>200</v>
      </c>
      <c r="H180" s="95">
        <f>'Inschrijfstaat schoonmaak'!$D$18</f>
        <v>0</v>
      </c>
      <c r="I180" s="96">
        <f t="shared" si="13"/>
        <v>0</v>
      </c>
      <c r="J180" s="96">
        <v>11.46</v>
      </c>
      <c r="K180" s="96">
        <f t="shared" si="14"/>
        <v>0</v>
      </c>
      <c r="L180" s="97">
        <f t="shared" si="15"/>
        <v>0</v>
      </c>
      <c r="M180" s="98"/>
      <c r="N180" s="98" t="s">
        <v>91</v>
      </c>
      <c r="O180" s="22">
        <f t="shared" si="21"/>
        <v>0</v>
      </c>
      <c r="P180" s="40" t="e">
        <f t="shared" si="18"/>
        <v>#DIV/0!</v>
      </c>
    </row>
    <row r="181" spans="1:16" x14ac:dyDescent="0.25">
      <c r="A181" s="91" t="s">
        <v>59</v>
      </c>
      <c r="B181" s="103" t="s">
        <v>358</v>
      </c>
      <c r="C181" s="91" t="s">
        <v>91</v>
      </c>
      <c r="D181" s="93" t="s">
        <v>22</v>
      </c>
      <c r="E181" s="93" t="s">
        <v>359</v>
      </c>
      <c r="F181" s="130">
        <v>1</v>
      </c>
      <c r="G181" s="111">
        <v>200</v>
      </c>
      <c r="H181" s="95">
        <f>'Inschrijfstaat schoonmaak'!$D$18</f>
        <v>0</v>
      </c>
      <c r="I181" s="96">
        <f t="shared" si="13"/>
        <v>0</v>
      </c>
      <c r="J181" s="96">
        <v>11.46</v>
      </c>
      <c r="K181" s="96">
        <f t="shared" si="14"/>
        <v>0</v>
      </c>
      <c r="L181" s="97">
        <f t="shared" si="15"/>
        <v>0</v>
      </c>
      <c r="M181" s="98"/>
      <c r="N181" s="98" t="s">
        <v>91</v>
      </c>
      <c r="O181" s="22">
        <f t="shared" si="21"/>
        <v>0</v>
      </c>
      <c r="P181" s="40" t="e">
        <f t="shared" si="18"/>
        <v>#DIV/0!</v>
      </c>
    </row>
    <row r="182" spans="1:16" x14ac:dyDescent="0.25">
      <c r="A182" s="91" t="s">
        <v>59</v>
      </c>
      <c r="B182" s="103" t="s">
        <v>358</v>
      </c>
      <c r="C182" s="91" t="s">
        <v>91</v>
      </c>
      <c r="D182" s="93" t="s">
        <v>22</v>
      </c>
      <c r="E182" s="93" t="s">
        <v>360</v>
      </c>
      <c r="F182" s="130">
        <v>1</v>
      </c>
      <c r="G182" s="111">
        <v>200</v>
      </c>
      <c r="H182" s="95">
        <f>'Inschrijfstaat schoonmaak'!$D$18</f>
        <v>0</v>
      </c>
      <c r="I182" s="96">
        <f t="shared" si="13"/>
        <v>0</v>
      </c>
      <c r="J182" s="96">
        <v>11.46</v>
      </c>
      <c r="K182" s="96">
        <f t="shared" si="14"/>
        <v>0</v>
      </c>
      <c r="L182" s="97">
        <f t="shared" si="15"/>
        <v>0</v>
      </c>
      <c r="M182" s="98"/>
      <c r="N182" s="98" t="s">
        <v>91</v>
      </c>
      <c r="O182" s="22">
        <f t="shared" si="21"/>
        <v>0</v>
      </c>
      <c r="P182" s="40" t="e">
        <f t="shared" si="18"/>
        <v>#DIV/0!</v>
      </c>
    </row>
    <row r="183" spans="1:16" x14ac:dyDescent="0.25">
      <c r="A183" s="91" t="s">
        <v>24</v>
      </c>
      <c r="B183" s="107" t="s">
        <v>342</v>
      </c>
      <c r="C183" s="91" t="s">
        <v>91</v>
      </c>
      <c r="D183" s="93" t="s">
        <v>53</v>
      </c>
      <c r="E183" s="93" t="s">
        <v>65</v>
      </c>
      <c r="F183" s="130">
        <v>1.01</v>
      </c>
      <c r="G183" s="118">
        <v>200</v>
      </c>
      <c r="H183" s="95">
        <f>'Inschrijfstaat schoonmaak'!$D$18</f>
        <v>0</v>
      </c>
      <c r="I183" s="96">
        <f t="shared" si="13"/>
        <v>0</v>
      </c>
      <c r="J183" s="96">
        <v>11.57</v>
      </c>
      <c r="K183" s="96">
        <f t="shared" si="14"/>
        <v>0</v>
      </c>
      <c r="L183" s="97">
        <f t="shared" si="15"/>
        <v>0</v>
      </c>
      <c r="M183" s="98"/>
      <c r="N183" s="98" t="s">
        <v>91</v>
      </c>
      <c r="O183" s="22">
        <f t="shared" si="21"/>
        <v>0</v>
      </c>
      <c r="P183" s="40" t="e">
        <f t="shared" si="18"/>
        <v>#DIV/0!</v>
      </c>
    </row>
    <row r="184" spans="1:16" x14ac:dyDescent="0.25">
      <c r="A184" s="91" t="s">
        <v>13</v>
      </c>
      <c r="B184" s="110" t="s">
        <v>43</v>
      </c>
      <c r="C184" s="91" t="s">
        <v>129</v>
      </c>
      <c r="D184" s="93" t="s">
        <v>57</v>
      </c>
      <c r="E184" s="93" t="s">
        <v>379</v>
      </c>
      <c r="F184" s="130">
        <f>Tafels!$E$5</f>
        <v>14.04</v>
      </c>
      <c r="G184" s="119">
        <v>40</v>
      </c>
      <c r="H184" s="95">
        <f>'Inschrijfstaat schoonmaak'!$D$19</f>
        <v>0</v>
      </c>
      <c r="I184" s="96">
        <f t="shared" si="13"/>
        <v>0</v>
      </c>
      <c r="J184" s="98" t="s">
        <v>66</v>
      </c>
      <c r="K184" s="96"/>
      <c r="L184" s="97"/>
      <c r="M184" s="98"/>
      <c r="N184" s="98" t="s">
        <v>379</v>
      </c>
      <c r="O184" s="22"/>
      <c r="P184" s="40"/>
    </row>
    <row r="185" spans="1:16" x14ac:dyDescent="0.25">
      <c r="A185" s="91" t="s">
        <v>13</v>
      </c>
      <c r="B185" s="103" t="s">
        <v>130</v>
      </c>
      <c r="C185" s="91" t="s">
        <v>131</v>
      </c>
      <c r="D185" s="93" t="s">
        <v>22</v>
      </c>
      <c r="E185" s="93" t="s">
        <v>379</v>
      </c>
      <c r="F185" s="130">
        <f>Tafels!$E$5</f>
        <v>14.04</v>
      </c>
      <c r="G185" s="119">
        <v>40</v>
      </c>
      <c r="H185" s="95">
        <f>'Inschrijfstaat schoonmaak'!$D$19</f>
        <v>0</v>
      </c>
      <c r="I185" s="96">
        <f t="shared" si="13"/>
        <v>0</v>
      </c>
      <c r="J185" s="98" t="s">
        <v>66</v>
      </c>
      <c r="K185" s="96"/>
      <c r="L185" s="97"/>
      <c r="M185" s="98"/>
      <c r="N185" s="98" t="s">
        <v>379</v>
      </c>
      <c r="O185" s="22"/>
      <c r="P185" s="40"/>
    </row>
    <row r="186" spans="1:16" x14ac:dyDescent="0.25">
      <c r="A186" s="91" t="s">
        <v>13</v>
      </c>
      <c r="B186" s="105" t="s">
        <v>133</v>
      </c>
      <c r="C186" s="91" t="s">
        <v>134</v>
      </c>
      <c r="D186" s="93" t="s">
        <v>22</v>
      </c>
      <c r="E186" s="93" t="s">
        <v>379</v>
      </c>
      <c r="F186" s="130">
        <f>Tafels!$E$5</f>
        <v>14.04</v>
      </c>
      <c r="G186" s="119">
        <v>40</v>
      </c>
      <c r="H186" s="95">
        <f>'Inschrijfstaat schoonmaak'!$D$19</f>
        <v>0</v>
      </c>
      <c r="I186" s="96">
        <f t="shared" si="13"/>
        <v>0</v>
      </c>
      <c r="J186" s="98" t="s">
        <v>66</v>
      </c>
      <c r="K186" s="96"/>
      <c r="L186" s="97"/>
      <c r="M186" s="98"/>
      <c r="N186" s="98" t="s">
        <v>379</v>
      </c>
      <c r="O186" s="22"/>
      <c r="P186" s="40"/>
    </row>
    <row r="187" spans="1:16" x14ac:dyDescent="0.25">
      <c r="A187" s="91" t="s">
        <v>59</v>
      </c>
      <c r="B187" s="103" t="s">
        <v>135</v>
      </c>
      <c r="C187" s="91" t="s">
        <v>136</v>
      </c>
      <c r="D187" s="93" t="s">
        <v>22</v>
      </c>
      <c r="E187" s="93" t="s">
        <v>379</v>
      </c>
      <c r="F187" s="130">
        <f>Tafels!$E$5</f>
        <v>14.04</v>
      </c>
      <c r="G187" s="119">
        <v>40</v>
      </c>
      <c r="H187" s="95">
        <f>'Inschrijfstaat schoonmaak'!$D$19</f>
        <v>0</v>
      </c>
      <c r="I187" s="96">
        <f t="shared" si="13"/>
        <v>0</v>
      </c>
      <c r="J187" s="98" t="s">
        <v>66</v>
      </c>
      <c r="K187" s="96"/>
      <c r="L187" s="97"/>
      <c r="M187" s="98"/>
      <c r="N187" s="98" t="s">
        <v>379</v>
      </c>
      <c r="O187" s="22"/>
      <c r="P187" s="40"/>
    </row>
    <row r="188" spans="1:16" x14ac:dyDescent="0.25">
      <c r="A188" s="91" t="s">
        <v>24</v>
      </c>
      <c r="B188" s="108" t="s">
        <v>120</v>
      </c>
      <c r="C188" s="91" t="s">
        <v>137</v>
      </c>
      <c r="D188" s="93" t="s">
        <v>57</v>
      </c>
      <c r="E188" s="93" t="s">
        <v>379</v>
      </c>
      <c r="F188" s="130">
        <f>Tafels!$E$5</f>
        <v>14.04</v>
      </c>
      <c r="G188" s="119">
        <v>40</v>
      </c>
      <c r="H188" s="95">
        <f>'Inschrijfstaat schoonmaak'!$D$19</f>
        <v>0</v>
      </c>
      <c r="I188" s="96">
        <f t="shared" si="13"/>
        <v>0</v>
      </c>
      <c r="J188" s="98" t="s">
        <v>66</v>
      </c>
      <c r="K188" s="96"/>
      <c r="L188" s="97"/>
      <c r="M188" s="98"/>
      <c r="N188" s="98" t="s">
        <v>379</v>
      </c>
      <c r="O188" s="22"/>
      <c r="P188" s="40"/>
    </row>
    <row r="189" spans="1:16" x14ac:dyDescent="0.25">
      <c r="A189" s="91" t="s">
        <v>59</v>
      </c>
      <c r="B189" s="103" t="s">
        <v>138</v>
      </c>
      <c r="C189" s="91" t="s">
        <v>139</v>
      </c>
      <c r="D189" s="93" t="s">
        <v>22</v>
      </c>
      <c r="E189" s="93" t="s">
        <v>379</v>
      </c>
      <c r="F189" s="130">
        <f>Tafels!$E$5</f>
        <v>14.04</v>
      </c>
      <c r="G189" s="119">
        <v>40</v>
      </c>
      <c r="H189" s="95">
        <f>'Inschrijfstaat schoonmaak'!$D$19</f>
        <v>0</v>
      </c>
      <c r="I189" s="96">
        <f t="shared" si="13"/>
        <v>0</v>
      </c>
      <c r="J189" s="98" t="s">
        <v>66</v>
      </c>
      <c r="K189" s="96"/>
      <c r="L189" s="97"/>
      <c r="M189" s="98"/>
      <c r="N189" s="98" t="s">
        <v>379</v>
      </c>
      <c r="O189" s="22"/>
      <c r="P189" s="40"/>
    </row>
    <row r="190" spans="1:16" x14ac:dyDescent="0.25">
      <c r="A190" s="91" t="s">
        <v>13</v>
      </c>
      <c r="B190" s="103" t="s">
        <v>140</v>
      </c>
      <c r="C190" s="91" t="s">
        <v>141</v>
      </c>
      <c r="D190" s="93" t="s">
        <v>22</v>
      </c>
      <c r="E190" s="93" t="s">
        <v>379</v>
      </c>
      <c r="F190" s="130">
        <f>Tafels!$E$5</f>
        <v>14.04</v>
      </c>
      <c r="G190" s="119">
        <v>40</v>
      </c>
      <c r="H190" s="95">
        <f>'Inschrijfstaat schoonmaak'!$D$19</f>
        <v>0</v>
      </c>
      <c r="I190" s="96">
        <f t="shared" si="13"/>
        <v>0</v>
      </c>
      <c r="J190" s="98" t="s">
        <v>66</v>
      </c>
      <c r="K190" s="96"/>
      <c r="L190" s="97"/>
      <c r="M190" s="98"/>
      <c r="N190" s="98" t="s">
        <v>379</v>
      </c>
      <c r="O190" s="22"/>
      <c r="P190" s="40"/>
    </row>
    <row r="191" spans="1:16" x14ac:dyDescent="0.25">
      <c r="A191" s="91" t="s">
        <v>59</v>
      </c>
      <c r="B191" s="103" t="s">
        <v>142</v>
      </c>
      <c r="C191" s="91" t="s">
        <v>143</v>
      </c>
      <c r="D191" s="93" t="s">
        <v>22</v>
      </c>
      <c r="E191" s="93" t="s">
        <v>379</v>
      </c>
      <c r="F191" s="130">
        <f>Tafels!$E$5</f>
        <v>14.04</v>
      </c>
      <c r="G191" s="119">
        <v>40</v>
      </c>
      <c r="H191" s="95">
        <f>'Inschrijfstaat schoonmaak'!$D$19</f>
        <v>0</v>
      </c>
      <c r="I191" s="96">
        <f t="shared" si="13"/>
        <v>0</v>
      </c>
      <c r="J191" s="98" t="s">
        <v>66</v>
      </c>
      <c r="K191" s="96"/>
      <c r="L191" s="97"/>
      <c r="M191" s="98"/>
      <c r="N191" s="98" t="s">
        <v>379</v>
      </c>
      <c r="O191" s="22"/>
      <c r="P191" s="40"/>
    </row>
    <row r="192" spans="1:16" x14ac:dyDescent="0.25">
      <c r="A192" s="91" t="s">
        <v>13</v>
      </c>
      <c r="B192" s="103" t="s">
        <v>144</v>
      </c>
      <c r="C192" s="91" t="s">
        <v>145</v>
      </c>
      <c r="D192" s="93" t="s">
        <v>22</v>
      </c>
      <c r="E192" s="93" t="s">
        <v>379</v>
      </c>
      <c r="F192" s="130">
        <f>Tafels!$E$5</f>
        <v>14.04</v>
      </c>
      <c r="G192" s="119">
        <v>40</v>
      </c>
      <c r="H192" s="95">
        <f>'Inschrijfstaat schoonmaak'!$D$19</f>
        <v>0</v>
      </c>
      <c r="I192" s="96">
        <f t="shared" si="13"/>
        <v>0</v>
      </c>
      <c r="J192" s="98" t="s">
        <v>66</v>
      </c>
      <c r="K192" s="96"/>
      <c r="L192" s="97"/>
      <c r="M192" s="98"/>
      <c r="N192" s="98" t="s">
        <v>379</v>
      </c>
      <c r="O192" s="22"/>
      <c r="P192" s="40"/>
    </row>
    <row r="193" spans="1:16" x14ac:dyDescent="0.25">
      <c r="A193" s="91" t="s">
        <v>13</v>
      </c>
      <c r="B193" s="103" t="s">
        <v>146</v>
      </c>
      <c r="C193" s="91" t="s">
        <v>147</v>
      </c>
      <c r="D193" s="93" t="s">
        <v>22</v>
      </c>
      <c r="E193" s="93" t="s">
        <v>379</v>
      </c>
      <c r="F193" s="130">
        <f>Tafels!$E$5</f>
        <v>14.04</v>
      </c>
      <c r="G193" s="119">
        <v>40</v>
      </c>
      <c r="H193" s="95">
        <f>'Inschrijfstaat schoonmaak'!$D$19</f>
        <v>0</v>
      </c>
      <c r="I193" s="96">
        <f t="shared" si="13"/>
        <v>0</v>
      </c>
      <c r="J193" s="98" t="s">
        <v>66</v>
      </c>
      <c r="K193" s="96"/>
      <c r="L193" s="97"/>
      <c r="M193" s="98"/>
      <c r="N193" s="98" t="s">
        <v>379</v>
      </c>
      <c r="O193" s="22"/>
      <c r="P193" s="40"/>
    </row>
    <row r="194" spans="1:16" x14ac:dyDescent="0.25">
      <c r="A194" s="91" t="s">
        <v>59</v>
      </c>
      <c r="B194" s="103" t="s">
        <v>148</v>
      </c>
      <c r="C194" s="91" t="s">
        <v>149</v>
      </c>
      <c r="D194" s="93" t="s">
        <v>22</v>
      </c>
      <c r="E194" s="93" t="s">
        <v>379</v>
      </c>
      <c r="F194" s="130">
        <f>Tafels!$E$5</f>
        <v>14.04</v>
      </c>
      <c r="G194" s="119">
        <v>40</v>
      </c>
      <c r="H194" s="95">
        <f>'Inschrijfstaat schoonmaak'!$D$19</f>
        <v>0</v>
      </c>
      <c r="I194" s="96">
        <f t="shared" ref="I194:I227" si="22">F194*G194*H194</f>
        <v>0</v>
      </c>
      <c r="J194" s="98" t="s">
        <v>66</v>
      </c>
      <c r="K194" s="96"/>
      <c r="L194" s="97"/>
      <c r="M194" s="98"/>
      <c r="N194" s="98" t="s">
        <v>379</v>
      </c>
      <c r="O194" s="22"/>
      <c r="P194" s="40"/>
    </row>
    <row r="195" spans="1:16" x14ac:dyDescent="0.25">
      <c r="A195" s="91" t="s">
        <v>13</v>
      </c>
      <c r="B195" s="108" t="s">
        <v>150</v>
      </c>
      <c r="C195" s="91" t="s">
        <v>151</v>
      </c>
      <c r="D195" s="93" t="s">
        <v>57</v>
      </c>
      <c r="E195" s="93" t="s">
        <v>379</v>
      </c>
      <c r="F195" s="130">
        <f>Tafels!$E$5</f>
        <v>14.04</v>
      </c>
      <c r="G195" s="119">
        <v>40</v>
      </c>
      <c r="H195" s="95">
        <f>'Inschrijfstaat schoonmaak'!$D$19</f>
        <v>0</v>
      </c>
      <c r="I195" s="96">
        <f t="shared" si="22"/>
        <v>0</v>
      </c>
      <c r="J195" s="98" t="s">
        <v>66</v>
      </c>
      <c r="K195" s="96"/>
      <c r="L195" s="97"/>
      <c r="M195" s="98"/>
      <c r="N195" s="98" t="s">
        <v>379</v>
      </c>
      <c r="O195" s="22"/>
      <c r="P195" s="40"/>
    </row>
    <row r="196" spans="1:16" x14ac:dyDescent="0.25">
      <c r="A196" s="91" t="s">
        <v>13</v>
      </c>
      <c r="B196" s="108" t="s">
        <v>152</v>
      </c>
      <c r="C196" s="91" t="s">
        <v>153</v>
      </c>
      <c r="D196" s="93" t="s">
        <v>57</v>
      </c>
      <c r="E196" s="93" t="s">
        <v>379</v>
      </c>
      <c r="F196" s="130">
        <f>Tafels!$E$5</f>
        <v>14.04</v>
      </c>
      <c r="G196" s="119">
        <v>40</v>
      </c>
      <c r="H196" s="95">
        <f>'Inschrijfstaat schoonmaak'!$D$19</f>
        <v>0</v>
      </c>
      <c r="I196" s="96">
        <f t="shared" si="22"/>
        <v>0</v>
      </c>
      <c r="J196" s="98" t="s">
        <v>66</v>
      </c>
      <c r="K196" s="96"/>
      <c r="L196" s="97"/>
      <c r="M196" s="98"/>
      <c r="N196" s="98" t="s">
        <v>379</v>
      </c>
      <c r="O196" s="22"/>
      <c r="P196" s="40"/>
    </row>
    <row r="197" spans="1:16" x14ac:dyDescent="0.25">
      <c r="A197" s="91" t="s">
        <v>13</v>
      </c>
      <c r="B197" s="108" t="s">
        <v>42</v>
      </c>
      <c r="C197" s="91" t="s">
        <v>154</v>
      </c>
      <c r="D197" s="93" t="s">
        <v>57</v>
      </c>
      <c r="E197" s="93" t="s">
        <v>379</v>
      </c>
      <c r="F197" s="130">
        <f>Tafels!$E$5</f>
        <v>14.04</v>
      </c>
      <c r="G197" s="119">
        <v>40</v>
      </c>
      <c r="H197" s="95">
        <f>'Inschrijfstaat schoonmaak'!$D$19</f>
        <v>0</v>
      </c>
      <c r="I197" s="96">
        <f t="shared" si="22"/>
        <v>0</v>
      </c>
      <c r="J197" s="98" t="s">
        <v>66</v>
      </c>
      <c r="K197" s="96"/>
      <c r="L197" s="97"/>
      <c r="M197" s="98"/>
      <c r="N197" s="98" t="s">
        <v>379</v>
      </c>
      <c r="O197" s="22"/>
      <c r="P197" s="40"/>
    </row>
    <row r="198" spans="1:16" x14ac:dyDescent="0.25">
      <c r="A198" s="91" t="s">
        <v>59</v>
      </c>
      <c r="B198" s="103" t="s">
        <v>155</v>
      </c>
      <c r="C198" s="91" t="s">
        <v>156</v>
      </c>
      <c r="D198" s="93" t="s">
        <v>45</v>
      </c>
      <c r="E198" s="93" t="s">
        <v>379</v>
      </c>
      <c r="F198" s="130">
        <f>Tafels!$E$5</f>
        <v>14.04</v>
      </c>
      <c r="G198" s="119">
        <v>40</v>
      </c>
      <c r="H198" s="95">
        <f>'Inschrijfstaat schoonmaak'!$D$19</f>
        <v>0</v>
      </c>
      <c r="I198" s="96">
        <f t="shared" si="22"/>
        <v>0</v>
      </c>
      <c r="J198" s="98" t="s">
        <v>66</v>
      </c>
      <c r="K198" s="96"/>
      <c r="L198" s="97"/>
      <c r="M198" s="98"/>
      <c r="N198" s="98" t="s">
        <v>379</v>
      </c>
      <c r="O198" s="22"/>
      <c r="P198" s="40"/>
    </row>
    <row r="199" spans="1:16" x14ac:dyDescent="0.25">
      <c r="A199" s="91" t="s">
        <v>24</v>
      </c>
      <c r="B199" s="105" t="s">
        <v>163</v>
      </c>
      <c r="C199" s="91" t="s">
        <v>164</v>
      </c>
      <c r="D199" s="93" t="s">
        <v>22</v>
      </c>
      <c r="E199" s="93" t="s">
        <v>379</v>
      </c>
      <c r="F199" s="130">
        <f>Tafels!$E$5</f>
        <v>14.04</v>
      </c>
      <c r="G199" s="119">
        <v>40</v>
      </c>
      <c r="H199" s="95">
        <f>'Inschrijfstaat schoonmaak'!$D$19</f>
        <v>0</v>
      </c>
      <c r="I199" s="96">
        <f t="shared" si="22"/>
        <v>0</v>
      </c>
      <c r="J199" s="98" t="s">
        <v>66</v>
      </c>
      <c r="K199" s="96"/>
      <c r="L199" s="97"/>
      <c r="M199" s="98"/>
      <c r="N199" s="98" t="s">
        <v>379</v>
      </c>
      <c r="O199" s="22"/>
      <c r="P199" s="40"/>
    </row>
    <row r="200" spans="1:16" x14ac:dyDescent="0.25">
      <c r="A200" s="91" t="s">
        <v>24</v>
      </c>
      <c r="B200" s="92" t="s">
        <v>166</v>
      </c>
      <c r="C200" s="91" t="s">
        <v>167</v>
      </c>
      <c r="D200" s="93" t="s">
        <v>22</v>
      </c>
      <c r="E200" s="93" t="s">
        <v>379</v>
      </c>
      <c r="F200" s="130">
        <f>Tafels!$E$5</f>
        <v>14.04</v>
      </c>
      <c r="G200" s="119">
        <v>40</v>
      </c>
      <c r="H200" s="95">
        <f>'Inschrijfstaat schoonmaak'!$D$19</f>
        <v>0</v>
      </c>
      <c r="I200" s="96">
        <f t="shared" si="22"/>
        <v>0</v>
      </c>
      <c r="J200" s="98" t="s">
        <v>66</v>
      </c>
      <c r="K200" s="96"/>
      <c r="L200" s="97"/>
      <c r="M200" s="98"/>
      <c r="N200" s="98" t="s">
        <v>379</v>
      </c>
      <c r="O200" s="22"/>
      <c r="P200" s="40"/>
    </row>
    <row r="201" spans="1:16" x14ac:dyDescent="0.25">
      <c r="A201" s="91" t="s">
        <v>13</v>
      </c>
      <c r="B201" s="103" t="s">
        <v>168</v>
      </c>
      <c r="C201" s="91" t="s">
        <v>169</v>
      </c>
      <c r="D201" s="93" t="s">
        <v>22</v>
      </c>
      <c r="E201" s="93" t="s">
        <v>379</v>
      </c>
      <c r="F201" s="130">
        <f>Tafels!$E$5</f>
        <v>14.04</v>
      </c>
      <c r="G201" s="119">
        <v>40</v>
      </c>
      <c r="H201" s="95">
        <f>'Inschrijfstaat schoonmaak'!$D$19</f>
        <v>0</v>
      </c>
      <c r="I201" s="96">
        <f t="shared" si="22"/>
        <v>0</v>
      </c>
      <c r="J201" s="98" t="s">
        <v>66</v>
      </c>
      <c r="K201" s="96"/>
      <c r="L201" s="97"/>
      <c r="M201" s="98"/>
      <c r="N201" s="98" t="s">
        <v>379</v>
      </c>
      <c r="O201" s="22"/>
      <c r="P201" s="40"/>
    </row>
    <row r="202" spans="1:16" x14ac:dyDescent="0.25">
      <c r="A202" s="91" t="s">
        <v>13</v>
      </c>
      <c r="B202" s="103" t="s">
        <v>140</v>
      </c>
      <c r="C202" s="91" t="s">
        <v>170</v>
      </c>
      <c r="D202" s="93" t="s">
        <v>22</v>
      </c>
      <c r="E202" s="93" t="s">
        <v>379</v>
      </c>
      <c r="F202" s="130">
        <f>Tafels!$E$5</f>
        <v>14.04</v>
      </c>
      <c r="G202" s="119">
        <v>40</v>
      </c>
      <c r="H202" s="95">
        <f>'Inschrijfstaat schoonmaak'!$D$19</f>
        <v>0</v>
      </c>
      <c r="I202" s="96">
        <f t="shared" si="22"/>
        <v>0</v>
      </c>
      <c r="J202" s="98" t="s">
        <v>66</v>
      </c>
      <c r="K202" s="96"/>
      <c r="L202" s="97"/>
      <c r="M202" s="98"/>
      <c r="N202" s="98" t="s">
        <v>379</v>
      </c>
      <c r="O202" s="22"/>
      <c r="P202" s="40"/>
    </row>
    <row r="203" spans="1:16" x14ac:dyDescent="0.25">
      <c r="A203" s="91" t="s">
        <v>13</v>
      </c>
      <c r="B203" s="103" t="s">
        <v>44</v>
      </c>
      <c r="C203" s="91" t="s">
        <v>171</v>
      </c>
      <c r="D203" s="93" t="s">
        <v>22</v>
      </c>
      <c r="E203" s="93" t="s">
        <v>379</v>
      </c>
      <c r="F203" s="130">
        <f>Tafels!$E$5</f>
        <v>14.04</v>
      </c>
      <c r="G203" s="119">
        <v>40</v>
      </c>
      <c r="H203" s="95">
        <f>'Inschrijfstaat schoonmaak'!$D$19</f>
        <v>0</v>
      </c>
      <c r="I203" s="96">
        <f t="shared" si="22"/>
        <v>0</v>
      </c>
      <c r="J203" s="98" t="s">
        <v>66</v>
      </c>
      <c r="K203" s="96"/>
      <c r="L203" s="97"/>
      <c r="M203" s="98"/>
      <c r="N203" s="98" t="s">
        <v>379</v>
      </c>
      <c r="O203" s="22"/>
      <c r="P203" s="40"/>
    </row>
    <row r="204" spans="1:16" x14ac:dyDescent="0.25">
      <c r="A204" s="91" t="s">
        <v>59</v>
      </c>
      <c r="B204" s="103" t="s">
        <v>172</v>
      </c>
      <c r="C204" s="91" t="s">
        <v>173</v>
      </c>
      <c r="D204" s="93" t="s">
        <v>22</v>
      </c>
      <c r="E204" s="93" t="s">
        <v>379</v>
      </c>
      <c r="F204" s="130">
        <f>Tafels!$E$5</f>
        <v>14.04</v>
      </c>
      <c r="G204" s="119">
        <v>40</v>
      </c>
      <c r="H204" s="95">
        <f>'Inschrijfstaat schoonmaak'!$D$19</f>
        <v>0</v>
      </c>
      <c r="I204" s="96">
        <f t="shared" si="22"/>
        <v>0</v>
      </c>
      <c r="J204" s="98" t="s">
        <v>66</v>
      </c>
      <c r="K204" s="96"/>
      <c r="L204" s="97"/>
      <c r="M204" s="98"/>
      <c r="N204" s="98" t="s">
        <v>379</v>
      </c>
      <c r="O204" s="22"/>
      <c r="P204" s="40"/>
    </row>
    <row r="205" spans="1:16" x14ac:dyDescent="0.25">
      <c r="A205" s="91" t="s">
        <v>59</v>
      </c>
      <c r="B205" s="103" t="s">
        <v>174</v>
      </c>
      <c r="C205" s="91" t="s">
        <v>175</v>
      </c>
      <c r="D205" s="93" t="s">
        <v>22</v>
      </c>
      <c r="E205" s="93" t="s">
        <v>379</v>
      </c>
      <c r="F205" s="130">
        <f>Tafels!$E$5</f>
        <v>14.04</v>
      </c>
      <c r="G205" s="119">
        <v>40</v>
      </c>
      <c r="H205" s="95">
        <f>'Inschrijfstaat schoonmaak'!$D$19</f>
        <v>0</v>
      </c>
      <c r="I205" s="96">
        <f t="shared" si="22"/>
        <v>0</v>
      </c>
      <c r="J205" s="98" t="s">
        <v>66</v>
      </c>
      <c r="K205" s="96"/>
      <c r="L205" s="97"/>
      <c r="M205" s="98"/>
      <c r="N205" s="98" t="s">
        <v>379</v>
      </c>
      <c r="O205" s="22"/>
      <c r="P205" s="40"/>
    </row>
    <row r="206" spans="1:16" x14ac:dyDescent="0.25">
      <c r="A206" s="91" t="s">
        <v>24</v>
      </c>
      <c r="B206" s="108" t="s">
        <v>114</v>
      </c>
      <c r="C206" s="91" t="s">
        <v>137</v>
      </c>
      <c r="D206" s="93" t="s">
        <v>57</v>
      </c>
      <c r="E206" s="93" t="s">
        <v>379</v>
      </c>
      <c r="F206" s="130">
        <f>Tafels!$E$5</f>
        <v>14.04</v>
      </c>
      <c r="G206" s="119">
        <v>40</v>
      </c>
      <c r="H206" s="95">
        <f>'Inschrijfstaat schoonmaak'!$D$19</f>
        <v>0</v>
      </c>
      <c r="I206" s="96">
        <f t="shared" si="22"/>
        <v>0</v>
      </c>
      <c r="J206" s="98" t="s">
        <v>66</v>
      </c>
      <c r="K206" s="96"/>
      <c r="L206" s="97"/>
      <c r="M206" s="98"/>
      <c r="N206" s="98" t="s">
        <v>379</v>
      </c>
      <c r="O206" s="22"/>
      <c r="P206" s="40"/>
    </row>
    <row r="207" spans="1:16" x14ac:dyDescent="0.25">
      <c r="A207" s="91" t="s">
        <v>59</v>
      </c>
      <c r="B207" s="103" t="s">
        <v>176</v>
      </c>
      <c r="C207" s="91" t="s">
        <v>177</v>
      </c>
      <c r="D207" s="93" t="s">
        <v>22</v>
      </c>
      <c r="E207" s="93" t="s">
        <v>379</v>
      </c>
      <c r="F207" s="130">
        <f>Tafels!$E$5</f>
        <v>14.04</v>
      </c>
      <c r="G207" s="119">
        <v>40</v>
      </c>
      <c r="H207" s="95">
        <f>'Inschrijfstaat schoonmaak'!$D$19</f>
        <v>0</v>
      </c>
      <c r="I207" s="96">
        <f t="shared" si="22"/>
        <v>0</v>
      </c>
      <c r="J207" s="98" t="s">
        <v>66</v>
      </c>
      <c r="K207" s="96"/>
      <c r="L207" s="97"/>
      <c r="M207" s="98"/>
      <c r="N207" s="98" t="s">
        <v>379</v>
      </c>
      <c r="O207" s="22"/>
      <c r="P207" s="40"/>
    </row>
    <row r="208" spans="1:16" x14ac:dyDescent="0.25">
      <c r="A208" s="91" t="s">
        <v>13</v>
      </c>
      <c r="B208" s="108" t="s">
        <v>178</v>
      </c>
      <c r="C208" s="91" t="s">
        <v>179</v>
      </c>
      <c r="D208" s="93" t="s">
        <v>57</v>
      </c>
      <c r="E208" s="93" t="s">
        <v>379</v>
      </c>
      <c r="F208" s="130">
        <f>Tafels!$E$5</f>
        <v>14.04</v>
      </c>
      <c r="G208" s="119">
        <v>40</v>
      </c>
      <c r="H208" s="95">
        <f>'Inschrijfstaat schoonmaak'!$D$19</f>
        <v>0</v>
      </c>
      <c r="I208" s="96">
        <f t="shared" si="22"/>
        <v>0</v>
      </c>
      <c r="J208" s="98" t="s">
        <v>66</v>
      </c>
      <c r="K208" s="96"/>
      <c r="L208" s="97"/>
      <c r="M208" s="98"/>
      <c r="N208" s="98" t="s">
        <v>379</v>
      </c>
      <c r="O208" s="22"/>
      <c r="P208" s="40"/>
    </row>
    <row r="209" spans="1:16" x14ac:dyDescent="0.25">
      <c r="A209" s="91" t="s">
        <v>13</v>
      </c>
      <c r="B209" s="103" t="s">
        <v>133</v>
      </c>
      <c r="C209" s="91" t="s">
        <v>180</v>
      </c>
      <c r="D209" s="93" t="s">
        <v>22</v>
      </c>
      <c r="E209" s="93" t="s">
        <v>379</v>
      </c>
      <c r="F209" s="130">
        <f>Tafels!$E$5</f>
        <v>14.04</v>
      </c>
      <c r="G209" s="119">
        <v>40</v>
      </c>
      <c r="H209" s="95">
        <f>'Inschrijfstaat schoonmaak'!$D$19</f>
        <v>0</v>
      </c>
      <c r="I209" s="96">
        <f t="shared" si="22"/>
        <v>0</v>
      </c>
      <c r="J209" s="98" t="s">
        <v>66</v>
      </c>
      <c r="K209" s="96"/>
      <c r="L209" s="97"/>
      <c r="M209" s="98"/>
      <c r="N209" s="98" t="s">
        <v>379</v>
      </c>
      <c r="O209" s="22"/>
      <c r="P209" s="40"/>
    </row>
    <row r="210" spans="1:16" x14ac:dyDescent="0.25">
      <c r="A210" s="91" t="s">
        <v>59</v>
      </c>
      <c r="B210" s="103" t="s">
        <v>181</v>
      </c>
      <c r="C210" s="91" t="s">
        <v>182</v>
      </c>
      <c r="D210" s="93" t="s">
        <v>22</v>
      </c>
      <c r="E210" s="93" t="s">
        <v>379</v>
      </c>
      <c r="F210" s="130">
        <f>Tafels!$E$5</f>
        <v>14.04</v>
      </c>
      <c r="G210" s="119">
        <v>40</v>
      </c>
      <c r="H210" s="95">
        <f>'Inschrijfstaat schoonmaak'!$D$19</f>
        <v>0</v>
      </c>
      <c r="I210" s="96">
        <f t="shared" si="22"/>
        <v>0</v>
      </c>
      <c r="J210" s="98" t="s">
        <v>66</v>
      </c>
      <c r="K210" s="96"/>
      <c r="L210" s="97"/>
      <c r="M210" s="98"/>
      <c r="N210" s="98" t="s">
        <v>379</v>
      </c>
      <c r="O210" s="22"/>
      <c r="P210" s="40"/>
    </row>
    <row r="211" spans="1:16" x14ac:dyDescent="0.25">
      <c r="A211" s="91" t="s">
        <v>59</v>
      </c>
      <c r="B211" s="103" t="s">
        <v>186</v>
      </c>
      <c r="C211" s="91" t="s">
        <v>187</v>
      </c>
      <c r="D211" s="93" t="s">
        <v>22</v>
      </c>
      <c r="E211" s="93" t="s">
        <v>379</v>
      </c>
      <c r="F211" s="130">
        <f>Tafels!$E$5</f>
        <v>14.04</v>
      </c>
      <c r="G211" s="119">
        <v>40</v>
      </c>
      <c r="H211" s="95">
        <f>'Inschrijfstaat schoonmaak'!$D$19</f>
        <v>0</v>
      </c>
      <c r="I211" s="96">
        <f t="shared" si="22"/>
        <v>0</v>
      </c>
      <c r="J211" s="98" t="s">
        <v>66</v>
      </c>
      <c r="K211" s="96"/>
      <c r="L211" s="97"/>
      <c r="M211" s="98"/>
      <c r="N211" s="98" t="s">
        <v>379</v>
      </c>
      <c r="O211" s="22"/>
      <c r="P211" s="40"/>
    </row>
    <row r="212" spans="1:16" x14ac:dyDescent="0.25">
      <c r="A212" s="91" t="s">
        <v>24</v>
      </c>
      <c r="B212" s="107" t="s">
        <v>188</v>
      </c>
      <c r="C212" s="91" t="s">
        <v>137</v>
      </c>
      <c r="D212" s="93" t="s">
        <v>53</v>
      </c>
      <c r="E212" s="93" t="s">
        <v>379</v>
      </c>
      <c r="F212" s="130">
        <f>Tafels!$E$5</f>
        <v>14.04</v>
      </c>
      <c r="G212" s="119">
        <v>40</v>
      </c>
      <c r="H212" s="95">
        <f>'Inschrijfstaat schoonmaak'!$D$19</f>
        <v>0</v>
      </c>
      <c r="I212" s="96">
        <f t="shared" si="22"/>
        <v>0</v>
      </c>
      <c r="J212" s="98" t="s">
        <v>66</v>
      </c>
      <c r="K212" s="96"/>
      <c r="L212" s="97"/>
      <c r="M212" s="98"/>
      <c r="N212" s="98" t="s">
        <v>379</v>
      </c>
      <c r="O212" s="22"/>
      <c r="P212" s="40"/>
    </row>
    <row r="213" spans="1:16" x14ac:dyDescent="0.25">
      <c r="A213" s="91" t="s">
        <v>13</v>
      </c>
      <c r="B213" s="105" t="s">
        <v>105</v>
      </c>
      <c r="C213" s="91" t="s">
        <v>189</v>
      </c>
      <c r="D213" s="93" t="s">
        <v>22</v>
      </c>
      <c r="E213" s="93" t="s">
        <v>379</v>
      </c>
      <c r="F213" s="130">
        <f>Tafels!$E$5</f>
        <v>14.04</v>
      </c>
      <c r="G213" s="119">
        <v>40</v>
      </c>
      <c r="H213" s="95">
        <f>'Inschrijfstaat schoonmaak'!$D$19</f>
        <v>0</v>
      </c>
      <c r="I213" s="96">
        <f t="shared" si="22"/>
        <v>0</v>
      </c>
      <c r="J213" s="98" t="s">
        <v>66</v>
      </c>
      <c r="K213" s="96"/>
      <c r="L213" s="97"/>
      <c r="M213" s="98"/>
      <c r="N213" s="98" t="s">
        <v>379</v>
      </c>
      <c r="O213" s="22"/>
      <c r="P213" s="40"/>
    </row>
    <row r="214" spans="1:16" x14ac:dyDescent="0.25">
      <c r="A214" s="91" t="s">
        <v>59</v>
      </c>
      <c r="B214" s="103" t="s">
        <v>190</v>
      </c>
      <c r="C214" s="91" t="s">
        <v>191</v>
      </c>
      <c r="D214" s="93" t="s">
        <v>45</v>
      </c>
      <c r="E214" s="93" t="s">
        <v>379</v>
      </c>
      <c r="F214" s="130">
        <f>Tafels!$E$5</f>
        <v>14.04</v>
      </c>
      <c r="G214" s="119">
        <v>40</v>
      </c>
      <c r="H214" s="95">
        <f>'Inschrijfstaat schoonmaak'!$D$19</f>
        <v>0</v>
      </c>
      <c r="I214" s="96">
        <f t="shared" si="22"/>
        <v>0</v>
      </c>
      <c r="J214" s="98" t="s">
        <v>66</v>
      </c>
      <c r="K214" s="96"/>
      <c r="L214" s="97"/>
      <c r="M214" s="98"/>
      <c r="N214" s="98" t="s">
        <v>379</v>
      </c>
      <c r="O214" s="22"/>
      <c r="P214" s="40"/>
    </row>
    <row r="215" spans="1:16" x14ac:dyDescent="0.25">
      <c r="A215" s="91" t="s">
        <v>13</v>
      </c>
      <c r="B215" s="103" t="s">
        <v>192</v>
      </c>
      <c r="C215" s="91" t="s">
        <v>193</v>
      </c>
      <c r="D215" s="93" t="s">
        <v>22</v>
      </c>
      <c r="E215" s="93" t="s">
        <v>379</v>
      </c>
      <c r="F215" s="130">
        <f>Tafels!$E$5</f>
        <v>14.04</v>
      </c>
      <c r="G215" s="119">
        <v>40</v>
      </c>
      <c r="H215" s="95">
        <f>'Inschrijfstaat schoonmaak'!$D$19</f>
        <v>0</v>
      </c>
      <c r="I215" s="96">
        <f t="shared" si="22"/>
        <v>0</v>
      </c>
      <c r="J215" s="98" t="s">
        <v>66</v>
      </c>
      <c r="K215" s="96"/>
      <c r="L215" s="97"/>
      <c r="M215" s="98"/>
      <c r="N215" s="98" t="s">
        <v>379</v>
      </c>
      <c r="O215" s="22"/>
      <c r="P215" s="40"/>
    </row>
    <row r="216" spans="1:16" x14ac:dyDescent="0.25">
      <c r="A216" s="91" t="s">
        <v>24</v>
      </c>
      <c r="B216" s="108" t="s">
        <v>194</v>
      </c>
      <c r="C216" s="91" t="s">
        <v>137</v>
      </c>
      <c r="D216" s="122" t="s">
        <v>195</v>
      </c>
      <c r="E216" s="93" t="s">
        <v>379</v>
      </c>
      <c r="F216" s="130">
        <f>Tafels!$E$5</f>
        <v>14.04</v>
      </c>
      <c r="G216" s="119">
        <v>40</v>
      </c>
      <c r="H216" s="95">
        <f>'Inschrijfstaat schoonmaak'!$D$19</f>
        <v>0</v>
      </c>
      <c r="I216" s="96">
        <f t="shared" si="22"/>
        <v>0</v>
      </c>
      <c r="J216" s="98" t="s">
        <v>66</v>
      </c>
      <c r="K216" s="96"/>
      <c r="L216" s="97"/>
      <c r="M216" s="98"/>
      <c r="N216" s="98" t="s">
        <v>379</v>
      </c>
      <c r="O216" s="22"/>
      <c r="P216" s="40"/>
    </row>
    <row r="217" spans="1:16" x14ac:dyDescent="0.25">
      <c r="A217" s="91" t="s">
        <v>13</v>
      </c>
      <c r="B217" s="103" t="s">
        <v>196</v>
      </c>
      <c r="C217" s="91" t="s">
        <v>197</v>
      </c>
      <c r="D217" s="93" t="s">
        <v>22</v>
      </c>
      <c r="E217" s="93" t="s">
        <v>379</v>
      </c>
      <c r="F217" s="130">
        <f>Tafels!$E$5</f>
        <v>14.04</v>
      </c>
      <c r="G217" s="119">
        <v>40</v>
      </c>
      <c r="H217" s="95">
        <f>'Inschrijfstaat schoonmaak'!$D$19</f>
        <v>0</v>
      </c>
      <c r="I217" s="96">
        <f t="shared" si="22"/>
        <v>0</v>
      </c>
      <c r="J217" s="98" t="s">
        <v>66</v>
      </c>
      <c r="K217" s="96"/>
      <c r="L217" s="97"/>
      <c r="M217" s="98"/>
      <c r="N217" s="98" t="s">
        <v>379</v>
      </c>
      <c r="O217" s="22"/>
      <c r="P217" s="40"/>
    </row>
    <row r="218" spans="1:16" x14ac:dyDescent="0.25">
      <c r="A218" s="91" t="s">
        <v>59</v>
      </c>
      <c r="B218" s="103" t="s">
        <v>198</v>
      </c>
      <c r="C218" s="91" t="s">
        <v>199</v>
      </c>
      <c r="D218" s="93" t="s">
        <v>22</v>
      </c>
      <c r="E218" s="93" t="s">
        <v>379</v>
      </c>
      <c r="F218" s="130">
        <f>Tafels!$E$5</f>
        <v>14.04</v>
      </c>
      <c r="G218" s="119">
        <v>40</v>
      </c>
      <c r="H218" s="95">
        <f>'Inschrijfstaat schoonmaak'!$D$19</f>
        <v>0</v>
      </c>
      <c r="I218" s="96">
        <f t="shared" si="22"/>
        <v>0</v>
      </c>
      <c r="J218" s="98" t="s">
        <v>66</v>
      </c>
      <c r="K218" s="96"/>
      <c r="L218" s="97"/>
      <c r="M218" s="98"/>
      <c r="N218" s="98" t="s">
        <v>379</v>
      </c>
      <c r="O218" s="22"/>
      <c r="P218" s="40"/>
    </row>
    <row r="219" spans="1:16" x14ac:dyDescent="0.25">
      <c r="A219" s="91" t="s">
        <v>31</v>
      </c>
      <c r="B219" s="104" t="s">
        <v>204</v>
      </c>
      <c r="C219" s="91" t="s">
        <v>205</v>
      </c>
      <c r="D219" s="93" t="s">
        <v>22</v>
      </c>
      <c r="E219" s="93" t="s">
        <v>379</v>
      </c>
      <c r="F219" s="130">
        <f>Tafels!$E$5</f>
        <v>14.04</v>
      </c>
      <c r="G219" s="119">
        <v>40</v>
      </c>
      <c r="H219" s="95">
        <f>'Inschrijfstaat schoonmaak'!$D$19</f>
        <v>0</v>
      </c>
      <c r="I219" s="96">
        <f t="shared" si="22"/>
        <v>0</v>
      </c>
      <c r="J219" s="98" t="s">
        <v>66</v>
      </c>
      <c r="K219" s="96"/>
      <c r="L219" s="97"/>
      <c r="M219" s="98"/>
      <c r="N219" s="98" t="s">
        <v>379</v>
      </c>
      <c r="O219" s="22"/>
      <c r="P219" s="40"/>
    </row>
    <row r="220" spans="1:16" x14ac:dyDescent="0.25">
      <c r="A220" s="91" t="s">
        <v>31</v>
      </c>
      <c r="B220" s="104" t="s">
        <v>206</v>
      </c>
      <c r="C220" s="91" t="s">
        <v>207</v>
      </c>
      <c r="D220" s="93" t="s">
        <v>22</v>
      </c>
      <c r="E220" s="93" t="s">
        <v>379</v>
      </c>
      <c r="F220" s="130">
        <f>Tafels!$E$5</f>
        <v>14.04</v>
      </c>
      <c r="G220" s="119">
        <v>40</v>
      </c>
      <c r="H220" s="95">
        <f>'Inschrijfstaat schoonmaak'!$D$19</f>
        <v>0</v>
      </c>
      <c r="I220" s="96">
        <f t="shared" si="22"/>
        <v>0</v>
      </c>
      <c r="J220" s="98" t="s">
        <v>66</v>
      </c>
      <c r="K220" s="96"/>
      <c r="L220" s="97"/>
      <c r="M220" s="98"/>
      <c r="N220" s="98" t="s">
        <v>379</v>
      </c>
      <c r="O220" s="22"/>
      <c r="P220" s="40"/>
    </row>
    <row r="221" spans="1:16" x14ac:dyDescent="0.25">
      <c r="A221" s="91" t="s">
        <v>31</v>
      </c>
      <c r="B221" s="104" t="s">
        <v>208</v>
      </c>
      <c r="C221" s="91" t="s">
        <v>209</v>
      </c>
      <c r="D221" s="93" t="s">
        <v>37</v>
      </c>
      <c r="E221" s="93" t="s">
        <v>379</v>
      </c>
      <c r="F221" s="130">
        <f>Tafels!$E$5</f>
        <v>14.04</v>
      </c>
      <c r="G221" s="119">
        <v>40</v>
      </c>
      <c r="H221" s="95">
        <f>'Inschrijfstaat schoonmaak'!$D$19</f>
        <v>0</v>
      </c>
      <c r="I221" s="96">
        <f t="shared" si="22"/>
        <v>0</v>
      </c>
      <c r="J221" s="98" t="s">
        <v>66</v>
      </c>
      <c r="K221" s="96"/>
      <c r="L221" s="97"/>
      <c r="M221" s="98"/>
      <c r="N221" s="98" t="s">
        <v>379</v>
      </c>
      <c r="O221" s="22"/>
      <c r="P221" s="40"/>
    </row>
    <row r="222" spans="1:16" x14ac:dyDescent="0.25">
      <c r="A222" s="91" t="s">
        <v>31</v>
      </c>
      <c r="B222" s="107" t="s">
        <v>210</v>
      </c>
      <c r="C222" s="91" t="s">
        <v>211</v>
      </c>
      <c r="D222" s="93" t="s">
        <v>37</v>
      </c>
      <c r="E222" s="93" t="s">
        <v>379</v>
      </c>
      <c r="F222" s="130">
        <f>Tafels!$E$5</f>
        <v>14.04</v>
      </c>
      <c r="G222" s="119">
        <v>40</v>
      </c>
      <c r="H222" s="95">
        <f>'Inschrijfstaat schoonmaak'!$D$19</f>
        <v>0</v>
      </c>
      <c r="I222" s="96">
        <f t="shared" si="22"/>
        <v>0</v>
      </c>
      <c r="J222" s="98" t="s">
        <v>66</v>
      </c>
      <c r="K222" s="96"/>
      <c r="L222" s="97"/>
      <c r="M222" s="98"/>
      <c r="N222" s="98" t="s">
        <v>379</v>
      </c>
      <c r="O222" s="22"/>
      <c r="P222" s="40"/>
    </row>
    <row r="223" spans="1:16" x14ac:dyDescent="0.25">
      <c r="A223" s="91" t="s">
        <v>31</v>
      </c>
      <c r="B223" s="104" t="s">
        <v>212</v>
      </c>
      <c r="C223" s="91" t="s">
        <v>213</v>
      </c>
      <c r="D223" s="93" t="s">
        <v>22</v>
      </c>
      <c r="E223" s="93" t="s">
        <v>379</v>
      </c>
      <c r="F223" s="130">
        <f>Tafels!$E$5</f>
        <v>14.04</v>
      </c>
      <c r="G223" s="119">
        <v>40</v>
      </c>
      <c r="H223" s="95">
        <f>'Inschrijfstaat schoonmaak'!$D$19</f>
        <v>0</v>
      </c>
      <c r="I223" s="96">
        <f t="shared" si="22"/>
        <v>0</v>
      </c>
      <c r="J223" s="98" t="s">
        <v>66</v>
      </c>
      <c r="K223" s="96"/>
      <c r="L223" s="97"/>
      <c r="M223" s="98"/>
      <c r="N223" s="98" t="s">
        <v>379</v>
      </c>
      <c r="O223" s="22"/>
      <c r="P223" s="40"/>
    </row>
    <row r="224" spans="1:16" x14ac:dyDescent="0.25">
      <c r="A224" s="91" t="s">
        <v>31</v>
      </c>
      <c r="B224" s="104" t="s">
        <v>214</v>
      </c>
      <c r="C224" s="91" t="s">
        <v>215</v>
      </c>
      <c r="D224" s="93" t="s">
        <v>22</v>
      </c>
      <c r="E224" s="93" t="s">
        <v>379</v>
      </c>
      <c r="F224" s="130">
        <f>Tafels!$E$5</f>
        <v>14.04</v>
      </c>
      <c r="G224" s="119">
        <v>40</v>
      </c>
      <c r="H224" s="95">
        <f>'Inschrijfstaat schoonmaak'!$D$19</f>
        <v>0</v>
      </c>
      <c r="I224" s="96">
        <f t="shared" si="22"/>
        <v>0</v>
      </c>
      <c r="J224" s="98" t="s">
        <v>66</v>
      </c>
      <c r="K224" s="96"/>
      <c r="L224" s="97"/>
      <c r="M224" s="98"/>
      <c r="N224" s="98" t="s">
        <v>379</v>
      </c>
      <c r="O224" s="22"/>
      <c r="P224" s="40"/>
    </row>
    <row r="225" spans="1:16" x14ac:dyDescent="0.25">
      <c r="A225" s="91" t="s">
        <v>31</v>
      </c>
      <c r="B225" s="104" t="s">
        <v>216</v>
      </c>
      <c r="C225" s="91" t="s">
        <v>217</v>
      </c>
      <c r="D225" s="93" t="s">
        <v>37</v>
      </c>
      <c r="E225" s="93" t="s">
        <v>379</v>
      </c>
      <c r="F225" s="130">
        <f>Tafels!$E$5</f>
        <v>14.04</v>
      </c>
      <c r="G225" s="119">
        <v>40</v>
      </c>
      <c r="H225" s="95">
        <f>'Inschrijfstaat schoonmaak'!$D$19</f>
        <v>0</v>
      </c>
      <c r="I225" s="96">
        <f t="shared" si="22"/>
        <v>0</v>
      </c>
      <c r="J225" s="98" t="s">
        <v>66</v>
      </c>
      <c r="K225" s="96"/>
      <c r="L225" s="97"/>
      <c r="M225" s="98"/>
      <c r="N225" s="98" t="s">
        <v>379</v>
      </c>
      <c r="O225" s="22"/>
      <c r="P225" s="40"/>
    </row>
    <row r="226" spans="1:16" x14ac:dyDescent="0.25">
      <c r="A226" s="91" t="s">
        <v>31</v>
      </c>
      <c r="B226" s="104" t="s">
        <v>218</v>
      </c>
      <c r="C226" s="91" t="s">
        <v>219</v>
      </c>
      <c r="D226" s="93" t="s">
        <v>22</v>
      </c>
      <c r="E226" s="93" t="s">
        <v>379</v>
      </c>
      <c r="F226" s="130">
        <f>Tafels!$E$5</f>
        <v>14.04</v>
      </c>
      <c r="G226" s="119">
        <v>40</v>
      </c>
      <c r="H226" s="95">
        <f>'Inschrijfstaat schoonmaak'!$D$19</f>
        <v>0</v>
      </c>
      <c r="I226" s="96">
        <f t="shared" si="22"/>
        <v>0</v>
      </c>
      <c r="J226" s="98" t="s">
        <v>66</v>
      </c>
      <c r="K226" s="96"/>
      <c r="L226" s="97"/>
      <c r="M226" s="98"/>
      <c r="N226" s="98" t="s">
        <v>379</v>
      </c>
      <c r="O226" s="22"/>
      <c r="P226" s="40"/>
    </row>
    <row r="227" spans="1:16" x14ac:dyDescent="0.25">
      <c r="A227" s="91" t="s">
        <v>31</v>
      </c>
      <c r="B227" s="104" t="s">
        <v>257</v>
      </c>
      <c r="C227" s="91" t="s">
        <v>258</v>
      </c>
      <c r="D227" s="93" t="s">
        <v>37</v>
      </c>
      <c r="E227" s="93" t="s">
        <v>379</v>
      </c>
      <c r="F227" s="130">
        <f>Tafels!$E$5</f>
        <v>14.04</v>
      </c>
      <c r="G227" s="119">
        <v>40</v>
      </c>
      <c r="H227" s="95">
        <f>'Inschrijfstaat schoonmaak'!$D$19</f>
        <v>0</v>
      </c>
      <c r="I227" s="96">
        <f t="shared" si="22"/>
        <v>0</v>
      </c>
      <c r="J227" s="98" t="s">
        <v>69</v>
      </c>
      <c r="K227" s="96"/>
      <c r="L227" s="97"/>
      <c r="M227" s="98"/>
      <c r="N227" s="98" t="s">
        <v>379</v>
      </c>
      <c r="O227" s="22"/>
      <c r="P227" s="40"/>
    </row>
    <row r="228" spans="1:16" x14ac:dyDescent="0.25">
      <c r="E228" s="90" t="s">
        <v>386</v>
      </c>
      <c r="F228" s="129">
        <f>SUBTOTAL(9,F2:F183)</f>
        <v>6689.9799999999905</v>
      </c>
      <c r="H228" s="89"/>
      <c r="I228" s="78">
        <f>SUBTOTAL(9,I2:I227)</f>
        <v>0</v>
      </c>
      <c r="K228" s="11">
        <f t="shared" si="14"/>
        <v>0</v>
      </c>
      <c r="L228" s="59">
        <f t="shared" si="15"/>
        <v>0</v>
      </c>
      <c r="O228" s="22"/>
    </row>
    <row r="229" spans="1:16" x14ac:dyDescent="0.25">
      <c r="E229" s="90" t="s">
        <v>379</v>
      </c>
      <c r="F229" s="128">
        <f>SUBTOTAL(9,F184:F227)</f>
        <v>617.76</v>
      </c>
      <c r="H229" s="89"/>
      <c r="I229" s="78">
        <f>SUM(I2:I183)</f>
        <v>0</v>
      </c>
      <c r="K229" s="60" t="s">
        <v>361</v>
      </c>
      <c r="O229" s="22">
        <f>SUM(O2:O183)</f>
        <v>0</v>
      </c>
      <c r="P229" s="40" t="e">
        <f>O229/I229-1</f>
        <v>#DIV/0!</v>
      </c>
    </row>
    <row r="230" spans="1:16" x14ac:dyDescent="0.25">
      <c r="A230" s="131"/>
    </row>
  </sheetData>
  <autoFilter ref="A1:R229" xr:uid="{00000000-0001-0000-0000-000000000000}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&amp;LAfgedrukt: &amp;D, &amp;T&amp;C&amp;P van &amp;N&amp;R&amp;F, 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26BBF-EAE6-4F13-8F0B-1EC6795A3E0B}">
  <dimension ref="A1:F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3"/>
  <cols>
    <col min="1" max="1" width="30.88671875" style="132" bestFit="1" customWidth="1"/>
    <col min="2" max="2" width="16.44140625" style="133" bestFit="1" customWidth="1"/>
    <col min="3" max="3" width="12.6640625" style="133" bestFit="1" customWidth="1"/>
    <col min="4" max="4" width="13.109375" style="133" bestFit="1" customWidth="1"/>
    <col min="5" max="5" width="8.88671875" style="132"/>
    <col min="6" max="6" width="11" style="132" bestFit="1" customWidth="1"/>
    <col min="7" max="16384" width="8.88671875" style="132"/>
  </cols>
  <sheetData>
    <row r="1" spans="1:6" ht="15" x14ac:dyDescent="0.3">
      <c r="A1" s="135"/>
      <c r="B1" s="136" t="s">
        <v>369</v>
      </c>
      <c r="C1" s="136" t="s">
        <v>388</v>
      </c>
      <c r="D1" s="136" t="s">
        <v>384</v>
      </c>
    </row>
    <row r="2" spans="1:6" ht="15" x14ac:dyDescent="0.3">
      <c r="A2" s="135" t="s">
        <v>404</v>
      </c>
      <c r="B2" s="136">
        <f>0.25*1261</f>
        <v>315.25</v>
      </c>
      <c r="C2" s="136">
        <f t="shared" ref="C2:C11" si="0">$C$17</f>
        <v>0</v>
      </c>
      <c r="D2" s="136">
        <f>B2*C2</f>
        <v>0</v>
      </c>
      <c r="E2" s="151"/>
      <c r="F2" s="136"/>
    </row>
    <row r="3" spans="1:6" ht="15" x14ac:dyDescent="0.3">
      <c r="A3" s="135" t="s">
        <v>405</v>
      </c>
      <c r="B3" s="136">
        <f>0.75*1261</f>
        <v>945.75</v>
      </c>
      <c r="C3" s="136">
        <f>$C$19</f>
        <v>0</v>
      </c>
      <c r="D3" s="136">
        <f>B3*C3</f>
        <v>0</v>
      </c>
      <c r="E3" s="151"/>
    </row>
    <row r="4" spans="1:6" ht="15" x14ac:dyDescent="0.3">
      <c r="A4" s="135" t="s">
        <v>389</v>
      </c>
      <c r="B4" s="136">
        <v>415</v>
      </c>
      <c r="C4" s="136">
        <f t="shared" si="0"/>
        <v>0</v>
      </c>
      <c r="D4" s="136">
        <f t="shared" ref="D4:D11" si="1">B4*C4</f>
        <v>0</v>
      </c>
    </row>
    <row r="5" spans="1:6" ht="15" x14ac:dyDescent="0.3">
      <c r="A5" s="135" t="s">
        <v>406</v>
      </c>
      <c r="B5" s="136">
        <f>390/3</f>
        <v>130</v>
      </c>
      <c r="C5" s="136">
        <f t="shared" si="0"/>
        <v>0</v>
      </c>
      <c r="D5" s="136">
        <f t="shared" si="1"/>
        <v>0</v>
      </c>
      <c r="E5" s="151"/>
    </row>
    <row r="6" spans="1:6" ht="15" x14ac:dyDescent="0.3">
      <c r="A6" s="135" t="s">
        <v>407</v>
      </c>
      <c r="B6" s="136">
        <f>390*2/3</f>
        <v>260</v>
      </c>
      <c r="C6" s="136">
        <f>$C$19</f>
        <v>0</v>
      </c>
      <c r="D6" s="136">
        <f t="shared" si="1"/>
        <v>0</v>
      </c>
      <c r="E6" s="151"/>
    </row>
    <row r="7" spans="1:6" ht="15" x14ac:dyDescent="0.3">
      <c r="A7" s="135" t="s">
        <v>390</v>
      </c>
      <c r="B7" s="136">
        <v>17</v>
      </c>
      <c r="C7" s="136">
        <f t="shared" si="0"/>
        <v>0</v>
      </c>
      <c r="D7" s="136">
        <f t="shared" si="1"/>
        <v>0</v>
      </c>
    </row>
    <row r="8" spans="1:6" ht="15" x14ac:dyDescent="0.3">
      <c r="A8" s="135" t="s">
        <v>408</v>
      </c>
      <c r="B8" s="136">
        <v>3</v>
      </c>
      <c r="C8" s="136">
        <f t="shared" si="0"/>
        <v>0</v>
      </c>
      <c r="D8" s="136">
        <f t="shared" si="1"/>
        <v>0</v>
      </c>
      <c r="E8" s="151"/>
    </row>
    <row r="9" spans="1:6" ht="15" x14ac:dyDescent="0.3">
      <c r="A9" s="135" t="s">
        <v>391</v>
      </c>
      <c r="B9" s="136">
        <v>3</v>
      </c>
      <c r="C9" s="136">
        <f t="shared" si="0"/>
        <v>0</v>
      </c>
      <c r="D9" s="136">
        <f t="shared" si="1"/>
        <v>0</v>
      </c>
    </row>
    <row r="10" spans="1:6" ht="15" x14ac:dyDescent="0.3">
      <c r="A10" s="135" t="s">
        <v>409</v>
      </c>
      <c r="B10" s="136">
        <v>3</v>
      </c>
      <c r="C10" s="136">
        <f t="shared" si="0"/>
        <v>0</v>
      </c>
      <c r="D10" s="136">
        <f t="shared" si="1"/>
        <v>0</v>
      </c>
    </row>
    <row r="11" spans="1:6" ht="15" x14ac:dyDescent="0.3">
      <c r="A11" s="135" t="s">
        <v>392</v>
      </c>
      <c r="B11" s="136">
        <v>0</v>
      </c>
      <c r="C11" s="136">
        <f t="shared" si="0"/>
        <v>0</v>
      </c>
      <c r="D11" s="136">
        <f t="shared" si="1"/>
        <v>0</v>
      </c>
    </row>
    <row r="12" spans="1:6" ht="15" x14ac:dyDescent="0.3">
      <c r="A12" s="135"/>
      <c r="B12" s="136"/>
      <c r="C12" s="136"/>
      <c r="D12" s="136"/>
    </row>
    <row r="13" spans="1:6" ht="15" x14ac:dyDescent="0.3">
      <c r="A13" s="135" t="s">
        <v>385</v>
      </c>
      <c r="B13" s="136"/>
      <c r="C13" s="136"/>
      <c r="D13" s="136">
        <f>SUM(D2:D12)</f>
        <v>0</v>
      </c>
    </row>
    <row r="14" spans="1:6" ht="15" x14ac:dyDescent="0.3">
      <c r="A14" s="135" t="s">
        <v>372</v>
      </c>
      <c r="B14" s="136"/>
      <c r="C14" s="136"/>
      <c r="D14" s="136">
        <f>0.21*D13</f>
        <v>0</v>
      </c>
    </row>
    <row r="15" spans="1:6" ht="15" x14ac:dyDescent="0.3">
      <c r="A15" s="135" t="s">
        <v>393</v>
      </c>
      <c r="B15" s="136"/>
      <c r="C15" s="136"/>
      <c r="D15" s="136">
        <f>D13+D14</f>
        <v>0</v>
      </c>
    </row>
    <row r="16" spans="1:6" ht="15" x14ac:dyDescent="0.3">
      <c r="A16" s="135"/>
      <c r="B16" s="136"/>
      <c r="C16" s="136"/>
      <c r="D16" s="136"/>
    </row>
    <row r="17" spans="1:4" ht="15" x14ac:dyDescent="0.3">
      <c r="A17" s="135" t="s">
        <v>412</v>
      </c>
      <c r="B17" s="136"/>
      <c r="C17" s="137"/>
      <c r="D17" s="136"/>
    </row>
    <row r="18" spans="1:4" ht="15" hidden="1" x14ac:dyDescent="0.3">
      <c r="A18" s="135" t="s">
        <v>394</v>
      </c>
      <c r="B18" s="136"/>
      <c r="C18" s="137">
        <v>5</v>
      </c>
      <c r="D18" s="136"/>
    </row>
    <row r="19" spans="1:4" ht="15" x14ac:dyDescent="0.3">
      <c r="A19" s="135" t="s">
        <v>410</v>
      </c>
      <c r="B19" s="136"/>
      <c r="C19" s="137"/>
      <c r="D19" s="136"/>
    </row>
    <row r="21" spans="1:4" ht="15" x14ac:dyDescent="0.3">
      <c r="A21" s="156"/>
      <c r="B21" s="157"/>
      <c r="C21" s="158"/>
      <c r="D21" s="158"/>
    </row>
    <row r="22" spans="1:4" ht="60" customHeight="1" x14ac:dyDescent="0.3">
      <c r="A22" s="156"/>
      <c r="B22" s="157"/>
      <c r="C22" s="159"/>
      <c r="D22" s="159"/>
    </row>
    <row r="23" spans="1:4" ht="15" x14ac:dyDescent="0.3">
      <c r="A23" s="156"/>
      <c r="B23" s="157"/>
      <c r="C23" s="158"/>
      <c r="D23" s="158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&amp;LAfgedrukt: &amp;D, &amp;T&amp;R&amp;F,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ECE6-FD09-4F53-8465-F9A82C38A932}">
  <dimension ref="A1:G27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3.2" x14ac:dyDescent="0.25"/>
  <cols>
    <col min="1" max="1" width="17.5546875" style="11" bestFit="1" customWidth="1"/>
    <col min="2" max="2" width="22.33203125" style="69" bestFit="1" customWidth="1"/>
    <col min="3" max="3" width="18.21875" style="67" bestFit="1" customWidth="1"/>
    <col min="4" max="4" width="19.21875" style="68" bestFit="1" customWidth="1"/>
    <col min="5" max="5" width="15.77734375" style="67" customWidth="1"/>
  </cols>
  <sheetData>
    <row r="1" spans="1:7" ht="15.6" x14ac:dyDescent="0.25">
      <c r="A1" s="138" t="s">
        <v>9</v>
      </c>
      <c r="B1" s="139" t="s">
        <v>370</v>
      </c>
      <c r="C1" s="140" t="s">
        <v>369</v>
      </c>
      <c r="D1" s="141" t="s">
        <v>367</v>
      </c>
      <c r="E1" s="140" t="s">
        <v>368</v>
      </c>
    </row>
    <row r="2" spans="1:7" ht="15" x14ac:dyDescent="0.25">
      <c r="A2" s="142" t="s">
        <v>18</v>
      </c>
      <c r="B2" s="143">
        <v>1</v>
      </c>
      <c r="C2" s="144">
        <v>132.97999999999999</v>
      </c>
      <c r="D2" s="145"/>
      <c r="E2" s="154">
        <f t="shared" ref="E2:E19" si="0">B2*C2*D2</f>
        <v>0</v>
      </c>
    </row>
    <row r="3" spans="1:7" ht="15" x14ac:dyDescent="0.25">
      <c r="A3" s="142" t="s">
        <v>62</v>
      </c>
      <c r="B3" s="143">
        <v>40</v>
      </c>
      <c r="C3" s="144">
        <v>2.68</v>
      </c>
      <c r="D3" s="145"/>
      <c r="E3" s="144">
        <f>B3*C3*$D$3</f>
        <v>0</v>
      </c>
      <c r="G3" s="22"/>
    </row>
    <row r="4" spans="1:7" ht="15" x14ac:dyDescent="0.25">
      <c r="A4" s="142" t="str">
        <f>$A$3</f>
        <v>Gang</v>
      </c>
      <c r="B4" s="143">
        <v>200</v>
      </c>
      <c r="C4" s="144">
        <v>1612.6999999999998</v>
      </c>
      <c r="D4" s="146"/>
      <c r="E4" s="144">
        <f>B4*C4*$D$3</f>
        <v>0</v>
      </c>
    </row>
    <row r="5" spans="1:7" ht="15" x14ac:dyDescent="0.25">
      <c r="A5" s="142" t="s">
        <v>66</v>
      </c>
      <c r="B5" s="143">
        <v>40</v>
      </c>
      <c r="C5" s="144">
        <v>23.57</v>
      </c>
      <c r="D5" s="145"/>
      <c r="E5" s="144">
        <f>B5*C5*$D$5</f>
        <v>0</v>
      </c>
    </row>
    <row r="6" spans="1:7" ht="15" x14ac:dyDescent="0.25">
      <c r="A6" s="142" t="s">
        <v>66</v>
      </c>
      <c r="B6" s="143">
        <v>160</v>
      </c>
      <c r="C6" s="144">
        <v>3663.79</v>
      </c>
      <c r="D6" s="146"/>
      <c r="E6" s="144">
        <f>B6*C6*$D$5</f>
        <v>0</v>
      </c>
    </row>
    <row r="7" spans="1:7" ht="15" x14ac:dyDescent="0.25">
      <c r="A7" s="142" t="s">
        <v>69</v>
      </c>
      <c r="B7" s="143">
        <v>40</v>
      </c>
      <c r="C7" s="144">
        <v>138.04</v>
      </c>
      <c r="D7" s="145"/>
      <c r="E7" s="144">
        <f t="shared" si="0"/>
        <v>0</v>
      </c>
    </row>
    <row r="8" spans="1:7" ht="15" x14ac:dyDescent="0.25">
      <c r="A8" s="142" t="str">
        <f t="shared" ref="A8:A10" si="1">$A$7</f>
        <v>Kantoor e.d.</v>
      </c>
      <c r="B8" s="143">
        <v>52</v>
      </c>
      <c r="C8" s="144">
        <v>47.16</v>
      </c>
      <c r="D8" s="146"/>
      <c r="E8" s="144">
        <f>B8*C8*$D$7</f>
        <v>0</v>
      </c>
      <c r="G8" s="22"/>
    </row>
    <row r="9" spans="1:7" ht="15" x14ac:dyDescent="0.25">
      <c r="A9" s="142" t="str">
        <f t="shared" si="1"/>
        <v>Kantoor e.d.</v>
      </c>
      <c r="B9" s="143">
        <v>80</v>
      </c>
      <c r="C9" s="144">
        <v>28.17</v>
      </c>
      <c r="D9" s="146"/>
      <c r="E9" s="144">
        <f>B9*C9*$D$7</f>
        <v>0</v>
      </c>
    </row>
    <row r="10" spans="1:7" ht="15" x14ac:dyDescent="0.25">
      <c r="A10" s="142" t="str">
        <f t="shared" si="1"/>
        <v>Kantoor e.d.</v>
      </c>
      <c r="B10" s="143">
        <v>200</v>
      </c>
      <c r="C10" s="144">
        <v>802.59999999999991</v>
      </c>
      <c r="D10" s="146"/>
      <c r="E10" s="144">
        <f>B10*C10*$D$7</f>
        <v>0</v>
      </c>
    </row>
    <row r="11" spans="1:7" ht="15" x14ac:dyDescent="0.25">
      <c r="A11" s="142" t="s">
        <v>73</v>
      </c>
      <c r="B11" s="143">
        <v>200</v>
      </c>
      <c r="C11" s="144">
        <v>92.36</v>
      </c>
      <c r="D11" s="145"/>
      <c r="E11" s="144">
        <f t="shared" si="0"/>
        <v>0</v>
      </c>
      <c r="G11" s="22"/>
    </row>
    <row r="12" spans="1:7" ht="15" x14ac:dyDescent="0.25">
      <c r="A12" s="142" t="s">
        <v>75</v>
      </c>
      <c r="B12" s="143">
        <v>200</v>
      </c>
      <c r="C12" s="144">
        <v>54.140000000000008</v>
      </c>
      <c r="D12" s="145"/>
      <c r="E12" s="144">
        <f t="shared" si="0"/>
        <v>0</v>
      </c>
    </row>
    <row r="13" spans="1:7" ht="15" x14ac:dyDescent="0.25">
      <c r="A13" s="142" t="s">
        <v>402</v>
      </c>
      <c r="B13" s="143">
        <v>80</v>
      </c>
      <c r="C13" s="144">
        <v>5.32</v>
      </c>
      <c r="D13" s="145"/>
      <c r="E13" s="144">
        <f>B13*C13*$D$13</f>
        <v>0</v>
      </c>
    </row>
    <row r="14" spans="1:7" ht="15" x14ac:dyDescent="0.25">
      <c r="A14" s="142" t="str">
        <f>$A$13</f>
        <v>Leerlingentoilet</v>
      </c>
      <c r="B14" s="143">
        <v>200</v>
      </c>
      <c r="C14" s="144">
        <v>42.4</v>
      </c>
      <c r="D14" s="146"/>
      <c r="E14" s="144">
        <f>B14*C14*$D$13</f>
        <v>0</v>
      </c>
    </row>
    <row r="15" spans="1:7" ht="15" x14ac:dyDescent="0.25">
      <c r="A15" s="142" t="s">
        <v>83</v>
      </c>
      <c r="B15" s="143">
        <v>200</v>
      </c>
      <c r="C15" s="144">
        <v>7.8100000000000005</v>
      </c>
      <c r="D15" s="145"/>
      <c r="E15" s="155">
        <f t="shared" si="0"/>
        <v>0</v>
      </c>
      <c r="G15" s="22"/>
    </row>
    <row r="16" spans="1:7" ht="15" x14ac:dyDescent="0.25">
      <c r="A16" s="142" t="s">
        <v>85</v>
      </c>
      <c r="B16" s="143">
        <v>200</v>
      </c>
      <c r="C16" s="144">
        <v>3.51</v>
      </c>
      <c r="D16" s="145"/>
      <c r="E16" s="155">
        <f t="shared" si="0"/>
        <v>0</v>
      </c>
    </row>
    <row r="17" spans="1:5" ht="15" x14ac:dyDescent="0.25">
      <c r="A17" s="142" t="s">
        <v>87</v>
      </c>
      <c r="B17" s="143">
        <v>200</v>
      </c>
      <c r="C17" s="144">
        <v>22.939999999999998</v>
      </c>
      <c r="D17" s="145"/>
      <c r="E17" s="144">
        <f t="shared" si="0"/>
        <v>0</v>
      </c>
    </row>
    <row r="18" spans="1:5" ht="15" x14ac:dyDescent="0.25">
      <c r="A18" s="142" t="s">
        <v>91</v>
      </c>
      <c r="B18" s="143">
        <v>200</v>
      </c>
      <c r="C18" s="144">
        <v>9.81</v>
      </c>
      <c r="D18" s="145"/>
      <c r="E18" s="144">
        <f t="shared" si="0"/>
        <v>0</v>
      </c>
    </row>
    <row r="19" spans="1:5" ht="15" x14ac:dyDescent="0.25">
      <c r="A19" s="142" t="s">
        <v>379</v>
      </c>
      <c r="B19" s="143">
        <v>40</v>
      </c>
      <c r="C19" s="144">
        <v>617.76</v>
      </c>
      <c r="D19" s="145"/>
      <c r="E19" s="144">
        <f t="shared" si="0"/>
        <v>0</v>
      </c>
    </row>
    <row r="20" spans="1:5" ht="15" x14ac:dyDescent="0.25">
      <c r="A20" s="142" t="s">
        <v>403</v>
      </c>
      <c r="B20" s="143">
        <v>150</v>
      </c>
      <c r="C20" s="144"/>
      <c r="D20" s="152"/>
      <c r="E20" s="144">
        <f>B20*D20</f>
        <v>0</v>
      </c>
    </row>
    <row r="21" spans="1:5" ht="15" x14ac:dyDescent="0.25">
      <c r="A21" s="142" t="s">
        <v>374</v>
      </c>
      <c r="B21" s="143"/>
      <c r="C21" s="143"/>
      <c r="D21" s="143"/>
      <c r="E21" s="144">
        <f>SUM(E2:E20)</f>
        <v>0</v>
      </c>
    </row>
    <row r="22" spans="1:5" ht="15" x14ac:dyDescent="0.25">
      <c r="A22" s="142" t="s">
        <v>372</v>
      </c>
      <c r="B22" s="143"/>
      <c r="C22" s="143"/>
      <c r="D22" s="143"/>
      <c r="E22" s="144">
        <f>E21*0.21</f>
        <v>0</v>
      </c>
    </row>
    <row r="23" spans="1:5" ht="15" x14ac:dyDescent="0.25">
      <c r="A23" s="142" t="s">
        <v>373</v>
      </c>
      <c r="B23" s="143"/>
      <c r="C23" s="143"/>
      <c r="D23" s="143"/>
      <c r="E23" s="144">
        <f>E21+E22</f>
        <v>0</v>
      </c>
    </row>
    <row r="25" spans="1:5" ht="15" x14ac:dyDescent="0.25">
      <c r="A25" s="156"/>
      <c r="B25" s="157"/>
    </row>
    <row r="26" spans="1:5" ht="60" customHeight="1" x14ac:dyDescent="0.25">
      <c r="A26" s="156"/>
      <c r="B26" s="157"/>
    </row>
    <row r="27" spans="1:5" ht="15" x14ac:dyDescent="0.25">
      <c r="A27" s="156"/>
      <c r="B27" s="157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&amp;LAfgedrukt: &amp;D, &amp;T&amp;R&amp;F,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3363-9ECE-46C9-8B5A-09AEA7EC0079}">
  <dimension ref="A1:B24"/>
  <sheetViews>
    <sheetView workbookViewId="0">
      <selection activeCell="B9" sqref="B9"/>
    </sheetView>
  </sheetViews>
  <sheetFormatPr defaultRowHeight="13.2" x14ac:dyDescent="0.25"/>
  <cols>
    <col min="1" max="1" width="21.33203125" bestFit="1" customWidth="1"/>
    <col min="2" max="2" width="29.109375" customWidth="1"/>
  </cols>
  <sheetData>
    <row r="1" spans="1:2" ht="15" x14ac:dyDescent="0.25">
      <c r="A1" s="147"/>
      <c r="B1" s="148" t="s">
        <v>397</v>
      </c>
    </row>
    <row r="2" spans="1:2" ht="15" x14ac:dyDescent="0.25">
      <c r="A2" s="147" t="s">
        <v>395</v>
      </c>
      <c r="B2" s="149">
        <f>'Inschrijfstaat schoonmaak'!E21</f>
        <v>0</v>
      </c>
    </row>
    <row r="3" spans="1:2" ht="15" hidden="1" x14ac:dyDescent="0.25">
      <c r="A3" s="147" t="s">
        <v>396</v>
      </c>
      <c r="B3" s="149">
        <v>0</v>
      </c>
    </row>
    <row r="4" spans="1:2" ht="15" hidden="1" x14ac:dyDescent="0.25">
      <c r="A4" s="147" t="s">
        <v>398</v>
      </c>
      <c r="B4" s="149">
        <f>B2+B3</f>
        <v>0</v>
      </c>
    </row>
    <row r="5" spans="1:2" ht="15" x14ac:dyDescent="0.25">
      <c r="A5" s="147" t="s">
        <v>372</v>
      </c>
      <c r="B5" s="149">
        <f>B4*0.21</f>
        <v>0</v>
      </c>
    </row>
    <row r="6" spans="1:2" ht="15" x14ac:dyDescent="0.25">
      <c r="A6" s="147" t="s">
        <v>393</v>
      </c>
      <c r="B6" s="149">
        <f>B4*1.21</f>
        <v>0</v>
      </c>
    </row>
    <row r="7" spans="1:2" ht="15" x14ac:dyDescent="0.25">
      <c r="A7" s="147"/>
      <c r="B7" s="134"/>
    </row>
    <row r="8" spans="1:2" ht="15" x14ac:dyDescent="0.25">
      <c r="A8" s="147" t="s">
        <v>399</v>
      </c>
      <c r="B8" s="150"/>
    </row>
    <row r="9" spans="1:2" ht="60" customHeight="1" x14ac:dyDescent="0.25">
      <c r="A9" s="147" t="s">
        <v>401</v>
      </c>
      <c r="B9" s="150"/>
    </row>
    <row r="10" spans="1:2" ht="15" x14ac:dyDescent="0.25">
      <c r="A10" s="147" t="s">
        <v>400</v>
      </c>
      <c r="B10" s="150"/>
    </row>
    <row r="11" spans="1:2" x14ac:dyDescent="0.25">
      <c r="A11" s="134"/>
      <c r="B11" s="134"/>
    </row>
    <row r="12" spans="1:2" x14ac:dyDescent="0.25">
      <c r="A12" s="134"/>
      <c r="B12" s="134"/>
    </row>
    <row r="13" spans="1:2" x14ac:dyDescent="0.25">
      <c r="A13" s="134"/>
      <c r="B13" s="134"/>
    </row>
    <row r="14" spans="1:2" x14ac:dyDescent="0.25">
      <c r="A14" s="134"/>
      <c r="B14" s="134"/>
    </row>
    <row r="15" spans="1:2" x14ac:dyDescent="0.25">
      <c r="A15" s="134"/>
      <c r="B15" s="134"/>
    </row>
    <row r="16" spans="1:2" x14ac:dyDescent="0.25">
      <c r="A16" s="134"/>
      <c r="B16" s="134"/>
    </row>
    <row r="17" spans="1:2" x14ac:dyDescent="0.25">
      <c r="A17" s="134"/>
      <c r="B17" s="134"/>
    </row>
    <row r="18" spans="1:2" x14ac:dyDescent="0.25">
      <c r="A18" s="134"/>
      <c r="B18" s="134"/>
    </row>
    <row r="19" spans="1:2" x14ac:dyDescent="0.25">
      <c r="A19" s="134"/>
      <c r="B19" s="134"/>
    </row>
    <row r="20" spans="1:2" x14ac:dyDescent="0.25">
      <c r="A20" s="134"/>
      <c r="B20" s="134"/>
    </row>
    <row r="21" spans="1:2" x14ac:dyDescent="0.25">
      <c r="A21" s="134"/>
      <c r="B21" s="134"/>
    </row>
    <row r="22" spans="1:2" x14ac:dyDescent="0.25">
      <c r="A22" s="134"/>
      <c r="B22" s="134"/>
    </row>
    <row r="23" spans="1:2" x14ac:dyDescent="0.25">
      <c r="A23" s="134"/>
      <c r="B23" s="134"/>
    </row>
    <row r="24" spans="1:2" x14ac:dyDescent="0.25">
      <c r="A24" s="134"/>
      <c r="B24" s="134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&amp;LAfgedrukt: &amp;D, &amp;T&amp;R&amp;F,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DC1B-14E0-44C6-825F-B7AF5232268C}">
  <dimension ref="A1:B24"/>
  <sheetViews>
    <sheetView workbookViewId="0">
      <selection activeCell="B8" sqref="B8"/>
    </sheetView>
  </sheetViews>
  <sheetFormatPr defaultRowHeight="13.2" x14ac:dyDescent="0.25"/>
  <cols>
    <col min="1" max="1" width="21.33203125" bestFit="1" customWidth="1"/>
    <col min="2" max="2" width="29.109375" customWidth="1"/>
  </cols>
  <sheetData>
    <row r="1" spans="1:2" ht="15" x14ac:dyDescent="0.25">
      <c r="A1" s="147"/>
      <c r="B1" s="148" t="s">
        <v>397</v>
      </c>
    </row>
    <row r="2" spans="1:2" ht="15" hidden="1" x14ac:dyDescent="0.25">
      <c r="A2" s="147" t="s">
        <v>395</v>
      </c>
      <c r="B2" s="149"/>
    </row>
    <row r="3" spans="1:2" ht="15" x14ac:dyDescent="0.25">
      <c r="A3" s="147" t="s">
        <v>396</v>
      </c>
      <c r="B3" s="149">
        <f>'Inschrijfstaat glas'!D13</f>
        <v>0</v>
      </c>
    </row>
    <row r="4" spans="1:2" ht="15" hidden="1" x14ac:dyDescent="0.25">
      <c r="A4" s="147" t="s">
        <v>398</v>
      </c>
      <c r="B4" s="149">
        <f>B2+B3</f>
        <v>0</v>
      </c>
    </row>
    <row r="5" spans="1:2" ht="15" x14ac:dyDescent="0.25">
      <c r="A5" s="147" t="s">
        <v>372</v>
      </c>
      <c r="B5" s="149">
        <f>B4*0.21</f>
        <v>0</v>
      </c>
    </row>
    <row r="6" spans="1:2" ht="15" x14ac:dyDescent="0.25">
      <c r="A6" s="147" t="s">
        <v>393</v>
      </c>
      <c r="B6" s="149">
        <f>B4*1.21</f>
        <v>0</v>
      </c>
    </row>
    <row r="7" spans="1:2" ht="15" x14ac:dyDescent="0.25">
      <c r="A7" s="147"/>
      <c r="B7" s="134"/>
    </row>
    <row r="8" spans="1:2" ht="15" x14ac:dyDescent="0.25">
      <c r="A8" s="147" t="s">
        <v>399</v>
      </c>
      <c r="B8" s="150"/>
    </row>
    <row r="9" spans="1:2" ht="60" customHeight="1" x14ac:dyDescent="0.25">
      <c r="A9" s="147" t="s">
        <v>401</v>
      </c>
      <c r="B9" s="150"/>
    </row>
    <row r="10" spans="1:2" ht="15" x14ac:dyDescent="0.25">
      <c r="A10" s="147" t="s">
        <v>400</v>
      </c>
      <c r="B10" s="150"/>
    </row>
    <row r="11" spans="1:2" x14ac:dyDescent="0.25">
      <c r="A11" s="134"/>
      <c r="B11" s="134"/>
    </row>
    <row r="12" spans="1:2" x14ac:dyDescent="0.25">
      <c r="A12" s="134"/>
      <c r="B12" s="134"/>
    </row>
    <row r="13" spans="1:2" x14ac:dyDescent="0.25">
      <c r="A13" s="134"/>
      <c r="B13" s="134"/>
    </row>
    <row r="14" spans="1:2" x14ac:dyDescent="0.25">
      <c r="A14" s="134"/>
      <c r="B14" s="134"/>
    </row>
    <row r="15" spans="1:2" x14ac:dyDescent="0.25">
      <c r="A15" s="134"/>
      <c r="B15" s="134"/>
    </row>
    <row r="16" spans="1:2" x14ac:dyDescent="0.25">
      <c r="A16" s="134"/>
      <c r="B16" s="134"/>
    </row>
    <row r="17" spans="1:2" x14ac:dyDescent="0.25">
      <c r="A17" s="134"/>
      <c r="B17" s="134"/>
    </row>
    <row r="18" spans="1:2" x14ac:dyDescent="0.25">
      <c r="A18" s="134"/>
      <c r="B18" s="134"/>
    </row>
    <row r="19" spans="1:2" x14ac:dyDescent="0.25">
      <c r="A19" s="134"/>
      <c r="B19" s="134"/>
    </row>
    <row r="20" spans="1:2" x14ac:dyDescent="0.25">
      <c r="A20" s="134"/>
      <c r="B20" s="134"/>
    </row>
    <row r="21" spans="1:2" x14ac:dyDescent="0.25">
      <c r="A21" s="134"/>
      <c r="B21" s="134"/>
    </row>
    <row r="22" spans="1:2" x14ac:dyDescent="0.25">
      <c r="A22" s="134"/>
      <c r="B22" s="134"/>
    </row>
    <row r="23" spans="1:2" x14ac:dyDescent="0.25">
      <c r="A23" s="134"/>
      <c r="B23" s="134"/>
    </row>
    <row r="24" spans="1:2" x14ac:dyDescent="0.25">
      <c r="A24" s="134"/>
      <c r="B24" s="134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&amp;LAfgedrukt: &amp;D, &amp;T&amp;R&amp;F,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C134-FC72-4487-83EE-043FFBA4ECEB}">
  <dimension ref="A1:B24"/>
  <sheetViews>
    <sheetView workbookViewId="0"/>
  </sheetViews>
  <sheetFormatPr defaultRowHeight="13.2" x14ac:dyDescent="0.25"/>
  <cols>
    <col min="1" max="1" width="21.33203125" bestFit="1" customWidth="1"/>
    <col min="2" max="2" width="29.109375" customWidth="1"/>
  </cols>
  <sheetData>
    <row r="1" spans="1:2" ht="15" x14ac:dyDescent="0.25">
      <c r="A1" s="147"/>
      <c r="B1" s="148" t="s">
        <v>397</v>
      </c>
    </row>
    <row r="2" spans="1:2" ht="15" x14ac:dyDescent="0.25">
      <c r="A2" s="147" t="s">
        <v>395</v>
      </c>
      <c r="B2" s="149">
        <f>'Inschrijfstaat schoonmaak'!E21</f>
        <v>0</v>
      </c>
    </row>
    <row r="3" spans="1:2" ht="15" x14ac:dyDescent="0.25">
      <c r="A3" s="147" t="s">
        <v>396</v>
      </c>
      <c r="B3" s="149">
        <f>'Inschrijfstaat glas'!D13</f>
        <v>0</v>
      </c>
    </row>
    <row r="4" spans="1:2" ht="15" x14ac:dyDescent="0.25">
      <c r="A4" s="147" t="s">
        <v>398</v>
      </c>
      <c r="B4" s="149">
        <f>B2+B3</f>
        <v>0</v>
      </c>
    </row>
    <row r="5" spans="1:2" ht="15" x14ac:dyDescent="0.25">
      <c r="A5" s="147" t="s">
        <v>372</v>
      </c>
      <c r="B5" s="149">
        <f>B4*0.21</f>
        <v>0</v>
      </c>
    </row>
    <row r="6" spans="1:2" ht="15" x14ac:dyDescent="0.25">
      <c r="A6" s="147" t="s">
        <v>393</v>
      </c>
      <c r="B6" s="149">
        <f>B4*1.21</f>
        <v>0</v>
      </c>
    </row>
    <row r="7" spans="1:2" ht="15" x14ac:dyDescent="0.25">
      <c r="A7" s="147"/>
      <c r="B7" s="134"/>
    </row>
    <row r="8" spans="1:2" ht="15" x14ac:dyDescent="0.25">
      <c r="A8" s="147" t="s">
        <v>399</v>
      </c>
      <c r="B8" s="150"/>
    </row>
    <row r="9" spans="1:2" ht="60" customHeight="1" x14ac:dyDescent="0.25">
      <c r="A9" s="147" t="s">
        <v>401</v>
      </c>
      <c r="B9" s="150"/>
    </row>
    <row r="10" spans="1:2" ht="15" x14ac:dyDescent="0.25">
      <c r="A10" s="147" t="s">
        <v>400</v>
      </c>
      <c r="B10" s="150"/>
    </row>
    <row r="11" spans="1:2" x14ac:dyDescent="0.25">
      <c r="A11" s="134"/>
      <c r="B11" s="134"/>
    </row>
    <row r="12" spans="1:2" x14ac:dyDescent="0.25">
      <c r="A12" s="134"/>
      <c r="B12" s="134"/>
    </row>
    <row r="13" spans="1:2" x14ac:dyDescent="0.25">
      <c r="A13" s="134"/>
      <c r="B13" s="134"/>
    </row>
    <row r="14" spans="1:2" x14ac:dyDescent="0.25">
      <c r="A14" s="134"/>
      <c r="B14" s="134"/>
    </row>
    <row r="15" spans="1:2" x14ac:dyDescent="0.25">
      <c r="A15" s="134"/>
      <c r="B15" s="134"/>
    </row>
    <row r="16" spans="1:2" x14ac:dyDescent="0.25">
      <c r="A16" s="134"/>
      <c r="B16" s="134"/>
    </row>
    <row r="17" spans="1:2" x14ac:dyDescent="0.25">
      <c r="A17" s="134"/>
      <c r="B17" s="134"/>
    </row>
    <row r="18" spans="1:2" x14ac:dyDescent="0.25">
      <c r="A18" s="134"/>
      <c r="B18" s="134"/>
    </row>
    <row r="19" spans="1:2" x14ac:dyDescent="0.25">
      <c r="A19" s="134"/>
      <c r="B19" s="134"/>
    </row>
    <row r="20" spans="1:2" x14ac:dyDescent="0.25">
      <c r="A20" s="134"/>
      <c r="B20" s="134"/>
    </row>
    <row r="21" spans="1:2" x14ac:dyDescent="0.25">
      <c r="A21" s="134"/>
      <c r="B21" s="134"/>
    </row>
    <row r="22" spans="1:2" x14ac:dyDescent="0.25">
      <c r="A22" s="134"/>
      <c r="B22" s="134"/>
    </row>
    <row r="23" spans="1:2" x14ac:dyDescent="0.25">
      <c r="A23" s="134"/>
      <c r="B23" s="134"/>
    </row>
    <row r="24" spans="1:2" x14ac:dyDescent="0.25">
      <c r="A24" s="134"/>
      <c r="B24" s="134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&amp;LAfgedrukt: &amp;D, &amp;T&amp;R&amp;F,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9D0C-1151-4218-8F30-3D068D408586}">
  <dimension ref="A1:E5"/>
  <sheetViews>
    <sheetView zoomScale="130" zoomScaleNormal="130" workbookViewId="0">
      <selection activeCell="A5" sqref="A5"/>
    </sheetView>
  </sheetViews>
  <sheetFormatPr defaultRowHeight="13.2" x14ac:dyDescent="0.25"/>
  <sheetData>
    <row r="1" spans="1:5" x14ac:dyDescent="0.25">
      <c r="A1" s="79" t="s">
        <v>380</v>
      </c>
      <c r="B1" s="79" t="s">
        <v>381</v>
      </c>
      <c r="C1" s="79" t="s">
        <v>382</v>
      </c>
      <c r="D1" s="79" t="s">
        <v>383</v>
      </c>
      <c r="E1" s="79" t="s">
        <v>385</v>
      </c>
    </row>
    <row r="2" spans="1:5" x14ac:dyDescent="0.25">
      <c r="A2" s="80">
        <v>30</v>
      </c>
      <c r="B2" s="80">
        <v>0.7</v>
      </c>
      <c r="C2" s="80">
        <v>0.6</v>
      </c>
      <c r="D2" s="80">
        <f>B2*C2</f>
        <v>0.42</v>
      </c>
      <c r="E2" s="80">
        <f>A2*D2</f>
        <v>12.6</v>
      </c>
    </row>
    <row r="3" spans="1:5" x14ac:dyDescent="0.25">
      <c r="A3" s="80">
        <v>1</v>
      </c>
      <c r="B3" s="80">
        <v>1.8</v>
      </c>
      <c r="C3" s="80">
        <v>0.8</v>
      </c>
      <c r="D3" s="80">
        <f>B3*C3</f>
        <v>1.4400000000000002</v>
      </c>
      <c r="E3" s="80">
        <f>A3*D3</f>
        <v>1.4400000000000002</v>
      </c>
    </row>
    <row r="4" spans="1:5" x14ac:dyDescent="0.25">
      <c r="A4" s="80"/>
      <c r="B4" s="80"/>
      <c r="C4" s="80"/>
      <c r="D4" s="80"/>
      <c r="E4" s="80"/>
    </row>
    <row r="5" spans="1:5" x14ac:dyDescent="0.25">
      <c r="A5" s="80"/>
      <c r="B5" s="80"/>
      <c r="C5" s="80"/>
      <c r="D5" s="80" t="s">
        <v>384</v>
      </c>
      <c r="E5" s="80">
        <f>SUM(E2:E3)</f>
        <v>14.04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&amp;LAfgedrukt: &amp;D, &amp;T&amp;R&amp;F,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12</vt:i4>
      </vt:variant>
    </vt:vector>
  </HeadingPairs>
  <TitlesOfParts>
    <vt:vector size="25" baseType="lpstr">
      <vt:lpstr>Draaitabel</vt:lpstr>
      <vt:lpstr>Rekenblad (tabel)</vt:lpstr>
      <vt:lpstr>Rekenblad</vt:lpstr>
      <vt:lpstr>Inschrijfstaat glas</vt:lpstr>
      <vt:lpstr>Inschrijfstaat schoonmaak</vt:lpstr>
      <vt:lpstr>Inschrijfbiljet schnmk</vt:lpstr>
      <vt:lpstr>Inschrijfbiljet glas</vt:lpstr>
      <vt:lpstr>Inschrijfbiljet schnmk en glas</vt:lpstr>
      <vt:lpstr>Tafels</vt:lpstr>
      <vt:lpstr>Dagelijks</vt:lpstr>
      <vt:lpstr>2 m p schlwk</vt:lpstr>
      <vt:lpstr>1 m p schlwk</vt:lpstr>
      <vt:lpstr>jaarlijks</vt:lpstr>
      <vt:lpstr>'1 m p schlwk'!Afdrukbereik</vt:lpstr>
      <vt:lpstr>'2 m p schlwk'!Afdrukbereik</vt:lpstr>
      <vt:lpstr>Dagelijks!Afdrukbereik</vt:lpstr>
      <vt:lpstr>'Inschrijfstaat schoonmaak'!Afdrukbereik</vt:lpstr>
      <vt:lpstr>jaarlijks!Afdrukbereik</vt:lpstr>
      <vt:lpstr>Rekenblad!Afdrukbereik</vt:lpstr>
      <vt:lpstr>'1 m p schlwk'!Afdruktitels</vt:lpstr>
      <vt:lpstr>'2 m p schlwk'!Afdruktitels</vt:lpstr>
      <vt:lpstr>Dagelijks!Afdruktitels</vt:lpstr>
      <vt:lpstr>jaarlijks!Afdruktitels</vt:lpstr>
      <vt:lpstr>Rekenblad!Afdruktitels</vt:lpstr>
      <vt:lpstr>'Rekenblad (tabel)'!Afdruktitels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Michiel Hoeksel</dc:creator>
  <cp:lastModifiedBy>Michiel Hoeksel</cp:lastModifiedBy>
  <cp:lastPrinted>2026-04-27T16:45:07Z</cp:lastPrinted>
  <dcterms:created xsi:type="dcterms:W3CDTF">2025-09-07T15:32:14Z</dcterms:created>
  <dcterms:modified xsi:type="dcterms:W3CDTF">2026-04-27T16:52:36Z</dcterms:modified>
</cp:coreProperties>
</file>