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tichtingrijk.sharepoint.com/teams/PRJ-2400215/Gedeelde documenten/General/05. Aanbestedingsdoc. en bijlagen/"/>
    </mc:Choice>
  </mc:AlternateContent>
  <xr:revisionPtr revIDLastSave="201" documentId="8_{634A4D54-3C88-4568-921B-119FF3D61D27}" xr6:coauthVersionLast="47" xr6:coauthVersionMax="47" xr10:uidLastSave="{E4EA197D-1F86-495A-A004-2E389D4E6833}"/>
  <bookViews>
    <workbookView xWindow="28680" yWindow="-1095" windowWidth="29040" windowHeight="15720" tabRatio="756" activeTab="2" xr2:uid="{99711760-6B1A-47D5-9233-0D6EF899708A}"/>
  </bookViews>
  <sheets>
    <sheet name="Invulinstructie" sheetId="1" r:id="rId1"/>
    <sheet name="1. Ondertekening" sheetId="2" r:id="rId2"/>
    <sheet name="2. Totaal" sheetId="3" r:id="rId3"/>
    <sheet name="3. Vaste Verreken Prijzen" sheetId="5" r:id="rId4"/>
    <sheet name="4. Integr. uurtarief banqueting" sheetId="6" r:id="rId5"/>
    <sheet name="5. Begroting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3" i="3"/>
  <c r="E22" i="3"/>
  <c r="C27" i="3"/>
  <c r="D30" i="3"/>
  <c r="K26" i="4" l="1"/>
  <c r="K13" i="4"/>
  <c r="K14" i="4" s="1"/>
  <c r="E18" i="3"/>
  <c r="E24" i="3"/>
  <c r="C24" i="3"/>
  <c r="C13" i="4"/>
  <c r="H79" i="4"/>
  <c r="H69" i="4"/>
  <c r="E57" i="4"/>
  <c r="K37" i="4"/>
  <c r="C37" i="4"/>
  <c r="E12" i="3" l="1"/>
  <c r="P75" i="4" l="1"/>
  <c r="K75" i="4" s="1"/>
  <c r="K77" i="4" s="1"/>
  <c r="P65" i="4"/>
  <c r="K63" i="4" s="1"/>
  <c r="K65" i="4" s="1"/>
  <c r="G55" i="4"/>
  <c r="H55" i="4" s="1"/>
  <c r="M53" i="4"/>
  <c r="O51" i="4"/>
  <c r="P51" i="4" s="1"/>
  <c r="O50" i="4"/>
  <c r="P50" i="4" s="1"/>
  <c r="O49" i="4"/>
  <c r="P49" i="4" s="1"/>
  <c r="O48" i="4"/>
  <c r="P48" i="4" s="1"/>
  <c r="O47" i="4"/>
  <c r="P47" i="4" s="1"/>
  <c r="O46" i="4"/>
  <c r="P46" i="4" s="1"/>
  <c r="O45" i="4"/>
  <c r="E25" i="3"/>
  <c r="K36" i="4"/>
  <c r="K79" i="4" l="1"/>
  <c r="K18" i="4" s="1"/>
  <c r="P45" i="4"/>
  <c r="P53" i="4" s="1"/>
  <c r="K17" i="4" s="1"/>
  <c r="O53" i="4"/>
  <c r="K20" i="4" l="1"/>
  <c r="K35" i="4"/>
  <c r="E17" i="3"/>
  <c r="E19" i="3" l="1"/>
  <c r="K28" i="4"/>
  <c r="K29" i="4" s="1"/>
  <c r="K22" i="4"/>
  <c r="K23" i="4" l="1"/>
  <c r="E21" i="3"/>
  <c r="F13" i="6" l="1"/>
  <c r="G13" i="6"/>
  <c r="H13" i="6"/>
  <c r="J13" i="6"/>
  <c r="K13" i="6"/>
  <c r="L13" i="6"/>
  <c r="F25" i="6"/>
  <c r="G25" i="6"/>
  <c r="H25" i="6"/>
  <c r="J25" i="6"/>
  <c r="L25" i="6" s="1"/>
  <c r="K25" i="6"/>
  <c r="E15" i="3" l="1"/>
  <c r="E10" i="3"/>
  <c r="G54" i="4"/>
  <c r="H54" i="4" s="1"/>
  <c r="E13" i="3" l="1"/>
  <c r="E16" i="3"/>
  <c r="F16" i="5" l="1"/>
  <c r="J16" i="5" s="1"/>
  <c r="F15" i="5"/>
  <c r="J15" i="5" s="1"/>
  <c r="I22" i="5"/>
  <c r="F22" i="5"/>
  <c r="J22" i="5" s="1"/>
  <c r="F51" i="4" l="1"/>
  <c r="G51" i="4" l="1"/>
  <c r="H51" i="4" s="1"/>
  <c r="I15" i="5"/>
  <c r="D5" i="6"/>
  <c r="I19" i="5" l="1"/>
  <c r="I20" i="5"/>
  <c r="F19" i="5"/>
  <c r="J19" i="5" s="1"/>
  <c r="F20" i="5"/>
  <c r="J20" i="5" s="1"/>
  <c r="I16" i="5"/>
  <c r="D24" i="3"/>
  <c r="C26" i="4" l="1"/>
  <c r="C14" i="4"/>
  <c r="C36" i="4" s="1"/>
  <c r="C25" i="3" l="1"/>
  <c r="D25" i="3" s="1"/>
  <c r="K27" i="6"/>
  <c r="K26" i="6"/>
  <c r="K24" i="6"/>
  <c r="G27" i="6"/>
  <c r="G26" i="6"/>
  <c r="G24" i="6"/>
  <c r="C15" i="3" l="1"/>
  <c r="D15" i="3" s="1"/>
  <c r="C18" i="3"/>
  <c r="D18" i="3" s="1"/>
  <c r="C12" i="3" l="1"/>
  <c r="D12" i="3" s="1"/>
  <c r="C13" i="3" l="1"/>
  <c r="D13" i="3" s="1"/>
  <c r="C5" i="2" l="1"/>
  <c r="F46" i="4"/>
  <c r="G46" i="4" s="1"/>
  <c r="H46" i="4" s="1"/>
  <c r="F47" i="4"/>
  <c r="F48" i="4"/>
  <c r="F49" i="4"/>
  <c r="F50" i="4"/>
  <c r="F45" i="4"/>
  <c r="G45" i="4" s="1"/>
  <c r="C3" i="2"/>
  <c r="C6" i="3"/>
  <c r="C10" i="3"/>
  <c r="H45" i="4" l="1"/>
  <c r="G50" i="4"/>
  <c r="H50" i="4" s="1"/>
  <c r="G49" i="4"/>
  <c r="H49" i="4" s="1"/>
  <c r="G48" i="4"/>
  <c r="H48" i="4" s="1"/>
  <c r="G47" i="4"/>
  <c r="H47" i="4" s="1"/>
  <c r="G57" i="4" l="1"/>
  <c r="H57" i="4"/>
  <c r="C17" i="4" s="1"/>
  <c r="C16" i="3" s="1"/>
  <c r="D16" i="3" s="1"/>
  <c r="J27" i="6"/>
  <c r="L27" i="6" s="1"/>
  <c r="F27" i="6"/>
  <c r="H27" i="6" s="1"/>
  <c r="J26" i="6"/>
  <c r="L26" i="6" s="1"/>
  <c r="F26" i="6"/>
  <c r="H26" i="6" s="1"/>
  <c r="J24" i="6"/>
  <c r="L24" i="6" s="1"/>
  <c r="F24" i="6"/>
  <c r="H24" i="6" s="1"/>
  <c r="K15" i="6"/>
  <c r="K14" i="6"/>
  <c r="K12" i="6"/>
  <c r="J15" i="6"/>
  <c r="L15" i="6" s="1"/>
  <c r="J14" i="6"/>
  <c r="L14" i="6" s="1"/>
  <c r="J12" i="6"/>
  <c r="L12" i="6" s="1"/>
  <c r="G15" i="6"/>
  <c r="G14" i="6"/>
  <c r="G12" i="6"/>
  <c r="F15" i="6"/>
  <c r="H15" i="6" s="1"/>
  <c r="F14" i="6"/>
  <c r="H14" i="6" s="1"/>
  <c r="F12" i="6"/>
  <c r="H12" i="6" s="1"/>
  <c r="H17" i="6" l="1"/>
  <c r="G17" i="6"/>
  <c r="L17" i="6"/>
  <c r="K17" i="6"/>
  <c r="G29" i="6"/>
  <c r="K29" i="6"/>
  <c r="H29" i="6"/>
  <c r="L29" i="6"/>
  <c r="G34" i="6" l="1"/>
  <c r="H37" i="6" s="1"/>
  <c r="H34" i="6"/>
  <c r="I37" i="6" s="1"/>
  <c r="C28" i="3" s="1"/>
  <c r="D28" i="3" l="1"/>
  <c r="D17" i="6"/>
  <c r="D6" i="6"/>
  <c r="D4" i="6"/>
  <c r="D3" i="6"/>
  <c r="I21" i="5"/>
  <c r="F21" i="5"/>
  <c r="J21" i="5" s="1"/>
  <c r="I14" i="5"/>
  <c r="F14" i="5"/>
  <c r="J14" i="5" s="1"/>
  <c r="I13" i="5"/>
  <c r="F13" i="5"/>
  <c r="J13" i="5" s="1"/>
  <c r="J25" i="5" s="1"/>
  <c r="C79" i="4"/>
  <c r="C81" i="4" s="1"/>
  <c r="D6" i="5"/>
  <c r="D27" i="3" l="1"/>
  <c r="D5" i="5"/>
  <c r="D4" i="5"/>
  <c r="D3" i="5"/>
  <c r="C67" i="4"/>
  <c r="C69" i="4" s="1"/>
  <c r="C5" i="4"/>
  <c r="C5" i="3"/>
  <c r="C6" i="4"/>
  <c r="C4" i="4"/>
  <c r="C3" i="4"/>
  <c r="C4" i="3"/>
  <c r="C3" i="3"/>
  <c r="C4" i="2"/>
  <c r="C83" i="4" l="1"/>
  <c r="C18" i="4" s="1"/>
  <c r="C17" i="3" s="1"/>
  <c r="D17" i="3" s="1"/>
  <c r="C35" i="4"/>
  <c r="C20" i="4" l="1"/>
  <c r="C28" i="4" s="1"/>
  <c r="C29" i="4" s="1"/>
  <c r="C19" i="3" l="1"/>
  <c r="D19" i="3" s="1"/>
  <c r="C22" i="4"/>
  <c r="C23" i="4" l="1"/>
  <c r="C22" i="3" s="1"/>
  <c r="C21" i="3"/>
  <c r="D21" i="3" s="1"/>
</calcChain>
</file>

<file path=xl/sharedStrings.xml><?xml version="1.0" encoding="utf-8"?>
<sst xmlns="http://schemas.openxmlformats.org/spreadsheetml/2006/main" count="252" uniqueCount="137">
  <si>
    <t>Naam opdrachtgever</t>
  </si>
  <si>
    <t xml:space="preserve">Gemeente Velsen </t>
  </si>
  <si>
    <t>Versienummer</t>
  </si>
  <si>
    <t>V1.0</t>
  </si>
  <si>
    <t>Prijspeil</t>
  </si>
  <si>
    <t>INSTRUCTIES VOOR HET INVULLEN VAN HET PRIJZENBLAD</t>
  </si>
  <si>
    <t>Algemeen</t>
  </si>
  <si>
    <t xml:space="preserve">- Inschrijver vult de tarieven in het Prijzenblad (zoals dat door opdrachtgever is opgesteld) in en levert dit aan bij het indienen van de Inschrijving.
- Het Prijzenblad dient u (rechtsgeldig ondertekend) in als pdf-document en tevens in Excel format. Bij eventuele verschillen tussen deze documenten gaan wij uit van de prijzen zoals ingediend in het pdf-document.
- Alle prijzen en tarieven zijn gebaseerd op de uitvraag verzorging bedrijfscateringvoorzieningen, afwassen circulaire koffiebekers en optioneel: aanvullende lunchvoorziening gebouw A, zie specifiek (maar niet uitsluitend) het Programma van Eisen.
- Inschrijver vult alleen de lichtblauwe cellen in.
- Inschrijver brengt geen wijzigingen aan in het Prijzenblad (uitgezonderd natuurlijk het vak voor ondertekening en de in te vullen prijzen en tarieven).
- Prijzen en tarieven zijn opgegeven in Euro's en exclusief BTW, tenzij ook om prijzen inclusief btw wordt gevraagd.
- Prijzen en tarieven zijn "all-in" en op het prijspeil januari 2027.
- De prijzen en tarieven die in het Prijzenblad worden ingevuld zijn redelijk en marktconform (reëel). Niet reële tarieven en prijzen kunnen leiden tot een ongeldige inschrijving.
- Het indienen van negatieve prijzen of tarieven is niet toegestaan.
- De begrotingen zijn gebaseerd op 255 werkbare dagen. 
- Indien uurtarieven/ personeelskosten worden opgenomen in een van de tabbladen dan zijn de uurtarieven zijn gebaseerd op de van toepassing zijnde cao (of zoals weergegeven in het programma van eisen) en zijn all-in tarieven. Dit wil zeggen dat in het uurtarief de volgende aspecten (maar niet gelimiteerd tot deze aspecten) zijn opgenomen: het percentage vakantietoeslag, pensioenopbouw, opbouw toeslag sociale lasten, ziektesuppletie, improductiviteit, opleidingskosten, vervangingskosten in geval van ziekte en/of verlof, eventuele vereveningstoeslag, etc. Ook indirecte personeelskosten zoals overige personeelskosten, personeelsgebruik, gratificaties, ARBO-begeleiding, aanvraag VOG, eventuele overnamekosten etc. zijn opgenomen. </t>
  </si>
  <si>
    <t>1. Ondertekening</t>
  </si>
  <si>
    <t>Inschrijver vult dit tabblad in en ondertekent het rechtsgeldig.</t>
  </si>
  <si>
    <t>2. Totaal</t>
  </si>
  <si>
    <t>3. Vaste Verreken Prijzen</t>
  </si>
  <si>
    <t>4. Integraal uurtarief banqueting</t>
  </si>
  <si>
    <t xml:space="preserve">- Inschrijver vult de uurtarieven exclusief BTW voor de verschillende functies in. De uurtarieven worden automatisch berekend door het uurtarief exclusief BTW te vermenigvuldigen met 21% BTW.
- De uurtarieven zijn gebaseerd op de van toepassing zijnde cao (of zoals weergegeven in het programma van eisen) en zijn all-in tarieven. 
- De uurtarieven zijn onderveeld in verschillende typen functionarissen.
- Het gewogen uurtarief wordt gedurende de contractperiode (exclusief eventuele indexeringen) gebruikt voor alle banqueting-, evenementen en- maatwerkactiviteiten die door Inschrijver voor Opdrachtgever worden uitgevoerd. Ook wordt dit uurtarief gebruikt voor de inzet van extra uren (na goedkeuring van opdrachtgever) ten behoeve van vergaderservices en banqueting. 
- Het aantal opgenomen uren is een fictieve opname en is niet wijzigbaar door Inschrijver. 
- Het integraal uurtarief banqueting wordt indicatief uitgevraagd, en niet meegerekend in de totale inschrijfprijs. </t>
  </si>
  <si>
    <t>5. Begrotingen</t>
  </si>
  <si>
    <t xml:space="preserve">- Inschrijver vult het aantal te verwachten gasten per dag en de gemiddelde besteding per gast in. Dit genereert automatisch de omzet. 
- De inkoop ingrediënten bestaan uit alle kosten van de ingekochte goederen die worden verwerkt in de verstrekkingen en zijn inclusief alle kortingen maar zonder winstmarges.
- De managementfee wordt door Inschrijver ingevuld en omvat alle kosten (waaronder in ieder geval (maar niet limitatief) inbegrepen: winst, overhead, administratie, kosten hoofd- of servicekantoor). Dit zijn de kosten voor het managen van de samenwerking. 
-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gedeeld door 5 (bijvoorbeeld 3 dagen van 7 uur = 21 gedeeld door 5 is 4,2 uur per dag)
- Het uurtarief is een all-in tarief en bevat de onderdelen zoals bij Algemeen beschreven. In de uurtarieven worden geen opslagen en winsten opgenomen.
- Bij algemene kosten vult Inschrijver de vaste en de variabele algemene kosten in. Indien een post niet is opgenomen dan kan dit worden opgenomen onder overige variabele algemene kosten of overige vaste algemene kosten met een specificatie van deze kosten in het naastgelegen invulveld. Het bedrag wordt automatisch gegeneerd in het overzicht. 
- De algemene kosten bestaan uit de kosten van goederen en diensten die niet ter consumptie worden verstrekt of worden verwerkt in verstrekkingen. We onderscheiden hierbij variabele en vaste algemene kosten. Alle algemene kosten worden opgenomen in de begroting. Variabele algemene kosten bestaan uit: schoonmaakmiddelen, disposables, diverse hulpmaterialen, bankkosten/ transactiekosten, wasserijkosten, overige variabele algemene kosten. De vaste algemene kosten bestaan uit: kantoormiddelen, verzekeringskosten, bacteriologisch/ hygiëneonderzoek, kledingkosten, presentatiemiddelen, kosten voor kassa’s, onderhoud en reparatie van eigen apparatuur en overige vaste algemene kosten.
- Bij de bijdrage van opdrachtgever vult de inschrijver het bedrag in dat hij van opdrachtgever ontvangt in de vorm van een aanneemsom om een gezonde brutomarge te realiseren.
- De brutomarge is het resultaat dat de inschrijver overhoudt om een gezonde overeenkomst te realiseren. 
- U vult de gegevens voor gebouw A alleen in als u een conceptuele invulling voor ogen heeft voor dit gebouw. Indien dit niet het geval is, hoeft u hier geen gegevens in te vullen. </t>
  </si>
  <si>
    <t>Leverancier</t>
  </si>
  <si>
    <t>RECHTSGELDIGE ONDERTEKENING*</t>
  </si>
  <si>
    <t>Organisatienaam</t>
  </si>
  <si>
    <t>Naam tekeningsbevoegde functionaris</t>
  </si>
  <si>
    <t>Functie tekeningsbevoegde functionaris</t>
  </si>
  <si>
    <t>Handtekening</t>
  </si>
  <si>
    <t>* Door het indienen van het Prijzenblad verklaart Inschrijver dat deze zich volledig conformeert aan de aanbestedingsleidraad inclusief bijlagen. Tevens accepteert Inschrijver eventuele wijzigingen/ aanvullingen zoals opgenomen in de nota('s) van inlichtingen en gaat ermee akkoord dat de hierin opgenomen wijzigingen/ aanvullingen prevaleren boven hetgeen bepaald in eerder genoemde aanbestedingsleidraad inclusief bijlagen. Door het indienen van het Prijzenblad verklaart Inschrijver tevens dat de Inschrijving volledig is gebaseerd op en voldoet aan de bepalingen in de eerder genoemde aanbestedingsleidraad,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</si>
  <si>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</si>
  <si>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Begroting totaal</t>
  </si>
  <si>
    <t>Totaal</t>
  </si>
  <si>
    <t>Totale omzet</t>
  </si>
  <si>
    <t>Inkoop ingrediënten</t>
  </si>
  <si>
    <t>Directe loonkosten</t>
  </si>
  <si>
    <t>Algemene kosten</t>
  </si>
  <si>
    <t>Managementfee</t>
  </si>
  <si>
    <t>Totaal directe kosten</t>
  </si>
  <si>
    <t>Operationeel resultaat</t>
  </si>
  <si>
    <t>Als % van de totale omzet</t>
  </si>
  <si>
    <t>Let op: plafond bedrag €105.000</t>
  </si>
  <si>
    <t>Let op: plafond bedrag €10.000</t>
  </si>
  <si>
    <t>Bijdrage van opdrachtgever</t>
  </si>
  <si>
    <t>Totaal commerciële afspraken (aanneemsom)</t>
  </si>
  <si>
    <t>Prognose kosten vaste verrekenprijzen</t>
  </si>
  <si>
    <t>Gewogen integraal uurtarief banqueting</t>
  </si>
  <si>
    <t>Totale variabele kosten voor opdrachtgever</t>
  </si>
  <si>
    <t>TOTALE INSCHRIJFPRIJS</t>
  </si>
  <si>
    <t>VASTE VERREKEN PRIJZEN</t>
  </si>
  <si>
    <t>Vaste Verrekenprijzen</t>
  </si>
  <si>
    <t>VVP exclusief BTW</t>
  </si>
  <si>
    <t>BTW</t>
  </si>
  <si>
    <t>VVP inclusief BTW</t>
  </si>
  <si>
    <t>Maximum prijzen</t>
  </si>
  <si>
    <t>Aantallen</t>
  </si>
  <si>
    <t>Gewogen Vaste Verrekenprijs exclusief BTW</t>
  </si>
  <si>
    <t>Gewogen Vaste Verrekenprijs inclusief BTW</t>
  </si>
  <si>
    <t>Luncharrangementen</t>
  </si>
  <si>
    <t>Vergaderlunch A</t>
  </si>
  <si>
    <t>Vergaderlunch B</t>
  </si>
  <si>
    <t>Vergaderlunch C</t>
  </si>
  <si>
    <t>Lunchpakket</t>
  </si>
  <si>
    <t>Borrelarrangementen</t>
  </si>
  <si>
    <t>Borrelarrangement 1</t>
  </si>
  <si>
    <t>Borrelarrangement 2</t>
  </si>
  <si>
    <t>Borrelarrangement 3</t>
  </si>
  <si>
    <t>Borrelarrangement 4</t>
  </si>
  <si>
    <t>Prognose kosten vergaderservice en banqueting</t>
  </si>
  <si>
    <t>INTEGRAAL UURTARIEF BANQUETING</t>
  </si>
  <si>
    <t>Daguren (ma - vr : 08:00 uur - 18:00 uur)</t>
  </si>
  <si>
    <t>Avonduren (ma - vr : 18:00 uur - 06:00 uur)</t>
  </si>
  <si>
    <t>Functie</t>
  </si>
  <si>
    <t>Weging</t>
  </si>
  <si>
    <t>Tarief excl. BTW</t>
  </si>
  <si>
    <t>Tarief incl. BTW</t>
  </si>
  <si>
    <t>Gewogen excl. BTW</t>
  </si>
  <si>
    <t>Gewogen incl. BTW</t>
  </si>
  <si>
    <t>Cateringmedewerker / bediening</t>
  </si>
  <si>
    <t>Kok</t>
  </si>
  <si>
    <t>Afwas, opruimen en schoonmaak</t>
  </si>
  <si>
    <t>Management</t>
  </si>
  <si>
    <t xml:space="preserve"> </t>
  </si>
  <si>
    <t>Totaal gewogen gemiddelde aandeel</t>
  </si>
  <si>
    <t>Zaterdaguren</t>
  </si>
  <si>
    <t>Zondaguren</t>
  </si>
  <si>
    <t>Excl. BTW</t>
  </si>
  <si>
    <t>Incl. BTW</t>
  </si>
  <si>
    <t>Gemiddeld gewogen integraal personeelstarief</t>
  </si>
  <si>
    <t>Aantal</t>
  </si>
  <si>
    <t>Gewogen integraal personeelstarief voor totale inschrijfprijs</t>
  </si>
  <si>
    <t>Bedrijfsrestaurant gebouw B</t>
  </si>
  <si>
    <t>Optioneel: lunchvoorziening gebouw A</t>
  </si>
  <si>
    <t>Deelbegroting excl. BTW</t>
  </si>
  <si>
    <t>Restaurantomzet</t>
  </si>
  <si>
    <t>Omzet</t>
  </si>
  <si>
    <t>Optioneel</t>
  </si>
  <si>
    <t>Totaal commerciële afspraken</t>
  </si>
  <si>
    <t>Brutomarge</t>
  </si>
  <si>
    <t>Als % van de omzet</t>
  </si>
  <si>
    <t>Kengetallen</t>
  </si>
  <si>
    <t>Dagelijks aantal aanwezige pandbewoners</t>
  </si>
  <si>
    <t>Variabele algemene kosten in % van de omzet</t>
  </si>
  <si>
    <t>Foodcost</t>
  </si>
  <si>
    <t>Bezettingspercentage / conversie</t>
  </si>
  <si>
    <t>Aantal gasten per dag</t>
  </si>
  <si>
    <t xml:space="preserve">Gemiddelde besteding </t>
  </si>
  <si>
    <t>Aantal openingsdagen</t>
  </si>
  <si>
    <t>Personeelskosten</t>
  </si>
  <si>
    <t>Functie medewerker</t>
  </si>
  <si>
    <t>CAO-schaal</t>
  </si>
  <si>
    <t>Uurtarief</t>
  </si>
  <si>
    <t>Uren per dag</t>
  </si>
  <si>
    <t>Aantal dagen per jaar</t>
  </si>
  <si>
    <t>Aantal uren per jaar</t>
  </si>
  <si>
    <t>Kosten per jaar</t>
  </si>
  <si>
    <t>Extra services: afwas circulaire koffiebekers</t>
  </si>
  <si>
    <t>Aantal uren per maand</t>
  </si>
  <si>
    <t>Totaal personeelsinzet</t>
  </si>
  <si>
    <t>Variabele algemene kosten</t>
  </si>
  <si>
    <t>Kosten</t>
  </si>
  <si>
    <t>Specificatie overige variabele algemene kosten (indien van toepassing)</t>
  </si>
  <si>
    <t>Disposables</t>
  </si>
  <si>
    <t>Diverse hulpmaterialen</t>
  </si>
  <si>
    <t>Schoonmaakmiddelen</t>
  </si>
  <si>
    <t>Wasserijkosten</t>
  </si>
  <si>
    <t>Bankkosten / transactiekosten</t>
  </si>
  <si>
    <t>Overige variabele algemene kosten</t>
  </si>
  <si>
    <t>Totaal variabele algemene kosten</t>
  </si>
  <si>
    <t>Vaste algemene kosten</t>
  </si>
  <si>
    <t>Specificatie overige vaste algemene kosten (indien van toepassing)</t>
  </si>
  <si>
    <t>Kantoormiddelen</t>
  </si>
  <si>
    <t>Verzekeringskosten</t>
  </si>
  <si>
    <t>Bacteriologisch / hygiëneonderzoek</t>
  </si>
  <si>
    <t>Presentatiemiddelen en signing</t>
  </si>
  <si>
    <t>Kledingkosten</t>
  </si>
  <si>
    <t>Kosten voor kassa en randapparatuur</t>
  </si>
  <si>
    <t>Onderhoud / reparatie eigen apparatuur</t>
  </si>
  <si>
    <t>Overige vaste algemene kosten</t>
  </si>
  <si>
    <t>Totaal vaste algemene kosten</t>
  </si>
  <si>
    <t>Totale algemene kosten</t>
  </si>
  <si>
    <t xml:space="preserve">- De Vaste Verreken Prijzen voor de arrangementen zoals aangegeven worden door Inschrijver ingevuld.
- Tabblad Vaste Verrekenprijzen is een fictieve begroting. Voor de te leveren hoeveelheden zijn door opdrachtgever aantallen opgegeven. Deze aantallen zijn fictieve aantallen en niet wijzigbaar door Inschrijver. 
- De Vaste Verreken Prijzen zijn inclusief ingrediëntkosten, personeelskosten, algemene kosten en eventuele opslagen. Ten aanzien van de opgenomen personeelskosten wordt rekening gehouden dat deze in ieder geval (maar niet gelimiteerd tot) zijn gebaseerd op het bereiden, wegbrengen, ophalen, afruimen, afwassen.
- De inschrijver vult zelf de Vaste Verreken Prijzen exclusief BTW en het juiste BTW percentage in. Wanneer er verschillende BTW tarieven gelden binnen één arrangement dan wordt het BTW tarief berekend dat geldt voor het hoofdbestanddeel van het arrangement.
- Daar waar een maximumprijs staat genoemd in kolom G dient de Vaste Verreken Prijs inclusief BTW (in kolom F) onder dit bedrag te blijven. Indien de cel van de VVP inclusief BTW rood kleurt is maximumprijs overschreden en zal de inschrijving terzijde worden gelegd.
- De Vaste Verreken Prijzen worden indicatief uitgevraagd, en niet meegerekend in de totale inschrijfprijs. 
</t>
  </si>
  <si>
    <t>BEOORDELING TOTALE INSCHRIJFPRIJS (inschrijfprijs x totale contractperiode)</t>
  </si>
  <si>
    <t>Deze totaalbegroting wordt automatisch gegenereerd op basis van de andere tabbladen in dit Prijzenblad. Let op dat het plafondbedrag voor de aanneemsom niet overschreden mag worden. Een overschrijding van dit bedrag betekent dat de inschrijving ter zijde wordt gelegd. De beoordeling totale inschrijfprijs voor bedrijfsrestaurant gebouw B is leidend voor de bepaling van het aantal punten van het prijscriterium. De invulling voor gebouw A is optioneel en wordt niet meegenomen in de 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</si>
</sst>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_ [$€-413]\ * #,##0.00_ ;_ [$€-413]\ * \-#,##0.00_ ;_ [$€-413]\ * &quot;-&quot;??_ ;_ @_ "/>
    <numFmt numFmtId="166" formatCode="#,##0_ ;\-#,##0\ "/>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Black"/>
      <family val="2"/>
    </font>
    <font>
      <sz val="14"/>
      <color theme="0"/>
      <name val="Arial Black"/>
      <family val="2"/>
    </font>
    <font>
      <sz val="12"/>
      <name val="System"/>
      <family val="2"/>
    </font>
    <font>
      <sz val="10"/>
      <name val="Georgia"/>
      <family val="1"/>
    </font>
    <font>
      <sz val="11"/>
      <color theme="1"/>
      <name val="Georgia"/>
      <family val="1"/>
    </font>
    <font>
      <sz val="10"/>
      <color theme="1"/>
      <name val="Georgia"/>
      <family val="1"/>
    </font>
    <font>
      <sz val="9"/>
      <color theme="1"/>
      <name val="Georgia"/>
      <family val="1"/>
    </font>
    <font>
      <sz val="10"/>
      <name val="Arial"/>
      <family val="2"/>
    </font>
    <font>
      <b/>
      <sz val="11"/>
      <color rgb="FFFFFFFF"/>
      <name val="Arial Black"/>
      <family val="2"/>
    </font>
    <font>
      <b/>
      <sz val="11"/>
      <color theme="0"/>
      <name val="Arial Black"/>
      <family val="2"/>
    </font>
    <font>
      <b/>
      <sz val="10"/>
      <color theme="1"/>
      <name val="Georgia"/>
      <family val="1"/>
    </font>
    <font>
      <i/>
      <sz val="10"/>
      <color theme="1"/>
      <name val="Georgia"/>
      <family val="1"/>
    </font>
    <font>
      <b/>
      <sz val="10"/>
      <color rgb="FFFF0000"/>
      <name val="Georgia"/>
      <family val="1"/>
    </font>
    <font>
      <b/>
      <sz val="10"/>
      <color rgb="FFFFFFFF"/>
      <name val="Georgia"/>
      <family val="1"/>
    </font>
    <font>
      <b/>
      <sz val="10"/>
      <name val="Georgia"/>
      <family val="1"/>
    </font>
    <font>
      <b/>
      <sz val="11"/>
      <color theme="1"/>
      <name val="Georgia"/>
      <family val="1"/>
    </font>
    <font>
      <i/>
      <u/>
      <sz val="11"/>
      <color theme="1"/>
      <name val="Georgia"/>
      <family val="1"/>
    </font>
    <font>
      <sz val="8"/>
      <name val="Aptos Narrow"/>
      <family val="2"/>
      <scheme val="minor"/>
    </font>
    <font>
      <b/>
      <sz val="11"/>
      <name val="Arial Black"/>
      <family val="2"/>
    </font>
  </fonts>
  <fills count="8">
    <fill>
      <patternFill patternType="none"/>
    </fill>
    <fill>
      <patternFill patternType="gray125"/>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6">
    <xf numFmtId="0" fontId="0" fillId="0" borderId="0"/>
    <xf numFmtId="9" fontId="1" fillId="0" borderId="0" applyFont="0" applyFill="0" applyBorder="0" applyAlignment="0" applyProtection="0"/>
    <xf numFmtId="0" fontId="5" fillId="0" borderId="0"/>
    <xf numFmtId="0" fontId="1" fillId="0" borderId="0"/>
    <xf numFmtId="0" fontId="10" fillId="0" borderId="0" applyFill="0"/>
    <xf numFmtId="44" fontId="1" fillId="0" borderId="0" applyFont="0" applyFill="0" applyBorder="0" applyAlignment="0" applyProtection="0"/>
  </cellStyleXfs>
  <cellXfs count="222">
    <xf numFmtId="0" fontId="0" fillId="0" borderId="0" xfId="0"/>
    <xf numFmtId="0" fontId="6" fillId="4" borderId="1" xfId="2" applyFont="1" applyFill="1" applyBorder="1" applyAlignment="1">
      <alignment horizontal="left" vertical="top" wrapText="1"/>
    </xf>
    <xf numFmtId="0" fontId="6" fillId="4" borderId="1" xfId="0" quotePrefix="1" applyFont="1" applyFill="1" applyBorder="1" applyAlignment="1">
      <alignment horizontal="left" vertical="top" wrapText="1"/>
    </xf>
    <xf numFmtId="0" fontId="3" fillId="0" borderId="6" xfId="0" applyFont="1" applyBorder="1"/>
    <xf numFmtId="0" fontId="3" fillId="0" borderId="8" xfId="0" applyFont="1" applyBorder="1"/>
    <xf numFmtId="0" fontId="8" fillId="0" borderId="0" xfId="0" applyFont="1"/>
    <xf numFmtId="0" fontId="11" fillId="3" borderId="1" xfId="0" applyFont="1" applyFill="1" applyBorder="1" applyAlignment="1">
      <alignment horizontal="left" vertical="top"/>
    </xf>
    <xf numFmtId="0" fontId="8" fillId="0" borderId="4" xfId="0" applyFont="1" applyBorder="1"/>
    <xf numFmtId="0" fontId="8" fillId="0" borderId="6" xfId="0" applyFont="1" applyBorder="1"/>
    <xf numFmtId="0" fontId="8" fillId="0" borderId="2" xfId="0" applyFont="1" applyBorder="1"/>
    <xf numFmtId="0" fontId="13" fillId="0" borderId="0" xfId="0" applyFont="1"/>
    <xf numFmtId="0" fontId="13" fillId="0" borderId="8" xfId="0" applyFont="1" applyBorder="1"/>
    <xf numFmtId="0" fontId="13" fillId="0" borderId="1" xfId="0" applyFont="1" applyBorder="1"/>
    <xf numFmtId="0" fontId="8" fillId="0" borderId="8" xfId="0" applyFont="1" applyBorder="1"/>
    <xf numFmtId="0" fontId="8" fillId="0" borderId="1" xfId="0" applyFont="1" applyBorder="1"/>
    <xf numFmtId="0" fontId="7" fillId="6" borderId="1" xfId="0" applyFont="1" applyFill="1" applyBorder="1" applyAlignment="1">
      <alignment horizontal="left"/>
    </xf>
    <xf numFmtId="14" fontId="7" fillId="6" borderId="10" xfId="0" applyNumberFormat="1" applyFont="1" applyFill="1" applyBorder="1" applyAlignment="1">
      <alignment horizontal="left"/>
    </xf>
    <xf numFmtId="0" fontId="7" fillId="6" borderId="1" xfId="0" applyFont="1" applyFill="1" applyBorder="1"/>
    <xf numFmtId="0" fontId="0" fillId="0" borderId="4" xfId="0" applyBorder="1"/>
    <xf numFmtId="0" fontId="13" fillId="0" borderId="0" xfId="0" applyFont="1" applyAlignment="1">
      <alignment horizontal="left"/>
    </xf>
    <xf numFmtId="0" fontId="13" fillId="0" borderId="6" xfId="0" applyFont="1" applyBorder="1"/>
    <xf numFmtId="0" fontId="13" fillId="0" borderId="4" xfId="0" applyFont="1" applyBorder="1"/>
    <xf numFmtId="165" fontId="2" fillId="0" borderId="0" xfId="0" applyNumberFormat="1" applyFont="1" applyAlignment="1">
      <alignment horizontal="left"/>
    </xf>
    <xf numFmtId="0" fontId="7" fillId="0" borderId="0" xfId="0" applyFont="1"/>
    <xf numFmtId="0" fontId="8" fillId="0" borderId="1" xfId="0" applyFont="1" applyBorder="1" applyAlignment="1">
      <alignment vertical="top"/>
    </xf>
    <xf numFmtId="165" fontId="8" fillId="5" borderId="1" xfId="0" applyNumberFormat="1" applyFont="1" applyFill="1" applyBorder="1" applyAlignment="1">
      <alignment horizontal="left" vertical="top"/>
    </xf>
    <xf numFmtId="165" fontId="8" fillId="0" borderId="1" xfId="0" applyNumberFormat="1" applyFont="1" applyBorder="1" applyAlignment="1">
      <alignment horizontal="left" vertical="top"/>
    </xf>
    <xf numFmtId="165" fontId="8" fillId="0" borderId="1" xfId="0" applyNumberFormat="1" applyFont="1" applyBorder="1"/>
    <xf numFmtId="165" fontId="15" fillId="6" borderId="1" xfId="0" applyNumberFormat="1" applyFont="1" applyFill="1" applyBorder="1" applyAlignment="1">
      <alignment horizontal="left" vertical="top"/>
    </xf>
    <xf numFmtId="165" fontId="13" fillId="0" borderId="1" xfId="0" applyNumberFormat="1" applyFont="1" applyBorder="1" applyAlignment="1">
      <alignment horizontal="left" vertical="top"/>
    </xf>
    <xf numFmtId="165" fontId="8" fillId="5" borderId="1" xfId="0" applyNumberFormat="1" applyFont="1" applyFill="1" applyBorder="1"/>
    <xf numFmtId="0" fontId="0" fillId="0" borderId="5" xfId="0" applyBorder="1"/>
    <xf numFmtId="165" fontId="8" fillId="0" borderId="0" xfId="0" applyNumberFormat="1" applyFont="1" applyAlignment="1">
      <alignment horizontal="left" vertical="top"/>
    </xf>
    <xf numFmtId="165" fontId="13" fillId="0" borderId="15" xfId="0" applyNumberFormat="1" applyFont="1" applyBorder="1" applyAlignment="1">
      <alignment horizontal="left" vertical="top"/>
    </xf>
    <xf numFmtId="165" fontId="8" fillId="0" borderId="15" xfId="0" applyNumberFormat="1" applyFont="1" applyBorder="1" applyAlignment="1">
      <alignment horizontal="left" vertical="top"/>
    </xf>
    <xf numFmtId="0" fontId="8" fillId="0" borderId="15" xfId="0" applyFont="1" applyBorder="1"/>
    <xf numFmtId="165" fontId="13" fillId="0" borderId="15" xfId="0" applyNumberFormat="1" applyFont="1" applyBorder="1"/>
    <xf numFmtId="0" fontId="8" fillId="6" borderId="1" xfId="0" applyFont="1" applyFill="1" applyBorder="1"/>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0" fillId="0" borderId="0" xfId="0" applyAlignment="1">
      <alignment horizont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0" fontId="12" fillId="3" borderId="9" xfId="0" applyFont="1" applyFill="1" applyBorder="1" applyAlignment="1">
      <alignment horizontal="left" vertical="center"/>
    </xf>
    <xf numFmtId="3" fontId="8" fillId="6" borderId="1" xfId="0" applyNumberFormat="1" applyFont="1" applyFill="1" applyBorder="1" applyAlignment="1">
      <alignment horizontal="center" vertical="top"/>
    </xf>
    <xf numFmtId="0" fontId="11" fillId="3" borderId="8" xfId="0" applyFont="1" applyFill="1" applyBorder="1" applyAlignment="1">
      <alignment vertical="center"/>
    </xf>
    <xf numFmtId="0" fontId="11" fillId="3" borderId="9" xfId="0" applyFont="1" applyFill="1" applyBorder="1" applyAlignment="1">
      <alignment vertical="center"/>
    </xf>
    <xf numFmtId="0" fontId="11" fillId="7" borderId="0" xfId="0" applyFont="1" applyFill="1" applyAlignment="1">
      <alignment vertical="center"/>
    </xf>
    <xf numFmtId="164" fontId="2" fillId="4" borderId="0" xfId="0" applyNumberFormat="1" applyFont="1" applyFill="1"/>
    <xf numFmtId="164" fontId="0" fillId="4" borderId="0" xfId="0" applyNumberFormat="1" applyFill="1"/>
    <xf numFmtId="0" fontId="17" fillId="0" borderId="6" xfId="0" applyFont="1" applyBorder="1"/>
    <xf numFmtId="0" fontId="17" fillId="0" borderId="4" xfId="0" applyFont="1" applyBorder="1"/>
    <xf numFmtId="0" fontId="8" fillId="0" borderId="1" xfId="0" applyFont="1" applyBorder="1" applyAlignment="1">
      <alignment horizontal="center"/>
    </xf>
    <xf numFmtId="0" fontId="8" fillId="0" borderId="13" xfId="0" applyFont="1" applyBorder="1" applyAlignment="1">
      <alignment horizontal="center"/>
    </xf>
    <xf numFmtId="44" fontId="8" fillId="4" borderId="0" xfId="5" applyFont="1" applyFill="1" applyBorder="1" applyAlignment="1"/>
    <xf numFmtId="165" fontId="0" fillId="4" borderId="0" xfId="0" applyNumberFormat="1" applyFill="1"/>
    <xf numFmtId="165" fontId="2" fillId="4" borderId="0" xfId="0" applyNumberFormat="1" applyFont="1" applyFill="1"/>
    <xf numFmtId="0" fontId="13" fillId="0" borderId="12" xfId="0" applyFont="1" applyBorder="1"/>
    <xf numFmtId="0" fontId="13" fillId="0" borderId="7" xfId="0" applyFont="1" applyBorder="1"/>
    <xf numFmtId="44" fontId="8" fillId="0" borderId="1" xfId="5" applyFont="1" applyBorder="1" applyAlignment="1"/>
    <xf numFmtId="165" fontId="7" fillId="0" borderId="15" xfId="0" applyNumberFormat="1" applyFont="1" applyBorder="1" applyAlignment="1">
      <alignment horizontal="left" vertical="top"/>
    </xf>
    <xf numFmtId="164" fontId="18" fillId="0" borderId="15" xfId="0" applyNumberFormat="1" applyFont="1" applyBorder="1"/>
    <xf numFmtId="164" fontId="7" fillId="0" borderId="15" xfId="0" applyNumberFormat="1" applyFont="1" applyBorder="1"/>
    <xf numFmtId="164" fontId="7" fillId="5" borderId="15" xfId="0" applyNumberFormat="1" applyFont="1" applyFill="1" applyBorder="1"/>
    <xf numFmtId="164" fontId="18" fillId="0" borderId="10" xfId="0" applyNumberFormat="1" applyFont="1" applyBorder="1"/>
    <xf numFmtId="3" fontId="7" fillId="6" borderId="15" xfId="0" applyNumberFormat="1" applyFont="1" applyFill="1" applyBorder="1" applyAlignment="1">
      <alignment horizontal="center"/>
    </xf>
    <xf numFmtId="9" fontId="7" fillId="0" borderId="15" xfId="1" applyFont="1" applyBorder="1" applyAlignment="1">
      <alignment horizontal="center"/>
    </xf>
    <xf numFmtId="165" fontId="7" fillId="5" borderId="15" xfId="0" applyNumberFormat="1" applyFont="1" applyFill="1" applyBorder="1"/>
    <xf numFmtId="9" fontId="7" fillId="0" borderId="15" xfId="1" applyFont="1" applyBorder="1" applyAlignment="1"/>
    <xf numFmtId="0" fontId="12" fillId="3" borderId="8" xfId="0" applyFont="1" applyFill="1" applyBorder="1" applyAlignment="1">
      <alignment vertical="center"/>
    </xf>
    <xf numFmtId="0" fontId="12" fillId="3" borderId="13" xfId="0" applyFont="1" applyFill="1" applyBorder="1" applyAlignment="1">
      <alignment vertical="center"/>
    </xf>
    <xf numFmtId="0" fontId="12" fillId="3" borderId="9" xfId="0" applyFont="1" applyFill="1" applyBorder="1" applyAlignment="1">
      <alignment vertical="center"/>
    </xf>
    <xf numFmtId="0" fontId="12" fillId="7" borderId="0" xfId="0" applyFont="1" applyFill="1" applyAlignment="1">
      <alignment vertical="center"/>
    </xf>
    <xf numFmtId="0" fontId="8" fillId="4" borderId="14" xfId="0" applyFont="1" applyFill="1" applyBorder="1" applyAlignment="1">
      <alignment horizontal="center"/>
    </xf>
    <xf numFmtId="0" fontId="8" fillId="4" borderId="0" xfId="0" applyFont="1" applyFill="1" applyAlignment="1">
      <alignment horizontal="center"/>
    </xf>
    <xf numFmtId="0" fontId="8" fillId="4" borderId="14" xfId="0" applyFont="1" applyFill="1" applyBorder="1"/>
    <xf numFmtId="0" fontId="7" fillId="5" borderId="15" xfId="0" applyFont="1" applyFill="1" applyBorder="1"/>
    <xf numFmtId="0" fontId="18" fillId="0" borderId="1" xfId="0" applyFont="1" applyBorder="1"/>
    <xf numFmtId="0" fontId="18" fillId="0" borderId="8" xfId="0" applyFont="1" applyBorder="1" applyAlignment="1">
      <alignment horizontal="center" vertical="top"/>
    </xf>
    <xf numFmtId="0" fontId="7" fillId="5" borderId="0" xfId="0" applyFont="1" applyFill="1" applyAlignment="1">
      <alignment horizontal="center"/>
    </xf>
    <xf numFmtId="0" fontId="7" fillId="0" borderId="0" xfId="0" applyFont="1" applyAlignment="1">
      <alignment horizontal="center"/>
    </xf>
    <xf numFmtId="0" fontId="7" fillId="0" borderId="15" xfId="0" applyFont="1" applyBorder="1" applyAlignment="1">
      <alignment horizontal="center"/>
    </xf>
    <xf numFmtId="0" fontId="18" fillId="0" borderId="9" xfId="0" applyFont="1" applyBorder="1" applyAlignment="1">
      <alignment horizontal="center"/>
    </xf>
    <xf numFmtId="165" fontId="18" fillId="0" borderId="1" xfId="0" applyNumberFormat="1" applyFont="1" applyBorder="1"/>
    <xf numFmtId="0" fontId="8" fillId="4" borderId="10" xfId="0" applyFont="1" applyFill="1" applyBorder="1"/>
    <xf numFmtId="0" fontId="8" fillId="4" borderId="10" xfId="0" applyFont="1" applyFill="1" applyBorder="1" applyAlignment="1">
      <alignment horizontal="center"/>
    </xf>
    <xf numFmtId="0" fontId="16" fillId="3" borderId="1" xfId="0" applyFont="1" applyFill="1" applyBorder="1" applyAlignment="1">
      <alignment horizontal="center" vertical="center" wrapText="1"/>
    </xf>
    <xf numFmtId="44" fontId="7" fillId="5" borderId="14" xfId="5" applyFont="1" applyFill="1" applyBorder="1" applyAlignment="1"/>
    <xf numFmtId="44" fontId="7" fillId="5" borderId="15" xfId="5" applyFont="1" applyFill="1" applyBorder="1" applyAlignment="1"/>
    <xf numFmtId="165" fontId="7" fillId="0" borderId="15" xfId="0" applyNumberFormat="1" applyFont="1" applyBorder="1"/>
    <xf numFmtId="165" fontId="18" fillId="0" borderId="10" xfId="0" applyNumberFormat="1" applyFont="1" applyBorder="1"/>
    <xf numFmtId="165" fontId="18" fillId="0" borderId="0" xfId="0" applyNumberFormat="1" applyFont="1" applyAlignment="1">
      <alignment horizontal="left"/>
    </xf>
    <xf numFmtId="9" fontId="8" fillId="0" borderId="1" xfId="1" applyFont="1" applyBorder="1" applyAlignment="1">
      <alignment horizontal="center" vertical="center"/>
    </xf>
    <xf numFmtId="166" fontId="7" fillId="5" borderId="15" xfId="0" applyNumberFormat="1" applyFont="1" applyFill="1" applyBorder="1" applyAlignment="1">
      <alignment horizontal="center"/>
    </xf>
    <xf numFmtId="0" fontId="8" fillId="6" borderId="1" xfId="0" applyFont="1" applyFill="1" applyBorder="1" applyAlignment="1">
      <alignment wrapText="1"/>
    </xf>
    <xf numFmtId="0" fontId="7" fillId="0" borderId="10" xfId="0" applyFont="1" applyBorder="1" applyAlignment="1">
      <alignment horizontal="center"/>
    </xf>
    <xf numFmtId="0" fontId="8" fillId="0" borderId="10" xfId="0" applyFont="1" applyBorder="1"/>
    <xf numFmtId="0" fontId="8" fillId="6" borderId="14" xfId="0" applyFont="1" applyFill="1" applyBorder="1" applyAlignment="1">
      <alignment wrapText="1"/>
    </xf>
    <xf numFmtId="165" fontId="8" fillId="0" borderId="14" xfId="0" applyNumberFormat="1" applyFont="1" applyBorder="1" applyAlignment="1">
      <alignment horizontal="left" vertical="top"/>
    </xf>
    <xf numFmtId="9" fontId="8" fillId="5" borderId="1" xfId="1" applyFont="1" applyFill="1" applyBorder="1" applyAlignment="1">
      <alignment horizontal="center" vertical="top"/>
    </xf>
    <xf numFmtId="0" fontId="8" fillId="0" borderId="0" xfId="0" applyFont="1" applyAlignment="1">
      <alignment horizontal="center"/>
    </xf>
    <xf numFmtId="165" fontId="7" fillId="5" borderId="14" xfId="0" applyNumberFormat="1" applyFont="1" applyFill="1" applyBorder="1"/>
    <xf numFmtId="0" fontId="7" fillId="0" borderId="15" xfId="0" applyFont="1" applyBorder="1"/>
    <xf numFmtId="3" fontId="8" fillId="6" borderId="1" xfId="0" applyNumberFormat="1" applyFont="1" applyFill="1" applyBorder="1" applyAlignment="1">
      <alignment horizontal="center"/>
    </xf>
    <xf numFmtId="0" fontId="16" fillId="7" borderId="5" xfId="0" applyFont="1" applyFill="1" applyBorder="1" applyAlignment="1">
      <alignment vertical="top" wrapText="1"/>
    </xf>
    <xf numFmtId="165" fontId="8" fillId="0" borderId="5" xfId="0" applyNumberFormat="1" applyFont="1" applyBorder="1" applyAlignment="1">
      <alignment horizontal="left" vertical="top"/>
    </xf>
    <xf numFmtId="165" fontId="13" fillId="0" borderId="5" xfId="0" applyNumberFormat="1" applyFont="1" applyBorder="1" applyAlignment="1">
      <alignment horizontal="left" vertical="top"/>
    </xf>
    <xf numFmtId="9" fontId="8" fillId="0" borderId="5" xfId="1" applyFont="1" applyBorder="1" applyAlignment="1">
      <alignment horizontal="right" vertical="top"/>
    </xf>
    <xf numFmtId="0" fontId="16" fillId="7" borderId="14" xfId="0" applyFont="1" applyFill="1" applyBorder="1" applyAlignment="1">
      <alignment vertical="top" wrapText="1"/>
    </xf>
    <xf numFmtId="0" fontId="13" fillId="0" borderId="15" xfId="0" applyFont="1" applyBorder="1"/>
    <xf numFmtId="0" fontId="17" fillId="0" borderId="15" xfId="0" applyFont="1" applyBorder="1"/>
    <xf numFmtId="0" fontId="8" fillId="5" borderId="4" xfId="0" applyFont="1" applyFill="1" applyBorder="1" applyAlignment="1">
      <alignment horizontal="left"/>
    </xf>
    <xf numFmtId="0" fontId="8" fillId="5" borderId="0" xfId="0" applyFont="1" applyFill="1" applyAlignment="1">
      <alignment horizontal="left"/>
    </xf>
    <xf numFmtId="0" fontId="8" fillId="5" borderId="5" xfId="0" applyFont="1" applyFill="1" applyBorder="1" applyAlignment="1">
      <alignment horizontal="left"/>
    </xf>
    <xf numFmtId="0" fontId="8" fillId="4" borderId="6" xfId="0" applyFont="1" applyFill="1" applyBorder="1" applyAlignment="1">
      <alignment horizontal="center"/>
    </xf>
    <xf numFmtId="165" fontId="7" fillId="5" borderId="4" xfId="0" applyNumberFormat="1" applyFont="1" applyFill="1" applyBorder="1" applyAlignment="1">
      <alignment horizontal="left"/>
    </xf>
    <xf numFmtId="0" fontId="7" fillId="0" borderId="5" xfId="0" applyFont="1" applyBorder="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4" borderId="7" xfId="0" applyFont="1" applyFill="1" applyBorder="1" applyAlignment="1">
      <alignment horizontal="center"/>
    </xf>
    <xf numFmtId="0" fontId="7" fillId="5" borderId="15" xfId="0" applyFont="1" applyFill="1" applyBorder="1" applyAlignment="1">
      <alignment horizontal="center"/>
    </xf>
    <xf numFmtId="0" fontId="8" fillId="5" borderId="15" xfId="0" applyFont="1" applyFill="1" applyBorder="1" applyAlignment="1">
      <alignment horizontal="center"/>
    </xf>
    <xf numFmtId="0" fontId="8" fillId="0" borderId="0" xfId="0" applyFont="1" applyAlignment="1">
      <alignment wrapText="1"/>
    </xf>
    <xf numFmtId="9" fontId="8" fillId="0" borderId="0" xfId="1" applyFont="1" applyFill="1" applyBorder="1" applyAlignment="1">
      <alignment horizontal="center" vertical="top"/>
    </xf>
    <xf numFmtId="165" fontId="15" fillId="0" borderId="0" xfId="0" applyNumberFormat="1" applyFont="1" applyAlignment="1">
      <alignment horizontal="left" vertical="top"/>
    </xf>
    <xf numFmtId="3" fontId="8" fillId="0" borderId="0" xfId="0" applyNumberFormat="1" applyFont="1" applyAlignment="1">
      <alignment horizontal="center" vertical="top"/>
    </xf>
    <xf numFmtId="165" fontId="15" fillId="0" borderId="5" xfId="0" applyNumberFormat="1" applyFont="1" applyBorder="1" applyAlignment="1">
      <alignment horizontal="left" vertical="top"/>
    </xf>
    <xf numFmtId="0" fontId="17" fillId="0" borderId="0" xfId="0" applyFont="1"/>
    <xf numFmtId="164" fontId="18" fillId="0" borderId="0" xfId="0" applyNumberFormat="1" applyFont="1"/>
    <xf numFmtId="165" fontId="7" fillId="0" borderId="4" xfId="0" applyNumberFormat="1" applyFont="1" applyBorder="1" applyAlignment="1">
      <alignment horizontal="left"/>
    </xf>
    <xf numFmtId="0" fontId="8" fillId="0" borderId="15" xfId="0" applyFont="1" applyBorder="1" applyAlignment="1">
      <alignment horizontal="center"/>
    </xf>
    <xf numFmtId="0" fontId="16" fillId="3" borderId="8" xfId="0" applyFont="1" applyFill="1" applyBorder="1" applyAlignment="1">
      <alignment horizontal="center" vertical="center" wrapText="1"/>
    </xf>
    <xf numFmtId="0" fontId="16" fillId="7" borderId="0" xfId="0" applyFont="1" applyFill="1" applyAlignment="1">
      <alignment vertical="top" wrapText="1"/>
    </xf>
    <xf numFmtId="165" fontId="13" fillId="0" borderId="0" xfId="0" applyNumberFormat="1" applyFont="1" applyAlignment="1">
      <alignment horizontal="left" vertical="top"/>
    </xf>
    <xf numFmtId="9" fontId="8" fillId="0" borderId="0" xfId="1" applyFont="1" applyBorder="1" applyAlignment="1">
      <alignment horizontal="right" vertical="top"/>
    </xf>
    <xf numFmtId="0" fontId="0" fillId="0" borderId="4" xfId="0" applyBorder="1" applyAlignment="1">
      <alignment horizontal="center"/>
    </xf>
    <xf numFmtId="0" fontId="0" fillId="0" borderId="5" xfId="0" applyBorder="1" applyAlignment="1">
      <alignment horizontal="center"/>
    </xf>
    <xf numFmtId="0" fontId="14" fillId="0" borderId="8" xfId="0" applyFont="1" applyBorder="1" applyAlignment="1">
      <alignment horizontal="left"/>
    </xf>
    <xf numFmtId="0" fontId="14" fillId="0" borderId="13" xfId="0" applyFont="1" applyBorder="1" applyAlignment="1">
      <alignment horizontal="left"/>
    </xf>
    <xf numFmtId="0" fontId="14" fillId="0" borderId="9" xfId="0" applyFont="1" applyBorder="1" applyAlignment="1">
      <alignment horizontal="left"/>
    </xf>
    <xf numFmtId="0" fontId="8" fillId="5" borderId="2" xfId="0" applyFont="1" applyFill="1" applyBorder="1" applyAlignment="1">
      <alignment horizontal="left"/>
    </xf>
    <xf numFmtId="0" fontId="8" fillId="5" borderId="11" xfId="0" applyFont="1" applyFill="1" applyBorder="1" applyAlignment="1">
      <alignment horizontal="left"/>
    </xf>
    <xf numFmtId="0" fontId="8" fillId="5" borderId="3" xfId="0" applyFont="1" applyFill="1" applyBorder="1" applyAlignment="1">
      <alignment horizontal="left"/>
    </xf>
    <xf numFmtId="0" fontId="19" fillId="4" borderId="10" xfId="0" applyFont="1" applyFill="1" applyBorder="1"/>
    <xf numFmtId="0" fontId="7" fillId="4" borderId="12" xfId="0" applyFont="1" applyFill="1" applyBorder="1" applyAlignment="1">
      <alignment horizontal="center"/>
    </xf>
    <xf numFmtId="165" fontId="7" fillId="4" borderId="6" xfId="0" applyNumberFormat="1" applyFont="1" applyFill="1" applyBorder="1" applyAlignment="1">
      <alignment horizontal="left"/>
    </xf>
    <xf numFmtId="165" fontId="7" fillId="4" borderId="7" xfId="0" applyNumberFormat="1" applyFont="1" applyFill="1" applyBorder="1" applyAlignment="1">
      <alignment horizontal="left" vertical="top"/>
    </xf>
    <xf numFmtId="0" fontId="12" fillId="3" borderId="1" xfId="0" applyFont="1" applyFill="1" applyBorder="1" applyAlignment="1">
      <alignment vertical="center"/>
    </xf>
    <xf numFmtId="0" fontId="16" fillId="3" borderId="8" xfId="0" applyFont="1" applyFill="1" applyBorder="1" applyAlignment="1">
      <alignment horizontal="left" vertical="top" wrapText="1"/>
    </xf>
    <xf numFmtId="0" fontId="16" fillId="0" borderId="5" xfId="0" applyFont="1" applyBorder="1" applyAlignment="1">
      <alignment vertical="top" wrapText="1"/>
    </xf>
    <xf numFmtId="0" fontId="8" fillId="0" borderId="5" xfId="0" applyFont="1" applyBorder="1"/>
    <xf numFmtId="0" fontId="21" fillId="7" borderId="0" xfId="0" applyFont="1" applyFill="1" applyAlignment="1">
      <alignment vertical="center"/>
    </xf>
    <xf numFmtId="166" fontId="7" fillId="5" borderId="15" xfId="0" applyNumberFormat="1" applyFont="1" applyFill="1" applyBorder="1" applyAlignment="1">
      <alignment horizontal="center" vertical="center"/>
    </xf>
    <xf numFmtId="165" fontId="7" fillId="5" borderId="15" xfId="0" applyNumberFormat="1" applyFont="1" applyFill="1" applyBorder="1" applyAlignment="1">
      <alignment horizontal="center" vertical="center"/>
    </xf>
    <xf numFmtId="1" fontId="7" fillId="5" borderId="10" xfId="0" applyNumberFormat="1" applyFont="1" applyFill="1" applyBorder="1" applyAlignment="1">
      <alignment horizontal="center" vertical="center"/>
    </xf>
    <xf numFmtId="0" fontId="8" fillId="4" borderId="1" xfId="0" quotePrefix="1" applyFont="1" applyFill="1" applyBorder="1" applyAlignment="1">
      <alignment horizontal="left" vertical="top" wrapText="1"/>
    </xf>
    <xf numFmtId="0" fontId="8" fillId="4" borderId="1" xfId="2" quotePrefix="1" applyFont="1" applyFill="1" applyBorder="1" applyAlignment="1">
      <alignment horizontal="left" vertical="top" wrapText="1"/>
    </xf>
    <xf numFmtId="44" fontId="6" fillId="0" borderId="15" xfId="0" applyNumberFormat="1" applyFont="1" applyBorder="1" applyAlignment="1">
      <alignment vertical="top" wrapText="1"/>
    </xf>
    <xf numFmtId="0" fontId="0" fillId="0" borderId="16" xfId="0" applyBorder="1"/>
    <xf numFmtId="165" fontId="15" fillId="0" borderId="14" xfId="0" applyNumberFormat="1" applyFont="1" applyBorder="1"/>
    <xf numFmtId="0" fontId="15" fillId="0" borderId="14" xfId="0" applyFont="1" applyBorder="1" applyAlignment="1">
      <alignment horizontal="left"/>
    </xf>
    <xf numFmtId="165" fontId="15" fillId="0" borderId="17" xfId="0" applyNumberFormat="1" applyFont="1" applyBorder="1"/>
    <xf numFmtId="0" fontId="4" fillId="2" borderId="0" xfId="0" applyFont="1" applyFill="1" applyAlignment="1">
      <alignment horizontal="center"/>
    </xf>
    <xf numFmtId="0" fontId="8" fillId="5" borderId="4" xfId="0" applyFont="1" applyFill="1" applyBorder="1" applyAlignment="1">
      <alignment horizontal="left"/>
    </xf>
    <xf numFmtId="0" fontId="8" fillId="5" borderId="0" xfId="0" applyFont="1" applyFill="1" applyAlignment="1">
      <alignment horizontal="left"/>
    </xf>
    <xf numFmtId="0" fontId="8" fillId="5" borderId="5" xfId="0" applyFont="1" applyFill="1" applyBorder="1" applyAlignment="1">
      <alignment horizontal="left"/>
    </xf>
    <xf numFmtId="0" fontId="8" fillId="5" borderId="6" xfId="0" applyFont="1" applyFill="1" applyBorder="1" applyAlignment="1">
      <alignment horizontal="left"/>
    </xf>
    <xf numFmtId="0" fontId="8" fillId="5" borderId="12" xfId="0" applyFont="1" applyFill="1" applyBorder="1" applyAlignment="1">
      <alignment horizontal="left"/>
    </xf>
    <xf numFmtId="0" fontId="8" fillId="5" borderId="7" xfId="0" applyFont="1" applyFill="1" applyBorder="1" applyAlignment="1">
      <alignment horizontal="left"/>
    </xf>
    <xf numFmtId="0" fontId="6" fillId="4" borderId="0" xfId="4" applyFont="1" applyFill="1" applyAlignment="1">
      <alignment horizontal="left" vertical="top" wrapText="1"/>
    </xf>
    <xf numFmtId="0" fontId="7" fillId="0" borderId="1" xfId="0" applyFont="1" applyBorder="1" applyAlignment="1">
      <alignment horizontal="left"/>
    </xf>
    <xf numFmtId="14" fontId="7" fillId="0" borderId="1" xfId="0" applyNumberFormat="1" applyFont="1" applyBorder="1" applyAlignment="1">
      <alignment horizontal="left"/>
    </xf>
    <xf numFmtId="0" fontId="7" fillId="5" borderId="1" xfId="0" applyFont="1" applyFill="1" applyBorder="1" applyAlignment="1">
      <alignment horizontal="left"/>
    </xf>
    <xf numFmtId="0" fontId="4" fillId="2" borderId="8" xfId="0" applyFont="1" applyFill="1" applyBorder="1" applyAlignment="1">
      <alignment horizontal="center"/>
    </xf>
    <xf numFmtId="0" fontId="4" fillId="2" borderId="13" xfId="0" applyFont="1" applyFill="1" applyBorder="1" applyAlignment="1">
      <alignment horizontal="center"/>
    </xf>
    <xf numFmtId="0" fontId="4" fillId="2" borderId="9" xfId="0" applyFont="1" applyFill="1" applyBorder="1" applyAlignment="1">
      <alignment horizontal="center"/>
    </xf>
    <xf numFmtId="0" fontId="11" fillId="3" borderId="2"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5" fillId="0" borderId="8" xfId="0" applyFont="1" applyBorder="1" applyAlignment="1">
      <alignment horizontal="left"/>
    </xf>
    <xf numFmtId="0" fontId="15" fillId="0" borderId="13" xfId="0" applyFont="1" applyBorder="1" applyAlignment="1">
      <alignment horizontal="left"/>
    </xf>
    <xf numFmtId="0" fontId="15" fillId="0" borderId="9" xfId="0" applyFont="1" applyBorder="1" applyAlignment="1">
      <alignment horizontal="left"/>
    </xf>
    <xf numFmtId="0" fontId="7" fillId="0" borderId="8" xfId="0" applyFont="1" applyBorder="1" applyAlignment="1">
      <alignment horizontal="left" vertical="top"/>
    </xf>
    <xf numFmtId="0" fontId="7" fillId="0" borderId="13" xfId="0" applyFont="1" applyBorder="1" applyAlignment="1">
      <alignment horizontal="left" vertical="top"/>
    </xf>
    <xf numFmtId="0" fontId="7" fillId="0" borderId="9" xfId="0" applyFont="1" applyBorder="1" applyAlignment="1">
      <alignment horizontal="left" vertical="top"/>
    </xf>
    <xf numFmtId="0" fontId="9" fillId="0" borderId="8" xfId="0" applyFont="1" applyBorder="1" applyAlignment="1">
      <alignment horizontal="left" vertical="center"/>
    </xf>
    <xf numFmtId="0" fontId="9" fillId="0" borderId="13" xfId="0" applyFont="1" applyBorder="1" applyAlignment="1">
      <alignment horizontal="left" vertical="center"/>
    </xf>
    <xf numFmtId="0" fontId="9" fillId="0" borderId="9" xfId="0" applyFont="1" applyBorder="1" applyAlignment="1">
      <alignment horizontal="left" vertical="center"/>
    </xf>
    <xf numFmtId="14" fontId="7" fillId="0" borderId="8" xfId="0" applyNumberFormat="1" applyFont="1" applyBorder="1" applyAlignment="1">
      <alignment horizontal="left" vertical="top"/>
    </xf>
    <xf numFmtId="14" fontId="7" fillId="0" borderId="13" xfId="0" applyNumberFormat="1" applyFont="1" applyBorder="1" applyAlignment="1">
      <alignment horizontal="left" vertical="top"/>
    </xf>
    <xf numFmtId="14" fontId="7" fillId="0" borderId="9" xfId="0" applyNumberFormat="1" applyFont="1" applyBorder="1" applyAlignment="1">
      <alignment horizontal="left" vertical="top"/>
    </xf>
    <xf numFmtId="0" fontId="13" fillId="0" borderId="8" xfId="0" applyFont="1" applyBorder="1" applyAlignment="1">
      <alignment horizontal="left"/>
    </xf>
    <xf numFmtId="0" fontId="13" fillId="0" borderId="13" xfId="0" applyFont="1" applyBorder="1" applyAlignment="1">
      <alignment horizontal="left"/>
    </xf>
    <xf numFmtId="0" fontId="13" fillId="0" borderId="9" xfId="0" applyFont="1" applyBorder="1" applyAlignment="1">
      <alignment horizontal="left"/>
    </xf>
    <xf numFmtId="0" fontId="7" fillId="6" borderId="8" xfId="0" applyFont="1" applyFill="1" applyBorder="1" applyAlignment="1">
      <alignment horizontal="left"/>
    </xf>
    <xf numFmtId="0" fontId="7" fillId="6" borderId="13" xfId="0" applyFont="1" applyFill="1" applyBorder="1" applyAlignment="1">
      <alignment horizontal="left"/>
    </xf>
    <xf numFmtId="0" fontId="7" fillId="6" borderId="9" xfId="0" applyFont="1" applyFill="1" applyBorder="1" applyAlignment="1">
      <alignment horizontal="left"/>
    </xf>
    <xf numFmtId="0" fontId="7" fillId="0" borderId="8" xfId="0" applyFont="1" applyBorder="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14" fontId="7" fillId="0" borderId="8" xfId="0" applyNumberFormat="1" applyFont="1" applyBorder="1" applyAlignment="1">
      <alignment horizontal="left"/>
    </xf>
    <xf numFmtId="14" fontId="7" fillId="0" borderId="13" xfId="0" applyNumberFormat="1" applyFont="1" applyBorder="1" applyAlignment="1">
      <alignment horizontal="left"/>
    </xf>
    <xf numFmtId="14" fontId="7" fillId="0" borderId="9" xfId="0" applyNumberFormat="1" applyFont="1" applyBorder="1" applyAlignment="1">
      <alignment horizontal="left"/>
    </xf>
    <xf numFmtId="0" fontId="11" fillId="3" borderId="1" xfId="0" applyFont="1" applyFill="1" applyBorder="1" applyAlignment="1">
      <alignment horizontal="left" vertical="top"/>
    </xf>
    <xf numFmtId="0" fontId="11" fillId="3" borderId="8" xfId="0" applyFont="1" applyFill="1" applyBorder="1" applyAlignment="1">
      <alignment horizontal="left" vertical="top"/>
    </xf>
    <xf numFmtId="0" fontId="11" fillId="3" borderId="1" xfId="0" applyFont="1" applyFill="1" applyBorder="1" applyAlignment="1">
      <alignment horizontal="center" vertical="top" wrapText="1"/>
    </xf>
    <xf numFmtId="9" fontId="8" fillId="6" borderId="8" xfId="1" applyFont="1" applyFill="1" applyBorder="1" applyAlignment="1">
      <alignment horizontal="center"/>
    </xf>
    <xf numFmtId="9" fontId="8" fillId="6" borderId="13" xfId="1" applyFont="1" applyFill="1" applyBorder="1" applyAlignment="1">
      <alignment horizontal="center"/>
    </xf>
    <xf numFmtId="9" fontId="8" fillId="6" borderId="9" xfId="1" applyFont="1" applyFill="1" applyBorder="1" applyAlignment="1">
      <alignment horizontal="center"/>
    </xf>
    <xf numFmtId="0" fontId="8" fillId="0" borderId="8" xfId="0" applyFont="1" applyBorder="1" applyAlignment="1">
      <alignment horizontal="left"/>
    </xf>
    <xf numFmtId="0" fontId="8" fillId="0" borderId="9" xfId="0" applyFont="1" applyBorder="1" applyAlignment="1">
      <alignment horizontal="left"/>
    </xf>
    <xf numFmtId="0" fontId="8" fillId="0" borderId="8" xfId="0" applyFont="1" applyBorder="1" applyAlignment="1">
      <alignment horizontal="center"/>
    </xf>
    <xf numFmtId="0" fontId="8" fillId="0" borderId="9" xfId="0" applyFont="1" applyBorder="1" applyAlignment="1">
      <alignment horizontal="center"/>
    </xf>
    <xf numFmtId="0" fontId="7" fillId="0" borderId="1" xfId="0" applyFont="1" applyBorder="1" applyAlignment="1">
      <alignment horizontal="left" vertical="top"/>
    </xf>
    <xf numFmtId="0" fontId="7" fillId="6" borderId="1" xfId="0" applyFont="1" applyFill="1" applyBorder="1" applyAlignment="1">
      <alignment horizontal="left"/>
    </xf>
    <xf numFmtId="0" fontId="4" fillId="2" borderId="0" xfId="0" applyFont="1" applyFill="1" applyAlignment="1">
      <alignment horizontal="left"/>
    </xf>
  </cellXfs>
  <cellStyles count="6">
    <cellStyle name="Procent" xfId="1" builtinId="5"/>
    <cellStyle name="Standaard" xfId="0" builtinId="0"/>
    <cellStyle name="Standaard_Gemeente Nijmegen-begrotingsmodel" xfId="4" xr:uid="{41300179-CED0-40DE-9AB6-8CCB7EC2F2E4}"/>
    <cellStyle name="Standard 2" xfId="3" xr:uid="{37091E84-ED15-491C-9AA5-176EA066A7D3}"/>
    <cellStyle name="Standard_Ecklohn Baden Württemberg 2" xfId="2" xr:uid="{332D7D2A-7B7C-4A67-81D4-D3FBE4D47653}"/>
    <cellStyle name="Valuta" xfId="5" builtinId="4"/>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rgb="FFFF000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9F8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56B7-6E48-4AE8-97DE-8FC205621FA6}">
  <dimension ref="B3:C14"/>
  <sheetViews>
    <sheetView showGridLines="0" topLeftCell="A9" zoomScale="90" zoomScaleNormal="80" workbookViewId="0">
      <selection activeCell="C12" sqref="C12"/>
    </sheetView>
  </sheetViews>
  <sheetFormatPr defaultRowHeight="14.4" x14ac:dyDescent="0.3"/>
  <cols>
    <col min="2" max="2" width="39" customWidth="1"/>
    <col min="3" max="3" width="184.88671875" customWidth="1"/>
  </cols>
  <sheetData>
    <row r="3" spans="2:3" ht="16.2" x14ac:dyDescent="0.4">
      <c r="B3" s="4" t="s">
        <v>0</v>
      </c>
      <c r="C3" s="15" t="s">
        <v>1</v>
      </c>
    </row>
    <row r="4" spans="2:3" ht="16.2" x14ac:dyDescent="0.4">
      <c r="B4" s="4" t="s">
        <v>2</v>
      </c>
      <c r="C4" s="17" t="s">
        <v>3</v>
      </c>
    </row>
    <row r="5" spans="2:3" ht="16.2" x14ac:dyDescent="0.4">
      <c r="B5" s="3" t="s">
        <v>4</v>
      </c>
      <c r="C5" s="16">
        <v>46388</v>
      </c>
    </row>
    <row r="7" spans="2:3" ht="21" x14ac:dyDescent="0.5">
      <c r="B7" s="165" t="s">
        <v>5</v>
      </c>
      <c r="C7" s="165"/>
    </row>
    <row r="9" spans="2:3" ht="223.8" customHeight="1" x14ac:dyDescent="0.3">
      <c r="B9" s="6" t="s">
        <v>6</v>
      </c>
      <c r="C9" s="159" t="s">
        <v>7</v>
      </c>
    </row>
    <row r="10" spans="2:3" ht="23.4" customHeight="1" x14ac:dyDescent="0.3">
      <c r="B10" s="6" t="s">
        <v>8</v>
      </c>
      <c r="C10" s="1" t="s">
        <v>9</v>
      </c>
    </row>
    <row r="11" spans="2:3" ht="42" customHeight="1" x14ac:dyDescent="0.3">
      <c r="B11" s="6" t="s">
        <v>10</v>
      </c>
      <c r="C11" s="2" t="s">
        <v>136</v>
      </c>
    </row>
    <row r="12" spans="2:3" ht="142.94999999999999" customHeight="1" x14ac:dyDescent="0.3">
      <c r="B12" s="6" t="s">
        <v>11</v>
      </c>
      <c r="C12" s="2" t="s">
        <v>134</v>
      </c>
    </row>
    <row r="13" spans="2:3" ht="108" customHeight="1" x14ac:dyDescent="0.3">
      <c r="B13" s="6" t="s">
        <v>12</v>
      </c>
      <c r="C13" s="158" t="s">
        <v>13</v>
      </c>
    </row>
    <row r="14" spans="2:3" ht="269.39999999999998" customHeight="1" x14ac:dyDescent="0.3">
      <c r="B14" s="6" t="s">
        <v>14</v>
      </c>
      <c r="C14" s="2" t="s">
        <v>15</v>
      </c>
    </row>
  </sheetData>
  <mergeCells count="1">
    <mergeCell ref="B7:C7"/>
  </mergeCells>
  <conditionalFormatting sqref="C3:C5">
    <cfRule type="notContainsBlanks" dxfId="17" priority="3">
      <formula>LEN(TRIM(C3))&gt;0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8D2-CAAF-404A-9354-8798625C8C02}">
  <dimension ref="B3:D25"/>
  <sheetViews>
    <sheetView showGridLines="0" zoomScaleNormal="100" workbookViewId="0">
      <selection activeCell="C5" sqref="C5:D5"/>
    </sheetView>
  </sheetViews>
  <sheetFormatPr defaultRowHeight="14.4" x14ac:dyDescent="0.3"/>
  <cols>
    <col min="2" max="2" width="29.33203125" customWidth="1"/>
    <col min="3" max="3" width="26.33203125" customWidth="1"/>
    <col min="4" max="4" width="101.6640625" customWidth="1"/>
  </cols>
  <sheetData>
    <row r="3" spans="2:4" ht="16.2" x14ac:dyDescent="0.4">
      <c r="B3" s="4" t="s">
        <v>0</v>
      </c>
      <c r="C3" s="173" t="str">
        <f>Invulinstructie!C3</f>
        <v xml:space="preserve">Gemeente Velsen </v>
      </c>
      <c r="D3" s="173"/>
    </row>
    <row r="4" spans="2:4" ht="16.2" x14ac:dyDescent="0.4">
      <c r="B4" s="4" t="s">
        <v>2</v>
      </c>
      <c r="C4" s="173" t="str">
        <f>Invulinstructie!C4</f>
        <v>V1.0</v>
      </c>
      <c r="D4" s="173"/>
    </row>
    <row r="5" spans="2:4" ht="16.2" x14ac:dyDescent="0.4">
      <c r="B5" s="3" t="s">
        <v>4</v>
      </c>
      <c r="C5" s="174">
        <f>Invulinstructie!C5</f>
        <v>46388</v>
      </c>
      <c r="D5" s="173"/>
    </row>
    <row r="6" spans="2:4" ht="16.2" x14ac:dyDescent="0.4">
      <c r="B6" s="3" t="s">
        <v>16</v>
      </c>
      <c r="C6" s="175"/>
      <c r="D6" s="175"/>
    </row>
    <row r="8" spans="2:4" ht="21" x14ac:dyDescent="0.5">
      <c r="B8" s="176" t="s">
        <v>17</v>
      </c>
      <c r="C8" s="177"/>
      <c r="D8" s="178"/>
    </row>
    <row r="10" spans="2:4" ht="17.399999999999999" x14ac:dyDescent="0.3">
      <c r="B10" s="179" t="s">
        <v>18</v>
      </c>
      <c r="C10" s="180"/>
      <c r="D10" s="181"/>
    </row>
    <row r="11" spans="2:4" x14ac:dyDescent="0.3">
      <c r="B11" s="166"/>
      <c r="C11" s="167"/>
      <c r="D11" s="168"/>
    </row>
    <row r="12" spans="2:4" x14ac:dyDescent="0.3">
      <c r="B12" s="18"/>
      <c r="D12" s="31"/>
    </row>
    <row r="13" spans="2:4" ht="17.399999999999999" x14ac:dyDescent="0.3">
      <c r="B13" s="182" t="s">
        <v>19</v>
      </c>
      <c r="C13" s="183"/>
      <c r="D13" s="184"/>
    </row>
    <row r="14" spans="2:4" x14ac:dyDescent="0.3">
      <c r="B14" s="166"/>
      <c r="C14" s="167"/>
      <c r="D14" s="168"/>
    </row>
    <row r="15" spans="2:4" x14ac:dyDescent="0.3">
      <c r="B15" s="18"/>
      <c r="D15" s="31"/>
    </row>
    <row r="16" spans="2:4" ht="17.399999999999999" x14ac:dyDescent="0.3">
      <c r="B16" s="182" t="s">
        <v>20</v>
      </c>
      <c r="C16" s="183"/>
      <c r="D16" s="184"/>
    </row>
    <row r="17" spans="2:4" x14ac:dyDescent="0.3">
      <c r="B17" s="166"/>
      <c r="C17" s="167"/>
      <c r="D17" s="168"/>
    </row>
    <row r="18" spans="2:4" x14ac:dyDescent="0.3">
      <c r="B18" s="18"/>
      <c r="D18" s="31"/>
    </row>
    <row r="19" spans="2:4" ht="17.399999999999999" x14ac:dyDescent="0.3">
      <c r="B19" s="182" t="s">
        <v>21</v>
      </c>
      <c r="C19" s="183"/>
      <c r="D19" s="184"/>
    </row>
    <row r="20" spans="2:4" x14ac:dyDescent="0.3">
      <c r="B20" s="166"/>
      <c r="C20" s="167"/>
      <c r="D20" s="168"/>
    </row>
    <row r="21" spans="2:4" x14ac:dyDescent="0.3">
      <c r="B21" s="166"/>
      <c r="C21" s="167"/>
      <c r="D21" s="168"/>
    </row>
    <row r="22" spans="2:4" x14ac:dyDescent="0.3">
      <c r="B22" s="166"/>
      <c r="C22" s="167"/>
      <c r="D22" s="168"/>
    </row>
    <row r="23" spans="2:4" x14ac:dyDescent="0.3">
      <c r="B23" s="169"/>
      <c r="C23" s="170"/>
      <c r="D23" s="171"/>
    </row>
    <row r="25" spans="2:4" ht="112.5" customHeight="1" x14ac:dyDescent="0.3">
      <c r="B25" s="172" t="s">
        <v>22</v>
      </c>
      <c r="C25" s="172"/>
      <c r="D25" s="172"/>
    </row>
  </sheetData>
  <mergeCells count="14">
    <mergeCell ref="B20:D23"/>
    <mergeCell ref="B25:D25"/>
    <mergeCell ref="C3:D3"/>
    <mergeCell ref="C4:D4"/>
    <mergeCell ref="C5:D5"/>
    <mergeCell ref="C6:D6"/>
    <mergeCell ref="B8:D8"/>
    <mergeCell ref="B10:D10"/>
    <mergeCell ref="B16:D16"/>
    <mergeCell ref="B19:D19"/>
    <mergeCell ref="B17:D17"/>
    <mergeCell ref="B13:D13"/>
    <mergeCell ref="B11:D11"/>
    <mergeCell ref="B14:D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C551-616F-446A-97DF-489C95806256}">
  <dimension ref="B3:Y33"/>
  <sheetViews>
    <sheetView showGridLines="0" tabSelected="1" zoomScale="90" zoomScaleNormal="90" workbookViewId="0">
      <selection activeCell="D33" sqref="D33"/>
    </sheetView>
  </sheetViews>
  <sheetFormatPr defaultRowHeight="14.4" x14ac:dyDescent="0.3"/>
  <cols>
    <col min="2" max="2" width="47.6640625" bestFit="1" customWidth="1"/>
    <col min="3" max="3" width="39.33203125" customWidth="1"/>
    <col min="4" max="4" width="23.6640625" customWidth="1"/>
    <col min="5" max="5" width="40.88671875" customWidth="1"/>
  </cols>
  <sheetData>
    <row r="3" spans="2:25" ht="16.2" x14ac:dyDescent="0.4">
      <c r="B3" s="4" t="s">
        <v>0</v>
      </c>
      <c r="C3" s="188" t="str">
        <f>Invulinstructie!C3</f>
        <v xml:space="preserve">Gemeente Velsen </v>
      </c>
      <c r="D3" s="189"/>
      <c r="E3" s="190"/>
    </row>
    <row r="4" spans="2:25" ht="16.2" x14ac:dyDescent="0.4">
      <c r="B4" s="4" t="s">
        <v>2</v>
      </c>
      <c r="C4" s="188" t="str">
        <f>Invulinstructie!C4</f>
        <v>V1.0</v>
      </c>
      <c r="D4" s="189"/>
      <c r="E4" s="190"/>
    </row>
    <row r="5" spans="2:25" ht="16.2" x14ac:dyDescent="0.4">
      <c r="B5" s="3" t="s">
        <v>4</v>
      </c>
      <c r="C5" s="194">
        <f>Invulinstructie!C5</f>
        <v>46388</v>
      </c>
      <c r="D5" s="195"/>
      <c r="E5" s="196"/>
    </row>
    <row r="6" spans="2:25" ht="16.2" x14ac:dyDescent="0.4">
      <c r="B6" s="3" t="s">
        <v>16</v>
      </c>
      <c r="C6" s="191">
        <f>'1. Ondertekening'!C6</f>
        <v>0</v>
      </c>
      <c r="D6" s="192"/>
      <c r="E6" s="193"/>
    </row>
    <row r="8" spans="2:25" ht="21" x14ac:dyDescent="0.5">
      <c r="B8" s="165" t="s">
        <v>23</v>
      </c>
      <c r="C8" s="165"/>
      <c r="D8" s="165"/>
      <c r="E8" s="165"/>
    </row>
    <row r="10" spans="2:25" ht="15" customHeight="1" x14ac:dyDescent="0.3">
      <c r="B10" s="151" t="s">
        <v>24</v>
      </c>
      <c r="C10" s="89" t="str">
        <f>'5. Begrotingen'!B9</f>
        <v>Bedrijfsrestaurant gebouw B</v>
      </c>
      <c r="D10" s="134" t="s">
        <v>25</v>
      </c>
      <c r="E10" s="134" t="str">
        <f>'5. Begrotingen'!J9</f>
        <v>Optioneel: lunchvoorziening gebouw A</v>
      </c>
      <c r="F10" s="7"/>
      <c r="G10" s="5"/>
      <c r="H10" s="5"/>
      <c r="I10" s="5"/>
      <c r="J10" s="5"/>
      <c r="K10" s="5"/>
      <c r="L10" s="5"/>
      <c r="M10" s="5"/>
      <c r="N10" s="5"/>
      <c r="O10" s="5"/>
      <c r="P10" s="5"/>
      <c r="Q10" s="5"/>
      <c r="R10" s="5"/>
      <c r="S10" s="5"/>
      <c r="T10" s="5"/>
      <c r="U10" s="5"/>
      <c r="V10" s="5"/>
      <c r="W10" s="5"/>
      <c r="X10" s="5"/>
      <c r="Y10" s="5"/>
    </row>
    <row r="11" spans="2:25" x14ac:dyDescent="0.3">
      <c r="B11" s="111"/>
      <c r="C11" s="107"/>
      <c r="D11" s="111"/>
      <c r="E11" s="135"/>
      <c r="F11" s="7"/>
      <c r="G11" s="5"/>
      <c r="H11" s="5"/>
      <c r="I11" s="5"/>
      <c r="J11" s="5"/>
      <c r="K11" s="5"/>
      <c r="L11" s="5"/>
      <c r="M11" s="5"/>
      <c r="N11" s="5"/>
      <c r="O11" s="5"/>
      <c r="P11" s="5"/>
      <c r="Q11" s="5"/>
      <c r="R11" s="5"/>
      <c r="S11" s="5"/>
      <c r="T11" s="5"/>
      <c r="U11" s="5"/>
      <c r="V11" s="5"/>
      <c r="W11" s="5"/>
      <c r="X11" s="5"/>
      <c r="Y11" s="5"/>
    </row>
    <row r="12" spans="2:25" x14ac:dyDescent="0.3">
      <c r="B12" s="35" t="s">
        <v>88</v>
      </c>
      <c r="C12" s="108">
        <f>'5. Begrotingen'!C13</f>
        <v>0</v>
      </c>
      <c r="D12" s="34">
        <f>C12</f>
        <v>0</v>
      </c>
      <c r="E12" s="32">
        <f>'5. Begrotingen'!K13</f>
        <v>0</v>
      </c>
      <c r="F12" s="7"/>
      <c r="G12" s="5"/>
      <c r="H12" s="5"/>
      <c r="I12" s="5"/>
      <c r="J12" s="5"/>
      <c r="K12" s="5"/>
      <c r="L12" s="5"/>
      <c r="M12" s="5"/>
      <c r="N12" s="5"/>
      <c r="O12" s="5"/>
      <c r="P12" s="5"/>
      <c r="Q12" s="5"/>
      <c r="R12" s="5"/>
      <c r="S12" s="5"/>
      <c r="T12" s="5"/>
      <c r="U12" s="5"/>
      <c r="V12" s="5"/>
      <c r="W12" s="5"/>
      <c r="X12" s="5"/>
      <c r="Y12" s="5"/>
    </row>
    <row r="13" spans="2:25" x14ac:dyDescent="0.3">
      <c r="B13" s="112" t="s">
        <v>26</v>
      </c>
      <c r="C13" s="109">
        <f>'5. Begrotingen'!C14</f>
        <v>0</v>
      </c>
      <c r="D13" s="33">
        <f>C13</f>
        <v>0</v>
      </c>
      <c r="E13" s="136">
        <f>'5. Begrotingen'!K14</f>
        <v>0</v>
      </c>
      <c r="F13" s="7"/>
      <c r="G13" s="5"/>
      <c r="H13" s="5"/>
      <c r="I13" s="5"/>
      <c r="J13" s="5"/>
      <c r="K13" s="5"/>
      <c r="L13" s="5"/>
      <c r="M13" s="5"/>
      <c r="N13" s="5"/>
      <c r="O13" s="5"/>
      <c r="P13" s="5"/>
      <c r="Q13" s="5"/>
      <c r="R13" s="5"/>
      <c r="S13" s="5"/>
      <c r="T13" s="5"/>
      <c r="U13" s="5"/>
      <c r="V13" s="5"/>
      <c r="W13" s="5"/>
      <c r="X13" s="5"/>
      <c r="Y13" s="5"/>
    </row>
    <row r="14" spans="2:25" x14ac:dyDescent="0.3">
      <c r="B14" s="35"/>
      <c r="C14" s="109"/>
      <c r="D14" s="34"/>
      <c r="E14" s="136"/>
      <c r="F14" s="7"/>
      <c r="G14" s="5"/>
      <c r="H14" s="5"/>
      <c r="I14" s="5"/>
      <c r="J14" s="5"/>
      <c r="K14" s="5"/>
      <c r="L14" s="5"/>
      <c r="M14" s="5"/>
      <c r="N14" s="5"/>
      <c r="O14" s="5"/>
      <c r="P14" s="5"/>
      <c r="Q14" s="5"/>
      <c r="R14" s="5"/>
      <c r="S14" s="5"/>
      <c r="T14" s="5"/>
      <c r="U14" s="5"/>
      <c r="V14" s="5"/>
      <c r="W14" s="5"/>
      <c r="X14" s="5"/>
      <c r="Y14" s="5"/>
    </row>
    <row r="15" spans="2:25" x14ac:dyDescent="0.3">
      <c r="B15" s="35" t="s">
        <v>27</v>
      </c>
      <c r="C15" s="108">
        <f>'5. Begrotingen'!C16</f>
        <v>0</v>
      </c>
      <c r="D15" s="34">
        <f>C15</f>
        <v>0</v>
      </c>
      <c r="E15" s="32">
        <f>'5. Begrotingen'!K16</f>
        <v>0</v>
      </c>
      <c r="F15" s="7"/>
      <c r="G15" s="5"/>
      <c r="H15" s="5"/>
      <c r="I15" s="5"/>
      <c r="J15" s="5"/>
      <c r="K15" s="5"/>
      <c r="L15" s="5"/>
      <c r="M15" s="5"/>
      <c r="N15" s="5"/>
      <c r="O15" s="5"/>
      <c r="P15" s="5"/>
      <c r="Q15" s="5"/>
      <c r="R15" s="5"/>
      <c r="S15" s="5"/>
      <c r="T15" s="5"/>
      <c r="U15" s="5"/>
      <c r="V15" s="5"/>
      <c r="W15" s="5"/>
      <c r="X15" s="5"/>
      <c r="Y15" s="5"/>
    </row>
    <row r="16" spans="2:25" x14ac:dyDescent="0.3">
      <c r="B16" s="35" t="s">
        <v>28</v>
      </c>
      <c r="C16" s="108">
        <f>'5. Begrotingen'!C17</f>
        <v>0</v>
      </c>
      <c r="D16" s="34">
        <f>C16</f>
        <v>0</v>
      </c>
      <c r="E16" s="32">
        <f>'5. Begrotingen'!K17</f>
        <v>0</v>
      </c>
      <c r="F16" s="7"/>
      <c r="G16" s="5"/>
      <c r="H16" s="5"/>
      <c r="I16" s="5"/>
      <c r="J16" s="5"/>
      <c r="K16" s="5"/>
      <c r="L16" s="5"/>
      <c r="M16" s="5"/>
      <c r="N16" s="5"/>
      <c r="O16" s="5"/>
      <c r="P16" s="5"/>
      <c r="Q16" s="5"/>
      <c r="R16" s="5"/>
      <c r="S16" s="5"/>
      <c r="T16" s="5"/>
      <c r="U16" s="5"/>
      <c r="V16" s="5"/>
      <c r="W16" s="5"/>
      <c r="X16" s="5"/>
      <c r="Y16" s="5"/>
    </row>
    <row r="17" spans="2:25" x14ac:dyDescent="0.3">
      <c r="B17" s="35" t="s">
        <v>29</v>
      </c>
      <c r="C17" s="108">
        <f>'5. Begrotingen'!C18</f>
        <v>0</v>
      </c>
      <c r="D17" s="34">
        <f>C17</f>
        <v>0</v>
      </c>
      <c r="E17" s="32">
        <f>'5. Begrotingen'!K18</f>
        <v>0</v>
      </c>
      <c r="F17" s="7"/>
      <c r="G17" s="5"/>
      <c r="H17" s="5"/>
      <c r="I17" s="5"/>
      <c r="J17" s="5"/>
      <c r="K17" s="5"/>
      <c r="L17" s="5"/>
      <c r="M17" s="5"/>
      <c r="N17" s="5"/>
      <c r="O17" s="5"/>
      <c r="P17" s="5"/>
      <c r="Q17" s="5"/>
      <c r="R17" s="5"/>
      <c r="S17" s="5"/>
      <c r="T17" s="5"/>
      <c r="U17" s="5"/>
      <c r="V17" s="5"/>
      <c r="W17" s="5"/>
      <c r="X17" s="5"/>
      <c r="Y17" s="5"/>
    </row>
    <row r="18" spans="2:25" x14ac:dyDescent="0.3">
      <c r="B18" s="35" t="s">
        <v>30</v>
      </c>
      <c r="C18" s="108">
        <f>'5. Begrotingen'!C19</f>
        <v>0</v>
      </c>
      <c r="D18" s="34">
        <f>C18</f>
        <v>0</v>
      </c>
      <c r="E18" s="32">
        <f>'5. Begrotingen'!K19</f>
        <v>0</v>
      </c>
      <c r="F18" s="7"/>
      <c r="G18" s="5"/>
      <c r="H18" s="5"/>
      <c r="I18" s="5"/>
      <c r="J18" s="5"/>
      <c r="K18" s="5"/>
      <c r="L18" s="5"/>
      <c r="M18" s="5"/>
      <c r="N18" s="5"/>
      <c r="O18" s="5"/>
      <c r="P18" s="5"/>
      <c r="Q18" s="5"/>
      <c r="R18" s="5"/>
      <c r="S18" s="5"/>
      <c r="T18" s="5"/>
      <c r="U18" s="5"/>
      <c r="V18" s="5"/>
      <c r="W18" s="5"/>
      <c r="X18" s="5"/>
      <c r="Y18" s="5"/>
    </row>
    <row r="19" spans="2:25" x14ac:dyDescent="0.3">
      <c r="B19" s="113" t="s">
        <v>31</v>
      </c>
      <c r="C19" s="109">
        <f>'5. Begrotingen'!C20</f>
        <v>0</v>
      </c>
      <c r="D19" s="33">
        <f>C19</f>
        <v>0</v>
      </c>
      <c r="E19" s="136">
        <f>'5. Begrotingen'!K20</f>
        <v>0</v>
      </c>
      <c r="F19" s="7"/>
      <c r="G19" s="5"/>
      <c r="H19" s="5"/>
      <c r="I19" s="5"/>
      <c r="J19" s="5"/>
      <c r="K19" s="5"/>
      <c r="L19" s="5"/>
      <c r="M19" s="5"/>
      <c r="N19" s="5"/>
      <c r="O19" s="5"/>
      <c r="P19" s="5"/>
      <c r="Q19" s="5"/>
      <c r="R19" s="5"/>
      <c r="S19" s="5"/>
      <c r="T19" s="5"/>
      <c r="U19" s="5"/>
      <c r="V19" s="5"/>
      <c r="W19" s="5"/>
      <c r="X19" s="5"/>
      <c r="Y19" s="5"/>
    </row>
    <row r="20" spans="2:25" x14ac:dyDescent="0.3">
      <c r="B20" s="35"/>
      <c r="C20" s="109"/>
      <c r="D20" s="34"/>
      <c r="E20" s="136"/>
      <c r="F20" s="7"/>
      <c r="G20" s="5"/>
      <c r="H20" s="5"/>
      <c r="I20" s="5"/>
      <c r="J20" s="5"/>
      <c r="K20" s="5"/>
      <c r="L20" s="5"/>
      <c r="M20" s="5"/>
      <c r="N20" s="5"/>
      <c r="O20" s="5"/>
      <c r="P20" s="5"/>
      <c r="Q20" s="5"/>
      <c r="R20" s="5"/>
      <c r="S20" s="5"/>
      <c r="T20" s="5"/>
      <c r="U20" s="5"/>
      <c r="V20" s="5"/>
      <c r="W20" s="5"/>
      <c r="X20" s="5"/>
      <c r="Y20" s="5"/>
    </row>
    <row r="21" spans="2:25" x14ac:dyDescent="0.3">
      <c r="B21" s="35" t="s">
        <v>32</v>
      </c>
      <c r="C21" s="108">
        <f>'5. Begrotingen'!C22</f>
        <v>0</v>
      </c>
      <c r="D21" s="34">
        <f>C21</f>
        <v>0</v>
      </c>
      <c r="E21" s="32">
        <f>'5. Begrotingen'!K22</f>
        <v>0</v>
      </c>
      <c r="F21" s="7"/>
      <c r="G21" s="5"/>
      <c r="H21" s="5"/>
      <c r="I21" s="5"/>
      <c r="J21" s="5"/>
      <c r="K21" s="5"/>
      <c r="L21" s="5"/>
      <c r="M21" s="5"/>
      <c r="N21" s="5"/>
      <c r="O21" s="5"/>
      <c r="P21" s="5"/>
      <c r="Q21" s="5"/>
      <c r="R21" s="5"/>
      <c r="S21" s="5"/>
      <c r="T21" s="5"/>
      <c r="U21" s="5"/>
      <c r="V21" s="5"/>
      <c r="W21" s="5"/>
      <c r="X21" s="5"/>
      <c r="Y21" s="5"/>
    </row>
    <row r="22" spans="2:25" x14ac:dyDescent="0.3">
      <c r="B22" s="35" t="s">
        <v>33</v>
      </c>
      <c r="C22" s="110" t="e">
        <f>'5. Begrotingen'!C23</f>
        <v>#DIV/0!</v>
      </c>
      <c r="D22" s="34"/>
      <c r="E22" s="137" t="e">
        <f>'5. Begrotingen'!K23</f>
        <v>#DIV/0!</v>
      </c>
      <c r="F22" s="7"/>
      <c r="G22" s="5"/>
      <c r="H22" s="5"/>
      <c r="I22" s="5"/>
      <c r="J22" s="5"/>
      <c r="K22" s="5"/>
      <c r="L22" s="5"/>
      <c r="M22" s="5"/>
      <c r="N22" s="5"/>
      <c r="O22" s="5"/>
      <c r="P22" s="5"/>
      <c r="Q22" s="5"/>
      <c r="R22" s="5"/>
      <c r="S22" s="5"/>
      <c r="T22" s="5"/>
      <c r="U22" s="5"/>
      <c r="V22" s="5"/>
      <c r="W22" s="5"/>
      <c r="X22" s="5"/>
      <c r="Y22" s="5"/>
    </row>
    <row r="23" spans="2:25" x14ac:dyDescent="0.3">
      <c r="B23" s="35"/>
      <c r="C23" s="129" t="s">
        <v>34</v>
      </c>
      <c r="D23" s="34"/>
      <c r="E23" s="127" t="s">
        <v>35</v>
      </c>
      <c r="F23" s="7"/>
      <c r="G23" s="5"/>
      <c r="H23" s="5"/>
      <c r="I23" s="5"/>
      <c r="J23" s="5"/>
      <c r="K23" s="5"/>
      <c r="L23" s="5"/>
      <c r="M23" s="5"/>
      <c r="N23" s="5"/>
      <c r="O23" s="5"/>
      <c r="P23" s="5"/>
      <c r="Q23" s="5"/>
      <c r="R23" s="5"/>
      <c r="S23" s="5"/>
      <c r="T23" s="5"/>
      <c r="U23" s="5"/>
      <c r="V23" s="5"/>
      <c r="W23" s="5"/>
      <c r="X23" s="5"/>
      <c r="Y23" s="5"/>
    </row>
    <row r="24" spans="2:25" x14ac:dyDescent="0.3">
      <c r="B24" s="35" t="s">
        <v>36</v>
      </c>
      <c r="C24" s="108">
        <f>'5. Begrotingen'!C25</f>
        <v>0</v>
      </c>
      <c r="D24" s="34">
        <f>C24+E24</f>
        <v>0</v>
      </c>
      <c r="E24" s="32">
        <f>'5. Begrotingen'!K25</f>
        <v>0</v>
      </c>
      <c r="F24" s="7"/>
      <c r="G24" s="5"/>
      <c r="H24" s="5"/>
      <c r="I24" s="5"/>
      <c r="J24" s="5"/>
      <c r="K24" s="5"/>
      <c r="L24" s="5"/>
      <c r="M24" s="5"/>
      <c r="N24" s="5"/>
      <c r="O24" s="5"/>
      <c r="P24" s="5"/>
      <c r="Q24" s="5"/>
      <c r="R24" s="5"/>
      <c r="S24" s="5"/>
      <c r="T24" s="5"/>
      <c r="U24" s="5"/>
      <c r="V24" s="5"/>
      <c r="W24" s="5"/>
      <c r="X24" s="5"/>
      <c r="Y24" s="5"/>
    </row>
    <row r="25" spans="2:25" x14ac:dyDescent="0.3">
      <c r="B25" s="112" t="s">
        <v>37</v>
      </c>
      <c r="C25" s="109">
        <f>'5. Begrotingen'!C26</f>
        <v>0</v>
      </c>
      <c r="D25" s="33">
        <f>C25+E25</f>
        <v>0</v>
      </c>
      <c r="E25" s="136">
        <f>'5. Begrotingen'!K26</f>
        <v>0</v>
      </c>
      <c r="F25" s="7"/>
      <c r="G25" s="5"/>
      <c r="H25" s="5"/>
      <c r="I25" s="5"/>
      <c r="J25" s="5"/>
      <c r="K25" s="5"/>
      <c r="L25" s="5"/>
      <c r="M25" s="5"/>
      <c r="N25" s="5"/>
      <c r="O25" s="5"/>
      <c r="P25" s="5"/>
      <c r="Q25" s="5"/>
      <c r="R25" s="5"/>
      <c r="S25" s="5"/>
      <c r="T25" s="5"/>
      <c r="U25" s="5"/>
      <c r="V25" s="5"/>
      <c r="W25" s="5"/>
      <c r="X25" s="5"/>
      <c r="Y25" s="5"/>
    </row>
    <row r="26" spans="2:25" x14ac:dyDescent="0.3">
      <c r="B26" s="21"/>
      <c r="C26" s="33"/>
      <c r="D26" s="33"/>
      <c r="E26" s="136"/>
      <c r="F26" s="7"/>
      <c r="G26" s="5"/>
      <c r="H26" s="5"/>
      <c r="I26" s="5"/>
      <c r="J26" s="5"/>
      <c r="K26" s="5"/>
      <c r="L26" s="5"/>
      <c r="M26" s="5"/>
      <c r="N26" s="5"/>
      <c r="O26" s="5"/>
      <c r="P26" s="5"/>
      <c r="Q26" s="5"/>
      <c r="R26" s="5"/>
      <c r="S26" s="5"/>
      <c r="T26" s="5"/>
      <c r="U26" s="5"/>
      <c r="V26" s="5"/>
      <c r="W26" s="5"/>
      <c r="X26" s="5"/>
      <c r="Y26" s="5"/>
    </row>
    <row r="27" spans="2:25" x14ac:dyDescent="0.3">
      <c r="B27" s="7" t="s">
        <v>38</v>
      </c>
      <c r="C27" s="160">
        <f>'3. Vaste Verreken Prijzen'!J25</f>
        <v>0</v>
      </c>
      <c r="D27" s="34">
        <f>'3. Vaste Verreken Prijzen'!J25</f>
        <v>0</v>
      </c>
      <c r="E27" s="152"/>
      <c r="F27" s="5"/>
      <c r="G27" s="5"/>
      <c r="H27" s="5"/>
      <c r="I27" s="5"/>
      <c r="J27" s="5"/>
      <c r="K27" s="5"/>
      <c r="L27" s="5"/>
      <c r="M27" s="5"/>
      <c r="N27" s="5"/>
      <c r="O27" s="5"/>
      <c r="P27" s="5"/>
      <c r="Q27" s="5"/>
      <c r="R27" s="5"/>
      <c r="S27" s="5"/>
      <c r="T27" s="5"/>
      <c r="U27" s="5"/>
      <c r="V27" s="5"/>
      <c r="W27" s="5"/>
      <c r="X27" s="5"/>
      <c r="Y27" s="5"/>
    </row>
    <row r="28" spans="2:25" x14ac:dyDescent="0.3">
      <c r="B28" s="7" t="s">
        <v>39</v>
      </c>
      <c r="C28" s="160">
        <f>'4. Integr. uurtarief banqueting'!I37</f>
        <v>0</v>
      </c>
      <c r="D28" s="34">
        <f>'4. Integr. uurtarief banqueting'!I37</f>
        <v>0</v>
      </c>
      <c r="E28" s="152"/>
      <c r="F28" s="5"/>
      <c r="G28" s="5"/>
      <c r="H28" s="5"/>
      <c r="I28" s="5"/>
      <c r="J28" s="5"/>
      <c r="K28" s="5"/>
      <c r="L28" s="5"/>
      <c r="M28" s="5"/>
      <c r="N28" s="5"/>
      <c r="O28" s="5"/>
      <c r="P28" s="5"/>
      <c r="Q28" s="5"/>
      <c r="R28" s="5"/>
      <c r="S28" s="5"/>
      <c r="T28" s="5"/>
      <c r="U28" s="5"/>
      <c r="V28" s="5"/>
      <c r="W28" s="5"/>
      <c r="X28" s="5"/>
      <c r="Y28" s="5"/>
    </row>
    <row r="29" spans="2:25" x14ac:dyDescent="0.3">
      <c r="B29" s="7"/>
      <c r="C29" s="34"/>
      <c r="D29" s="34"/>
      <c r="E29" s="108"/>
      <c r="F29" s="5"/>
      <c r="G29" s="5"/>
      <c r="H29" s="5"/>
      <c r="I29" s="5"/>
      <c r="J29" s="5"/>
      <c r="K29" s="5"/>
      <c r="L29" s="5"/>
      <c r="M29" s="5"/>
      <c r="N29" s="5"/>
      <c r="O29" s="5"/>
      <c r="P29" s="5"/>
      <c r="Q29" s="5"/>
      <c r="R29" s="5"/>
      <c r="S29" s="5"/>
      <c r="T29" s="5"/>
      <c r="U29" s="5"/>
      <c r="V29" s="5"/>
      <c r="W29" s="5"/>
      <c r="X29" s="5"/>
      <c r="Y29" s="5"/>
    </row>
    <row r="30" spans="2:25" x14ac:dyDescent="0.3">
      <c r="B30" s="54" t="s">
        <v>40</v>
      </c>
      <c r="C30" s="33"/>
      <c r="D30" s="36">
        <f>SUM(D27:D28)</f>
        <v>0</v>
      </c>
      <c r="E30" s="109"/>
      <c r="F30" s="5"/>
      <c r="G30" s="5"/>
      <c r="H30" s="5"/>
      <c r="I30" s="5"/>
      <c r="J30" s="5"/>
      <c r="K30" s="5"/>
      <c r="L30" s="5"/>
      <c r="M30" s="5"/>
      <c r="N30" s="5"/>
      <c r="O30" s="5"/>
      <c r="P30" s="5"/>
      <c r="Q30" s="5"/>
      <c r="R30" s="5"/>
      <c r="S30" s="5"/>
      <c r="T30" s="5"/>
      <c r="U30" s="5"/>
      <c r="V30" s="5"/>
      <c r="W30" s="5"/>
      <c r="X30" s="5"/>
      <c r="Y30" s="5"/>
    </row>
    <row r="31" spans="2:25" x14ac:dyDescent="0.3">
      <c r="B31" s="7"/>
      <c r="C31" s="99"/>
      <c r="D31" s="99"/>
      <c r="E31" s="153"/>
      <c r="F31" s="5"/>
      <c r="G31" s="5"/>
      <c r="H31" s="5"/>
      <c r="I31" s="5"/>
      <c r="J31" s="5"/>
      <c r="K31" s="5"/>
      <c r="L31" s="5"/>
      <c r="M31" s="5"/>
      <c r="N31" s="5"/>
      <c r="O31" s="5"/>
      <c r="P31" s="5"/>
      <c r="Q31" s="5"/>
      <c r="R31" s="5"/>
      <c r="S31" s="5"/>
      <c r="T31" s="5"/>
      <c r="U31" s="5"/>
      <c r="V31" s="5"/>
      <c r="W31" s="5"/>
      <c r="X31" s="5"/>
      <c r="Y31" s="5"/>
    </row>
    <row r="32" spans="2:25" x14ac:dyDescent="0.3">
      <c r="B32" s="185" t="s">
        <v>41</v>
      </c>
      <c r="C32" s="187"/>
      <c r="D32" s="162">
        <f>D25*8</f>
        <v>0</v>
      </c>
      <c r="E32" s="163"/>
      <c r="F32" s="5"/>
      <c r="G32" s="5"/>
      <c r="H32" s="5"/>
      <c r="I32" s="5"/>
      <c r="J32" s="5"/>
      <c r="K32" s="5"/>
      <c r="L32" s="5"/>
      <c r="M32" s="5"/>
      <c r="N32" s="5"/>
      <c r="O32" s="5"/>
      <c r="P32" s="5"/>
      <c r="Q32" s="5"/>
      <c r="R32" s="5"/>
      <c r="S32" s="5"/>
      <c r="T32" s="5"/>
      <c r="U32" s="5"/>
      <c r="V32" s="5"/>
      <c r="W32" s="5"/>
      <c r="X32" s="5"/>
      <c r="Y32" s="5"/>
    </row>
    <row r="33" spans="2:5" x14ac:dyDescent="0.3">
      <c r="B33" s="185" t="s">
        <v>135</v>
      </c>
      <c r="C33" s="186"/>
      <c r="D33" s="164">
        <f>D32*8</f>
        <v>0</v>
      </c>
      <c r="E33" s="161"/>
    </row>
  </sheetData>
  <mergeCells count="7">
    <mergeCell ref="B33:C33"/>
    <mergeCell ref="B32:C32"/>
    <mergeCell ref="C4:E4"/>
    <mergeCell ref="C3:E3"/>
    <mergeCell ref="B8:E8"/>
    <mergeCell ref="C6:E6"/>
    <mergeCell ref="C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F018-625E-4CF3-B05B-C8DCCC509D3C}">
  <dimension ref="C3:T25"/>
  <sheetViews>
    <sheetView showGridLines="0" topLeftCell="C14" zoomScale="90" zoomScaleNormal="90" workbookViewId="0">
      <selection activeCell="H13" sqref="H13"/>
    </sheetView>
  </sheetViews>
  <sheetFormatPr defaultRowHeight="14.4" x14ac:dyDescent="0.3"/>
  <cols>
    <col min="3" max="3" width="94.109375" customWidth="1"/>
    <col min="4" max="4" width="11.6640625" customWidth="1"/>
    <col min="5" max="5" width="11" style="43" customWidth="1"/>
    <col min="6" max="6" width="20.109375" customWidth="1"/>
    <col min="7" max="7" width="22" customWidth="1"/>
    <col min="8" max="8" width="19.6640625" customWidth="1"/>
    <col min="9" max="9" width="25.33203125" customWidth="1"/>
    <col min="10" max="10" width="24.109375" customWidth="1"/>
  </cols>
  <sheetData>
    <row r="3" spans="3:20" ht="16.2" x14ac:dyDescent="0.4">
      <c r="C3" s="4" t="s">
        <v>0</v>
      </c>
      <c r="D3" s="200" t="str">
        <f>Invulinstructie!C3</f>
        <v xml:space="preserve">Gemeente Velsen </v>
      </c>
      <c r="E3" s="201"/>
      <c r="F3" s="201"/>
      <c r="G3" s="201"/>
      <c r="H3" s="201"/>
      <c r="I3" s="201"/>
      <c r="J3" s="202"/>
      <c r="K3" s="23"/>
    </row>
    <row r="4" spans="3:20" ht="16.2" x14ac:dyDescent="0.4">
      <c r="C4" s="4" t="s">
        <v>2</v>
      </c>
      <c r="D4" s="203" t="str">
        <f>Invulinstructie!C4</f>
        <v>V1.0</v>
      </c>
      <c r="E4" s="204"/>
      <c r="F4" s="204"/>
      <c r="G4" s="204"/>
      <c r="H4" s="204"/>
      <c r="I4" s="204"/>
      <c r="J4" s="205"/>
    </row>
    <row r="5" spans="3:20" ht="16.2" x14ac:dyDescent="0.4">
      <c r="C5" s="3" t="s">
        <v>4</v>
      </c>
      <c r="D5" s="206">
        <f>Invulinstructie!C5</f>
        <v>46388</v>
      </c>
      <c r="E5" s="207"/>
      <c r="F5" s="207"/>
      <c r="G5" s="207"/>
      <c r="H5" s="207"/>
      <c r="I5" s="207"/>
      <c r="J5" s="208"/>
    </row>
    <row r="6" spans="3:20" ht="16.2" x14ac:dyDescent="0.4">
      <c r="C6" s="3" t="s">
        <v>16</v>
      </c>
      <c r="D6" s="203">
        <f>'1. Ondertekening'!C6</f>
        <v>0</v>
      </c>
      <c r="E6" s="204"/>
      <c r="F6" s="204"/>
      <c r="G6" s="204"/>
      <c r="H6" s="204"/>
      <c r="I6" s="204"/>
      <c r="J6" s="205"/>
    </row>
    <row r="8" spans="3:20" ht="21" x14ac:dyDescent="0.5">
      <c r="C8" s="165" t="s">
        <v>42</v>
      </c>
      <c r="D8" s="165"/>
      <c r="E8" s="165"/>
      <c r="F8" s="165"/>
      <c r="G8" s="165"/>
      <c r="H8" s="165"/>
      <c r="I8" s="165"/>
      <c r="J8" s="165"/>
    </row>
    <row r="9" spans="3:20" x14ac:dyDescent="0.3">
      <c r="T9" s="32"/>
    </row>
    <row r="10" spans="3:20" ht="52.2" x14ac:dyDescent="0.3">
      <c r="C10" s="38" t="s">
        <v>43</v>
      </c>
      <c r="D10" s="39" t="s">
        <v>44</v>
      </c>
      <c r="E10" s="39" t="s">
        <v>45</v>
      </c>
      <c r="F10" s="39" t="s">
        <v>46</v>
      </c>
      <c r="G10" s="39" t="s">
        <v>47</v>
      </c>
      <c r="H10" s="40" t="s">
        <v>48</v>
      </c>
      <c r="I10" s="39" t="s">
        <v>49</v>
      </c>
      <c r="J10" s="39" t="s">
        <v>50</v>
      </c>
      <c r="Q10" s="32"/>
    </row>
    <row r="11" spans="3:20" x14ac:dyDescent="0.3">
      <c r="C11" s="18"/>
      <c r="J11" s="31"/>
    </row>
    <row r="12" spans="3:20" x14ac:dyDescent="0.3">
      <c r="C12" s="21" t="s">
        <v>51</v>
      </c>
      <c r="D12" s="5"/>
      <c r="E12" s="103"/>
      <c r="F12" s="5"/>
      <c r="H12" s="5"/>
      <c r="J12" s="31"/>
    </row>
    <row r="13" spans="3:20" x14ac:dyDescent="0.3">
      <c r="C13" s="37" t="s">
        <v>52</v>
      </c>
      <c r="D13" s="25"/>
      <c r="E13" s="102"/>
      <c r="F13" s="26">
        <f>D13+(D13*E13)</f>
        <v>0</v>
      </c>
      <c r="G13" s="28">
        <v>7.5</v>
      </c>
      <c r="H13" s="47">
        <v>1500</v>
      </c>
      <c r="I13" s="26">
        <f>D13*H13</f>
        <v>0</v>
      </c>
      <c r="J13" s="26">
        <f>F13*H13</f>
        <v>0</v>
      </c>
    </row>
    <row r="14" spans="3:20" x14ac:dyDescent="0.3">
      <c r="C14" s="37" t="s">
        <v>53</v>
      </c>
      <c r="D14" s="25"/>
      <c r="E14" s="102"/>
      <c r="F14" s="26">
        <f>D14+(D14*E14)</f>
        <v>0</v>
      </c>
      <c r="G14" s="28">
        <v>9.5299999999999994</v>
      </c>
      <c r="H14" s="47">
        <v>1500</v>
      </c>
      <c r="I14" s="26">
        <f>D14*H14</f>
        <v>0</v>
      </c>
      <c r="J14" s="26">
        <f>F14*H14</f>
        <v>0</v>
      </c>
    </row>
    <row r="15" spans="3:20" x14ac:dyDescent="0.3">
      <c r="C15" s="37" t="s">
        <v>54</v>
      </c>
      <c r="D15" s="25"/>
      <c r="E15" s="102"/>
      <c r="F15" s="26">
        <f t="shared" ref="F15" si="0">D15+(D15*E15)</f>
        <v>0</v>
      </c>
      <c r="G15" s="28">
        <v>11.04</v>
      </c>
      <c r="H15" s="47">
        <v>1500</v>
      </c>
      <c r="I15" s="26">
        <f t="shared" ref="I15" si="1">D15*H15</f>
        <v>0</v>
      </c>
      <c r="J15" s="26">
        <f>F15*H15</f>
        <v>0</v>
      </c>
    </row>
    <row r="16" spans="3:20" x14ac:dyDescent="0.3">
      <c r="C16" s="37" t="s">
        <v>55</v>
      </c>
      <c r="D16" s="25"/>
      <c r="E16" s="102"/>
      <c r="F16" s="26">
        <f>D16+(D16*E16)</f>
        <v>0</v>
      </c>
      <c r="G16" s="28">
        <v>8.24</v>
      </c>
      <c r="H16" s="47">
        <v>750</v>
      </c>
      <c r="I16" s="26">
        <f>D16*H16</f>
        <v>0</v>
      </c>
      <c r="J16" s="26">
        <f>F16*H16</f>
        <v>0</v>
      </c>
    </row>
    <row r="17" spans="3:10" x14ac:dyDescent="0.3">
      <c r="C17" s="18"/>
      <c r="D17" s="5"/>
      <c r="E17" s="103"/>
      <c r="F17" s="5"/>
      <c r="H17" s="5"/>
      <c r="J17" s="31"/>
    </row>
    <row r="18" spans="3:10" x14ac:dyDescent="0.3">
      <c r="C18" s="21" t="s">
        <v>56</v>
      </c>
      <c r="D18" s="5"/>
      <c r="E18" s="103"/>
      <c r="F18" s="5"/>
      <c r="H18" s="5"/>
      <c r="J18" s="31"/>
    </row>
    <row r="19" spans="3:10" x14ac:dyDescent="0.3">
      <c r="C19" s="100" t="s">
        <v>57</v>
      </c>
      <c r="D19" s="25"/>
      <c r="E19" s="102"/>
      <c r="F19" s="26">
        <f>D19+(D19*E19)</f>
        <v>0</v>
      </c>
      <c r="G19" s="28">
        <v>4.8499999999999996</v>
      </c>
      <c r="H19" s="47">
        <v>750</v>
      </c>
      <c r="I19" s="26">
        <f>D19*H19</f>
        <v>0</v>
      </c>
      <c r="J19" s="101">
        <f>F19*H19</f>
        <v>0</v>
      </c>
    </row>
    <row r="20" spans="3:10" x14ac:dyDescent="0.3">
      <c r="C20" s="100" t="s">
        <v>58</v>
      </c>
      <c r="D20" s="25"/>
      <c r="E20" s="102"/>
      <c r="F20" s="26">
        <f>D20+(D20*E20)</f>
        <v>0</v>
      </c>
      <c r="G20" s="28">
        <v>7.1</v>
      </c>
      <c r="H20" s="47">
        <v>500</v>
      </c>
      <c r="I20" s="26">
        <f>D20*H20</f>
        <v>0</v>
      </c>
      <c r="J20" s="101">
        <f>F20*H20</f>
        <v>0</v>
      </c>
    </row>
    <row r="21" spans="3:10" x14ac:dyDescent="0.3">
      <c r="C21" s="100" t="s">
        <v>59</v>
      </c>
      <c r="D21" s="25"/>
      <c r="E21" s="102"/>
      <c r="F21" s="26">
        <f t="shared" ref="F21:F22" si="2">D21+(D21*E21)</f>
        <v>0</v>
      </c>
      <c r="G21" s="28">
        <v>4.8499999999999996</v>
      </c>
      <c r="H21" s="47">
        <v>500</v>
      </c>
      <c r="I21" s="26">
        <f t="shared" ref="I21:I22" si="3">D21*H21</f>
        <v>0</v>
      </c>
      <c r="J21" s="26">
        <f>F21*H21</f>
        <v>0</v>
      </c>
    </row>
    <row r="22" spans="3:10" x14ac:dyDescent="0.3">
      <c r="C22" s="97" t="s">
        <v>60</v>
      </c>
      <c r="D22" s="25"/>
      <c r="E22" s="102"/>
      <c r="F22" s="26">
        <f t="shared" si="2"/>
        <v>0</v>
      </c>
      <c r="G22" s="28">
        <v>7.1</v>
      </c>
      <c r="H22" s="47">
        <v>350</v>
      </c>
      <c r="I22" s="26">
        <f t="shared" si="3"/>
        <v>0</v>
      </c>
      <c r="J22" s="26">
        <f>F22*H22</f>
        <v>0</v>
      </c>
    </row>
    <row r="23" spans="3:10" x14ac:dyDescent="0.3">
      <c r="C23" s="125"/>
      <c r="D23" s="32"/>
      <c r="E23" s="126"/>
      <c r="F23" s="32"/>
      <c r="G23" s="127"/>
      <c r="H23" s="128"/>
      <c r="I23" s="32"/>
      <c r="J23" s="32"/>
    </row>
    <row r="25" spans="3:10" x14ac:dyDescent="0.3">
      <c r="G25" s="197" t="s">
        <v>61</v>
      </c>
      <c r="H25" s="198"/>
      <c r="I25" s="199"/>
      <c r="J25" s="29">
        <f>SUM(J12:J22)</f>
        <v>0</v>
      </c>
    </row>
  </sheetData>
  <mergeCells count="6">
    <mergeCell ref="G25:I25"/>
    <mergeCell ref="C8:J8"/>
    <mergeCell ref="D3:J3"/>
    <mergeCell ref="D4:J4"/>
    <mergeCell ref="D5:J5"/>
    <mergeCell ref="D6:J6"/>
  </mergeCells>
  <phoneticPr fontId="20" type="noConversion"/>
  <conditionalFormatting sqref="C13:C16">
    <cfRule type="notContainsBlanks" dxfId="16" priority="96">
      <formula>LEN(TRIM(C13))&gt;0</formula>
    </cfRule>
  </conditionalFormatting>
  <conditionalFormatting sqref="C19:C23">
    <cfRule type="notContainsBlanks" dxfId="15" priority="4">
      <formula>LEN(TRIM(C19))&gt;0</formula>
    </cfRule>
  </conditionalFormatting>
  <conditionalFormatting sqref="D3">
    <cfRule type="notContainsBlanks" dxfId="14" priority="98">
      <formula>LEN(TRIM(D3))&gt;0</formula>
    </cfRule>
  </conditionalFormatting>
  <conditionalFormatting sqref="F13:F16 F19:F23">
    <cfRule type="expression" dxfId="13" priority="32">
      <formula>$G13=""</formula>
    </cfRule>
    <cfRule type="cellIs" dxfId="12" priority="83" operator="greaterThan">
      <formula>$G13</formula>
    </cfRule>
  </conditionalFormatting>
  <conditionalFormatting sqref="G13:H16">
    <cfRule type="notContainsBlanks" dxfId="11" priority="13">
      <formula>LEN(TRIM(G13))&gt;0</formula>
    </cfRule>
  </conditionalFormatting>
  <conditionalFormatting sqref="G19:H23">
    <cfRule type="notContainsBlanks" dxfId="10" priority="1">
      <formula>LEN(TRIM(G19))&gt;0</formula>
    </cfRule>
  </conditionalFormatting>
  <conditionalFormatting sqref="T9 Q10">
    <cfRule type="expression" dxfId="9" priority="761">
      <formula>#REF!=""</formula>
    </cfRule>
    <cfRule type="cellIs" dxfId="8" priority="762" operator="greater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306A-832E-4F13-871F-0999D2050CC8}">
  <dimension ref="C3:N37"/>
  <sheetViews>
    <sheetView showGridLines="0" topLeftCell="B11" zoomScale="90" zoomScaleNormal="90" workbookViewId="0">
      <selection activeCell="G23" sqref="G23"/>
    </sheetView>
  </sheetViews>
  <sheetFormatPr defaultRowHeight="14.4" x14ac:dyDescent="0.3"/>
  <cols>
    <col min="3" max="3" width="36.33203125" bestFit="1" customWidth="1"/>
    <col min="4" max="4" width="9.88671875" bestFit="1" customWidth="1"/>
    <col min="5" max="6" width="20.6640625" bestFit="1" customWidth="1"/>
    <col min="7" max="8" width="23.33203125" bestFit="1" customWidth="1"/>
    <col min="9" max="10" width="20.6640625" bestFit="1" customWidth="1"/>
    <col min="11" max="12" width="23.33203125" bestFit="1" customWidth="1"/>
  </cols>
  <sheetData>
    <row r="3" spans="3:14" ht="16.2" x14ac:dyDescent="0.4">
      <c r="C3" s="4" t="s">
        <v>0</v>
      </c>
      <c r="D3" s="220" t="str">
        <f>Invulinstructie!C3</f>
        <v xml:space="preserve">Gemeente Velsen </v>
      </c>
      <c r="E3" s="220"/>
      <c r="F3" s="220"/>
      <c r="G3" s="220"/>
      <c r="H3" s="220"/>
      <c r="I3" s="220"/>
      <c r="J3" s="220"/>
      <c r="K3" s="220"/>
      <c r="L3" s="220"/>
    </row>
    <row r="4" spans="3:14" ht="16.2" x14ac:dyDescent="0.4">
      <c r="C4" s="4" t="s">
        <v>2</v>
      </c>
      <c r="D4" s="219" t="str">
        <f>Invulinstructie!C4</f>
        <v>V1.0</v>
      </c>
      <c r="E4" s="219"/>
      <c r="F4" s="219"/>
      <c r="G4" s="219"/>
      <c r="H4" s="219"/>
      <c r="I4" s="219"/>
      <c r="J4" s="219"/>
      <c r="K4" s="219"/>
      <c r="L4" s="219"/>
    </row>
    <row r="5" spans="3:14" ht="16.2" x14ac:dyDescent="0.4">
      <c r="C5" s="3" t="s">
        <v>4</v>
      </c>
      <c r="D5" s="174">
        <f>Invulinstructie!C5</f>
        <v>46388</v>
      </c>
      <c r="E5" s="174"/>
      <c r="F5" s="174"/>
      <c r="G5" s="174"/>
      <c r="H5" s="174"/>
      <c r="I5" s="174"/>
      <c r="J5" s="174"/>
      <c r="K5" s="174"/>
      <c r="L5" s="174"/>
    </row>
    <row r="6" spans="3:14" ht="16.2" x14ac:dyDescent="0.4">
      <c r="C6" s="3" t="s">
        <v>16</v>
      </c>
      <c r="D6" s="173">
        <f>'1. Ondertekening'!C6</f>
        <v>0</v>
      </c>
      <c r="E6" s="173"/>
      <c r="F6" s="173"/>
      <c r="G6" s="173"/>
      <c r="H6" s="173"/>
      <c r="I6" s="173"/>
      <c r="J6" s="173"/>
      <c r="K6" s="173"/>
      <c r="L6" s="173"/>
    </row>
    <row r="8" spans="3:14" ht="21" x14ac:dyDescent="0.5">
      <c r="C8" s="165" t="s">
        <v>62</v>
      </c>
      <c r="D8" s="165"/>
      <c r="E8" s="165"/>
      <c r="F8" s="165"/>
      <c r="G8" s="165"/>
      <c r="H8" s="165"/>
      <c r="I8" s="165"/>
      <c r="J8" s="165"/>
      <c r="K8" s="165"/>
      <c r="L8" s="165"/>
    </row>
    <row r="10" spans="3:14" ht="18.75" customHeight="1" x14ac:dyDescent="0.3">
      <c r="E10" s="211" t="s">
        <v>63</v>
      </c>
      <c r="F10" s="211"/>
      <c r="G10" s="211"/>
      <c r="H10" s="211"/>
      <c r="I10" s="211" t="s">
        <v>64</v>
      </c>
      <c r="J10" s="211"/>
      <c r="K10" s="211"/>
      <c r="L10" s="211"/>
    </row>
    <row r="11" spans="3:14" x14ac:dyDescent="0.3">
      <c r="C11" s="12" t="s">
        <v>65</v>
      </c>
      <c r="D11" s="12" t="s">
        <v>66</v>
      </c>
      <c r="E11" s="12" t="s">
        <v>67</v>
      </c>
      <c r="F11" s="12" t="s">
        <v>68</v>
      </c>
      <c r="G11" s="12" t="s">
        <v>69</v>
      </c>
      <c r="H11" s="12" t="s">
        <v>70</v>
      </c>
      <c r="I11" s="12" t="s">
        <v>67</v>
      </c>
      <c r="J11" s="12" t="s">
        <v>68</v>
      </c>
      <c r="K11" s="12" t="s">
        <v>69</v>
      </c>
      <c r="L11" s="12" t="s">
        <v>70</v>
      </c>
    </row>
    <row r="12" spans="3:14" x14ac:dyDescent="0.3">
      <c r="C12" s="14" t="s">
        <v>71</v>
      </c>
      <c r="D12" s="95">
        <v>0.7</v>
      </c>
      <c r="E12" s="30"/>
      <c r="F12" s="27">
        <f>E12*1.21</f>
        <v>0</v>
      </c>
      <c r="G12" s="27">
        <f>E12*D12</f>
        <v>0</v>
      </c>
      <c r="H12" s="27">
        <f>F12*D12</f>
        <v>0</v>
      </c>
      <c r="I12" s="30"/>
      <c r="J12" s="27">
        <f>I12*1.21</f>
        <v>0</v>
      </c>
      <c r="K12" s="27">
        <f>I12*D12</f>
        <v>0</v>
      </c>
      <c r="L12" s="27">
        <f>J12*D12</f>
        <v>0</v>
      </c>
    </row>
    <row r="13" spans="3:14" x14ac:dyDescent="0.3">
      <c r="C13" s="14" t="s">
        <v>72</v>
      </c>
      <c r="D13" s="95">
        <v>0.1</v>
      </c>
      <c r="E13" s="30"/>
      <c r="F13" s="27">
        <f>E13*1.21</f>
        <v>0</v>
      </c>
      <c r="G13" s="27">
        <f>E13*D13</f>
        <v>0</v>
      </c>
      <c r="H13" s="27">
        <f>F13*D13</f>
        <v>0</v>
      </c>
      <c r="I13" s="30"/>
      <c r="J13" s="27">
        <f>I13*1.21</f>
        <v>0</v>
      </c>
      <c r="K13" s="27">
        <f>I13*D13</f>
        <v>0</v>
      </c>
      <c r="L13" s="27">
        <f>J13*D13</f>
        <v>0</v>
      </c>
    </row>
    <row r="14" spans="3:14" x14ac:dyDescent="0.3">
      <c r="C14" s="14" t="s">
        <v>73</v>
      </c>
      <c r="D14" s="95">
        <v>0.1</v>
      </c>
      <c r="E14" s="30"/>
      <c r="F14" s="27">
        <f>E14*1.21</f>
        <v>0</v>
      </c>
      <c r="G14" s="27">
        <f>E14*D14</f>
        <v>0</v>
      </c>
      <c r="H14" s="27">
        <f>F14*D14</f>
        <v>0</v>
      </c>
      <c r="I14" s="30"/>
      <c r="J14" s="27">
        <f>I14*1.21</f>
        <v>0</v>
      </c>
      <c r="K14" s="27">
        <f>I14*D14</f>
        <v>0</v>
      </c>
      <c r="L14" s="27">
        <f>J14*D14</f>
        <v>0</v>
      </c>
    </row>
    <row r="15" spans="3:14" x14ac:dyDescent="0.3">
      <c r="C15" s="14" t="s">
        <v>74</v>
      </c>
      <c r="D15" s="95">
        <v>0.1</v>
      </c>
      <c r="E15" s="30"/>
      <c r="F15" s="27">
        <f>E15*1.21</f>
        <v>0</v>
      </c>
      <c r="G15" s="27">
        <f>E15*D15</f>
        <v>0</v>
      </c>
      <c r="H15" s="27">
        <f>F15*D15</f>
        <v>0</v>
      </c>
      <c r="I15" s="30"/>
      <c r="J15" s="27">
        <f>I15*1.21</f>
        <v>0</v>
      </c>
      <c r="K15" s="27">
        <f>I15*D15</f>
        <v>0</v>
      </c>
      <c r="L15" s="27">
        <f>J15*D15</f>
        <v>0</v>
      </c>
      <c r="N15" t="s">
        <v>75</v>
      </c>
    </row>
    <row r="16" spans="3:14" x14ac:dyDescent="0.3">
      <c r="C16" s="14"/>
      <c r="D16" s="95"/>
      <c r="E16" s="14"/>
      <c r="F16" s="14"/>
      <c r="G16" s="14"/>
      <c r="H16" s="14"/>
      <c r="I16" s="14"/>
      <c r="J16" s="14"/>
      <c r="K16" s="14"/>
      <c r="L16" s="14"/>
    </row>
    <row r="17" spans="3:12" x14ac:dyDescent="0.3">
      <c r="C17" s="14"/>
      <c r="D17" s="95">
        <f>SUM(D12:D16)</f>
        <v>0.99999999999999989</v>
      </c>
      <c r="E17" s="14"/>
      <c r="F17" s="14"/>
      <c r="G17" s="26">
        <f>SUM(G12:G16)</f>
        <v>0</v>
      </c>
      <c r="H17" s="27">
        <f>SUM(H12:H16)</f>
        <v>0</v>
      </c>
      <c r="I17" s="14"/>
      <c r="J17" s="14"/>
      <c r="K17" s="27">
        <f>SUM(K12:K16)</f>
        <v>0</v>
      </c>
      <c r="L17" s="27">
        <f>SUM(L12:L16)</f>
        <v>0</v>
      </c>
    </row>
    <row r="19" spans="3:12" x14ac:dyDescent="0.3">
      <c r="C19" s="197" t="s">
        <v>76</v>
      </c>
      <c r="D19" s="199"/>
      <c r="E19" s="212">
        <v>0.88</v>
      </c>
      <c r="F19" s="213"/>
      <c r="G19" s="213"/>
      <c r="H19" s="214"/>
      <c r="I19" s="212">
        <v>0.1</v>
      </c>
      <c r="J19" s="213"/>
      <c r="K19" s="213"/>
      <c r="L19" s="214"/>
    </row>
    <row r="22" spans="3:12" ht="17.399999999999999" x14ac:dyDescent="0.3">
      <c r="E22" s="211" t="s">
        <v>77</v>
      </c>
      <c r="F22" s="211"/>
      <c r="G22" s="211"/>
      <c r="H22" s="211"/>
      <c r="I22" s="211" t="s">
        <v>78</v>
      </c>
      <c r="J22" s="211"/>
      <c r="K22" s="211"/>
      <c r="L22" s="211"/>
    </row>
    <row r="23" spans="3:12" x14ac:dyDescent="0.3">
      <c r="C23" s="197" t="s">
        <v>65</v>
      </c>
      <c r="D23" s="199"/>
      <c r="E23" s="12" t="s">
        <v>67</v>
      </c>
      <c r="F23" s="12" t="s">
        <v>68</v>
      </c>
      <c r="G23" s="12" t="s">
        <v>69</v>
      </c>
      <c r="H23" s="12" t="s">
        <v>70</v>
      </c>
      <c r="I23" s="12" t="s">
        <v>67</v>
      </c>
      <c r="J23" s="12" t="s">
        <v>68</v>
      </c>
      <c r="K23" s="12" t="s">
        <v>69</v>
      </c>
      <c r="L23" s="12" t="s">
        <v>70</v>
      </c>
    </row>
    <row r="24" spans="3:12" x14ac:dyDescent="0.3">
      <c r="C24" s="215" t="s">
        <v>71</v>
      </c>
      <c r="D24" s="216"/>
      <c r="E24" s="30"/>
      <c r="F24" s="27">
        <f>E24*1.21</f>
        <v>0</v>
      </c>
      <c r="G24" s="27">
        <f>E24*D12</f>
        <v>0</v>
      </c>
      <c r="H24" s="27">
        <f>F24*D12</f>
        <v>0</v>
      </c>
      <c r="I24" s="30"/>
      <c r="J24" s="27">
        <f>I24*1.21</f>
        <v>0</v>
      </c>
      <c r="K24" s="27">
        <f>I24*D12</f>
        <v>0</v>
      </c>
      <c r="L24" s="27">
        <f>J24*D12</f>
        <v>0</v>
      </c>
    </row>
    <row r="25" spans="3:12" x14ac:dyDescent="0.3">
      <c r="C25" s="215" t="s">
        <v>72</v>
      </c>
      <c r="D25" s="216"/>
      <c r="E25" s="30"/>
      <c r="F25" s="27">
        <f>E25*1.21</f>
        <v>0</v>
      </c>
      <c r="G25" s="27">
        <f>E25*D13</f>
        <v>0</v>
      </c>
      <c r="H25" s="27">
        <f>F25*D13</f>
        <v>0</v>
      </c>
      <c r="I25" s="30"/>
      <c r="J25" s="27">
        <f>I25*1.21</f>
        <v>0</v>
      </c>
      <c r="K25" s="27">
        <f>I25*D13</f>
        <v>0</v>
      </c>
      <c r="L25" s="27">
        <f>J25*D13</f>
        <v>0</v>
      </c>
    </row>
    <row r="26" spans="3:12" x14ac:dyDescent="0.3">
      <c r="C26" s="215" t="s">
        <v>73</v>
      </c>
      <c r="D26" s="216"/>
      <c r="E26" s="30"/>
      <c r="F26" s="27">
        <f>E26*1.21</f>
        <v>0</v>
      </c>
      <c r="G26" s="27">
        <f>E26*D14</f>
        <v>0</v>
      </c>
      <c r="H26" s="27">
        <f>F26*D14</f>
        <v>0</v>
      </c>
      <c r="I26" s="30"/>
      <c r="J26" s="27">
        <f>I26*1.21</f>
        <v>0</v>
      </c>
      <c r="K26" s="27">
        <f>I26*D14</f>
        <v>0</v>
      </c>
      <c r="L26" s="27">
        <f>J26*D14</f>
        <v>0</v>
      </c>
    </row>
    <row r="27" spans="3:12" x14ac:dyDescent="0.3">
      <c r="C27" s="215" t="s">
        <v>74</v>
      </c>
      <c r="D27" s="216"/>
      <c r="E27" s="30"/>
      <c r="F27" s="27">
        <f>E27*1.21</f>
        <v>0</v>
      </c>
      <c r="G27" s="27">
        <f>E27*D15</f>
        <v>0</v>
      </c>
      <c r="H27" s="27">
        <f>F27*D15</f>
        <v>0</v>
      </c>
      <c r="I27" s="30"/>
      <c r="J27" s="27">
        <f>I27*1.21</f>
        <v>0</v>
      </c>
      <c r="K27" s="27">
        <f>I27*D15</f>
        <v>0</v>
      </c>
      <c r="L27" s="27">
        <f>J27*D15</f>
        <v>0</v>
      </c>
    </row>
    <row r="28" spans="3:12" x14ac:dyDescent="0.3">
      <c r="C28" s="217"/>
      <c r="D28" s="218"/>
      <c r="E28" s="14"/>
      <c r="F28" s="14"/>
      <c r="G28" s="14"/>
      <c r="H28" s="14"/>
      <c r="I28" s="14"/>
      <c r="J28" s="14"/>
      <c r="K28" s="14"/>
      <c r="L28" s="14"/>
    </row>
    <row r="29" spans="3:12" x14ac:dyDescent="0.3">
      <c r="C29" s="217"/>
      <c r="D29" s="218"/>
      <c r="E29" s="14"/>
      <c r="F29" s="14"/>
      <c r="G29" s="26">
        <f>SUM(G24:G28)</f>
        <v>0</v>
      </c>
      <c r="H29" s="27">
        <f>SUM(H24:H28)</f>
        <v>0</v>
      </c>
      <c r="I29" s="14"/>
      <c r="J29" s="14"/>
      <c r="K29" s="27">
        <f>SUM(K24:K28)</f>
        <v>0</v>
      </c>
      <c r="L29" s="27">
        <f>SUM(L24:L28)</f>
        <v>0</v>
      </c>
    </row>
    <row r="31" spans="3:12" x14ac:dyDescent="0.3">
      <c r="C31" s="197" t="s">
        <v>76</v>
      </c>
      <c r="D31" s="199"/>
      <c r="E31" s="212">
        <v>0.01</v>
      </c>
      <c r="F31" s="213"/>
      <c r="G31" s="213"/>
      <c r="H31" s="214"/>
      <c r="I31" s="212">
        <v>0.01</v>
      </c>
      <c r="J31" s="213"/>
      <c r="K31" s="213"/>
      <c r="L31" s="214"/>
    </row>
    <row r="33" spans="3:9" x14ac:dyDescent="0.3">
      <c r="G33" s="12" t="s">
        <v>79</v>
      </c>
      <c r="H33" s="12" t="s">
        <v>80</v>
      </c>
    </row>
    <row r="34" spans="3:9" ht="17.399999999999999" x14ac:dyDescent="0.3">
      <c r="C34" s="209" t="s">
        <v>81</v>
      </c>
      <c r="D34" s="209"/>
      <c r="E34" s="209"/>
      <c r="F34" s="209"/>
      <c r="G34" s="27">
        <f>G17*E19+K17*I19+G29*E31+K29*I31</f>
        <v>0</v>
      </c>
      <c r="H34" s="27">
        <f>H17*E19+L17*I19+H29*E31+L29*I31</f>
        <v>0</v>
      </c>
    </row>
    <row r="36" spans="3:9" x14ac:dyDescent="0.3">
      <c r="G36" s="12" t="s">
        <v>82</v>
      </c>
      <c r="H36" s="12" t="s">
        <v>79</v>
      </c>
      <c r="I36" s="12" t="s">
        <v>80</v>
      </c>
    </row>
    <row r="37" spans="3:9" ht="17.399999999999999" x14ac:dyDescent="0.3">
      <c r="C37" s="209" t="s">
        <v>83</v>
      </c>
      <c r="D37" s="209"/>
      <c r="E37" s="209"/>
      <c r="F37" s="210"/>
      <c r="G37" s="106">
        <v>500</v>
      </c>
      <c r="H37" s="27">
        <f>G34*G37</f>
        <v>0</v>
      </c>
      <c r="I37" s="27">
        <f>H34*G37</f>
        <v>0</v>
      </c>
    </row>
  </sheetData>
  <mergeCells count="24">
    <mergeCell ref="C8:L8"/>
    <mergeCell ref="D6:L6"/>
    <mergeCell ref="D5:L5"/>
    <mergeCell ref="D4:L4"/>
    <mergeCell ref="D3:L3"/>
    <mergeCell ref="E10:H10"/>
    <mergeCell ref="I10:L10"/>
    <mergeCell ref="C19:D19"/>
    <mergeCell ref="E19:H19"/>
    <mergeCell ref="I19:L19"/>
    <mergeCell ref="C34:F34"/>
    <mergeCell ref="C37:F37"/>
    <mergeCell ref="E22:H22"/>
    <mergeCell ref="I22:L22"/>
    <mergeCell ref="C31:D31"/>
    <mergeCell ref="E31:H31"/>
    <mergeCell ref="I31:L31"/>
    <mergeCell ref="C23:D23"/>
    <mergeCell ref="C24:D24"/>
    <mergeCell ref="C25:D25"/>
    <mergeCell ref="C26:D26"/>
    <mergeCell ref="C27:D27"/>
    <mergeCell ref="C28:D28"/>
    <mergeCell ref="C29:D29"/>
  </mergeCells>
  <conditionalFormatting sqref="D3">
    <cfRule type="notContainsBlanks" dxfId="7" priority="6">
      <formula>LEN(TRIM(D3))&gt;0</formula>
    </cfRule>
  </conditionalFormatting>
  <conditionalFormatting sqref="E19:L19">
    <cfRule type="notContainsBlanks" dxfId="6" priority="4">
      <formula>LEN(TRIM(E19))&gt;0</formula>
    </cfRule>
  </conditionalFormatting>
  <conditionalFormatting sqref="E31:L31">
    <cfRule type="notContainsBlanks" dxfId="5" priority="1">
      <formula>LEN(TRIM(E31))&gt;0</formula>
    </cfRule>
  </conditionalFormatting>
  <conditionalFormatting sqref="G37">
    <cfRule type="notContainsBlanks" dxfId="4" priority="3">
      <formula>LEN(TRIM(G37))&gt;0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F0CE-EE9A-474E-A172-6FAF0335ACAA}">
  <dimension ref="B3:P85"/>
  <sheetViews>
    <sheetView showGridLines="0" topLeftCell="A37" zoomScale="80" zoomScaleNormal="80" workbookViewId="0">
      <selection activeCell="E22" sqref="E22"/>
    </sheetView>
  </sheetViews>
  <sheetFormatPr defaultRowHeight="14.4" x14ac:dyDescent="0.3"/>
  <cols>
    <col min="2" max="2" width="56.33203125" customWidth="1"/>
    <col min="3" max="3" width="20.6640625" bestFit="1" customWidth="1"/>
    <col min="4" max="4" width="15.109375" customWidth="1"/>
    <col min="5" max="5" width="17.6640625" customWidth="1"/>
    <col min="6" max="6" width="24.6640625" customWidth="1"/>
    <col min="7" max="7" width="27.88671875" customWidth="1"/>
    <col min="8" max="8" width="22.33203125" customWidth="1"/>
    <col min="10" max="10" width="56.33203125" bestFit="1" customWidth="1"/>
    <col min="11" max="11" width="20.6640625" bestFit="1" customWidth="1"/>
    <col min="12" max="12" width="11.109375" customWidth="1"/>
    <col min="13" max="13" width="12.33203125" bestFit="1" customWidth="1"/>
    <col min="14" max="14" width="19.88671875" bestFit="1" customWidth="1"/>
    <col min="15" max="15" width="30.5546875" customWidth="1"/>
    <col min="16" max="17" width="18.88671875" customWidth="1"/>
  </cols>
  <sheetData>
    <row r="3" spans="2:16" ht="16.2" customHeight="1" x14ac:dyDescent="0.4">
      <c r="B3" s="4" t="s">
        <v>0</v>
      </c>
      <c r="C3" s="203" t="str">
        <f>Invulinstructie!C3</f>
        <v xml:space="preserve">Gemeente Velsen </v>
      </c>
      <c r="D3" s="204"/>
      <c r="E3" s="204"/>
      <c r="F3" s="204"/>
      <c r="G3" s="204"/>
      <c r="H3" s="205"/>
    </row>
    <row r="4" spans="2:16" ht="16.2" customHeight="1" x14ac:dyDescent="0.4">
      <c r="B4" s="4" t="s">
        <v>2</v>
      </c>
      <c r="C4" s="203" t="str">
        <f>Invulinstructie!C4</f>
        <v>V1.0</v>
      </c>
      <c r="D4" s="204"/>
      <c r="E4" s="204"/>
      <c r="F4" s="204"/>
      <c r="G4" s="204"/>
      <c r="H4" s="205"/>
    </row>
    <row r="5" spans="2:16" ht="16.2" customHeight="1" x14ac:dyDescent="0.4">
      <c r="B5" s="3" t="s">
        <v>4</v>
      </c>
      <c r="C5" s="206">
        <f>Invulinstructie!C5</f>
        <v>46388</v>
      </c>
      <c r="D5" s="207"/>
      <c r="E5" s="207"/>
      <c r="F5" s="207"/>
      <c r="G5" s="207"/>
      <c r="H5" s="208"/>
    </row>
    <row r="6" spans="2:16" ht="16.2" customHeight="1" x14ac:dyDescent="0.4">
      <c r="B6" s="3" t="s">
        <v>16</v>
      </c>
      <c r="C6" s="203">
        <f>'1. Ondertekening'!C6</f>
        <v>0</v>
      </c>
      <c r="D6" s="204"/>
      <c r="E6" s="204"/>
      <c r="F6" s="204"/>
      <c r="G6" s="204"/>
      <c r="H6" s="205"/>
    </row>
    <row r="9" spans="2:16" ht="21" x14ac:dyDescent="0.5">
      <c r="B9" s="221" t="s">
        <v>84</v>
      </c>
      <c r="C9" s="221"/>
      <c r="D9" s="221"/>
      <c r="E9" s="221"/>
      <c r="F9" s="221"/>
      <c r="G9" s="221"/>
      <c r="H9" s="221"/>
      <c r="J9" s="221" t="s">
        <v>85</v>
      </c>
      <c r="K9" s="221"/>
      <c r="L9" s="221"/>
      <c r="M9" s="221"/>
      <c r="N9" s="221"/>
      <c r="O9" s="221"/>
      <c r="P9" s="221"/>
    </row>
    <row r="10" spans="2:16" ht="17.399999999999999" x14ac:dyDescent="0.3">
      <c r="J10" s="130"/>
      <c r="K10" s="131"/>
      <c r="L10" s="52"/>
      <c r="M10" s="75"/>
      <c r="N10" s="75"/>
      <c r="O10" s="75"/>
      <c r="P10" s="51"/>
    </row>
    <row r="11" spans="2:16" ht="17.399999999999999" x14ac:dyDescent="0.3">
      <c r="B11" s="48" t="s">
        <v>86</v>
      </c>
      <c r="C11" s="49"/>
      <c r="D11" s="50"/>
      <c r="E11" s="75"/>
      <c r="F11" s="75"/>
      <c r="G11" s="75"/>
      <c r="H11" s="75"/>
      <c r="J11" s="48" t="s">
        <v>86</v>
      </c>
      <c r="K11" s="49"/>
    </row>
    <row r="12" spans="2:16" ht="17.399999999999999" x14ac:dyDescent="0.3">
      <c r="B12" s="21"/>
      <c r="C12" s="64"/>
      <c r="D12" s="51"/>
      <c r="E12" s="75"/>
      <c r="F12" s="75"/>
      <c r="G12" s="75"/>
      <c r="H12" s="75"/>
      <c r="J12" s="21"/>
      <c r="K12" s="64"/>
      <c r="L12" s="52"/>
      <c r="M12" s="75"/>
      <c r="N12" s="75"/>
      <c r="O12" s="75"/>
      <c r="P12" s="51"/>
    </row>
    <row r="13" spans="2:16" ht="17.399999999999999" x14ac:dyDescent="0.3">
      <c r="B13" s="7" t="s">
        <v>87</v>
      </c>
      <c r="C13" s="65">
        <f>C38*C39*C40</f>
        <v>0</v>
      </c>
      <c r="D13" s="52"/>
      <c r="E13" s="75"/>
      <c r="F13" s="75"/>
      <c r="G13" s="75"/>
      <c r="H13" s="75"/>
      <c r="J13" s="7" t="s">
        <v>88</v>
      </c>
      <c r="K13" s="65">
        <f>K38*K39*K40</f>
        <v>0</v>
      </c>
      <c r="L13" s="52"/>
      <c r="M13" s="75"/>
      <c r="N13" s="75"/>
      <c r="O13" s="75"/>
      <c r="P13" s="51"/>
    </row>
    <row r="14" spans="2:16" ht="17.399999999999999" x14ac:dyDescent="0.3">
      <c r="B14" s="21" t="s">
        <v>26</v>
      </c>
      <c r="C14" s="64">
        <f>C13</f>
        <v>0</v>
      </c>
      <c r="D14" s="52"/>
      <c r="E14" s="75"/>
      <c r="F14" s="75"/>
      <c r="G14" s="75"/>
      <c r="H14" s="75"/>
      <c r="J14" s="21" t="s">
        <v>26</v>
      </c>
      <c r="K14" s="64">
        <f>K13</f>
        <v>0</v>
      </c>
      <c r="L14" s="52"/>
      <c r="M14" s="75"/>
      <c r="N14" s="75"/>
      <c r="O14" s="75"/>
      <c r="P14" s="51"/>
    </row>
    <row r="15" spans="2:16" ht="17.399999999999999" x14ac:dyDescent="0.3">
      <c r="B15" s="7"/>
      <c r="C15" s="65"/>
      <c r="D15" s="51"/>
      <c r="E15" s="75"/>
      <c r="F15" s="75"/>
      <c r="G15" s="75"/>
      <c r="H15" s="75"/>
      <c r="J15" s="7"/>
      <c r="K15" s="65"/>
      <c r="L15" s="52"/>
      <c r="M15" s="75"/>
      <c r="N15" s="75"/>
      <c r="O15" s="75"/>
      <c r="P15" s="51"/>
    </row>
    <row r="16" spans="2:16" ht="17.399999999999999" x14ac:dyDescent="0.3">
      <c r="B16" s="7" t="s">
        <v>27</v>
      </c>
      <c r="C16" s="66"/>
      <c r="D16" s="52"/>
      <c r="E16" s="75"/>
      <c r="F16" s="75"/>
      <c r="G16" s="75"/>
      <c r="H16" s="75"/>
      <c r="J16" s="7" t="s">
        <v>27</v>
      </c>
      <c r="K16" s="66"/>
      <c r="L16" s="52"/>
      <c r="M16" s="75"/>
      <c r="N16" s="75"/>
      <c r="O16" s="75"/>
      <c r="P16" s="51"/>
    </row>
    <row r="17" spans="2:16" ht="17.399999999999999" x14ac:dyDescent="0.3">
      <c r="B17" s="7" t="s">
        <v>28</v>
      </c>
      <c r="C17" s="65">
        <f>H57</f>
        <v>0</v>
      </c>
      <c r="D17" s="52"/>
      <c r="E17" s="75"/>
      <c r="F17" s="75"/>
      <c r="G17" s="75"/>
      <c r="H17" s="75"/>
      <c r="J17" s="7" t="s">
        <v>28</v>
      </c>
      <c r="K17" s="65">
        <f>P53</f>
        <v>0</v>
      </c>
      <c r="L17" s="52"/>
      <c r="M17" s="75"/>
      <c r="N17" s="75" t="s">
        <v>89</v>
      </c>
      <c r="O17" s="75"/>
      <c r="P17" s="51"/>
    </row>
    <row r="18" spans="2:16" ht="17.399999999999999" x14ac:dyDescent="0.3">
      <c r="B18" s="7" t="s">
        <v>29</v>
      </c>
      <c r="C18" s="65">
        <f>C83</f>
        <v>0</v>
      </c>
      <c r="D18" s="52"/>
      <c r="E18" s="75"/>
      <c r="F18" s="75"/>
      <c r="G18" s="75"/>
      <c r="H18" s="75"/>
      <c r="J18" s="7" t="s">
        <v>29</v>
      </c>
      <c r="K18" s="65">
        <f>K79</f>
        <v>0</v>
      </c>
      <c r="L18" s="52"/>
      <c r="M18" s="75"/>
      <c r="N18" s="75"/>
      <c r="O18" s="75"/>
      <c r="P18" s="51"/>
    </row>
    <row r="19" spans="2:16" ht="17.399999999999999" x14ac:dyDescent="0.3">
      <c r="B19" s="7" t="s">
        <v>30</v>
      </c>
      <c r="C19" s="66"/>
      <c r="D19" s="52"/>
      <c r="E19" s="75"/>
      <c r="F19" s="75"/>
      <c r="G19" s="75"/>
      <c r="H19" s="75"/>
      <c r="J19" s="7" t="s">
        <v>30</v>
      </c>
      <c r="K19" s="66"/>
      <c r="M19" s="75"/>
      <c r="N19" s="75"/>
      <c r="O19" s="75"/>
      <c r="P19" s="51"/>
    </row>
    <row r="20" spans="2:16" ht="17.399999999999999" x14ac:dyDescent="0.3">
      <c r="B20" s="54" t="s">
        <v>31</v>
      </c>
      <c r="C20" s="64">
        <f>SUM(C16:C19)</f>
        <v>0</v>
      </c>
      <c r="D20" s="52"/>
      <c r="E20" s="75"/>
      <c r="F20" s="75"/>
      <c r="G20" s="75"/>
      <c r="H20" s="154"/>
      <c r="J20" s="54" t="s">
        <v>31</v>
      </c>
      <c r="K20" s="64">
        <f>SUM(K16:K19)</f>
        <v>0</v>
      </c>
      <c r="L20" s="50"/>
      <c r="M20" s="50"/>
      <c r="N20" s="50"/>
      <c r="O20" s="50"/>
      <c r="P20" s="51"/>
    </row>
    <row r="21" spans="2:16" ht="17.399999999999999" x14ac:dyDescent="0.3">
      <c r="B21" s="7"/>
      <c r="C21" s="65"/>
      <c r="D21" s="52"/>
      <c r="E21" s="75"/>
      <c r="F21" s="75"/>
      <c r="G21" s="75"/>
      <c r="H21" s="75"/>
      <c r="J21" s="7"/>
      <c r="K21" s="65"/>
      <c r="L21" s="51"/>
      <c r="M21" s="51"/>
      <c r="N21" s="51"/>
      <c r="O21" s="51"/>
      <c r="P21" s="51"/>
    </row>
    <row r="22" spans="2:16" x14ac:dyDescent="0.3">
      <c r="B22" s="7" t="s">
        <v>32</v>
      </c>
      <c r="C22" s="65">
        <f>C14-C20</f>
        <v>0</v>
      </c>
      <c r="D22" s="52"/>
      <c r="E22" s="52"/>
      <c r="F22" s="52"/>
      <c r="G22" s="52"/>
      <c r="H22" s="52"/>
      <c r="J22" s="7" t="s">
        <v>32</v>
      </c>
      <c r="K22" s="65">
        <f>K14-K20</f>
        <v>0</v>
      </c>
      <c r="L22" s="51"/>
      <c r="M22" s="51"/>
      <c r="N22" s="51"/>
      <c r="O22" s="51"/>
      <c r="P22" s="51"/>
    </row>
    <row r="23" spans="2:16" x14ac:dyDescent="0.3">
      <c r="B23" s="7" t="s">
        <v>33</v>
      </c>
      <c r="C23" s="71" t="e">
        <f>C22/C14</f>
        <v>#DIV/0!</v>
      </c>
      <c r="D23" s="52"/>
      <c r="E23" s="51"/>
      <c r="F23" s="51"/>
      <c r="G23" s="51"/>
      <c r="H23" s="51"/>
      <c r="J23" s="7" t="s">
        <v>33</v>
      </c>
      <c r="K23" s="71" t="e">
        <f>K22/K14</f>
        <v>#DIV/0!</v>
      </c>
      <c r="L23" s="51"/>
      <c r="M23" s="51"/>
      <c r="N23" s="51"/>
      <c r="O23" s="51"/>
      <c r="P23" s="51"/>
    </row>
    <row r="24" spans="2:16" x14ac:dyDescent="0.3">
      <c r="B24" s="7"/>
      <c r="C24" s="65"/>
      <c r="D24" s="52"/>
      <c r="E24" s="52"/>
      <c r="F24" s="52"/>
      <c r="G24" s="52"/>
      <c r="H24" s="52"/>
      <c r="J24" s="7"/>
      <c r="K24" s="65"/>
      <c r="L24" s="51"/>
      <c r="M24" s="51"/>
      <c r="N24" s="51"/>
      <c r="O24" s="51"/>
      <c r="P24" s="51"/>
    </row>
    <row r="25" spans="2:16" x14ac:dyDescent="0.3">
      <c r="B25" s="7" t="s">
        <v>36</v>
      </c>
      <c r="C25" s="66"/>
      <c r="D25" s="52"/>
      <c r="E25" s="52"/>
      <c r="F25" s="52"/>
      <c r="G25" s="52"/>
      <c r="H25" s="52"/>
      <c r="J25" s="7" t="s">
        <v>36</v>
      </c>
      <c r="K25" s="66"/>
      <c r="L25" s="51"/>
      <c r="M25" s="51"/>
      <c r="N25" s="51"/>
      <c r="O25" s="51"/>
      <c r="P25" s="51"/>
    </row>
    <row r="26" spans="2:16" x14ac:dyDescent="0.3">
      <c r="B26" s="21" t="s">
        <v>90</v>
      </c>
      <c r="C26" s="64">
        <f>C25</f>
        <v>0</v>
      </c>
      <c r="D26" s="52"/>
      <c r="E26" s="52"/>
      <c r="F26" s="52"/>
      <c r="G26" s="52"/>
      <c r="H26" s="52"/>
      <c r="J26" s="21" t="s">
        <v>90</v>
      </c>
      <c r="K26" s="64">
        <f>K25</f>
        <v>0</v>
      </c>
      <c r="L26" s="51"/>
      <c r="M26" s="51"/>
      <c r="N26" s="51"/>
      <c r="O26" s="51"/>
      <c r="P26" s="51"/>
    </row>
    <row r="27" spans="2:16" x14ac:dyDescent="0.3">
      <c r="B27" s="7"/>
      <c r="C27" s="65"/>
      <c r="D27" s="52"/>
      <c r="E27" s="51"/>
      <c r="F27" s="51"/>
      <c r="G27" s="51"/>
      <c r="H27" s="51"/>
      <c r="J27" s="7"/>
      <c r="K27" s="65"/>
      <c r="L27" s="51"/>
      <c r="M27" s="51"/>
      <c r="N27" s="51"/>
      <c r="O27" s="51"/>
      <c r="P27" s="51"/>
    </row>
    <row r="28" spans="2:16" x14ac:dyDescent="0.3">
      <c r="B28" s="7" t="s">
        <v>91</v>
      </c>
      <c r="C28" s="65">
        <f>C14-C20+C26</f>
        <v>0</v>
      </c>
      <c r="D28" s="51"/>
      <c r="J28" s="7" t="s">
        <v>91</v>
      </c>
      <c r="K28" s="65">
        <f>K14-K20+K26</f>
        <v>0</v>
      </c>
      <c r="L28" s="51"/>
      <c r="M28" s="51"/>
      <c r="N28" s="51"/>
      <c r="O28" s="51"/>
      <c r="P28" s="51"/>
    </row>
    <row r="29" spans="2:16" ht="17.399999999999999" x14ac:dyDescent="0.3">
      <c r="B29" s="7" t="s">
        <v>92</v>
      </c>
      <c r="C29" s="71" t="e">
        <f>C28/(C14+C26)</f>
        <v>#DIV/0!</v>
      </c>
      <c r="D29" s="52"/>
      <c r="E29" s="75"/>
      <c r="F29" s="75"/>
      <c r="G29" s="75"/>
      <c r="H29" s="75"/>
      <c r="J29" s="7" t="s">
        <v>92</v>
      </c>
      <c r="K29" s="71" t="e">
        <f>K28/(K14+K26)</f>
        <v>#DIV/0!</v>
      </c>
      <c r="L29" s="51"/>
      <c r="M29" s="51"/>
      <c r="N29" s="51"/>
      <c r="O29" s="51"/>
      <c r="P29" s="51"/>
    </row>
    <row r="30" spans="2:16" ht="17.399999999999999" x14ac:dyDescent="0.3">
      <c r="B30" s="53"/>
      <c r="C30" s="67"/>
      <c r="D30" s="52"/>
      <c r="E30" s="75"/>
      <c r="F30" s="75"/>
      <c r="G30" s="75"/>
      <c r="H30" s="50"/>
      <c r="J30" s="53"/>
      <c r="K30" s="67"/>
      <c r="L30" s="51"/>
      <c r="M30" s="51"/>
      <c r="N30" s="51"/>
      <c r="O30" s="51"/>
      <c r="P30" s="51"/>
    </row>
    <row r="31" spans="2:16" ht="17.399999999999999" x14ac:dyDescent="0.3">
      <c r="B31" s="130"/>
      <c r="C31" s="131"/>
      <c r="D31" s="52"/>
      <c r="E31" s="75"/>
      <c r="F31" s="75"/>
      <c r="G31" s="75"/>
      <c r="H31" s="51"/>
      <c r="L31" s="51"/>
      <c r="M31" s="51"/>
      <c r="N31" s="51"/>
      <c r="O31" s="51"/>
      <c r="P31" s="51"/>
    </row>
    <row r="32" spans="2:16" ht="17.399999999999999" x14ac:dyDescent="0.3">
      <c r="B32" s="72" t="s">
        <v>93</v>
      </c>
      <c r="C32" s="74"/>
      <c r="D32" s="52"/>
      <c r="E32" s="75"/>
      <c r="F32" s="75"/>
      <c r="G32" s="75"/>
      <c r="H32" s="51"/>
      <c r="J32" s="72" t="s">
        <v>93</v>
      </c>
      <c r="K32" s="150"/>
      <c r="L32" s="51"/>
      <c r="M32" s="51"/>
      <c r="N32" s="51"/>
      <c r="O32" s="51"/>
      <c r="P32" s="51"/>
    </row>
    <row r="33" spans="2:16" ht="17.399999999999999" x14ac:dyDescent="0.3">
      <c r="B33" s="7" t="s">
        <v>94</v>
      </c>
      <c r="C33" s="68">
        <v>315</v>
      </c>
      <c r="D33" s="52"/>
      <c r="E33" s="75"/>
      <c r="F33" s="75"/>
      <c r="G33" s="75"/>
      <c r="H33" s="51"/>
      <c r="J33" s="7" t="s">
        <v>94</v>
      </c>
      <c r="K33" s="68">
        <v>315</v>
      </c>
      <c r="L33" s="51"/>
      <c r="M33" s="51"/>
      <c r="N33" s="51"/>
      <c r="O33" s="51"/>
      <c r="P33" s="51"/>
    </row>
    <row r="34" spans="2:16" ht="17.399999999999999" x14ac:dyDescent="0.3">
      <c r="B34" s="7"/>
      <c r="C34" s="65"/>
      <c r="D34" s="52"/>
      <c r="E34" s="75"/>
      <c r="F34" s="75"/>
      <c r="G34" s="75"/>
      <c r="H34" s="51"/>
      <c r="J34" s="7"/>
      <c r="K34" s="65"/>
      <c r="L34" s="51"/>
      <c r="M34" s="51"/>
      <c r="N34" s="51"/>
      <c r="O34" s="51"/>
      <c r="P34" s="51"/>
    </row>
    <row r="35" spans="2:16" ht="17.399999999999999" x14ac:dyDescent="0.3">
      <c r="B35" s="7" t="s">
        <v>95</v>
      </c>
      <c r="C35" s="69" t="e">
        <f>C69/C14</f>
        <v>#DIV/0!</v>
      </c>
      <c r="D35" s="52"/>
      <c r="E35" s="75"/>
      <c r="F35" s="75"/>
      <c r="G35" s="75"/>
      <c r="H35" s="51"/>
      <c r="J35" s="7" t="s">
        <v>95</v>
      </c>
      <c r="K35" s="69" t="e">
        <f>K79/K14</f>
        <v>#DIV/0!</v>
      </c>
      <c r="L35" s="51"/>
      <c r="M35" s="51"/>
      <c r="N35" s="51"/>
      <c r="O35" s="51"/>
      <c r="P35" s="51"/>
    </row>
    <row r="36" spans="2:16" ht="17.399999999999999" x14ac:dyDescent="0.3">
      <c r="B36" s="7" t="s">
        <v>96</v>
      </c>
      <c r="C36" s="69" t="e">
        <f>C16/C14</f>
        <v>#DIV/0!</v>
      </c>
      <c r="D36" s="52"/>
      <c r="E36" s="75"/>
      <c r="F36" s="75"/>
      <c r="G36" s="75"/>
      <c r="H36" s="51"/>
      <c r="J36" s="7" t="s">
        <v>96</v>
      </c>
      <c r="K36" s="69" t="e">
        <f>K16/K14</f>
        <v>#DIV/0!</v>
      </c>
      <c r="L36" s="51"/>
      <c r="M36" s="51"/>
      <c r="N36" s="51"/>
      <c r="O36" s="51"/>
      <c r="P36" s="51"/>
    </row>
    <row r="37" spans="2:16" ht="17.399999999999999" x14ac:dyDescent="0.3">
      <c r="B37" s="7" t="s">
        <v>97</v>
      </c>
      <c r="C37" s="69">
        <f>C38/C33</f>
        <v>0</v>
      </c>
      <c r="D37" s="52"/>
      <c r="E37" s="75"/>
      <c r="F37" s="75"/>
      <c r="G37" s="75"/>
      <c r="H37" s="51"/>
      <c r="J37" s="7" t="s">
        <v>97</v>
      </c>
      <c r="K37" s="69">
        <f>K38/K33</f>
        <v>0</v>
      </c>
      <c r="L37" s="51"/>
      <c r="M37" s="51"/>
      <c r="N37" s="51"/>
      <c r="O37" s="51"/>
      <c r="P37" s="51"/>
    </row>
    <row r="38" spans="2:16" ht="17.399999999999999" x14ac:dyDescent="0.3">
      <c r="B38" s="7" t="s">
        <v>98</v>
      </c>
      <c r="C38" s="96"/>
      <c r="D38" s="52"/>
      <c r="E38" s="75"/>
      <c r="F38" s="75"/>
      <c r="G38" s="75"/>
      <c r="H38" s="51"/>
      <c r="J38" s="7" t="s">
        <v>98</v>
      </c>
      <c r="K38" s="155"/>
      <c r="L38" s="51"/>
      <c r="M38" s="51"/>
      <c r="N38" s="51"/>
      <c r="O38" s="51"/>
      <c r="P38" s="51"/>
    </row>
    <row r="39" spans="2:16" ht="17.399999999999999" x14ac:dyDescent="0.3">
      <c r="B39" s="7" t="s">
        <v>99</v>
      </c>
      <c r="C39" s="70"/>
      <c r="D39" s="52"/>
      <c r="E39" s="75"/>
      <c r="F39" s="75"/>
      <c r="G39" s="75"/>
      <c r="H39" s="51"/>
      <c r="J39" s="7" t="s">
        <v>99</v>
      </c>
      <c r="K39" s="156"/>
    </row>
    <row r="40" spans="2:16" ht="17.399999999999999" x14ac:dyDescent="0.3">
      <c r="B40" s="8" t="s">
        <v>100</v>
      </c>
      <c r="C40" s="98">
        <v>255</v>
      </c>
      <c r="D40" s="52"/>
      <c r="E40" s="75"/>
      <c r="F40" s="75"/>
      <c r="G40" s="75"/>
      <c r="H40" s="51"/>
      <c r="J40" s="8" t="s">
        <v>100</v>
      </c>
      <c r="K40" s="157"/>
    </row>
    <row r="41" spans="2:16" ht="17.399999999999999" x14ac:dyDescent="0.3">
      <c r="B41" s="130"/>
      <c r="C41" s="131"/>
      <c r="D41" s="52"/>
      <c r="E41" s="75"/>
      <c r="F41" s="75"/>
      <c r="G41" s="75"/>
      <c r="H41" s="51"/>
    </row>
    <row r="42" spans="2:16" ht="17.399999999999999" x14ac:dyDescent="0.3">
      <c r="B42" s="44" t="s">
        <v>101</v>
      </c>
      <c r="C42" s="45"/>
      <c r="D42" s="45"/>
      <c r="E42" s="45"/>
      <c r="F42" s="45"/>
      <c r="G42" s="45"/>
      <c r="H42" s="46"/>
      <c r="J42" s="44" t="s">
        <v>101</v>
      </c>
      <c r="K42" s="45"/>
      <c r="L42" s="45"/>
      <c r="M42" s="45"/>
      <c r="N42" s="45"/>
      <c r="O42" s="45"/>
      <c r="P42" s="46"/>
    </row>
    <row r="43" spans="2:16" x14ac:dyDescent="0.3">
      <c r="B43" s="13" t="s">
        <v>102</v>
      </c>
      <c r="C43" s="55" t="s">
        <v>103</v>
      </c>
      <c r="D43" s="56" t="s">
        <v>104</v>
      </c>
      <c r="E43" s="41" t="s">
        <v>105</v>
      </c>
      <c r="F43" s="55" t="s">
        <v>106</v>
      </c>
      <c r="G43" s="42" t="s">
        <v>107</v>
      </c>
      <c r="H43" s="42" t="s">
        <v>108</v>
      </c>
      <c r="J43" s="13" t="s">
        <v>102</v>
      </c>
      <c r="K43" s="55" t="s">
        <v>103</v>
      </c>
      <c r="L43" s="56" t="s">
        <v>104</v>
      </c>
      <c r="M43" s="41" t="s">
        <v>105</v>
      </c>
      <c r="N43" s="55" t="s">
        <v>106</v>
      </c>
      <c r="O43" s="42" t="s">
        <v>107</v>
      </c>
      <c r="P43" s="42" t="s">
        <v>108</v>
      </c>
    </row>
    <row r="44" spans="2:16" x14ac:dyDescent="0.3">
      <c r="B44" s="78"/>
      <c r="C44" s="77"/>
      <c r="D44" s="120"/>
      <c r="E44" s="76"/>
      <c r="F44" s="76"/>
      <c r="G44" s="77"/>
      <c r="H44" s="76"/>
      <c r="J44" s="78"/>
      <c r="K44" s="77"/>
      <c r="L44" s="120"/>
      <c r="M44" s="76"/>
      <c r="N44" s="121"/>
      <c r="O44" s="77"/>
      <c r="P44" s="76"/>
    </row>
    <row r="45" spans="2:16" x14ac:dyDescent="0.3">
      <c r="B45" s="79"/>
      <c r="C45" s="82"/>
      <c r="D45" s="118"/>
      <c r="E45" s="123"/>
      <c r="F45" s="84">
        <f t="shared" ref="F45:F51" si="0">$C$40</f>
        <v>255</v>
      </c>
      <c r="G45" s="83">
        <f>E45*F45</f>
        <v>0</v>
      </c>
      <c r="H45" s="63">
        <f>D45*G45</f>
        <v>0</v>
      </c>
      <c r="J45" s="79"/>
      <c r="K45" s="82"/>
      <c r="L45" s="118"/>
      <c r="M45" s="123"/>
      <c r="N45" s="123"/>
      <c r="O45" s="83">
        <f>M45*N45</f>
        <v>0</v>
      </c>
      <c r="P45" s="63">
        <f>L45*O45</f>
        <v>0</v>
      </c>
    </row>
    <row r="46" spans="2:16" x14ac:dyDescent="0.3">
      <c r="B46" s="79"/>
      <c r="C46" s="82"/>
      <c r="D46" s="118"/>
      <c r="E46" s="123"/>
      <c r="F46" s="84">
        <f t="shared" si="0"/>
        <v>255</v>
      </c>
      <c r="G46" s="83">
        <f t="shared" ref="G46:G51" si="1">E46*F46</f>
        <v>0</v>
      </c>
      <c r="H46" s="63">
        <f>D46*G46</f>
        <v>0</v>
      </c>
      <c r="J46" s="79"/>
      <c r="K46" s="82"/>
      <c r="L46" s="118"/>
      <c r="M46" s="123"/>
      <c r="N46" s="123"/>
      <c r="O46" s="83">
        <f t="shared" ref="O46:O51" si="2">M46*N46</f>
        <v>0</v>
      </c>
      <c r="P46" s="63">
        <f>L46*O46</f>
        <v>0</v>
      </c>
    </row>
    <row r="47" spans="2:16" x14ac:dyDescent="0.3">
      <c r="B47" s="79"/>
      <c r="C47" s="82"/>
      <c r="D47" s="118"/>
      <c r="E47" s="123"/>
      <c r="F47" s="84">
        <f t="shared" si="0"/>
        <v>255</v>
      </c>
      <c r="G47" s="83">
        <f t="shared" si="1"/>
        <v>0</v>
      </c>
      <c r="H47" s="63">
        <f t="shared" ref="H47:H51" si="3">D47*G47</f>
        <v>0</v>
      </c>
      <c r="J47" s="79"/>
      <c r="K47" s="82"/>
      <c r="L47" s="118"/>
      <c r="M47" s="123"/>
      <c r="N47" s="123"/>
      <c r="O47" s="83">
        <f t="shared" si="2"/>
        <v>0</v>
      </c>
      <c r="P47" s="63">
        <f t="shared" ref="P47:P51" si="4">L47*O47</f>
        <v>0</v>
      </c>
    </row>
    <row r="48" spans="2:16" x14ac:dyDescent="0.3">
      <c r="B48" s="79"/>
      <c r="C48" s="82"/>
      <c r="D48" s="118"/>
      <c r="E48" s="123"/>
      <c r="F48" s="84">
        <f t="shared" si="0"/>
        <v>255</v>
      </c>
      <c r="G48" s="83">
        <f t="shared" si="1"/>
        <v>0</v>
      </c>
      <c r="H48" s="63">
        <f t="shared" si="3"/>
        <v>0</v>
      </c>
      <c r="J48" s="79"/>
      <c r="K48" s="82"/>
      <c r="L48" s="118"/>
      <c r="M48" s="123"/>
      <c r="N48" s="123"/>
      <c r="O48" s="83">
        <f t="shared" si="2"/>
        <v>0</v>
      </c>
      <c r="P48" s="63">
        <f t="shared" si="4"/>
        <v>0</v>
      </c>
    </row>
    <row r="49" spans="2:16" x14ac:dyDescent="0.3">
      <c r="B49" s="79"/>
      <c r="C49" s="82"/>
      <c r="D49" s="118"/>
      <c r="E49" s="123"/>
      <c r="F49" s="84">
        <f t="shared" si="0"/>
        <v>255</v>
      </c>
      <c r="G49" s="83">
        <f t="shared" si="1"/>
        <v>0</v>
      </c>
      <c r="H49" s="63">
        <f t="shared" si="3"/>
        <v>0</v>
      </c>
      <c r="J49" s="79"/>
      <c r="K49" s="82"/>
      <c r="L49" s="118"/>
      <c r="M49" s="123"/>
      <c r="N49" s="123"/>
      <c r="O49" s="83">
        <f t="shared" si="2"/>
        <v>0</v>
      </c>
      <c r="P49" s="63">
        <f t="shared" si="4"/>
        <v>0</v>
      </c>
    </row>
    <row r="50" spans="2:16" x14ac:dyDescent="0.3">
      <c r="B50" s="79"/>
      <c r="C50" s="82"/>
      <c r="D50" s="118"/>
      <c r="E50" s="123"/>
      <c r="F50" s="133">
        <f t="shared" si="0"/>
        <v>255</v>
      </c>
      <c r="G50" s="83">
        <f t="shared" si="1"/>
        <v>0</v>
      </c>
      <c r="H50" s="63">
        <f t="shared" si="3"/>
        <v>0</v>
      </c>
      <c r="J50" s="79"/>
      <c r="K50" s="82"/>
      <c r="L50" s="118"/>
      <c r="M50" s="123"/>
      <c r="N50" s="123"/>
      <c r="O50" s="83">
        <f t="shared" si="2"/>
        <v>0</v>
      </c>
      <c r="P50" s="63">
        <f t="shared" si="4"/>
        <v>0</v>
      </c>
    </row>
    <row r="51" spans="2:16" x14ac:dyDescent="0.3">
      <c r="B51" s="79"/>
      <c r="C51" s="82"/>
      <c r="D51" s="118"/>
      <c r="E51" s="123"/>
      <c r="F51" s="133">
        <f t="shared" si="0"/>
        <v>255</v>
      </c>
      <c r="G51" s="83">
        <f t="shared" si="1"/>
        <v>0</v>
      </c>
      <c r="H51" s="63">
        <f t="shared" si="3"/>
        <v>0</v>
      </c>
      <c r="J51" s="79"/>
      <c r="K51" s="82"/>
      <c r="L51" s="118"/>
      <c r="M51" s="123"/>
      <c r="N51" s="123"/>
      <c r="O51" s="83">
        <f t="shared" si="2"/>
        <v>0</v>
      </c>
      <c r="P51" s="63">
        <f t="shared" si="4"/>
        <v>0</v>
      </c>
    </row>
    <row r="52" spans="2:16" x14ac:dyDescent="0.3">
      <c r="B52" s="105"/>
      <c r="C52" s="83"/>
      <c r="D52" s="132"/>
      <c r="E52" s="84"/>
      <c r="F52" s="84"/>
      <c r="G52" s="83"/>
      <c r="H52" s="63"/>
      <c r="J52" s="105"/>
      <c r="K52" s="83"/>
      <c r="L52" s="132"/>
      <c r="M52" s="84"/>
      <c r="N52" s="119"/>
      <c r="O52" s="83"/>
      <c r="P52" s="63"/>
    </row>
    <row r="53" spans="2:16" x14ac:dyDescent="0.3">
      <c r="B53" s="146" t="s">
        <v>109</v>
      </c>
      <c r="C53" s="147"/>
      <c r="D53" s="148"/>
      <c r="E53" s="88" t="s">
        <v>105</v>
      </c>
      <c r="F53" s="88" t="s">
        <v>106</v>
      </c>
      <c r="G53" s="88" t="s">
        <v>110</v>
      </c>
      <c r="H53" s="149"/>
      <c r="J53" s="11" t="s">
        <v>111</v>
      </c>
      <c r="K53" s="80"/>
      <c r="L53" s="80"/>
      <c r="M53" s="81">
        <f>SUM(M45:M52)</f>
        <v>0</v>
      </c>
      <c r="N53" s="80"/>
      <c r="O53" s="85">
        <f>SUM(O45:O52)</f>
        <v>0</v>
      </c>
      <c r="P53" s="86">
        <f>SUM(P45:P51)</f>
        <v>0</v>
      </c>
    </row>
    <row r="54" spans="2:16" x14ac:dyDescent="0.3">
      <c r="B54" s="79"/>
      <c r="C54" s="82"/>
      <c r="D54" s="118"/>
      <c r="E54" s="124"/>
      <c r="F54" s="119">
        <v>255</v>
      </c>
      <c r="G54" s="83">
        <f t="shared" ref="G54:G55" si="5">E54*F54</f>
        <v>0</v>
      </c>
      <c r="H54" s="63">
        <f>D54*G54</f>
        <v>0</v>
      </c>
    </row>
    <row r="55" spans="2:16" ht="17.399999999999999" x14ac:dyDescent="0.3">
      <c r="B55" s="79"/>
      <c r="C55" s="82"/>
      <c r="D55" s="118"/>
      <c r="E55" s="124"/>
      <c r="F55" s="119">
        <v>255</v>
      </c>
      <c r="G55" s="83">
        <f t="shared" si="5"/>
        <v>0</v>
      </c>
      <c r="H55" s="63">
        <f>D55*G55</f>
        <v>0</v>
      </c>
      <c r="J55" s="72" t="s">
        <v>29</v>
      </c>
      <c r="K55" s="73"/>
      <c r="L55" s="73"/>
      <c r="M55" s="73"/>
      <c r="N55" s="73"/>
      <c r="O55" s="73"/>
      <c r="P55" s="74"/>
    </row>
    <row r="56" spans="2:16" x14ac:dyDescent="0.3">
      <c r="B56" s="87"/>
      <c r="C56" s="77"/>
      <c r="D56" s="117"/>
      <c r="E56" s="88"/>
      <c r="F56" s="122"/>
      <c r="G56" s="77"/>
      <c r="H56" s="88"/>
      <c r="J56" s="14" t="s">
        <v>112</v>
      </c>
      <c r="K56" s="62" t="s">
        <v>113</v>
      </c>
      <c r="L56" s="57"/>
      <c r="M56" s="140" t="s">
        <v>114</v>
      </c>
      <c r="N56" s="141"/>
      <c r="O56" s="142"/>
      <c r="P56" s="24" t="s">
        <v>113</v>
      </c>
    </row>
    <row r="57" spans="2:16" x14ac:dyDescent="0.3">
      <c r="B57" s="11" t="s">
        <v>111</v>
      </c>
      <c r="C57" s="80"/>
      <c r="D57" s="80"/>
      <c r="E57" s="81">
        <f>SUM(E45:E55)</f>
        <v>0</v>
      </c>
      <c r="F57" s="80"/>
      <c r="G57" s="85">
        <f>SUM(G45:G55)</f>
        <v>0</v>
      </c>
      <c r="H57" s="86">
        <f>SUM(H45:H55)</f>
        <v>0</v>
      </c>
      <c r="J57" s="9" t="s">
        <v>115</v>
      </c>
      <c r="K57" s="90"/>
      <c r="L57" s="5">
        <v>1</v>
      </c>
      <c r="M57" s="143"/>
      <c r="N57" s="144"/>
      <c r="O57" s="145"/>
      <c r="P57" s="104"/>
    </row>
    <row r="58" spans="2:16" x14ac:dyDescent="0.3">
      <c r="J58" s="7" t="s">
        <v>116</v>
      </c>
      <c r="K58" s="91"/>
      <c r="L58" s="5">
        <v>2</v>
      </c>
      <c r="M58" s="114"/>
      <c r="N58" s="115"/>
      <c r="O58" s="116"/>
      <c r="P58" s="70"/>
    </row>
    <row r="59" spans="2:16" ht="17.399999999999999" x14ac:dyDescent="0.3">
      <c r="B59" s="72" t="s">
        <v>29</v>
      </c>
      <c r="C59" s="73"/>
      <c r="D59" s="73"/>
      <c r="E59" s="73"/>
      <c r="F59" s="73"/>
      <c r="G59" s="73"/>
      <c r="H59" s="74"/>
      <c r="J59" s="7" t="s">
        <v>117</v>
      </c>
      <c r="K59" s="70"/>
      <c r="L59" s="5">
        <v>3</v>
      </c>
      <c r="M59" s="114"/>
      <c r="N59" s="115"/>
      <c r="O59" s="116"/>
      <c r="P59" s="70"/>
    </row>
    <row r="60" spans="2:16" x14ac:dyDescent="0.3">
      <c r="B60" s="14" t="s">
        <v>112</v>
      </c>
      <c r="C60" s="62" t="s">
        <v>113</v>
      </c>
      <c r="D60" s="57"/>
      <c r="E60" s="140" t="s">
        <v>114</v>
      </c>
      <c r="F60" s="141"/>
      <c r="G60" s="142"/>
      <c r="H60" s="24" t="s">
        <v>113</v>
      </c>
      <c r="J60" s="7" t="s">
        <v>118</v>
      </c>
      <c r="K60" s="70"/>
      <c r="L60" s="5">
        <v>4</v>
      </c>
      <c r="M60" s="114"/>
      <c r="N60" s="115"/>
      <c r="O60" s="116"/>
      <c r="P60" s="70"/>
    </row>
    <row r="61" spans="2:16" x14ac:dyDescent="0.3">
      <c r="B61" s="9" t="s">
        <v>115</v>
      </c>
      <c r="C61" s="90"/>
      <c r="D61" s="5">
        <v>1</v>
      </c>
      <c r="E61" s="143"/>
      <c r="F61" s="144"/>
      <c r="G61" s="145"/>
      <c r="H61" s="104"/>
      <c r="J61" s="7" t="s">
        <v>119</v>
      </c>
      <c r="K61" s="70"/>
      <c r="L61" s="5">
        <v>5</v>
      </c>
      <c r="M61" s="114"/>
      <c r="N61" s="115"/>
      <c r="O61" s="116"/>
      <c r="P61" s="70"/>
    </row>
    <row r="62" spans="2:16" x14ac:dyDescent="0.3">
      <c r="B62" s="7" t="s">
        <v>116</v>
      </c>
      <c r="C62" s="91"/>
      <c r="D62" s="5">
        <v>2</v>
      </c>
      <c r="E62" s="114"/>
      <c r="F62" s="115"/>
      <c r="G62" s="116"/>
      <c r="H62" s="70"/>
      <c r="J62" s="7"/>
      <c r="K62" s="70"/>
      <c r="L62" s="5"/>
      <c r="M62" s="114"/>
      <c r="N62" s="115"/>
      <c r="O62" s="116"/>
      <c r="P62" s="70"/>
    </row>
    <row r="63" spans="2:16" x14ac:dyDescent="0.3">
      <c r="B63" s="7" t="s">
        <v>117</v>
      </c>
      <c r="C63" s="70"/>
      <c r="D63" s="5">
        <v>3</v>
      </c>
      <c r="E63" s="114"/>
      <c r="F63" s="115"/>
      <c r="G63" s="116"/>
      <c r="H63" s="70"/>
      <c r="J63" s="7" t="s">
        <v>120</v>
      </c>
      <c r="K63" s="92">
        <f>P65</f>
        <v>0</v>
      </c>
      <c r="L63" s="5">
        <v>6</v>
      </c>
      <c r="M63" s="114"/>
      <c r="N63" s="115"/>
      <c r="O63" s="116"/>
      <c r="P63" s="70"/>
    </row>
    <row r="64" spans="2:16" x14ac:dyDescent="0.3">
      <c r="B64" s="7" t="s">
        <v>118</v>
      </c>
      <c r="C64" s="70"/>
      <c r="D64" s="5">
        <v>4</v>
      </c>
      <c r="E64" s="114"/>
      <c r="F64" s="115"/>
      <c r="G64" s="116"/>
      <c r="H64" s="70"/>
      <c r="J64" s="7"/>
      <c r="K64" s="92"/>
      <c r="L64" s="58"/>
      <c r="M64" s="138"/>
      <c r="N64" s="43"/>
      <c r="O64" s="139"/>
      <c r="P64" s="105"/>
    </row>
    <row r="65" spans="2:16" x14ac:dyDescent="0.3">
      <c r="B65" s="7" t="s">
        <v>119</v>
      </c>
      <c r="C65" s="70"/>
      <c r="D65" s="5">
        <v>5</v>
      </c>
      <c r="E65" s="114"/>
      <c r="F65" s="115"/>
      <c r="G65" s="116"/>
      <c r="H65" s="70"/>
      <c r="J65" s="20" t="s">
        <v>121</v>
      </c>
      <c r="K65" s="93">
        <f>SUM(K57:K63)</f>
        <v>0</v>
      </c>
      <c r="L65" s="59"/>
      <c r="M65" s="20" t="s">
        <v>25</v>
      </c>
      <c r="N65" s="60"/>
      <c r="O65" s="61"/>
      <c r="P65" s="93">
        <f>SUM(P57:P63)</f>
        <v>0</v>
      </c>
    </row>
    <row r="66" spans="2:16" x14ac:dyDescent="0.3">
      <c r="B66" s="7"/>
      <c r="C66" s="70"/>
      <c r="D66" s="5"/>
      <c r="E66" s="114"/>
      <c r="F66" s="115"/>
      <c r="G66" s="116"/>
      <c r="H66" s="70"/>
      <c r="J66" s="10"/>
      <c r="K66" s="94"/>
      <c r="L66" s="22"/>
      <c r="P66" s="23"/>
    </row>
    <row r="67" spans="2:16" x14ac:dyDescent="0.3">
      <c r="B67" s="7" t="s">
        <v>120</v>
      </c>
      <c r="C67" s="92">
        <f>H69</f>
        <v>0</v>
      </c>
      <c r="D67" s="5">
        <v>6</v>
      </c>
      <c r="E67" s="114"/>
      <c r="F67" s="115"/>
      <c r="G67" s="116"/>
      <c r="H67" s="70"/>
      <c r="J67" s="13" t="s">
        <v>122</v>
      </c>
      <c r="K67" s="14" t="s">
        <v>113</v>
      </c>
      <c r="L67" s="57"/>
      <c r="M67" s="140" t="s">
        <v>123</v>
      </c>
      <c r="N67" s="141"/>
      <c r="O67" s="142"/>
      <c r="P67" s="24" t="s">
        <v>113</v>
      </c>
    </row>
    <row r="68" spans="2:16" x14ac:dyDescent="0.3">
      <c r="B68" s="7"/>
      <c r="C68" s="92"/>
      <c r="D68" s="58"/>
      <c r="E68" s="138"/>
      <c r="F68" s="43"/>
      <c r="G68" s="139"/>
      <c r="H68" s="105"/>
      <c r="J68" s="9" t="s">
        <v>124</v>
      </c>
      <c r="K68" s="90"/>
      <c r="L68" s="5">
        <v>1</v>
      </c>
      <c r="M68" s="143"/>
      <c r="N68" s="144"/>
      <c r="O68" s="145"/>
      <c r="P68" s="104"/>
    </row>
    <row r="69" spans="2:16" x14ac:dyDescent="0.3">
      <c r="B69" s="20" t="s">
        <v>121</v>
      </c>
      <c r="C69" s="93">
        <f>SUM(C61:C67)</f>
        <v>0</v>
      </c>
      <c r="D69" s="59"/>
      <c r="E69" s="20" t="s">
        <v>25</v>
      </c>
      <c r="F69" s="60"/>
      <c r="G69" s="61"/>
      <c r="H69" s="93">
        <f>SUM(H61:H67)</f>
        <v>0</v>
      </c>
      <c r="J69" s="7" t="s">
        <v>125</v>
      </c>
      <c r="K69" s="91"/>
      <c r="L69" s="5">
        <v>2</v>
      </c>
      <c r="M69" s="114"/>
      <c r="N69" s="115"/>
      <c r="O69" s="116"/>
      <c r="P69" s="70"/>
    </row>
    <row r="70" spans="2:16" x14ac:dyDescent="0.3">
      <c r="B70" s="10"/>
      <c r="C70" s="94"/>
      <c r="D70" s="22"/>
      <c r="H70" s="23"/>
      <c r="J70" s="7" t="s">
        <v>126</v>
      </c>
      <c r="K70" s="91"/>
      <c r="L70" s="5">
        <v>3</v>
      </c>
      <c r="M70" s="114"/>
      <c r="N70" s="115"/>
      <c r="O70" s="116"/>
      <c r="P70" s="70"/>
    </row>
    <row r="71" spans="2:16" x14ac:dyDescent="0.3">
      <c r="B71" s="13" t="s">
        <v>122</v>
      </c>
      <c r="C71" s="14" t="s">
        <v>113</v>
      </c>
      <c r="D71" s="57"/>
      <c r="E71" s="140" t="s">
        <v>123</v>
      </c>
      <c r="F71" s="141"/>
      <c r="G71" s="142"/>
      <c r="H71" s="24" t="s">
        <v>113</v>
      </c>
      <c r="J71" s="7" t="s">
        <v>127</v>
      </c>
      <c r="K71" s="91"/>
      <c r="L71" s="5">
        <v>4</v>
      </c>
      <c r="M71" s="114"/>
      <c r="N71" s="115"/>
      <c r="O71" s="116"/>
      <c r="P71" s="70"/>
    </row>
    <row r="72" spans="2:16" x14ac:dyDescent="0.3">
      <c r="B72" s="9" t="s">
        <v>124</v>
      </c>
      <c r="C72" s="90"/>
      <c r="D72" s="5">
        <v>1</v>
      </c>
      <c r="E72" s="143"/>
      <c r="F72" s="144"/>
      <c r="G72" s="145"/>
      <c r="H72" s="104"/>
      <c r="J72" s="7" t="s">
        <v>128</v>
      </c>
      <c r="K72" s="70"/>
      <c r="L72" s="5">
        <v>5</v>
      </c>
      <c r="M72" s="114"/>
      <c r="N72" s="115"/>
      <c r="O72" s="116"/>
      <c r="P72" s="70"/>
    </row>
    <row r="73" spans="2:16" x14ac:dyDescent="0.3">
      <c r="B73" s="7" t="s">
        <v>125</v>
      </c>
      <c r="C73" s="91"/>
      <c r="D73" s="5">
        <v>2</v>
      </c>
      <c r="E73" s="114"/>
      <c r="F73" s="115"/>
      <c r="G73" s="116"/>
      <c r="H73" s="70"/>
      <c r="J73" s="7" t="s">
        <v>129</v>
      </c>
      <c r="K73" s="70"/>
      <c r="L73" s="5">
        <v>6</v>
      </c>
      <c r="M73" s="114"/>
      <c r="N73" s="115"/>
      <c r="O73" s="116"/>
      <c r="P73" s="70"/>
    </row>
    <row r="74" spans="2:16" x14ac:dyDescent="0.3">
      <c r="B74" s="7" t="s">
        <v>126</v>
      </c>
      <c r="C74" s="91"/>
      <c r="D74" s="5">
        <v>3</v>
      </c>
      <c r="E74" s="114"/>
      <c r="F74" s="115"/>
      <c r="G74" s="116"/>
      <c r="H74" s="70"/>
      <c r="J74" s="7" t="s">
        <v>130</v>
      </c>
      <c r="K74" s="70"/>
      <c r="L74" s="58"/>
      <c r="M74" s="138"/>
      <c r="N74" s="43"/>
      <c r="O74" s="139"/>
      <c r="P74" s="105"/>
    </row>
    <row r="75" spans="2:16" x14ac:dyDescent="0.3">
      <c r="B75" s="7" t="s">
        <v>127</v>
      </c>
      <c r="C75" s="91"/>
      <c r="D75" s="5">
        <v>4</v>
      </c>
      <c r="E75" s="114"/>
      <c r="F75" s="115"/>
      <c r="G75" s="116"/>
      <c r="H75" s="70"/>
      <c r="J75" s="7" t="s">
        <v>131</v>
      </c>
      <c r="K75" s="92">
        <f>P75</f>
        <v>0</v>
      </c>
      <c r="L75" s="59"/>
      <c r="M75" s="20" t="s">
        <v>25</v>
      </c>
      <c r="N75" s="60"/>
      <c r="O75" s="61"/>
      <c r="P75" s="93">
        <f>SUM(P68:P73)</f>
        <v>0</v>
      </c>
    </row>
    <row r="76" spans="2:16" x14ac:dyDescent="0.3">
      <c r="B76" s="7" t="s">
        <v>128</v>
      </c>
      <c r="C76" s="70"/>
      <c r="D76" s="5">
        <v>5</v>
      </c>
      <c r="E76" s="114"/>
      <c r="F76" s="115"/>
      <c r="G76" s="116"/>
      <c r="H76" s="70"/>
      <c r="J76" s="18"/>
      <c r="K76" s="92"/>
    </row>
    <row r="77" spans="2:16" x14ac:dyDescent="0.3">
      <c r="B77" s="7" t="s">
        <v>129</v>
      </c>
      <c r="C77" s="70"/>
      <c r="D77" s="5">
        <v>6</v>
      </c>
      <c r="E77" s="114"/>
      <c r="F77" s="115"/>
      <c r="G77" s="116"/>
      <c r="H77" s="70"/>
      <c r="J77" s="20" t="s">
        <v>132</v>
      </c>
      <c r="K77" s="93">
        <f>SUM(K68:K75)</f>
        <v>0</v>
      </c>
      <c r="L77" s="58"/>
      <c r="N77" s="19"/>
      <c r="O77" s="19"/>
    </row>
    <row r="78" spans="2:16" x14ac:dyDescent="0.3">
      <c r="B78" s="7" t="s">
        <v>130</v>
      </c>
      <c r="C78" s="70"/>
      <c r="D78" s="58"/>
      <c r="E78" s="138"/>
      <c r="F78" s="43"/>
      <c r="G78" s="139"/>
      <c r="H78" s="105"/>
      <c r="K78" s="23"/>
      <c r="L78" s="59"/>
    </row>
    <row r="79" spans="2:16" x14ac:dyDescent="0.3">
      <c r="B79" s="7" t="s">
        <v>131</v>
      </c>
      <c r="C79" s="92">
        <f>H79</f>
        <v>0</v>
      </c>
      <c r="D79" s="59"/>
      <c r="E79" s="20" t="s">
        <v>25</v>
      </c>
      <c r="F79" s="60"/>
      <c r="G79" s="61"/>
      <c r="H79" s="93">
        <f>SUM(H72:H77)</f>
        <v>0</v>
      </c>
      <c r="J79" s="11" t="s">
        <v>133</v>
      </c>
      <c r="K79" s="86">
        <f>K77+K65</f>
        <v>0</v>
      </c>
    </row>
    <row r="80" spans="2:16" x14ac:dyDescent="0.3">
      <c r="B80" s="18"/>
      <c r="C80" s="92"/>
      <c r="L80" s="59"/>
    </row>
    <row r="81" spans="2:7" x14ac:dyDescent="0.3">
      <c r="B81" s="20" t="s">
        <v>132</v>
      </c>
      <c r="C81" s="93">
        <f>SUM(C72:C79)</f>
        <v>0</v>
      </c>
      <c r="D81" s="58"/>
      <c r="F81" s="19"/>
      <c r="G81" s="19"/>
    </row>
    <row r="82" spans="2:7" x14ac:dyDescent="0.3">
      <c r="C82" s="23"/>
      <c r="D82" s="59"/>
    </row>
    <row r="83" spans="2:7" x14ac:dyDescent="0.3">
      <c r="B83" s="11" t="s">
        <v>133</v>
      </c>
      <c r="C83" s="86">
        <f>C81+C69</f>
        <v>0</v>
      </c>
    </row>
    <row r="84" spans="2:7" x14ac:dyDescent="0.3">
      <c r="D84" s="59"/>
    </row>
    <row r="85" spans="2:7" x14ac:dyDescent="0.3">
      <c r="B85" s="5"/>
    </row>
  </sheetData>
  <mergeCells count="6">
    <mergeCell ref="J9:P9"/>
    <mergeCell ref="C3:H3"/>
    <mergeCell ref="C4:H4"/>
    <mergeCell ref="C5:H5"/>
    <mergeCell ref="C6:H6"/>
    <mergeCell ref="B9:H9"/>
  </mergeCells>
  <conditionalFormatting sqref="C33">
    <cfRule type="notContainsBlanks" dxfId="3" priority="756">
      <formula>LEN(TRIM(C33))&gt;0</formula>
    </cfRule>
  </conditionalFormatting>
  <conditionalFormatting sqref="D72:D76">
    <cfRule type="notContainsBlanks" dxfId="2" priority="404">
      <formula>LEN(TRIM(D72))&gt;0</formula>
    </cfRule>
  </conditionalFormatting>
  <conditionalFormatting sqref="K33">
    <cfRule type="notContainsBlanks" dxfId="1" priority="2">
      <formula>LEN(TRIM(K33))&gt;0</formula>
    </cfRule>
  </conditionalFormatting>
  <conditionalFormatting sqref="L68:L72">
    <cfRule type="notContainsBlanks" dxfId="0" priority="1">
      <formula>LEN(TRIM(L68))&gt;0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V W j + W G 2 1 C B W k A A A A 9 g A A A B I A H A B D b 2 5 m a W c v U G F j a 2 F n Z S 5 4 b W w g o h g A K K A U A A A A A A A A A A A A A A A A A A A A A A A A A A A A h Y 8 x D o I w G I W v Q r r T l h K j I a U M r m B M T I x r U y o 0 w o + h x X I 3 B 4 / k F c Q o 6 u b 4 v v c N 7 9 2 v N 5 6 N b R N c d G 9 N B y m K M E W B B t W V B q o U D e 4 Y r l A m + F a q k 6 x 0 M M l g k 9 G W K a q d O y e E e O + x j 3 H X V 4 R R G p F D k e 9 U r V u J P r L 5 L 4 c G r J O g N B J 8 / x o j G I 5 i i h d s i S k n M + S F g a / A p r 3 P 9 g f y 9 d C 4 o d c C m n C T c z J H T t 4 f x A N Q S w M E F A A C A A g A V W 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o / l g o i k e 4 D g A A A B E A A A A T A B w A R m 9 y b X V s Y X M v U 2 V j d G l v b j E u b S C i G A A o o B Q A A A A A A A A A A A A A A A A A A A A A A A A A A A A r T k 0 u y c z P U w i G 0 I b W A F B L A Q I t A B Q A A g A I A F V o / l h t t Q g V p A A A A P Y A A A A S A A A A A A A A A A A A A A A A A A A A A A B D b 2 5 m a W c v U G F j a 2 F n Z S 5 4 b W x Q S w E C L Q A U A A I A C A B V a P 5 Y D 8 r p q 6 Q A A A D p A A A A E w A A A A A A A A A A A A A A A A D w A A A A W 0 N v b n R l b n R f V H l w Z X N d L n h t b F B L A Q I t A B Q A A g A I A F V o / 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Q l / 7 X a D J V Q r 4 z p 7 4 2 1 3 b P A A A A A A I A A A A A A B B m A A A A A Q A A I A A A A N v a U z 5 z g b f m 2 g H 2 f t D / b z w k x b c p Y A I G o J E T I g c j p c o T A A A A A A 6 A A A A A A g A A I A A A A H Q J G Q b a + Z t U Y i w G l Y F X w Z 0 D L K H N x l w j d P s v 0 A j w Q g B m U A A A A J q F U + B C o p p E A F N z S z L J I B b b R z I f G d j F r 5 e 2 i K A Q p W r D V W N p N 8 h B 3 s l N N v y x j y m S D b M e K Y 5 9 S + w r o y x 8 y f f 7 W Y g g v R D 0 o 0 N 9 v c u / r a L H j o R Y Q A A A A E i d l m m v E 9 3 X 2 R U H J 5 2 i U p u 5 I T D 5 C g M U F 5 O + M t W e / H l p l L 2 V 7 S Q a 4 n t v s Y j X k R X R K z 7 0 i h C s L w b B y N l 4 d c U 9 a v 0 = < / 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FF5F6AE64C1C141AFCCED5E6EB7CE52" ma:contentTypeVersion="3" ma:contentTypeDescription="Een nieuw document maken." ma:contentTypeScope="" ma:versionID="b56603db61fd60da294070cfc170a14d">
  <xsd:schema xmlns:xsd="http://www.w3.org/2001/XMLSchema" xmlns:xs="http://www.w3.org/2001/XMLSchema" xmlns:p="http://schemas.microsoft.com/office/2006/metadata/properties" xmlns:ns2="c5e2beaf-7eea-4594-8dea-75b194d95aec" targetNamespace="http://schemas.microsoft.com/office/2006/metadata/properties" ma:root="true" ma:fieldsID="fdab4d32b45e2d63cf5d0610e531ed2d" ns2:_="">
    <xsd:import namespace="c5e2beaf-7eea-4594-8dea-75b194d95a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2beaf-7eea-4594-8dea-75b194d95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CD689-D221-4CE6-BC9C-234500B99C55}">
  <ds:schemaRef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c5e2beaf-7eea-4594-8dea-75b194d95aec"/>
    <ds:schemaRef ds:uri="http://purl.org/dc/terms/"/>
  </ds:schemaRefs>
</ds:datastoreItem>
</file>

<file path=customXml/itemProps2.xml><?xml version="1.0" encoding="utf-8"?>
<ds:datastoreItem xmlns:ds="http://schemas.openxmlformats.org/officeDocument/2006/customXml" ds:itemID="{284B5EDB-69D6-445E-BE68-8981918B6F06}">
  <ds:schemaRefs>
    <ds:schemaRef ds:uri="http://schemas.microsoft.com/DataMashup"/>
  </ds:schemaRefs>
</ds:datastoreItem>
</file>

<file path=customXml/itemProps3.xml><?xml version="1.0" encoding="utf-8"?>
<ds:datastoreItem xmlns:ds="http://schemas.openxmlformats.org/officeDocument/2006/customXml" ds:itemID="{893506D0-3765-4685-BB59-941B12053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2beaf-7eea-4594-8dea-75b194d95a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D02D48-BAE0-4FDF-AC2D-C73BCA7BB5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1. Ondertekening</vt:lpstr>
      <vt:lpstr>2. Totaal</vt:lpstr>
      <vt:lpstr>3. Vaste Verreken Prijzen</vt:lpstr>
      <vt:lpstr>4. Integr. uurtarief banqueting</vt:lpstr>
      <vt:lpstr>5. Begrotingen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Linda Kroeze | CONTRAST</cp:lastModifiedBy>
  <cp:revision/>
  <dcterms:created xsi:type="dcterms:W3CDTF">2024-07-30T07:43:26Z</dcterms:created>
  <dcterms:modified xsi:type="dcterms:W3CDTF">2026-04-16T15:17:37Z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0x0101004FF5F6AE64C1C141AFCCED5E6EB7CE52</vt:lpwstr>
  </property>
  <property fmtid="{D5CDD505-2E9C-101B-9397-08002B2CF9AE}" pid="3" name="MediaServiceImageTags">
    <vt:lpwstr/>
  </property>
  <property fmtid="{D5CDD505-2E9C-101B-9397-08002B2CF9AE}" pid="4" name="Order">
    <vt:r8>3713900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