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M-EU-24-02 MDLZ\M-EU-25-19 Voerdraden\2c. Aanbestedingssdocumenten (PVE)\Definitief\"/>
    </mc:Choice>
  </mc:AlternateContent>
  <xr:revisionPtr revIDLastSave="0" documentId="13_ncr:1_{49631630-5582-49C1-800E-CF62C6DD21E7}" xr6:coauthVersionLast="47" xr6:coauthVersionMax="47" xr10:uidLastSave="{00000000-0000-0000-0000-000000000000}"/>
  <bookViews>
    <workbookView xWindow="28692" yWindow="-72" windowWidth="29016" windowHeight="15696" xr2:uid="{00000000-000D-0000-FFFF-FFFF00000000}"/>
  </bookViews>
  <sheets>
    <sheet name="Instructie" sheetId="3" r:id="rId1"/>
    <sheet name="Perceel 1" sheetId="1" r:id="rId2"/>
    <sheet name="Perceel 2" sheetId="2" r:id="rId3"/>
    <sheet name="Perceel 2 Optionele Sco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J3" i="1"/>
  <c r="H3" i="1"/>
  <c r="J3" i="2"/>
  <c r="J6" i="2"/>
  <c r="H6" i="2"/>
  <c r="J5" i="2"/>
  <c r="H5" i="2"/>
  <c r="J4" i="2"/>
  <c r="H4" i="2"/>
  <c r="H3" i="2"/>
  <c r="J4" i="1"/>
  <c r="J5" i="1"/>
  <c r="J6" i="1"/>
  <c r="H4" i="1"/>
  <c r="H5" i="1"/>
  <c r="H6" i="1"/>
  <c r="B16" i="1" l="1"/>
  <c r="B18" i="1" s="1"/>
  <c r="B13" i="2"/>
  <c r="B14" i="2" s="1"/>
  <c r="B16" i="2"/>
  <c r="B18" i="2" l="1"/>
</calcChain>
</file>

<file path=xl/sharedStrings.xml><?xml version="1.0" encoding="utf-8"?>
<sst xmlns="http://schemas.openxmlformats.org/spreadsheetml/2006/main" count="74" uniqueCount="34">
  <si>
    <t>Soort voerdraad</t>
  </si>
  <si>
    <t xml:space="preserve">Lengte </t>
  </si>
  <si>
    <t>Tip soort</t>
  </si>
  <si>
    <t>Functie</t>
  </si>
  <si>
    <t>Aangeboden stuksprijs</t>
  </si>
  <si>
    <t>Draaddikte in Inch</t>
  </si>
  <si>
    <t>Aangeboden prijs per jaar</t>
  </si>
  <si>
    <t>Recht</t>
  </si>
  <si>
    <t>Eigenschap</t>
  </si>
  <si>
    <t>Enkel een hydrofiele tip</t>
  </si>
  <si>
    <t>ERCP</t>
  </si>
  <si>
    <t>Krom</t>
  </si>
  <si>
    <t>240-260</t>
  </si>
  <si>
    <t xml:space="preserve">Lengte in CM </t>
  </si>
  <si>
    <t>Stugge draad</t>
  </si>
  <si>
    <t>Dilataties</t>
  </si>
  <si>
    <t>Volledig Hydrofiel</t>
  </si>
  <si>
    <t>Flexibele tip</t>
  </si>
  <si>
    <t>Verisselen Sonde</t>
  </si>
  <si>
    <t>Aangeboden prijs per jaar perceel:</t>
  </si>
  <si>
    <t>Maximale prijs per jaar Perceel:</t>
  </si>
  <si>
    <t>Aantal punten verdiend op prijs:</t>
  </si>
  <si>
    <t>Maximaal aantal punten op prijs:</t>
  </si>
  <si>
    <t>Maximaal aantal punten bij jaarprijs: :</t>
  </si>
  <si>
    <t>Maximaal aantal punten bij jaarprijs:</t>
  </si>
  <si>
    <t>Maximale prijs per stuk</t>
  </si>
  <si>
    <t>Maximale jaarprijs gebasseerd op verwachte afname</t>
  </si>
  <si>
    <t>260-330</t>
  </si>
  <si>
    <t>Verwachte afname in stuks per jaar</t>
  </si>
  <si>
    <t>Zeer dun</t>
  </si>
  <si>
    <t>Zeer lang</t>
  </si>
  <si>
    <t>Dubbelballon endoscopie</t>
  </si>
  <si>
    <t>Pancreasinterventies</t>
  </si>
  <si>
    <t>Plaatsen diepe voedingssone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</si>
</sst>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_-&quot;€&quot;\ * #,##0.00\-;_-&quot;€&quot;\ * &quot;-&quot;??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44" fontId="0" fillId="3" borderId="1" xfId="1" applyFont="1" applyFill="1" applyBorder="1"/>
    <xf numFmtId="44" fontId="0" fillId="2" borderId="1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99059</xdr:rowOff>
    </xdr:from>
    <xdr:to>
      <xdr:col>12</xdr:col>
      <xdr:colOff>457200</xdr:colOff>
      <xdr:row>14</xdr:row>
      <xdr:rowOff>115956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32C20CA-F991-A3F5-407D-0DA4E1F18C4A}"/>
            </a:ext>
          </a:extLst>
        </xdr:cNvPr>
        <xdr:cNvSpPr txBox="1"/>
      </xdr:nvSpPr>
      <xdr:spPr>
        <a:xfrm>
          <a:off x="60960" y="99059"/>
          <a:ext cx="7751197" cy="2683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Op de</a:t>
          </a:r>
          <a:r>
            <a:rPr lang="nl-NL" sz="1100" baseline="0"/>
            <a:t> volgende twee tabbladen kunt u de prijzen noteren van de door u opgegeven voerdraden. </a:t>
          </a:r>
        </a:p>
        <a:p>
          <a:r>
            <a:rPr lang="nl-NL" sz="1100" baseline="0"/>
            <a:t>Vul enkel de bedragen per stuk in (kolom I) waarna automatisch de verwachte jaarprijs en de behaalde score worden berekend. </a:t>
          </a:r>
        </a:p>
        <a:p>
          <a:endParaRPr lang="nl-NL" sz="1100" baseline="0"/>
        </a:p>
        <a:p>
          <a:r>
            <a:rPr lang="nl-NL" sz="1100" baseline="0"/>
            <a:t>In kolom A vindt u vanaf regel 13 onder andere de maximaal toegestane prijs per perceel waarvoor een score van 0 punten zal worden toegerekend, en de jaarprijs waarvoor het maximale aantal punten voor zal worden gegeven. </a:t>
          </a:r>
        </a:p>
        <a:p>
          <a:endParaRPr lang="nl-NL" sz="1100" baseline="0"/>
        </a:p>
        <a:p>
          <a:r>
            <a:rPr lang="nl-NL" sz="1100" baseline="0"/>
            <a:t>Let op, er is zowel een maximale prijs per voerdraad als per jaar. </a:t>
          </a:r>
          <a:endParaRPr lang="nl-NL" sz="1100"/>
        </a:p>
        <a:p>
          <a:endParaRPr lang="nl-NL" sz="1100"/>
        </a:p>
        <a:p>
          <a:r>
            <a:rPr lang="nl-NL" sz="1100" baseline="0"/>
            <a:t>Inschrijvingen waarbij een van deze maximale prijzen wordt overschreden, zullen ter zijde worden gelegd.  </a:t>
          </a:r>
        </a:p>
        <a:p>
          <a:endParaRPr lang="nl-NL" sz="1100" baseline="0"/>
        </a:p>
        <a:p>
          <a:r>
            <a:rPr lang="nl-NL" sz="1100" baseline="0"/>
            <a:t>Alle bedragen zijn exclusief BTW.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4DDF-B3C2-4062-9D29-8BE2D31A896A}">
  <dimension ref="A1"/>
  <sheetViews>
    <sheetView tabSelected="1" zoomScale="115" zoomScaleNormal="115" workbookViewId="0">
      <selection activeCell="J24" sqref="J24"/>
    </sheetView>
  </sheetViews>
  <sheetFormatPr defaultRowHeight="14.4" x14ac:dyDescent="0.3"/>
  <sheetData/>
  <sheetProtection algorithmName="SHA-512" hashValue="Rxm0Lt9P5DEgzlSJBkVZpQdK18oVqljF1mzhGeteQPyPgQYiGbWKjdxogrXDVHhL00L0IJepSkrN+cCCFS0v9A==" saltValue="xlP2EQJ0nNaOVY8WnYOip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zoomScaleNormal="100" workbookViewId="0">
      <selection activeCell="I4" sqref="I4"/>
    </sheetView>
  </sheetViews>
  <sheetFormatPr defaultRowHeight="14.4" x14ac:dyDescent="0.3"/>
  <cols>
    <col min="1" max="1" width="35" bestFit="1" customWidth="1"/>
    <col min="2" max="2" width="17.44140625" customWidth="1"/>
    <col min="4" max="4" width="22.6640625" bestFit="1" customWidth="1"/>
    <col min="6" max="6" width="33" bestFit="1" customWidth="1"/>
    <col min="7" max="7" width="21.5546875" style="1" bestFit="1" customWidth="1"/>
    <col min="8" max="8" width="48.33203125" style="1" bestFit="1" customWidth="1"/>
    <col min="9" max="9" width="20" bestFit="1" customWidth="1"/>
    <col min="10" max="10" width="24.44140625" style="1" bestFit="1" customWidth="1"/>
  </cols>
  <sheetData>
    <row r="1" spans="1:10" x14ac:dyDescent="0.3">
      <c r="A1" t="s">
        <v>0</v>
      </c>
    </row>
    <row r="2" spans="1:10" x14ac:dyDescent="0.3">
      <c r="A2" s="10" t="s">
        <v>5</v>
      </c>
      <c r="B2" s="10" t="s">
        <v>1</v>
      </c>
      <c r="C2" s="10" t="s">
        <v>2</v>
      </c>
      <c r="D2" s="10" t="s">
        <v>8</v>
      </c>
      <c r="E2" s="10" t="s">
        <v>3</v>
      </c>
      <c r="F2" s="10" t="s">
        <v>28</v>
      </c>
      <c r="G2" s="11" t="s">
        <v>25</v>
      </c>
      <c r="H2" s="11" t="s">
        <v>26</v>
      </c>
      <c r="I2" s="10" t="s">
        <v>4</v>
      </c>
      <c r="J2" s="11" t="s">
        <v>6</v>
      </c>
    </row>
    <row r="3" spans="1:10" x14ac:dyDescent="0.3">
      <c r="A3" s="2">
        <v>2.5000000000000001E-2</v>
      </c>
      <c r="B3" s="2">
        <v>450</v>
      </c>
      <c r="C3" s="2" t="s">
        <v>7</v>
      </c>
      <c r="D3" s="2" t="s">
        <v>9</v>
      </c>
      <c r="E3" s="2" t="s">
        <v>10</v>
      </c>
      <c r="F3" s="2">
        <v>125</v>
      </c>
      <c r="G3" s="3">
        <v>82.5</v>
      </c>
      <c r="H3" s="3">
        <f>G3*F3</f>
        <v>10312.5</v>
      </c>
      <c r="I3" s="12">
        <v>0</v>
      </c>
      <c r="J3" s="3">
        <f>I3*F3</f>
        <v>0</v>
      </c>
    </row>
    <row r="4" spans="1:10" x14ac:dyDescent="0.3">
      <c r="A4" s="2">
        <v>2.5000000000000001E-2</v>
      </c>
      <c r="B4" s="2">
        <v>450</v>
      </c>
      <c r="C4" s="2" t="s">
        <v>11</v>
      </c>
      <c r="D4" s="2" t="s">
        <v>9</v>
      </c>
      <c r="E4" s="2" t="s">
        <v>10</v>
      </c>
      <c r="F4" s="2">
        <v>155</v>
      </c>
      <c r="G4" s="3">
        <v>82.5</v>
      </c>
      <c r="H4" s="3">
        <f t="shared" ref="H4:H6" si="0">G4*F4</f>
        <v>12787.5</v>
      </c>
      <c r="I4" s="12">
        <v>0</v>
      </c>
      <c r="J4" s="3">
        <f t="shared" ref="J4:J6" si="1">I4*F4</f>
        <v>0</v>
      </c>
    </row>
    <row r="5" spans="1:10" x14ac:dyDescent="0.3">
      <c r="A5" s="2">
        <v>3.5000000000000003E-2</v>
      </c>
      <c r="B5" s="2">
        <v>450</v>
      </c>
      <c r="C5" s="2" t="s">
        <v>7</v>
      </c>
      <c r="D5" s="2" t="s">
        <v>9</v>
      </c>
      <c r="E5" s="2" t="s">
        <v>10</v>
      </c>
      <c r="F5" s="2">
        <v>227.5</v>
      </c>
      <c r="G5" s="3">
        <v>82.5</v>
      </c>
      <c r="H5" s="3">
        <f t="shared" si="0"/>
        <v>18768.75</v>
      </c>
      <c r="I5" s="12">
        <v>0</v>
      </c>
      <c r="J5" s="3">
        <f t="shared" si="1"/>
        <v>0</v>
      </c>
    </row>
    <row r="6" spans="1:10" x14ac:dyDescent="0.3">
      <c r="A6" s="2">
        <v>3.5000000000000003E-2</v>
      </c>
      <c r="B6" s="2">
        <v>450</v>
      </c>
      <c r="C6" s="2" t="s">
        <v>11</v>
      </c>
      <c r="D6" s="2" t="s">
        <v>9</v>
      </c>
      <c r="E6" s="2" t="s">
        <v>10</v>
      </c>
      <c r="F6" s="2">
        <v>205</v>
      </c>
      <c r="G6" s="3">
        <v>82.5</v>
      </c>
      <c r="H6" s="3">
        <f t="shared" si="0"/>
        <v>16912.5</v>
      </c>
      <c r="I6" s="12">
        <v>0</v>
      </c>
      <c r="J6" s="3">
        <f t="shared" si="1"/>
        <v>0</v>
      </c>
    </row>
    <row r="13" spans="1:10" x14ac:dyDescent="0.3">
      <c r="A13" s="2" t="s">
        <v>20</v>
      </c>
      <c r="B13" s="4">
        <f>SUM(H:H)</f>
        <v>58781.25</v>
      </c>
    </row>
    <row r="14" spans="1:10" x14ac:dyDescent="0.3">
      <c r="A14" s="2" t="s">
        <v>23</v>
      </c>
      <c r="B14" s="4">
        <f>B13*0.8</f>
        <v>47025</v>
      </c>
    </row>
    <row r="15" spans="1:10" x14ac:dyDescent="0.3">
      <c r="A15" s="2" t="s">
        <v>22</v>
      </c>
      <c r="B15" s="5">
        <v>10</v>
      </c>
    </row>
    <row r="16" spans="1:10" x14ac:dyDescent="0.3">
      <c r="A16" s="2" t="s">
        <v>19</v>
      </c>
      <c r="B16" s="4">
        <f>SUM(J:J)</f>
        <v>0</v>
      </c>
    </row>
    <row r="17" spans="1:2" x14ac:dyDescent="0.3">
      <c r="A17" s="2"/>
      <c r="B17" s="2"/>
    </row>
    <row r="18" spans="1:2" x14ac:dyDescent="0.3">
      <c r="A18" s="2" t="s">
        <v>21</v>
      </c>
      <c r="B18" s="6">
        <f>MIN((B13-B16)/(B13-B14)*B15,10)</f>
        <v>10</v>
      </c>
    </row>
  </sheetData>
  <sheetProtection algorithmName="SHA-512" hashValue="EnZ8E4msr7mO8PhGjgIC+SzzJcP9+6vKk8tj+79xTT8wQlDSLitqtUgb6YUzRjIEqrnu6LjFU4aB6l+pErziPA==" saltValue="2HVlJ7wY4ctmfwKEOX0kqQ==" spinCount="100000" sheet="1" objects="1" scenarios="1"/>
  <conditionalFormatting sqref="B18">
    <cfRule type="expression" dxfId="11" priority="5">
      <formula>B18&lt;0</formula>
    </cfRule>
  </conditionalFormatting>
  <conditionalFormatting sqref="I3:I6">
    <cfRule type="cellIs" dxfId="10" priority="4" operator="greaterThan">
      <formula>$G$3</formula>
    </cfRule>
  </conditionalFormatting>
  <conditionalFormatting sqref="I4">
    <cfRule type="cellIs" dxfId="9" priority="3" operator="greaterThan">
      <formula>$G$4</formula>
    </cfRule>
  </conditionalFormatting>
  <conditionalFormatting sqref="I5">
    <cfRule type="cellIs" dxfId="8" priority="2" operator="greaterThan">
      <formula>$H$5</formula>
    </cfRule>
  </conditionalFormatting>
  <conditionalFormatting sqref="I6">
    <cfRule type="cellIs" dxfId="7" priority="1" operator="greaterThan">
      <formula>$G$6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65F4-06A8-4ABB-924B-F73D6C6BCF35}">
  <dimension ref="A1:J18"/>
  <sheetViews>
    <sheetView workbookViewId="0">
      <selection activeCell="J3" sqref="J3"/>
    </sheetView>
  </sheetViews>
  <sheetFormatPr defaultRowHeight="14.4" x14ac:dyDescent="0.3"/>
  <cols>
    <col min="1" max="1" width="34.33203125" style="7" customWidth="1"/>
    <col min="2" max="2" width="14.5546875" bestFit="1" customWidth="1"/>
    <col min="3" max="3" width="8.33203125" bestFit="1" customWidth="1"/>
    <col min="4" max="4" width="20.33203125" bestFit="1" customWidth="1"/>
    <col min="5" max="5" width="14.6640625" bestFit="1" customWidth="1"/>
    <col min="6" max="6" width="30.33203125" bestFit="1" customWidth="1"/>
    <col min="7" max="7" width="23.44140625" bestFit="1" customWidth="1"/>
    <col min="8" max="8" width="19.6640625" customWidth="1"/>
    <col min="9" max="9" width="19.33203125" bestFit="1" customWidth="1"/>
    <col min="10" max="10" width="23.33203125" bestFit="1" customWidth="1"/>
  </cols>
  <sheetData>
    <row r="1" spans="1:10" x14ac:dyDescent="0.3">
      <c r="A1" s="7" t="s">
        <v>0</v>
      </c>
      <c r="G1" s="1"/>
      <c r="H1" s="1"/>
      <c r="J1" s="1"/>
    </row>
    <row r="2" spans="1:10" x14ac:dyDescent="0.3">
      <c r="A2" s="9" t="s">
        <v>5</v>
      </c>
      <c r="B2" s="10" t="s">
        <v>13</v>
      </c>
      <c r="C2" s="10" t="s">
        <v>2</v>
      </c>
      <c r="D2" s="10" t="s">
        <v>8</v>
      </c>
      <c r="E2" s="10" t="s">
        <v>3</v>
      </c>
      <c r="F2" s="10" t="s">
        <v>28</v>
      </c>
      <c r="G2" s="11" t="s">
        <v>25</v>
      </c>
      <c r="H2" s="11" t="s">
        <v>26</v>
      </c>
      <c r="I2" s="10" t="s">
        <v>4</v>
      </c>
      <c r="J2" s="11" t="s">
        <v>6</v>
      </c>
    </row>
    <row r="3" spans="1:10" x14ac:dyDescent="0.3">
      <c r="A3" s="8">
        <v>3.7999999999999999E-2</v>
      </c>
      <c r="B3" s="2" t="s">
        <v>12</v>
      </c>
      <c r="C3" s="2" t="s">
        <v>7</v>
      </c>
      <c r="D3" s="2" t="s">
        <v>14</v>
      </c>
      <c r="E3" s="2" t="s">
        <v>15</v>
      </c>
      <c r="F3" s="2">
        <v>125.5</v>
      </c>
      <c r="G3" s="3">
        <v>85</v>
      </c>
      <c r="H3" s="3">
        <f>G3*F3</f>
        <v>10667.5</v>
      </c>
      <c r="I3" s="12">
        <v>0</v>
      </c>
      <c r="J3" s="3">
        <f>I3*F3</f>
        <v>0</v>
      </c>
    </row>
    <row r="4" spans="1:10" x14ac:dyDescent="0.3">
      <c r="A4" s="8">
        <v>3.5000000000000003E-2</v>
      </c>
      <c r="B4" s="2">
        <v>260</v>
      </c>
      <c r="C4" s="2" t="s">
        <v>7</v>
      </c>
      <c r="D4" s="2" t="s">
        <v>16</v>
      </c>
      <c r="E4" s="2" t="s">
        <v>10</v>
      </c>
      <c r="F4" s="2">
        <v>39</v>
      </c>
      <c r="G4" s="3">
        <v>60</v>
      </c>
      <c r="H4" s="3">
        <f t="shared" ref="H4:H6" si="0">G4*F4</f>
        <v>2340</v>
      </c>
      <c r="I4" s="12">
        <v>0</v>
      </c>
      <c r="J4" s="3">
        <f t="shared" ref="J4:J6" si="1">I4*F4</f>
        <v>0</v>
      </c>
    </row>
    <row r="5" spans="1:10" x14ac:dyDescent="0.3">
      <c r="A5" s="8">
        <v>3.5000000000000003E-2</v>
      </c>
      <c r="B5" s="2">
        <v>260</v>
      </c>
      <c r="C5" s="2" t="s">
        <v>11</v>
      </c>
      <c r="D5" s="2" t="s">
        <v>16</v>
      </c>
      <c r="E5" s="2" t="s">
        <v>10</v>
      </c>
      <c r="F5" s="2">
        <v>60.5</v>
      </c>
      <c r="G5" s="3">
        <v>60</v>
      </c>
      <c r="H5" s="3">
        <f t="shared" si="0"/>
        <v>3630</v>
      </c>
      <c r="I5" s="12">
        <v>0</v>
      </c>
      <c r="J5" s="3">
        <f t="shared" si="1"/>
        <v>0</v>
      </c>
    </row>
    <row r="6" spans="1:10" x14ac:dyDescent="0.3">
      <c r="A6" s="8">
        <v>3.5000000000000003E-2</v>
      </c>
      <c r="B6" s="2" t="s">
        <v>27</v>
      </c>
      <c r="C6" s="2" t="s">
        <v>7</v>
      </c>
      <c r="D6" s="2" t="s">
        <v>17</v>
      </c>
      <c r="E6" s="2" t="s">
        <v>18</v>
      </c>
      <c r="F6" s="2">
        <v>29</v>
      </c>
      <c r="G6" s="3">
        <v>18</v>
      </c>
      <c r="H6" s="3">
        <f t="shared" si="0"/>
        <v>522</v>
      </c>
      <c r="I6" s="12">
        <v>0</v>
      </c>
      <c r="J6" s="3">
        <f t="shared" si="1"/>
        <v>0</v>
      </c>
    </row>
    <row r="13" spans="1:10" x14ac:dyDescent="0.3">
      <c r="A13" s="8" t="s">
        <v>20</v>
      </c>
      <c r="B13" s="4">
        <f>SUM(H:H)</f>
        <v>17159.5</v>
      </c>
    </row>
    <row r="14" spans="1:10" x14ac:dyDescent="0.3">
      <c r="A14" s="8" t="s">
        <v>24</v>
      </c>
      <c r="B14" s="4">
        <f>B13*0.8</f>
        <v>13727.6</v>
      </c>
    </row>
    <row r="15" spans="1:10" x14ac:dyDescent="0.3">
      <c r="A15" s="8" t="s">
        <v>22</v>
      </c>
      <c r="B15" s="5">
        <v>25</v>
      </c>
    </row>
    <row r="16" spans="1:10" x14ac:dyDescent="0.3">
      <c r="A16" s="8" t="s">
        <v>19</v>
      </c>
      <c r="B16" s="4">
        <f>SUM(J:J)</f>
        <v>0</v>
      </c>
    </row>
    <row r="17" spans="1:2" x14ac:dyDescent="0.3">
      <c r="A17" s="8"/>
      <c r="B17" s="2"/>
    </row>
    <row r="18" spans="1:2" x14ac:dyDescent="0.3">
      <c r="A18" s="8" t="s">
        <v>21</v>
      </c>
      <c r="B18" s="6">
        <f>MIN((B13-B16)/(B13-B14)*B15,25)</f>
        <v>25</v>
      </c>
    </row>
  </sheetData>
  <sheetProtection algorithmName="SHA-512" hashValue="gkFiRBsUhzacFRONPERaAU63nA3paKPFAtjSXq7nr+2Ie4zsfUm37gg01Kx/eUj2BMu2CjC9LbQJF9wwI4Sklg==" saltValue="PgZCERPeOtE4oXlTT6ax9w==" spinCount="100000" sheet="1" objects="1" scenarios="1"/>
  <conditionalFormatting sqref="B18">
    <cfRule type="expression" dxfId="6" priority="5">
      <formula>B18&lt;0</formula>
    </cfRule>
  </conditionalFormatting>
  <conditionalFormatting sqref="I3">
    <cfRule type="cellIs" dxfId="5" priority="4" operator="greaterThan">
      <formula>85</formula>
    </cfRule>
  </conditionalFormatting>
  <conditionalFormatting sqref="I4">
    <cfRule type="cellIs" dxfId="4" priority="3" operator="greaterThan">
      <formula>$G$4</formula>
    </cfRule>
  </conditionalFormatting>
  <conditionalFormatting sqref="I5">
    <cfRule type="cellIs" dxfId="3" priority="2" operator="greaterThan">
      <formula>$G$5</formula>
    </cfRule>
  </conditionalFormatting>
  <conditionalFormatting sqref="I6">
    <cfRule type="cellIs" dxfId="2" priority="1" operator="greaterThan">
      <formula>$G$6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657B-D18E-4F10-8C19-5628D5B10678}">
  <dimension ref="A1:F5"/>
  <sheetViews>
    <sheetView workbookViewId="0">
      <selection activeCell="F4" sqref="F4"/>
    </sheetView>
  </sheetViews>
  <sheetFormatPr defaultRowHeight="14.4" x14ac:dyDescent="0.3"/>
  <cols>
    <col min="1" max="1" width="15.77734375" bestFit="1" customWidth="1"/>
    <col min="2" max="2" width="12" bestFit="1" customWidth="1"/>
    <col min="3" max="3" width="8.21875" bestFit="1" customWidth="1"/>
    <col min="4" max="4" width="15.44140625" bestFit="1" customWidth="1"/>
    <col min="5" max="5" width="24.5546875" bestFit="1" customWidth="1"/>
    <col min="6" max="6" width="19.21875" bestFit="1" customWidth="1"/>
  </cols>
  <sheetData>
    <row r="1" spans="1:6" x14ac:dyDescent="0.3">
      <c r="A1" s="7" t="s">
        <v>0</v>
      </c>
    </row>
    <row r="2" spans="1:6" x14ac:dyDescent="0.3">
      <c r="A2" s="9" t="s">
        <v>5</v>
      </c>
      <c r="B2" s="10" t="s">
        <v>13</v>
      </c>
      <c r="C2" s="10" t="s">
        <v>2</v>
      </c>
      <c r="D2" s="10" t="s">
        <v>8</v>
      </c>
      <c r="E2" s="10" t="s">
        <v>3</v>
      </c>
      <c r="F2" s="10" t="s">
        <v>4</v>
      </c>
    </row>
    <row r="3" spans="1:6" x14ac:dyDescent="0.3">
      <c r="A3" s="8">
        <v>3.5000000000000003E-2</v>
      </c>
      <c r="B3" s="2">
        <v>300</v>
      </c>
      <c r="C3" s="2" t="s">
        <v>7</v>
      </c>
      <c r="D3" s="2" t="s">
        <v>17</v>
      </c>
      <c r="E3" s="2" t="s">
        <v>33</v>
      </c>
      <c r="F3" s="12">
        <v>0</v>
      </c>
    </row>
    <row r="4" spans="1:6" x14ac:dyDescent="0.3">
      <c r="A4" s="8">
        <v>1.7999999999999999E-2</v>
      </c>
      <c r="B4" s="2">
        <v>450</v>
      </c>
      <c r="C4" s="2" t="s">
        <v>7</v>
      </c>
      <c r="D4" s="2" t="s">
        <v>29</v>
      </c>
      <c r="E4" s="2" t="s">
        <v>32</v>
      </c>
      <c r="F4" s="12">
        <v>0</v>
      </c>
    </row>
    <row r="5" spans="1:6" x14ac:dyDescent="0.3">
      <c r="A5" s="8">
        <v>3.5000000000000003E-2</v>
      </c>
      <c r="B5" s="2">
        <v>500</v>
      </c>
      <c r="C5" s="2" t="s">
        <v>7</v>
      </c>
      <c r="D5" s="2" t="s">
        <v>30</v>
      </c>
      <c r="E5" s="2" t="s">
        <v>31</v>
      </c>
      <c r="F5" s="12">
        <v>0</v>
      </c>
    </row>
  </sheetData>
  <sheetProtection algorithmName="SHA-512" hashValue="cUlYDL74CinYzxlfakSjw0nocrZcIqq9BC7SZ63divPnuRorRCm/EVbpws7O3PaeZiwfcNz9ur6ZtLpJr5xNJA==" saltValue="bpq7cvaFW422DFPVco8s3g==" spinCount="100000" sheet="1" objects="1" scenarios="1"/>
  <conditionalFormatting sqref="F3">
    <cfRule type="cellIs" dxfId="1" priority="4" operator="greaterThan">
      <formula>85</formula>
    </cfRule>
  </conditionalFormatting>
  <conditionalFormatting sqref="F4:F5">
    <cfRule type="cellIs" dxfId="0" priority="2" operator="greater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Instructie</vt:lpstr>
      <vt:lpstr>Perceel 1</vt:lpstr>
      <vt:lpstr>Perceel 2</vt:lpstr>
      <vt:lpstr>Perceel 2 Optionele Scope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Been, J.S.S. (FB-INKOOP)</dc:creator>
  <cp:lastModifiedBy>Been, Jimmy (FB-INKOOP - LUMC)</cp:lastModifiedBy>
  <cp:lastPrinted>2026-04-17T09:21:00Z</cp:lastPrinted>
  <dcterms:created xsi:type="dcterms:W3CDTF">2015-06-05T18:17:20Z</dcterms:created>
  <dcterms:modified xsi:type="dcterms:W3CDTF">2026-04-17T09:21:08Z</dcterms:modified>
</cp:coreProperties>
</file>