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404"/>
  <workbookPr filterPrivacy="1" codeName="ThisWorkbook" autoCompressPictures="0"/>
  <xr:revisionPtr revIDLastSave="1272" documentId="8_{4C337B58-56FF-274A-B928-E650CF57B92E}" xr6:coauthVersionLast="47" xr6:coauthVersionMax="47" xr10:uidLastSave="{44A84DAB-F057-FB41-95F6-47B3A1EFDC64}"/>
  <bookViews>
    <workbookView xWindow="28800" yWindow="600" windowWidth="51200" windowHeight="21000" activeTab="7" xr2:uid="{00000000-000D-0000-FFFF-FFFF00000000}"/>
  </bookViews>
  <sheets>
    <sheet name="Beoordelen open vragen" sheetId="6" r:id="rId1"/>
    <sheet name="Beoordelen interview" sheetId="21" r:id="rId2"/>
    <sheet name="Voorzitter CvB" sheetId="7" r:id="rId3"/>
    <sheet name="Lid RvT 1" sheetId="15" r:id="rId4"/>
    <sheet name="Lid RvT 2" sheetId="16" r:id="rId5"/>
    <sheet name="Manager F&amp;C" sheetId="17" r:id="rId6"/>
    <sheet name="Financieel adviseur" sheetId="18" r:id="rId7"/>
    <sheet name="Consensus" sheetId="9" r:id="rId8"/>
    <sheet name="Eindscores" sheetId="22" r:id="rId9"/>
  </sheets>
  <definedNames>
    <definedName name="OLE_LINK2" localSheetId="0">'Beoordelen open vragen'!$A$4</definedName>
    <definedName name="Score">'Beoordelen open vragen'!$B$3:$B$8</definedName>
  </definedName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5" i="9" l="1"/>
  <c r="G75" i="9"/>
  <c r="J75" i="9"/>
  <c r="J68" i="9"/>
  <c r="G68" i="9"/>
  <c r="D68" i="9"/>
  <c r="D61" i="9"/>
  <c r="G61" i="9"/>
  <c r="J61" i="9"/>
  <c r="J54" i="9"/>
  <c r="G54" i="9"/>
  <c r="D54" i="9"/>
  <c r="D47" i="9"/>
  <c r="G47" i="9"/>
  <c r="J47" i="9"/>
  <c r="J40" i="9"/>
  <c r="G40" i="9"/>
  <c r="D40" i="9"/>
  <c r="J30" i="9"/>
  <c r="G30" i="9"/>
  <c r="D30" i="9"/>
  <c r="D23" i="9"/>
  <c r="G23" i="9"/>
  <c r="J23" i="9"/>
  <c r="J16" i="9"/>
  <c r="G16" i="9"/>
  <c r="D16" i="9"/>
  <c r="J9" i="9"/>
  <c r="G9" i="9"/>
  <c r="D9" i="9"/>
  <c r="J28" i="9"/>
  <c r="J27" i="9"/>
  <c r="J26" i="9"/>
  <c r="J25" i="9"/>
  <c r="J24" i="9"/>
  <c r="G28" i="9"/>
  <c r="G27" i="9"/>
  <c r="G26" i="9"/>
  <c r="G25" i="9"/>
  <c r="G24" i="9"/>
  <c r="D28" i="9"/>
  <c r="D27" i="9"/>
  <c r="D26" i="9"/>
  <c r="D25" i="9"/>
  <c r="D24" i="9"/>
  <c r="J10" i="9"/>
  <c r="D76" i="9" l="1"/>
  <c r="G76" i="9"/>
  <c r="J76" i="9"/>
  <c r="J31" i="9"/>
  <c r="G31" i="9"/>
  <c r="D31" i="9"/>
  <c r="J73" i="9"/>
  <c r="J72" i="9"/>
  <c r="J71" i="9"/>
  <c r="J70" i="9"/>
  <c r="J69" i="9"/>
  <c r="G73" i="9"/>
  <c r="G72" i="9"/>
  <c r="G71" i="9"/>
  <c r="G70" i="9"/>
  <c r="G69" i="9"/>
  <c r="J66" i="9"/>
  <c r="J65" i="9"/>
  <c r="J64" i="9"/>
  <c r="J63" i="9"/>
  <c r="J62" i="9"/>
  <c r="G66" i="9"/>
  <c r="G65" i="9"/>
  <c r="G64" i="9"/>
  <c r="G63" i="9"/>
  <c r="G62" i="9"/>
  <c r="D73" i="9"/>
  <c r="D72" i="9"/>
  <c r="D71" i="9"/>
  <c r="D70" i="9"/>
  <c r="D69" i="9"/>
  <c r="D66" i="9"/>
  <c r="D65" i="9"/>
  <c r="D64" i="9"/>
  <c r="D63" i="9"/>
  <c r="D62" i="9"/>
  <c r="J59" i="9"/>
  <c r="J58" i="9"/>
  <c r="J57" i="9"/>
  <c r="J56" i="9"/>
  <c r="J55" i="9"/>
  <c r="G59" i="9"/>
  <c r="G58" i="9"/>
  <c r="G57" i="9"/>
  <c r="G55" i="9"/>
  <c r="G56" i="9"/>
  <c r="D59" i="9"/>
  <c r="D58" i="9"/>
  <c r="D57" i="9"/>
  <c r="D56" i="9"/>
  <c r="D55" i="9"/>
  <c r="B73" i="9"/>
  <c r="B72" i="9"/>
  <c r="B71" i="9"/>
  <c r="B70" i="9"/>
  <c r="B69" i="9"/>
  <c r="B66" i="9"/>
  <c r="B65" i="9"/>
  <c r="B64" i="9"/>
  <c r="B63" i="9"/>
  <c r="B62" i="9"/>
  <c r="B59" i="9"/>
  <c r="B58" i="9"/>
  <c r="B57" i="9"/>
  <c r="B56" i="9"/>
  <c r="B55" i="9"/>
  <c r="A69" i="9"/>
  <c r="A62" i="9"/>
  <c r="A55" i="9"/>
  <c r="A10" i="18"/>
  <c r="A9" i="18"/>
  <c r="B52" i="9"/>
  <c r="B51" i="9"/>
  <c r="B50" i="9"/>
  <c r="B49" i="9"/>
  <c r="B48" i="9"/>
  <c r="B45" i="9"/>
  <c r="B44" i="9"/>
  <c r="B43" i="9"/>
  <c r="B42" i="9"/>
  <c r="B41" i="9"/>
  <c r="B38" i="9"/>
  <c r="B37" i="9"/>
  <c r="B36" i="9"/>
  <c r="B35" i="9"/>
  <c r="B34" i="9"/>
  <c r="B28" i="9"/>
  <c r="B27" i="9"/>
  <c r="B26" i="9"/>
  <c r="B25" i="9"/>
  <c r="B24" i="9"/>
  <c r="B21" i="9"/>
  <c r="B20" i="9"/>
  <c r="B19" i="9"/>
  <c r="B18" i="9"/>
  <c r="B17" i="9"/>
  <c r="B14" i="9"/>
  <c r="B13" i="9"/>
  <c r="B12" i="9"/>
  <c r="B11" i="9"/>
  <c r="B10" i="9"/>
  <c r="B7" i="9"/>
  <c r="B6" i="9"/>
  <c r="B5" i="9"/>
  <c r="B4" i="9"/>
  <c r="B3" i="9"/>
  <c r="A24" i="9"/>
  <c r="A24" i="18"/>
  <c r="A22" i="18"/>
  <c r="A20" i="18"/>
  <c r="A10" i="17"/>
  <c r="A9" i="17"/>
  <c r="A24" i="17"/>
  <c r="A22" i="17"/>
  <c r="A20" i="17"/>
  <c r="A13" i="16"/>
  <c r="A10" i="16"/>
  <c r="A9" i="16"/>
  <c r="A24" i="16"/>
  <c r="A22" i="16"/>
  <c r="A20" i="16"/>
  <c r="A10" i="15"/>
  <c r="A9" i="15"/>
  <c r="A13" i="15"/>
  <c r="A10" i="7"/>
  <c r="A9" i="7"/>
  <c r="A24" i="7"/>
  <c r="A22" i="7"/>
  <c r="A20" i="7"/>
  <c r="C4" i="22" l="1"/>
  <c r="E4" i="22"/>
  <c r="G4" i="22"/>
  <c r="G3" i="22"/>
  <c r="E3" i="22"/>
  <c r="C3" i="22"/>
  <c r="G2" i="22"/>
  <c r="E2" i="22"/>
  <c r="J52" i="9"/>
  <c r="J51" i="9"/>
  <c r="J50" i="9"/>
  <c r="J49" i="9"/>
  <c r="J48" i="9"/>
  <c r="J45" i="9"/>
  <c r="J44" i="9"/>
  <c r="J43" i="9"/>
  <c r="J42" i="9"/>
  <c r="J41" i="9"/>
  <c r="J34" i="9"/>
  <c r="J38" i="9"/>
  <c r="J37" i="9"/>
  <c r="J36" i="9"/>
  <c r="J35" i="9"/>
  <c r="G52" i="9"/>
  <c r="G51" i="9"/>
  <c r="G50" i="9"/>
  <c r="G49" i="9"/>
  <c r="G48" i="9"/>
  <c r="G45" i="9"/>
  <c r="G44" i="9"/>
  <c r="G43" i="9"/>
  <c r="G42" i="9"/>
  <c r="G41" i="9"/>
  <c r="G38" i="9"/>
  <c r="G37" i="9"/>
  <c r="G36" i="9"/>
  <c r="G35" i="9"/>
  <c r="G34" i="9"/>
  <c r="J21" i="9"/>
  <c r="J20" i="9"/>
  <c r="J19" i="9"/>
  <c r="J18" i="9"/>
  <c r="J17" i="9"/>
  <c r="J14" i="9"/>
  <c r="J13" i="9"/>
  <c r="J12" i="9"/>
  <c r="J11" i="9"/>
  <c r="J7" i="9"/>
  <c r="J6" i="9"/>
  <c r="J5" i="9"/>
  <c r="J4" i="9"/>
  <c r="J3" i="9"/>
  <c r="G21" i="9"/>
  <c r="G20" i="9"/>
  <c r="G19" i="9"/>
  <c r="G18" i="9"/>
  <c r="G17" i="9"/>
  <c r="G14" i="9"/>
  <c r="G13" i="9"/>
  <c r="G12" i="9"/>
  <c r="G11" i="9"/>
  <c r="G10" i="9"/>
  <c r="G7" i="9"/>
  <c r="G6" i="9"/>
  <c r="G5" i="9"/>
  <c r="G4" i="9"/>
  <c r="G3" i="9"/>
  <c r="J2" i="9"/>
  <c r="J33" i="9" s="1"/>
  <c r="G2" i="9"/>
  <c r="G33" i="9" s="1"/>
  <c r="A10" i="9"/>
  <c r="D2" i="9"/>
  <c r="D33" i="9" s="1"/>
  <c r="C2" i="22"/>
  <c r="A18" i="18"/>
  <c r="A16" i="18"/>
  <c r="A14" i="18"/>
  <c r="A13" i="18"/>
  <c r="A8" i="18"/>
  <c r="A7" i="18"/>
  <c r="A6" i="18"/>
  <c r="A5" i="18"/>
  <c r="A4" i="18"/>
  <c r="A3" i="18"/>
  <c r="A2" i="18"/>
  <c r="A18" i="17"/>
  <c r="A16" i="17"/>
  <c r="A14" i="17"/>
  <c r="A13" i="17"/>
  <c r="A8" i="17"/>
  <c r="A7" i="17"/>
  <c r="A6" i="17"/>
  <c r="A5" i="17"/>
  <c r="A4" i="17"/>
  <c r="A3" i="17"/>
  <c r="A2" i="17"/>
  <c r="A18" i="16"/>
  <c r="A16" i="16"/>
  <c r="A14" i="16"/>
  <c r="A8" i="16"/>
  <c r="A7" i="16"/>
  <c r="A6" i="16"/>
  <c r="A5" i="16"/>
  <c r="A4" i="16"/>
  <c r="A3" i="16"/>
  <c r="A2" i="16"/>
  <c r="A18" i="15"/>
  <c r="A16" i="15"/>
  <c r="A14" i="15"/>
  <c r="A8" i="15"/>
  <c r="A7" i="15"/>
  <c r="A6" i="15"/>
  <c r="A5" i="15"/>
  <c r="A4" i="15"/>
  <c r="A3" i="15"/>
  <c r="A2" i="15"/>
  <c r="D52" i="9"/>
  <c r="D51" i="9"/>
  <c r="D50" i="9"/>
  <c r="D49" i="9"/>
  <c r="D48" i="9"/>
  <c r="D45" i="9"/>
  <c r="D44" i="9"/>
  <c r="D43" i="9"/>
  <c r="D42" i="9"/>
  <c r="D41" i="9"/>
  <c r="D38" i="9"/>
  <c r="D37" i="9"/>
  <c r="D36" i="9"/>
  <c r="D35" i="9"/>
  <c r="D34" i="9"/>
  <c r="A48" i="9"/>
  <c r="A16" i="7"/>
  <c r="A18" i="7"/>
  <c r="A41" i="9"/>
  <c r="A34" i="9"/>
  <c r="A33" i="9"/>
  <c r="A2" i="9"/>
  <c r="A14" i="7"/>
  <c r="A7" i="7"/>
  <c r="A8" i="7"/>
  <c r="A5" i="7"/>
  <c r="A6" i="7"/>
  <c r="A3" i="7"/>
  <c r="A4" i="7"/>
  <c r="A13" i="7"/>
  <c r="A2" i="7"/>
  <c r="D21" i="9"/>
  <c r="D20" i="9"/>
  <c r="D19" i="9"/>
  <c r="D14" i="9"/>
  <c r="D13" i="9"/>
  <c r="D12" i="9"/>
  <c r="D7" i="9"/>
  <c r="D6" i="9"/>
  <c r="D5" i="9"/>
  <c r="A17" i="9"/>
  <c r="A3" i="9"/>
  <c r="D11" i="9"/>
  <c r="D10" i="9"/>
  <c r="D18" i="9"/>
  <c r="D17" i="9"/>
  <c r="D4" i="9"/>
  <c r="D3" i="9"/>
  <c r="E5" i="22" l="1"/>
  <c r="E9" i="22" s="1"/>
  <c r="C5" i="22"/>
  <c r="C9" i="22" s="1"/>
  <c r="G5" i="22"/>
  <c r="G9" i="22" s="1"/>
</calcChain>
</file>

<file path=xl/sharedStrings.xml><?xml version="1.0" encoding="utf-8"?>
<sst xmlns="http://schemas.openxmlformats.org/spreadsheetml/2006/main" count="439" uniqueCount="53">
  <si>
    <t>Beoordeling criterium Open vragen</t>
  </si>
  <si>
    <t>Score:</t>
  </si>
  <si>
    <t>Zie bijlage 6 - Kwaliteit</t>
  </si>
  <si>
    <t>Uitmuntend</t>
  </si>
  <si>
    <t>Goed</t>
  </si>
  <si>
    <t>Voldoende</t>
  </si>
  <si>
    <t>Matig</t>
  </si>
  <si>
    <t>Onvoldoende</t>
  </si>
  <si>
    <t>Beoordeling criterium Interview</t>
  </si>
  <si>
    <t>&lt;MOTIVATIE&gt;</t>
  </si>
  <si>
    <t>&lt;&lt;MOTIVATIE&gt;&gt;</t>
  </si>
  <si>
    <t>Consensus:</t>
  </si>
  <si>
    <t>Onderdeel</t>
  </si>
  <si>
    <t>6.1 Open vragen + toelichting</t>
  </si>
  <si>
    <t xml:space="preserve">6.2 Interview </t>
  </si>
  <si>
    <t>&lt;NAAM INSCHRIJVER 1&gt;</t>
  </si>
  <si>
    <t>&lt;NAAM INSCHRIJVER 2&gt;</t>
  </si>
  <si>
    <t>&lt;NAAM INSCHRIJVER 3&gt;</t>
  </si>
  <si>
    <t>Totaalscores open vragen</t>
  </si>
  <si>
    <t>Behaalde score vraag 1:</t>
  </si>
  <si>
    <t>Behaalde score vraag 2:</t>
  </si>
  <si>
    <t>Behaalde score vraag 3:</t>
  </si>
  <si>
    <t>Totaal behaalde score subcriterium open vragen:</t>
  </si>
  <si>
    <t>Totaal behaalde score subcriterium interview:</t>
  </si>
  <si>
    <t>Totaalscore criterium kwaliteit</t>
  </si>
  <si>
    <t>Totaal behaalde score criterium kwaliteit:</t>
  </si>
  <si>
    <t>Totaal behaalde score criterium prijs:</t>
  </si>
  <si>
    <t>EINDSCORE (prijs + kwaliteit):</t>
  </si>
  <si>
    <t>Vraag 4</t>
  </si>
  <si>
    <t>Vraag 5</t>
  </si>
  <si>
    <t>Vraag 6</t>
  </si>
  <si>
    <t>Behaalde score vraag 4:</t>
  </si>
  <si>
    <t xml:space="preserve">Behaalde score vraag 6: </t>
  </si>
  <si>
    <t xml:space="preserve">Behaalde score vraag 5: </t>
  </si>
  <si>
    <t>Beoordelaar 1: Voorzitter CvB</t>
  </si>
  <si>
    <t>Beoordelaar 2: Lid RvT 1</t>
  </si>
  <si>
    <t>Beoordelaar 3: Lid RvT 2</t>
  </si>
  <si>
    <t>Beoordelaar 4: Manager F&amp;C</t>
  </si>
  <si>
    <t>Beoordelaar 5: Financieel adviseur</t>
  </si>
  <si>
    <t xml:space="preserve">1. Werkwijze jaarrekening (interim en eindejaarscontrole) en bekostigingscontrole (assurancerapporten) en gesubsidieerd onderzoek </t>
  </si>
  <si>
    <t>2. Adviesrol/kennis op aandachtsgebieden</t>
  </si>
  <si>
    <t>3. Partnerschap en onafhankelijke rol</t>
  </si>
  <si>
    <t xml:space="preserve">4. Duurzaamheid en MVOI </t>
  </si>
  <si>
    <t xml:space="preserve">Naast de gestelde eisen uit de onderhavige aanbesteding is Aanbestedende dienst op zoek naar een accountantskantoor die haar gedurende de periode van de overeenkomst kan voorzien van veel toegevoegde waarde. Hoe meer toegevoegde waarde een Inschrijver biedt, hoe hoger Inschrijver op dit onderdeel scoort. </t>
  </si>
  <si>
    <t xml:space="preserve">Om vast te kunnen stellen dat de Inschrijver beschikt over deskundige adviseurs en medewerkers om de (nadere) opdrachten te kunnen uitvoeren zullen de beoordelaars zes vragen stellen, deze vragen zijn opgesteld VOOR publicatie van deze aanbesteding en in bewaring gesteld bij het begeleidende adviesbureau. </t>
  </si>
  <si>
    <t>Vraag 2 - Risico-inschatting</t>
  </si>
  <si>
    <t>Vraag 1 - Beoordeling geïntegreerd jaardocument</t>
  </si>
  <si>
    <t>Vraag 3 - Analyse van kernpunten</t>
  </si>
  <si>
    <t>Vraag 4 - Professionele oordeelsvorming en bandbreedte</t>
  </si>
  <si>
    <t>Vraag 5 - Samenwerking controleteams</t>
  </si>
  <si>
    <t>Indien Inschrijver tweemaal of meer matig scoort zal zij worden uitgesloten.</t>
  </si>
  <si>
    <t>indien Inschrijver tweemaal of meer matig scoort zal zij worden uitgesloten.</t>
  </si>
  <si>
    <t>Vraag 6 - Managementletter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</si>
</sst>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quot;\ #,##0;&quot;€&quot;\ \-#,##0"/>
    <numFmt numFmtId="165" formatCode="&quot;€&quot;\ #,##0_-"/>
    <numFmt numFmtId="166" formatCode="#,##0.00_ ;\-#,##0.00\ "/>
    <numFmt numFmtId="167" formatCode="#,##0_ ;\-#,##0\ "/>
    <numFmt numFmtId="168" formatCode="_(* #,##0_);_(* \(#,##0\);_(* &quot;-&quot;??_);_(@_)"/>
  </numFmts>
  <fonts count="29" x14ac:knownFonts="1">
    <font>
      <sz val="11"/>
      <color theme="1"/>
      <name val="Calibri"/>
      <family val="2"/>
      <scheme val="minor"/>
    </font>
    <font>
      <sz val="12"/>
      <color theme="1"/>
      <name val="Calibri"/>
      <family val="2"/>
      <scheme val="minor"/>
    </font>
    <font>
      <sz val="12"/>
      <color theme="1"/>
      <name val="Calibri"/>
      <family val="2"/>
      <scheme val="minor"/>
    </font>
    <font>
      <b/>
      <sz val="12"/>
      <color theme="1"/>
      <name val="Verdana"/>
      <family val="2"/>
    </font>
    <font>
      <sz val="10"/>
      <color theme="1"/>
      <name val="Verdana"/>
      <family val="2"/>
    </font>
    <font>
      <b/>
      <sz val="10"/>
      <color theme="1"/>
      <name val="Verdana"/>
      <family val="2"/>
    </font>
    <font>
      <b/>
      <sz val="12"/>
      <color theme="0"/>
      <name val="Verdana"/>
      <family val="2"/>
    </font>
    <font>
      <u/>
      <sz val="11"/>
      <color theme="10"/>
      <name val="Calibri"/>
      <family val="2"/>
      <scheme val="minor"/>
    </font>
    <font>
      <u/>
      <sz val="11"/>
      <color theme="11"/>
      <name val="Calibri"/>
      <family val="2"/>
      <scheme val="minor"/>
    </font>
    <font>
      <b/>
      <sz val="10"/>
      <color theme="0"/>
      <name val="Verdana"/>
      <family val="2"/>
    </font>
    <font>
      <b/>
      <sz val="11"/>
      <color theme="1"/>
      <name val="Verdana"/>
      <family val="2"/>
    </font>
    <font>
      <sz val="10"/>
      <color theme="0"/>
      <name val="Verdana"/>
      <family val="2"/>
    </font>
    <font>
      <b/>
      <sz val="11"/>
      <color theme="1"/>
      <name val="Calibri"/>
      <family val="2"/>
      <scheme val="minor"/>
    </font>
    <font>
      <b/>
      <sz val="11"/>
      <color theme="0"/>
      <name val="Verdana"/>
      <family val="2"/>
    </font>
    <font>
      <sz val="10"/>
      <color theme="1"/>
      <name val="Calibri"/>
      <family val="2"/>
      <scheme val="minor"/>
    </font>
    <font>
      <sz val="10"/>
      <color rgb="FF454545"/>
      <name val="Helvetica Neue"/>
      <family val="2"/>
    </font>
    <font>
      <b/>
      <sz val="16"/>
      <color theme="1"/>
      <name val="Verdana"/>
      <family val="2"/>
    </font>
    <font>
      <b/>
      <sz val="16"/>
      <color theme="0"/>
      <name val="Verdana"/>
      <family val="2"/>
    </font>
    <font>
      <b/>
      <sz val="14"/>
      <color theme="1"/>
      <name val="Verdana"/>
      <family val="2"/>
    </font>
    <font>
      <sz val="12"/>
      <color theme="1"/>
      <name val="Verdana"/>
      <family val="2"/>
    </font>
    <font>
      <sz val="11"/>
      <color theme="1"/>
      <name val="Calibri"/>
      <family val="2"/>
      <scheme val="minor"/>
    </font>
    <font>
      <sz val="16"/>
      <color theme="1"/>
      <name val="Verdana"/>
      <family val="2"/>
    </font>
    <font>
      <b/>
      <sz val="20"/>
      <color theme="0"/>
      <name val="Verdana"/>
      <family val="2"/>
    </font>
    <font>
      <b/>
      <sz val="14"/>
      <color theme="0"/>
      <name val="Verdana"/>
      <family val="2"/>
    </font>
    <font>
      <b/>
      <sz val="11"/>
      <color rgb="FF000000"/>
      <name val="Verdana"/>
      <family val="2"/>
    </font>
    <font>
      <sz val="10"/>
      <color rgb="FF000000"/>
      <name val="Verdana"/>
      <family val="2"/>
    </font>
    <font>
      <sz val="11"/>
      <color rgb="FF000000"/>
      <name val="Calibri"/>
      <family val="2"/>
      <scheme val="minor"/>
    </font>
    <font>
      <b/>
      <sz val="11"/>
      <color rgb="FFFFFFFF"/>
      <name val="Verdana"/>
      <family val="2"/>
    </font>
    <font>
      <i/>
      <sz val="12"/>
      <color rgb="FFFF0000"/>
      <name val="Verdana"/>
      <family val="2"/>
    </font>
  </fonts>
  <fills count="10">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0"/>
        <bgColor theme="0"/>
      </patternFill>
    </fill>
    <fill>
      <patternFill patternType="solid">
        <fgColor theme="1"/>
        <bgColor indexed="64"/>
      </patternFill>
    </fill>
    <fill>
      <patternFill patternType="solid">
        <fgColor rgb="FF346E3A"/>
        <bgColor indexed="64"/>
      </patternFill>
    </fill>
    <fill>
      <patternFill patternType="solid">
        <fgColor rgb="FFEBF1DE"/>
        <bgColor rgb="FF000000"/>
      </patternFill>
    </fill>
    <fill>
      <patternFill patternType="solid">
        <fgColor rgb="FFFFFFFF"/>
        <bgColor rgb="FFFFFFFF"/>
      </patternFill>
    </fill>
    <fill>
      <patternFill patternType="solid">
        <fgColor rgb="FF346E3A"/>
        <bgColor rgb="FF000000"/>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indexed="64"/>
      </right>
      <top/>
      <bottom/>
      <diagonal/>
    </border>
    <border>
      <left/>
      <right style="thin">
        <color rgb="FF000000"/>
      </right>
      <top style="thin">
        <color indexed="64"/>
      </top>
      <bottom style="thin">
        <color indexed="64"/>
      </bottom>
      <diagonal/>
    </border>
  </borders>
  <cellStyleXfs count="58">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43" fontId="20" fillId="0" borderId="0" applyFont="0" applyFill="0" applyBorder="0" applyAlignment="0" applyProtection="0"/>
  </cellStyleXfs>
  <cellXfs count="122">
    <xf numFmtId="0" fontId="0" fillId="0" borderId="0" xfId="0"/>
    <xf numFmtId="0" fontId="4" fillId="0" borderId="0" xfId="0" applyFont="1"/>
    <xf numFmtId="0" fontId="0" fillId="0" borderId="0" xfId="0" applyAlignment="1">
      <alignment wrapText="1"/>
    </xf>
    <xf numFmtId="0" fontId="4" fillId="2" borderId="0" xfId="0" applyFont="1" applyFill="1"/>
    <xf numFmtId="0" fontId="4" fillId="2" borderId="6" xfId="0" applyFont="1" applyFill="1" applyBorder="1" applyAlignment="1">
      <alignment horizontal="left" vertical="center" wrapText="1" indent="1"/>
    </xf>
    <xf numFmtId="0" fontId="4" fillId="2" borderId="6" xfId="0" applyFont="1" applyFill="1" applyBorder="1"/>
    <xf numFmtId="165" fontId="4" fillId="0" borderId="0" xfId="0" applyNumberFormat="1" applyFont="1" applyAlignment="1">
      <alignment horizontal="center" wrapText="1"/>
    </xf>
    <xf numFmtId="0" fontId="4" fillId="0" borderId="0" xfId="0" applyFont="1" applyAlignment="1">
      <alignment wrapText="1"/>
    </xf>
    <xf numFmtId="0" fontId="11" fillId="0" borderId="0" xfId="0" applyFont="1" applyAlignment="1">
      <alignment wrapText="1"/>
    </xf>
    <xf numFmtId="0" fontId="4" fillId="3" borderId="1" xfId="0" applyFont="1" applyFill="1" applyBorder="1" applyAlignment="1">
      <alignment horizontal="left" vertical="center" wrapText="1"/>
    </xf>
    <xf numFmtId="0" fontId="9" fillId="0" borderId="0" xfId="0" applyFont="1" applyAlignment="1">
      <alignment wrapText="1"/>
    </xf>
    <xf numFmtId="0" fontId="12" fillId="0" borderId="0" xfId="0" applyFont="1" applyAlignment="1">
      <alignment wrapText="1"/>
    </xf>
    <xf numFmtId="0" fontId="5" fillId="0" borderId="0" xfId="0" applyFont="1" applyAlignment="1">
      <alignment wrapText="1"/>
    </xf>
    <xf numFmtId="0" fontId="2" fillId="0" borderId="0" xfId="0" applyFont="1"/>
    <xf numFmtId="165" fontId="5" fillId="3" borderId="1" xfId="0" applyNumberFormat="1" applyFont="1" applyFill="1" applyBorder="1" applyAlignment="1" applyProtection="1">
      <alignment horizontal="center" vertical="center" wrapText="1"/>
      <protection locked="0"/>
    </xf>
    <xf numFmtId="0" fontId="9" fillId="0" borderId="6" xfId="0" applyFont="1" applyBorder="1" applyAlignment="1">
      <alignment horizontal="left" vertical="center" indent="1"/>
    </xf>
    <xf numFmtId="0" fontId="14" fillId="0" borderId="0" xfId="0" applyFont="1"/>
    <xf numFmtId="0" fontId="14" fillId="0" borderId="0" xfId="0" applyFont="1" applyAlignment="1">
      <alignment wrapText="1"/>
    </xf>
    <xf numFmtId="0" fontId="15" fillId="0" borderId="0" xfId="0" applyFont="1"/>
    <xf numFmtId="0" fontId="4" fillId="4" borderId="6" xfId="0" applyFont="1" applyFill="1" applyBorder="1" applyAlignment="1">
      <alignment vertical="center" wrapText="1"/>
    </xf>
    <xf numFmtId="0" fontId="10" fillId="4" borderId="6" xfId="0" applyFont="1" applyFill="1" applyBorder="1" applyAlignment="1">
      <alignment horizontal="right" vertical="center" wrapText="1"/>
    </xf>
    <xf numFmtId="0" fontId="6" fillId="4" borderId="6" xfId="0" applyFont="1" applyFill="1" applyBorder="1" applyAlignment="1">
      <alignment horizontal="left" vertical="center" wrapText="1"/>
    </xf>
    <xf numFmtId="0" fontId="6" fillId="0" borderId="6" xfId="0" applyFont="1" applyBorder="1" applyAlignment="1">
      <alignment horizontal="left" vertical="center" indent="1"/>
    </xf>
    <xf numFmtId="0" fontId="18" fillId="2" borderId="6" xfId="0" applyFont="1" applyFill="1" applyBorder="1" applyAlignment="1">
      <alignment horizontal="left" vertical="center" indent="1"/>
    </xf>
    <xf numFmtId="0" fontId="19" fillId="2" borderId="6" xfId="0" applyFont="1" applyFill="1" applyBorder="1" applyAlignment="1">
      <alignment horizontal="left" vertical="center" wrapText="1" indent="1"/>
    </xf>
    <xf numFmtId="0" fontId="17" fillId="2" borderId="6" xfId="0" applyFont="1" applyFill="1" applyBorder="1" applyAlignment="1">
      <alignment horizontal="left" vertical="center" indent="1"/>
    </xf>
    <xf numFmtId="0" fontId="3" fillId="4" borderId="8" xfId="0" applyFont="1" applyFill="1" applyBorder="1" applyAlignment="1">
      <alignment vertical="center" wrapText="1"/>
    </xf>
    <xf numFmtId="0" fontId="19" fillId="0" borderId="0" xfId="0" applyFont="1"/>
    <xf numFmtId="0" fontId="1" fillId="0" borderId="0" xfId="0" applyFont="1"/>
    <xf numFmtId="0" fontId="16" fillId="0" borderId="0" xfId="0" applyFont="1"/>
    <xf numFmtId="0" fontId="21" fillId="0" borderId="0" xfId="0" applyFont="1"/>
    <xf numFmtId="0" fontId="2" fillId="0" borderId="0" xfId="0" applyFont="1" applyAlignment="1">
      <alignment horizontal="center"/>
    </xf>
    <xf numFmtId="2" fontId="2" fillId="0" borderId="0" xfId="0" applyNumberFormat="1" applyFont="1"/>
    <xf numFmtId="0" fontId="6" fillId="5" borderId="2" xfId="0" applyFont="1" applyFill="1" applyBorder="1" applyAlignment="1">
      <alignment horizontal="center" vertical="center"/>
    </xf>
    <xf numFmtId="0" fontId="9" fillId="6"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17" fillId="5" borderId="2" xfId="0" applyFont="1" applyFill="1" applyBorder="1" applyAlignment="1" applyProtection="1">
      <alignment horizontal="left" vertical="center" indent="1"/>
      <protection locked="0"/>
    </xf>
    <xf numFmtId="165" fontId="17" fillId="5" borderId="1" xfId="0" applyNumberFormat="1" applyFont="1" applyFill="1" applyBorder="1" applyAlignment="1" applyProtection="1">
      <alignment horizontal="center" vertical="center" wrapText="1"/>
      <protection locked="0"/>
    </xf>
    <xf numFmtId="0" fontId="3" fillId="6" borderId="1" xfId="0" applyFont="1" applyFill="1" applyBorder="1" applyAlignment="1">
      <alignment vertical="center" wrapText="1"/>
    </xf>
    <xf numFmtId="0" fontId="6" fillId="6" borderId="1" xfId="0" applyFont="1" applyFill="1" applyBorder="1" applyAlignment="1">
      <alignment vertical="center" wrapText="1"/>
    </xf>
    <xf numFmtId="0" fontId="23" fillId="5" borderId="2" xfId="0" applyFont="1" applyFill="1" applyBorder="1" applyAlignment="1">
      <alignment horizontal="left" vertical="center" indent="1"/>
    </xf>
    <xf numFmtId="165" fontId="18" fillId="5" borderId="1" xfId="0" applyNumberFormat="1" applyFont="1" applyFill="1" applyBorder="1" applyAlignment="1">
      <alignment horizontal="center" vertical="center" wrapText="1"/>
    </xf>
    <xf numFmtId="1" fontId="6" fillId="6" borderId="1" xfId="0" applyNumberFormat="1" applyFont="1" applyFill="1" applyBorder="1" applyAlignment="1" applyProtection="1">
      <alignment horizontal="center" vertical="center" wrapText="1"/>
      <protection locked="0"/>
    </xf>
    <xf numFmtId="0" fontId="4" fillId="3" borderId="5" xfId="0" applyFont="1" applyFill="1" applyBorder="1" applyAlignment="1">
      <alignment vertical="center" wrapText="1"/>
    </xf>
    <xf numFmtId="0" fontId="4" fillId="5" borderId="2" xfId="0" applyFont="1" applyFill="1" applyBorder="1"/>
    <xf numFmtId="0" fontId="4" fillId="5" borderId="1" xfId="0" applyFont="1" applyFill="1" applyBorder="1" applyAlignment="1">
      <alignment wrapText="1"/>
    </xf>
    <xf numFmtId="0" fontId="4" fillId="3" borderId="3" xfId="0" applyFont="1" applyFill="1" applyBorder="1" applyAlignment="1">
      <alignment vertical="center" wrapText="1"/>
    </xf>
    <xf numFmtId="166" fontId="4" fillId="3" borderId="1" xfId="0" applyNumberFormat="1" applyFont="1" applyFill="1" applyBorder="1" applyAlignment="1">
      <alignment horizontal="center" vertical="center" wrapText="1"/>
    </xf>
    <xf numFmtId="0" fontId="4" fillId="3" borderId="1" xfId="0" applyFont="1" applyFill="1" applyBorder="1" applyAlignment="1">
      <alignment vertical="center" wrapText="1"/>
    </xf>
    <xf numFmtId="0" fontId="13" fillId="6" borderId="3" xfId="0" applyFont="1" applyFill="1" applyBorder="1" applyAlignment="1">
      <alignment horizontal="right" vertical="center" wrapText="1"/>
    </xf>
    <xf numFmtId="167" fontId="9" fillId="6" borderId="1" xfId="0" applyNumberFormat="1" applyFont="1" applyFill="1" applyBorder="1" applyAlignment="1" applyProtection="1">
      <alignment horizontal="center" vertical="center" wrapText="1"/>
      <protection locked="0"/>
    </xf>
    <xf numFmtId="0" fontId="13" fillId="6" borderId="4" xfId="0" applyFont="1" applyFill="1" applyBorder="1" applyAlignment="1">
      <alignment horizontal="right" vertical="center" wrapText="1"/>
    </xf>
    <xf numFmtId="168" fontId="9" fillId="6" borderId="1" xfId="57" applyNumberFormat="1" applyFont="1" applyFill="1" applyBorder="1" applyAlignment="1">
      <alignment horizontal="center" vertical="center" wrapText="1"/>
    </xf>
    <xf numFmtId="43" fontId="9" fillId="6" borderId="1" xfId="57" applyFont="1" applyFill="1" applyBorder="1" applyAlignment="1">
      <alignment horizontal="center" vertical="center" wrapText="1"/>
    </xf>
    <xf numFmtId="0" fontId="6" fillId="5" borderId="1" xfId="57" applyNumberFormat="1" applyFont="1" applyFill="1" applyBorder="1" applyAlignment="1">
      <alignment horizontal="center" vertical="center" wrapText="1"/>
    </xf>
    <xf numFmtId="164" fontId="6" fillId="5" borderId="1" xfId="0" applyNumberFormat="1" applyFont="1" applyFill="1" applyBorder="1" applyAlignment="1">
      <alignment horizontal="center" vertical="center" wrapText="1"/>
    </xf>
    <xf numFmtId="2" fontId="6" fillId="5" borderId="1" xfId="57" applyNumberFormat="1" applyFont="1" applyFill="1" applyBorder="1" applyAlignment="1">
      <alignment horizontal="center" vertical="center" wrapText="1"/>
    </xf>
    <xf numFmtId="2" fontId="6" fillId="5" borderId="1" xfId="0" applyNumberFormat="1" applyFont="1" applyFill="1" applyBorder="1" applyAlignment="1">
      <alignment horizontal="center" vertical="center" wrapText="1"/>
    </xf>
    <xf numFmtId="0" fontId="17" fillId="5" borderId="2" xfId="0" applyFont="1" applyFill="1" applyBorder="1" applyAlignment="1">
      <alignment vertical="center"/>
    </xf>
    <xf numFmtId="0" fontId="9" fillId="5" borderId="3" xfId="0" applyFont="1" applyFill="1" applyBorder="1" applyAlignment="1">
      <alignment vertical="center"/>
    </xf>
    <xf numFmtId="0" fontId="23" fillId="6" borderId="1" xfId="0" applyFont="1" applyFill="1" applyBorder="1" applyAlignment="1">
      <alignment horizontal="left" vertical="center"/>
    </xf>
    <xf numFmtId="0" fontId="6" fillId="6" borderId="1" xfId="0" applyFont="1" applyFill="1" applyBorder="1" applyAlignment="1">
      <alignment horizontal="center" vertical="center"/>
    </xf>
    <xf numFmtId="0" fontId="18" fillId="3" borderId="1" xfId="0" applyFont="1" applyFill="1" applyBorder="1" applyAlignment="1">
      <alignment vertical="center" wrapText="1"/>
    </xf>
    <xf numFmtId="43" fontId="3" fillId="3" borderId="8" xfId="57" applyFont="1" applyFill="1" applyBorder="1" applyAlignment="1">
      <alignment horizontal="center" vertical="center" wrapText="1"/>
    </xf>
    <xf numFmtId="43" fontId="3" fillId="3" borderId="1" xfId="57" applyFont="1" applyFill="1" applyBorder="1" applyAlignment="1">
      <alignment horizontal="center" vertical="center" wrapText="1"/>
    </xf>
    <xf numFmtId="0" fontId="3" fillId="3" borderId="1" xfId="0" applyFont="1" applyFill="1" applyBorder="1" applyAlignment="1">
      <alignment horizontal="right" vertical="center"/>
    </xf>
    <xf numFmtId="43" fontId="3" fillId="3" borderId="1" xfId="57" applyFont="1" applyFill="1" applyBorder="1" applyAlignment="1" applyProtection="1">
      <alignment horizontal="center" vertical="center"/>
      <protection locked="0"/>
    </xf>
    <xf numFmtId="0" fontId="6" fillId="6" borderId="1" xfId="0" applyFont="1" applyFill="1" applyBorder="1" applyAlignment="1">
      <alignment horizontal="right" vertical="center"/>
    </xf>
    <xf numFmtId="43" fontId="6" fillId="6" borderId="1" xfId="57" applyFont="1" applyFill="1" applyBorder="1" applyAlignment="1">
      <alignment horizontal="center" vertical="center"/>
    </xf>
    <xf numFmtId="0" fontId="6" fillId="6" borderId="1" xfId="0" applyFont="1" applyFill="1" applyBorder="1" applyAlignment="1">
      <alignment horizontal="left" vertical="center"/>
    </xf>
    <xf numFmtId="0" fontId="4" fillId="5" borderId="0" xfId="0" applyFont="1" applyFill="1"/>
    <xf numFmtId="165" fontId="4" fillId="5" borderId="0" xfId="0" applyNumberFormat="1" applyFont="1" applyFill="1" applyAlignment="1">
      <alignment horizontal="center" wrapText="1"/>
    </xf>
    <xf numFmtId="0" fontId="4" fillId="5" borderId="0" xfId="0" applyFont="1" applyFill="1" applyAlignment="1">
      <alignment vertical="center" wrapText="1"/>
    </xf>
    <xf numFmtId="0" fontId="4" fillId="5" borderId="0" xfId="0" applyFont="1" applyFill="1" applyAlignment="1">
      <alignment horizontal="left" vertical="center" wrapText="1" indent="1"/>
    </xf>
    <xf numFmtId="165" fontId="5" fillId="5" borderId="0" xfId="0" applyNumberFormat="1" applyFont="1" applyFill="1" applyAlignment="1" applyProtection="1">
      <alignment horizontal="center" vertical="center" wrapText="1"/>
      <protection locked="0"/>
    </xf>
    <xf numFmtId="0" fontId="3" fillId="3" borderId="8" xfId="0" applyFont="1" applyFill="1" applyBorder="1" applyAlignment="1">
      <alignment vertical="center" wrapText="1"/>
    </xf>
    <xf numFmtId="0" fontId="3" fillId="3" borderId="9" xfId="0" applyFont="1" applyFill="1" applyBorder="1" applyAlignment="1">
      <alignment vertical="center" wrapText="1"/>
    </xf>
    <xf numFmtId="0" fontId="3" fillId="3" borderId="1" xfId="0" applyFont="1" applyFill="1" applyBorder="1" applyAlignment="1">
      <alignment vertical="center" wrapText="1"/>
    </xf>
    <xf numFmtId="0" fontId="4" fillId="5" borderId="5" xfId="0" applyFont="1" applyFill="1" applyBorder="1" applyAlignment="1">
      <alignment vertical="center" wrapText="1"/>
    </xf>
    <xf numFmtId="0" fontId="4" fillId="5" borderId="6" xfId="0" applyFont="1" applyFill="1" applyBorder="1" applyAlignment="1">
      <alignment horizontal="left" vertical="center" wrapText="1" indent="1"/>
    </xf>
    <xf numFmtId="165" fontId="5" fillId="5" borderId="1" xfId="0" applyNumberFormat="1" applyFont="1" applyFill="1" applyBorder="1" applyAlignment="1" applyProtection="1">
      <alignment horizontal="center" vertical="center" wrapText="1"/>
      <protection locked="0"/>
    </xf>
    <xf numFmtId="0" fontId="4" fillId="0" borderId="5" xfId="0" applyFont="1" applyBorder="1" applyAlignment="1">
      <alignment vertical="center" wrapText="1"/>
    </xf>
    <xf numFmtId="0" fontId="4" fillId="0" borderId="6" xfId="0" applyFont="1" applyBorder="1" applyAlignment="1">
      <alignment horizontal="left" vertical="center" wrapText="1" indent="1"/>
    </xf>
    <xf numFmtId="165" fontId="5" fillId="0" borderId="1" xfId="0" applyNumberFormat="1" applyFont="1" applyBorder="1" applyAlignment="1" applyProtection="1">
      <alignment horizontal="center" vertical="center" wrapText="1"/>
      <protection locked="0"/>
    </xf>
    <xf numFmtId="0" fontId="4" fillId="3" borderId="3" xfId="0" applyFont="1" applyFill="1" applyBorder="1" applyAlignment="1">
      <alignment vertical="center"/>
    </xf>
    <xf numFmtId="0" fontId="4" fillId="3" borderId="1" xfId="0" applyFont="1" applyFill="1" applyBorder="1" applyAlignment="1">
      <alignment vertical="center"/>
    </xf>
    <xf numFmtId="0" fontId="25" fillId="8" borderId="10" xfId="0" applyFont="1" applyFill="1" applyBorder="1" applyAlignment="1">
      <alignment vertical="center" wrapText="1"/>
    </xf>
    <xf numFmtId="0" fontId="26" fillId="0" borderId="0" xfId="0" applyFont="1"/>
    <xf numFmtId="0" fontId="27" fillId="9" borderId="2" xfId="0" applyFont="1" applyFill="1" applyBorder="1" applyAlignment="1">
      <alignment horizontal="right" vertical="center" wrapText="1"/>
    </xf>
    <xf numFmtId="0" fontId="24" fillId="8" borderId="10" xfId="0" applyFont="1" applyFill="1" applyBorder="1" applyAlignment="1">
      <alignment horizontal="right" vertical="center" wrapText="1"/>
    </xf>
    <xf numFmtId="0" fontId="27" fillId="9" borderId="4" xfId="0" applyFont="1" applyFill="1" applyBorder="1" applyAlignment="1">
      <alignment horizontal="right" vertical="center" wrapText="1"/>
    </xf>
    <xf numFmtId="43" fontId="6" fillId="5" borderId="1" xfId="57" applyFont="1" applyFill="1" applyBorder="1" applyAlignment="1">
      <alignment horizontal="center" vertical="center" wrapText="1"/>
    </xf>
    <xf numFmtId="2" fontId="6" fillId="6" borderId="1" xfId="57" applyNumberFormat="1" applyFont="1" applyFill="1" applyBorder="1" applyAlignment="1">
      <alignment horizontal="center" vertical="center"/>
    </xf>
    <xf numFmtId="2" fontId="14" fillId="0" borderId="0" xfId="0" applyNumberFormat="1" applyFont="1"/>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6" xfId="0" applyFont="1" applyFill="1" applyBorder="1" applyAlignment="1">
      <alignment horizontal="left" vertical="center" wrapText="1"/>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10" fillId="3" borderId="5" xfId="0" applyFont="1" applyFill="1" applyBorder="1" applyAlignment="1">
      <alignment horizontal="left" vertical="center" wrapText="1"/>
    </xf>
    <xf numFmtId="166" fontId="4" fillId="3" borderId="8" xfId="0" applyNumberFormat="1" applyFont="1" applyFill="1" applyBorder="1" applyAlignment="1">
      <alignment horizontal="center" vertical="center" wrapText="1"/>
    </xf>
    <xf numFmtId="166" fontId="4" fillId="3" borderId="6" xfId="0" applyNumberFormat="1" applyFont="1" applyFill="1" applyBorder="1" applyAlignment="1">
      <alignment horizontal="center" vertical="center" wrapText="1"/>
    </xf>
    <xf numFmtId="166" fontId="4" fillId="3" borderId="9" xfId="0" applyNumberFormat="1" applyFont="1" applyFill="1" applyBorder="1" applyAlignment="1">
      <alignment horizontal="center" vertical="center" wrapText="1"/>
    </xf>
    <xf numFmtId="0" fontId="13" fillId="6" borderId="2" xfId="0" applyFont="1" applyFill="1" applyBorder="1" applyAlignment="1">
      <alignment horizontal="right" vertical="center" wrapText="1"/>
    </xf>
    <xf numFmtId="0" fontId="13" fillId="6" borderId="3" xfId="0" applyFont="1" applyFill="1" applyBorder="1" applyAlignment="1">
      <alignment horizontal="right" vertical="center" wrapText="1"/>
    </xf>
    <xf numFmtId="0" fontId="24" fillId="7" borderId="8" xfId="0" applyFont="1" applyFill="1" applyBorder="1" applyAlignment="1">
      <alignment horizontal="left" vertical="center" wrapText="1"/>
    </xf>
    <xf numFmtId="0" fontId="24" fillId="7" borderId="6" xfId="0" applyFont="1" applyFill="1" applyBorder="1" applyAlignment="1">
      <alignment horizontal="left" vertical="center" wrapText="1"/>
    </xf>
    <xf numFmtId="0" fontId="24" fillId="7" borderId="9" xfId="0" applyFont="1" applyFill="1" applyBorder="1" applyAlignment="1">
      <alignment horizontal="left" vertical="center" wrapText="1"/>
    </xf>
    <xf numFmtId="0" fontId="27" fillId="9" borderId="2" xfId="0" applyFont="1" applyFill="1" applyBorder="1" applyAlignment="1">
      <alignment horizontal="right" vertical="center" wrapText="1"/>
    </xf>
    <xf numFmtId="0" fontId="27" fillId="9" borderId="11" xfId="0" applyFont="1" applyFill="1" applyBorder="1" applyAlignment="1">
      <alignment horizontal="right" vertical="center" wrapText="1"/>
    </xf>
    <xf numFmtId="0" fontId="6" fillId="6" borderId="2"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13" fillId="6" borderId="7" xfId="0" applyFont="1" applyFill="1" applyBorder="1" applyAlignment="1">
      <alignment horizontal="right" vertical="center" wrapText="1"/>
    </xf>
    <xf numFmtId="0" fontId="28" fillId="0" borderId="0" xfId="0" applyFont="1" applyAlignment="1">
      <alignment horizontal="center" vertical="center" wrapText="1"/>
    </xf>
    <xf numFmtId="0" fontId="22" fillId="5" borderId="5" xfId="0" applyFont="1" applyFill="1" applyBorder="1" applyAlignment="1">
      <alignment horizontal="center" vertical="center" wrapText="1"/>
    </xf>
    <xf numFmtId="0" fontId="22" fillId="5" borderId="0" xfId="0" applyFont="1" applyFill="1" applyAlignment="1">
      <alignment horizontal="center" vertical="center" wrapText="1"/>
    </xf>
    <xf numFmtId="0" fontId="10" fillId="3" borderId="8"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10" fillId="3" borderId="9" xfId="0" applyFont="1" applyFill="1" applyBorder="1" applyAlignment="1">
      <alignment horizontal="left" vertical="center" wrapText="1"/>
    </xf>
    <xf numFmtId="0" fontId="6" fillId="6" borderId="2" xfId="0" applyFont="1" applyFill="1" applyBorder="1" applyAlignment="1">
      <alignment horizontal="left" vertical="center" wrapText="1"/>
    </xf>
    <xf numFmtId="0" fontId="6" fillId="6" borderId="3" xfId="0" applyFont="1" applyFill="1" applyBorder="1" applyAlignment="1">
      <alignment horizontal="left" vertical="center" wrapText="1"/>
    </xf>
  </cellXfs>
  <cellStyles count="58">
    <cellStyle name="Gevolgde hyperlink" xfId="20" builtinId="9" hidden="1"/>
    <cellStyle name="Gevolgde hyperlink" xfId="24" builtinId="9" hidden="1"/>
    <cellStyle name="Gevolgde hyperlink" xfId="26" builtinId="9" hidden="1"/>
    <cellStyle name="Gevolgde hyperlink" xfId="28" builtinId="9" hidden="1"/>
    <cellStyle name="Gevolgde hyperlink" xfId="32" builtinId="9" hidden="1"/>
    <cellStyle name="Gevolgde hyperlink" xfId="34" builtinId="9" hidden="1"/>
    <cellStyle name="Gevolgde hyperlink" xfId="36" builtinId="9" hidden="1"/>
    <cellStyle name="Gevolgde hyperlink" xfId="40" builtinId="9" hidden="1"/>
    <cellStyle name="Gevolgde hyperlink" xfId="42" builtinId="9" hidden="1"/>
    <cellStyle name="Gevolgde hyperlink" xfId="44" builtinId="9" hidden="1"/>
    <cellStyle name="Gevolgde hyperlink" xfId="48" builtinId="9" hidden="1"/>
    <cellStyle name="Gevolgde hyperlink" xfId="50" builtinId="9" hidden="1"/>
    <cellStyle name="Gevolgde hyperlink" xfId="52" builtinId="9" hidden="1"/>
    <cellStyle name="Gevolgde hyperlink" xfId="56" builtinId="9" hidden="1"/>
    <cellStyle name="Gevolgde hyperlink" xfId="54" builtinId="9" hidden="1"/>
    <cellStyle name="Gevolgde hyperlink" xfId="46" builtinId="9" hidden="1"/>
    <cellStyle name="Gevolgde hyperlink" xfId="38" builtinId="9" hidden="1"/>
    <cellStyle name="Gevolgde hyperlink" xfId="30" builtinId="9" hidden="1"/>
    <cellStyle name="Gevolgde hyperlink" xfId="22"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4" builtinId="9" hidden="1"/>
    <cellStyle name="Gevolgde hyperlink" xfId="8" builtinId="9" hidden="1"/>
    <cellStyle name="Gevolgde hyperlink" xfId="6" builtinId="9" hidden="1"/>
    <cellStyle name="Gevolgde hyperlink" xfId="2" builtinId="9" hidden="1"/>
    <cellStyle name="Hyperlink" xfId="39" builtinId="8" hidden="1"/>
    <cellStyle name="Hyperlink" xfId="41" builtinId="8" hidden="1"/>
    <cellStyle name="Hyperlink" xfId="45" builtinId="8" hidden="1"/>
    <cellStyle name="Hyperlink" xfId="47" builtinId="8" hidden="1"/>
    <cellStyle name="Hyperlink" xfId="49" builtinId="8" hidden="1"/>
    <cellStyle name="Hyperlink" xfId="53" builtinId="8" hidden="1"/>
    <cellStyle name="Hyperlink" xfId="55" builtinId="8" hidden="1"/>
    <cellStyle name="Hyperlink" xfId="51" builtinId="8" hidden="1"/>
    <cellStyle name="Hyperlink" xfId="43"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27" builtinId="8" hidden="1"/>
    <cellStyle name="Hyperlink" xfId="7" builtinId="8" hidden="1"/>
    <cellStyle name="Hyperlink" xfId="9" builtinId="8" hidden="1"/>
    <cellStyle name="Hyperlink" xfId="13" builtinId="8" hidden="1"/>
    <cellStyle name="Hyperlink" xfId="15" builtinId="8" hidden="1"/>
    <cellStyle name="Hyperlink" xfId="11" builtinId="8" hidden="1"/>
    <cellStyle name="Hyperlink" xfId="3" builtinId="8" hidden="1"/>
    <cellStyle name="Hyperlink" xfId="5" builtinId="8" hidden="1"/>
    <cellStyle name="Hyperlink" xfId="1" builtinId="8" hidden="1"/>
    <cellStyle name="Komma" xfId="57" builtinId="3"/>
    <cellStyle name="Standaard" xfId="0" builtinId="0"/>
  </cellStyles>
  <dxfs count="0"/>
  <tableStyles count="0" defaultTableStyle="TableStyleMedium2" defaultPivotStyle="PivotStyleMedium9"/>
  <colors>
    <mruColors>
      <color rgb="FF346E3A"/>
      <color rgb="FFE26B0A"/>
      <color rgb="FFF69D54"/>
      <color rgb="FFFF7C80"/>
      <color rgb="FFF2F2F2"/>
      <color rgb="FFFDE9D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jp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58616</xdr:colOff>
      <xdr:row>0</xdr:row>
      <xdr:rowOff>68384</xdr:rowOff>
    </xdr:from>
    <xdr:to>
      <xdr:col>3</xdr:col>
      <xdr:colOff>26817</xdr:colOff>
      <xdr:row>1</xdr:row>
      <xdr:rowOff>243009</xdr:rowOff>
    </xdr:to>
    <xdr:pic>
      <xdr:nvPicPr>
        <xdr:cNvPr id="2" name="Afbeelding 1" descr="MBO Vonk | Opleidingen | Locaties | Open dagen">
          <a:extLst>
            <a:ext uri="{FF2B5EF4-FFF2-40B4-BE49-F238E27FC236}">
              <a16:creationId xmlns:a16="http://schemas.microsoft.com/office/drawing/2014/main" id="{C79FBD7F-0663-F465-0706-D519E59DC7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90693" y="68384"/>
          <a:ext cx="1316355" cy="555625"/>
        </a:xfrm>
        <a:prstGeom prst="rect">
          <a:avLst/>
        </a:prstGeom>
        <a:noFill/>
        <a:ln>
          <a:noFill/>
        </a:ln>
      </xdr:spPr>
    </xdr:pic>
    <xdr:clientData/>
  </xdr:twoCellAnchor>
  <xdr:twoCellAnchor editAs="oneCell">
    <xdr:from>
      <xdr:col>3</xdr:col>
      <xdr:colOff>117231</xdr:colOff>
      <xdr:row>0</xdr:row>
      <xdr:rowOff>48847</xdr:rowOff>
    </xdr:from>
    <xdr:to>
      <xdr:col>5</xdr:col>
      <xdr:colOff>106699</xdr:colOff>
      <xdr:row>1</xdr:row>
      <xdr:rowOff>234461</xdr:rowOff>
    </xdr:to>
    <xdr:pic>
      <xdr:nvPicPr>
        <xdr:cNvPr id="3" name="Afbeelding 2">
          <a:extLst>
            <a:ext uri="{FF2B5EF4-FFF2-40B4-BE49-F238E27FC236}">
              <a16:creationId xmlns:a16="http://schemas.microsoft.com/office/drawing/2014/main" id="{BF637EFB-D888-224A-A39C-8FAF3D7B815C}"/>
            </a:ext>
          </a:extLst>
        </xdr:cNvPr>
        <xdr:cNvPicPr>
          <a:picLocks noChangeAspect="1"/>
        </xdr:cNvPicPr>
      </xdr:nvPicPr>
      <xdr:blipFill>
        <a:blip xmlns:r="http://schemas.openxmlformats.org/officeDocument/2006/relationships" r:embed="rId2"/>
        <a:stretch>
          <a:fillRect/>
        </a:stretch>
      </xdr:blipFill>
      <xdr:spPr>
        <a:xfrm>
          <a:off x="8997462" y="48847"/>
          <a:ext cx="1337622" cy="5666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68385</xdr:colOff>
      <xdr:row>0</xdr:row>
      <xdr:rowOff>29308</xdr:rowOff>
    </xdr:from>
    <xdr:to>
      <xdr:col>2</xdr:col>
      <xdr:colOff>505509</xdr:colOff>
      <xdr:row>1</xdr:row>
      <xdr:rowOff>203933</xdr:rowOff>
    </xdr:to>
    <xdr:pic>
      <xdr:nvPicPr>
        <xdr:cNvPr id="2" name="Afbeelding 1" descr="MBO Vonk | Opleidingen | Locaties | Open dagen">
          <a:extLst>
            <a:ext uri="{FF2B5EF4-FFF2-40B4-BE49-F238E27FC236}">
              <a16:creationId xmlns:a16="http://schemas.microsoft.com/office/drawing/2014/main" id="{E1B55C46-3531-2E41-BAF1-AB1C4D0A42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2308" y="29308"/>
          <a:ext cx="1316355" cy="555625"/>
        </a:xfrm>
        <a:prstGeom prst="rect">
          <a:avLst/>
        </a:prstGeom>
        <a:noFill/>
        <a:ln>
          <a:noFill/>
        </a:ln>
      </xdr:spPr>
    </xdr:pic>
    <xdr:clientData/>
  </xdr:twoCellAnchor>
  <xdr:twoCellAnchor editAs="oneCell">
    <xdr:from>
      <xdr:col>2</xdr:col>
      <xdr:colOff>635000</xdr:colOff>
      <xdr:row>0</xdr:row>
      <xdr:rowOff>39076</xdr:rowOff>
    </xdr:from>
    <xdr:to>
      <xdr:col>4</xdr:col>
      <xdr:colOff>78154</xdr:colOff>
      <xdr:row>1</xdr:row>
      <xdr:rowOff>167077</xdr:rowOff>
    </xdr:to>
    <xdr:pic>
      <xdr:nvPicPr>
        <xdr:cNvPr id="3" name="Afbeelding 2">
          <a:extLst>
            <a:ext uri="{FF2B5EF4-FFF2-40B4-BE49-F238E27FC236}">
              <a16:creationId xmlns:a16="http://schemas.microsoft.com/office/drawing/2014/main" id="{608A199D-0CB6-1A4F-9E48-2EFE41F7F837}"/>
            </a:ext>
          </a:extLst>
        </xdr:cNvPr>
        <xdr:cNvPicPr>
          <a:picLocks noChangeAspect="1"/>
        </xdr:cNvPicPr>
      </xdr:nvPicPr>
      <xdr:blipFill>
        <a:blip xmlns:r="http://schemas.openxmlformats.org/officeDocument/2006/relationships" r:embed="rId2"/>
        <a:stretch>
          <a:fillRect/>
        </a:stretch>
      </xdr:blipFill>
      <xdr:spPr>
        <a:xfrm>
          <a:off x="8968154" y="39076"/>
          <a:ext cx="1201615" cy="5090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88901</xdr:colOff>
      <xdr:row>0</xdr:row>
      <xdr:rowOff>139700</xdr:rowOff>
    </xdr:from>
    <xdr:to>
      <xdr:col>9</xdr:col>
      <xdr:colOff>517899</xdr:colOff>
      <xdr:row>0</xdr:row>
      <xdr:rowOff>889000</xdr:rowOff>
    </xdr:to>
    <xdr:pic>
      <xdr:nvPicPr>
        <xdr:cNvPr id="2" name="Afbeelding 1" descr="MBO Vonk | Opleidingen | Locaties | Open dagen">
          <a:extLst>
            <a:ext uri="{FF2B5EF4-FFF2-40B4-BE49-F238E27FC236}">
              <a16:creationId xmlns:a16="http://schemas.microsoft.com/office/drawing/2014/main" id="{11BB65F8-33CD-0D45-9FD3-55155C7B19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72201" y="139700"/>
          <a:ext cx="1775198" cy="749300"/>
        </a:xfrm>
        <a:prstGeom prst="rect">
          <a:avLst/>
        </a:prstGeom>
        <a:noFill/>
        <a:ln>
          <a:noFill/>
        </a:ln>
      </xdr:spPr>
    </xdr:pic>
    <xdr:clientData/>
  </xdr:twoCellAnchor>
  <xdr:twoCellAnchor editAs="oneCell">
    <xdr:from>
      <xdr:col>9</xdr:col>
      <xdr:colOff>622300</xdr:colOff>
      <xdr:row>0</xdr:row>
      <xdr:rowOff>114301</xdr:rowOff>
    </xdr:from>
    <xdr:to>
      <xdr:col>12</xdr:col>
      <xdr:colOff>431858</xdr:colOff>
      <xdr:row>0</xdr:row>
      <xdr:rowOff>889001</xdr:rowOff>
    </xdr:to>
    <xdr:pic>
      <xdr:nvPicPr>
        <xdr:cNvPr id="3" name="Afbeelding 2">
          <a:extLst>
            <a:ext uri="{FF2B5EF4-FFF2-40B4-BE49-F238E27FC236}">
              <a16:creationId xmlns:a16="http://schemas.microsoft.com/office/drawing/2014/main" id="{39448630-3D1A-E142-9869-F529E6B92416}"/>
            </a:ext>
          </a:extLst>
        </xdr:cNvPr>
        <xdr:cNvPicPr>
          <a:picLocks noChangeAspect="1"/>
        </xdr:cNvPicPr>
      </xdr:nvPicPr>
      <xdr:blipFill>
        <a:blip xmlns:r="http://schemas.openxmlformats.org/officeDocument/2006/relationships" r:embed="rId2"/>
        <a:stretch>
          <a:fillRect/>
        </a:stretch>
      </xdr:blipFill>
      <xdr:spPr>
        <a:xfrm>
          <a:off x="20751800" y="114301"/>
          <a:ext cx="1828858" cy="774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127000</xdr:colOff>
      <xdr:row>0</xdr:row>
      <xdr:rowOff>139700</xdr:rowOff>
    </xdr:from>
    <xdr:to>
      <xdr:col>9</xdr:col>
      <xdr:colOff>558800</xdr:colOff>
      <xdr:row>0</xdr:row>
      <xdr:rowOff>890182</xdr:rowOff>
    </xdr:to>
    <xdr:pic>
      <xdr:nvPicPr>
        <xdr:cNvPr id="2" name="Afbeelding 1" descr="MBO Vonk | Opleidingen | Locaties | Open dagen">
          <a:extLst>
            <a:ext uri="{FF2B5EF4-FFF2-40B4-BE49-F238E27FC236}">
              <a16:creationId xmlns:a16="http://schemas.microsoft.com/office/drawing/2014/main" id="{E901E785-5800-744F-8B39-0272F39803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910300" y="139700"/>
          <a:ext cx="1778000" cy="750482"/>
        </a:xfrm>
        <a:prstGeom prst="rect">
          <a:avLst/>
        </a:prstGeom>
        <a:noFill/>
        <a:ln>
          <a:noFill/>
        </a:ln>
      </xdr:spPr>
    </xdr:pic>
    <xdr:clientData/>
  </xdr:twoCellAnchor>
  <xdr:twoCellAnchor editAs="oneCell">
    <xdr:from>
      <xdr:col>10</xdr:col>
      <xdr:colOff>12700</xdr:colOff>
      <xdr:row>0</xdr:row>
      <xdr:rowOff>127001</xdr:rowOff>
    </xdr:from>
    <xdr:to>
      <xdr:col>12</xdr:col>
      <xdr:colOff>285489</xdr:colOff>
      <xdr:row>0</xdr:row>
      <xdr:rowOff>812801</xdr:rowOff>
    </xdr:to>
    <xdr:pic>
      <xdr:nvPicPr>
        <xdr:cNvPr id="3" name="Afbeelding 2">
          <a:extLst>
            <a:ext uri="{FF2B5EF4-FFF2-40B4-BE49-F238E27FC236}">
              <a16:creationId xmlns:a16="http://schemas.microsoft.com/office/drawing/2014/main" id="{B93B9CD1-A959-B542-8106-D274F8444D88}"/>
            </a:ext>
          </a:extLst>
        </xdr:cNvPr>
        <xdr:cNvPicPr>
          <a:picLocks noChangeAspect="1"/>
        </xdr:cNvPicPr>
      </xdr:nvPicPr>
      <xdr:blipFill>
        <a:blip xmlns:r="http://schemas.openxmlformats.org/officeDocument/2006/relationships" r:embed="rId2"/>
        <a:stretch>
          <a:fillRect/>
        </a:stretch>
      </xdr:blipFill>
      <xdr:spPr>
        <a:xfrm>
          <a:off x="20815300" y="127001"/>
          <a:ext cx="1618989" cy="685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127001</xdr:colOff>
      <xdr:row>0</xdr:row>
      <xdr:rowOff>139700</xdr:rowOff>
    </xdr:from>
    <xdr:to>
      <xdr:col>9</xdr:col>
      <xdr:colOff>571501</xdr:colOff>
      <xdr:row>0</xdr:row>
      <xdr:rowOff>895543</xdr:rowOff>
    </xdr:to>
    <xdr:pic>
      <xdr:nvPicPr>
        <xdr:cNvPr id="2" name="Afbeelding 1" descr="MBO Vonk | Opleidingen | Locaties | Open dagen">
          <a:extLst>
            <a:ext uri="{FF2B5EF4-FFF2-40B4-BE49-F238E27FC236}">
              <a16:creationId xmlns:a16="http://schemas.microsoft.com/office/drawing/2014/main" id="{92EC25A4-4AD4-8A47-9CCA-82FA216CC9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910301" y="139700"/>
          <a:ext cx="1790700" cy="755843"/>
        </a:xfrm>
        <a:prstGeom prst="rect">
          <a:avLst/>
        </a:prstGeom>
        <a:noFill/>
        <a:ln>
          <a:noFill/>
        </a:ln>
      </xdr:spPr>
    </xdr:pic>
    <xdr:clientData/>
  </xdr:twoCellAnchor>
  <xdr:twoCellAnchor editAs="oneCell">
    <xdr:from>
      <xdr:col>10</xdr:col>
      <xdr:colOff>12700</xdr:colOff>
      <xdr:row>0</xdr:row>
      <xdr:rowOff>152400</xdr:rowOff>
    </xdr:from>
    <xdr:to>
      <xdr:col>12</xdr:col>
      <xdr:colOff>465374</xdr:colOff>
      <xdr:row>0</xdr:row>
      <xdr:rowOff>914399</xdr:rowOff>
    </xdr:to>
    <xdr:pic>
      <xdr:nvPicPr>
        <xdr:cNvPr id="3" name="Afbeelding 2">
          <a:extLst>
            <a:ext uri="{FF2B5EF4-FFF2-40B4-BE49-F238E27FC236}">
              <a16:creationId xmlns:a16="http://schemas.microsoft.com/office/drawing/2014/main" id="{346B13D6-BEDA-0449-876C-73055CCD657D}"/>
            </a:ext>
          </a:extLst>
        </xdr:cNvPr>
        <xdr:cNvPicPr>
          <a:picLocks noChangeAspect="1"/>
        </xdr:cNvPicPr>
      </xdr:nvPicPr>
      <xdr:blipFill>
        <a:blip xmlns:r="http://schemas.openxmlformats.org/officeDocument/2006/relationships" r:embed="rId2"/>
        <a:stretch>
          <a:fillRect/>
        </a:stretch>
      </xdr:blipFill>
      <xdr:spPr>
        <a:xfrm>
          <a:off x="20815300" y="152400"/>
          <a:ext cx="1798874" cy="7619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76201</xdr:colOff>
      <xdr:row>0</xdr:row>
      <xdr:rowOff>203201</xdr:rowOff>
    </xdr:from>
    <xdr:to>
      <xdr:col>12</xdr:col>
      <xdr:colOff>618819</xdr:colOff>
      <xdr:row>0</xdr:row>
      <xdr:rowOff>1003300</xdr:rowOff>
    </xdr:to>
    <xdr:pic>
      <xdr:nvPicPr>
        <xdr:cNvPr id="2" name="Afbeelding 1">
          <a:extLst>
            <a:ext uri="{FF2B5EF4-FFF2-40B4-BE49-F238E27FC236}">
              <a16:creationId xmlns:a16="http://schemas.microsoft.com/office/drawing/2014/main" id="{4DF30936-E7B7-CB43-929A-6876C5D10D72}"/>
            </a:ext>
          </a:extLst>
        </xdr:cNvPr>
        <xdr:cNvPicPr>
          <a:picLocks noChangeAspect="1"/>
        </xdr:cNvPicPr>
      </xdr:nvPicPr>
      <xdr:blipFill>
        <a:blip xmlns:r="http://schemas.openxmlformats.org/officeDocument/2006/relationships" r:embed="rId1"/>
        <a:stretch>
          <a:fillRect/>
        </a:stretch>
      </xdr:blipFill>
      <xdr:spPr>
        <a:xfrm>
          <a:off x="20878801" y="203201"/>
          <a:ext cx="1888818" cy="800099"/>
        </a:xfrm>
        <a:prstGeom prst="rect">
          <a:avLst/>
        </a:prstGeom>
      </xdr:spPr>
    </xdr:pic>
    <xdr:clientData/>
  </xdr:twoCellAnchor>
  <xdr:twoCellAnchor editAs="oneCell">
    <xdr:from>
      <xdr:col>7</xdr:col>
      <xdr:colOff>190500</xdr:colOff>
      <xdr:row>0</xdr:row>
      <xdr:rowOff>228600</xdr:rowOff>
    </xdr:from>
    <xdr:to>
      <xdr:col>9</xdr:col>
      <xdr:colOff>622300</xdr:colOff>
      <xdr:row>0</xdr:row>
      <xdr:rowOff>979082</xdr:rowOff>
    </xdr:to>
    <xdr:pic>
      <xdr:nvPicPr>
        <xdr:cNvPr id="3" name="Afbeelding 2" descr="MBO Vonk | Opleidingen | Locaties | Open dagen">
          <a:extLst>
            <a:ext uri="{FF2B5EF4-FFF2-40B4-BE49-F238E27FC236}">
              <a16:creationId xmlns:a16="http://schemas.microsoft.com/office/drawing/2014/main" id="{2C879AC1-1B40-F646-B71E-36D066E3198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973800" y="228600"/>
          <a:ext cx="1778000" cy="750482"/>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139700</xdr:colOff>
      <xdr:row>0</xdr:row>
      <xdr:rowOff>127000</xdr:rowOff>
    </xdr:from>
    <xdr:to>
      <xdr:col>9</xdr:col>
      <xdr:colOff>571500</xdr:colOff>
      <xdr:row>0</xdr:row>
      <xdr:rowOff>877482</xdr:rowOff>
    </xdr:to>
    <xdr:pic>
      <xdr:nvPicPr>
        <xdr:cNvPr id="2" name="Afbeelding 1" descr="MBO Vonk | Opleidingen | Locaties | Open dagen">
          <a:extLst>
            <a:ext uri="{FF2B5EF4-FFF2-40B4-BE49-F238E27FC236}">
              <a16:creationId xmlns:a16="http://schemas.microsoft.com/office/drawing/2014/main" id="{8B4B49A2-0E8E-4841-8BC4-438ED16FAC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923000" y="127000"/>
          <a:ext cx="1778000" cy="750482"/>
        </a:xfrm>
        <a:prstGeom prst="rect">
          <a:avLst/>
        </a:prstGeom>
        <a:noFill/>
        <a:ln>
          <a:noFill/>
        </a:ln>
      </xdr:spPr>
    </xdr:pic>
    <xdr:clientData/>
  </xdr:twoCellAnchor>
  <xdr:twoCellAnchor editAs="oneCell">
    <xdr:from>
      <xdr:col>10</xdr:col>
      <xdr:colOff>0</xdr:colOff>
      <xdr:row>0</xdr:row>
      <xdr:rowOff>127000</xdr:rowOff>
    </xdr:from>
    <xdr:to>
      <xdr:col>12</xdr:col>
      <xdr:colOff>542618</xdr:colOff>
      <xdr:row>0</xdr:row>
      <xdr:rowOff>927099</xdr:rowOff>
    </xdr:to>
    <xdr:pic>
      <xdr:nvPicPr>
        <xdr:cNvPr id="3" name="Afbeelding 2">
          <a:extLst>
            <a:ext uri="{FF2B5EF4-FFF2-40B4-BE49-F238E27FC236}">
              <a16:creationId xmlns:a16="http://schemas.microsoft.com/office/drawing/2014/main" id="{78F420EC-DA20-2F4D-8E53-3C9593C77F5F}"/>
            </a:ext>
          </a:extLst>
        </xdr:cNvPr>
        <xdr:cNvPicPr>
          <a:picLocks noChangeAspect="1"/>
        </xdr:cNvPicPr>
      </xdr:nvPicPr>
      <xdr:blipFill>
        <a:blip xmlns:r="http://schemas.openxmlformats.org/officeDocument/2006/relationships" r:embed="rId2"/>
        <a:stretch>
          <a:fillRect/>
        </a:stretch>
      </xdr:blipFill>
      <xdr:spPr>
        <a:xfrm>
          <a:off x="20802600" y="127000"/>
          <a:ext cx="1888818" cy="80009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xdr:col>
      <xdr:colOff>673099</xdr:colOff>
      <xdr:row>0</xdr:row>
      <xdr:rowOff>177800</xdr:rowOff>
    </xdr:from>
    <xdr:to>
      <xdr:col>16</xdr:col>
      <xdr:colOff>392714</xdr:colOff>
      <xdr:row>1</xdr:row>
      <xdr:rowOff>279400</xdr:rowOff>
    </xdr:to>
    <xdr:pic>
      <xdr:nvPicPr>
        <xdr:cNvPr id="2" name="Afbeelding 1">
          <a:extLst>
            <a:ext uri="{FF2B5EF4-FFF2-40B4-BE49-F238E27FC236}">
              <a16:creationId xmlns:a16="http://schemas.microsoft.com/office/drawing/2014/main" id="{97208632-95D1-C706-4C6C-126F43AD45F6}"/>
            </a:ext>
          </a:extLst>
        </xdr:cNvPr>
        <xdr:cNvPicPr>
          <a:picLocks noChangeAspect="1"/>
        </xdr:cNvPicPr>
      </xdr:nvPicPr>
      <xdr:blipFill>
        <a:blip xmlns:r="http://schemas.openxmlformats.org/officeDocument/2006/relationships" r:embed="rId1"/>
        <a:stretch>
          <a:fillRect/>
        </a:stretch>
      </xdr:blipFill>
      <xdr:spPr>
        <a:xfrm>
          <a:off x="21958299" y="177800"/>
          <a:ext cx="1738915" cy="736600"/>
        </a:xfrm>
        <a:prstGeom prst="rect">
          <a:avLst/>
        </a:prstGeom>
      </xdr:spPr>
    </xdr:pic>
    <xdr:clientData/>
  </xdr:twoCellAnchor>
  <xdr:twoCellAnchor editAs="oneCell">
    <xdr:from>
      <xdr:col>11</xdr:col>
      <xdr:colOff>152400</xdr:colOff>
      <xdr:row>0</xdr:row>
      <xdr:rowOff>203200</xdr:rowOff>
    </xdr:from>
    <xdr:to>
      <xdr:col>13</xdr:col>
      <xdr:colOff>584200</xdr:colOff>
      <xdr:row>1</xdr:row>
      <xdr:rowOff>318682</xdr:rowOff>
    </xdr:to>
    <xdr:pic>
      <xdr:nvPicPr>
        <xdr:cNvPr id="3" name="Afbeelding 2" descr="MBO Vonk | Opleidingen | Locaties | Open dagen">
          <a:extLst>
            <a:ext uri="{FF2B5EF4-FFF2-40B4-BE49-F238E27FC236}">
              <a16:creationId xmlns:a16="http://schemas.microsoft.com/office/drawing/2014/main" id="{5663B29C-4BF6-4449-AC76-AF4E5A36F59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091400" y="203200"/>
          <a:ext cx="1778000" cy="750482"/>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342900</xdr:colOff>
      <xdr:row>0</xdr:row>
      <xdr:rowOff>50801</xdr:rowOff>
    </xdr:from>
    <xdr:to>
      <xdr:col>11</xdr:col>
      <xdr:colOff>495300</xdr:colOff>
      <xdr:row>1</xdr:row>
      <xdr:rowOff>306717</xdr:rowOff>
    </xdr:to>
    <xdr:pic>
      <xdr:nvPicPr>
        <xdr:cNvPr id="2" name="Afbeelding 1">
          <a:extLst>
            <a:ext uri="{FF2B5EF4-FFF2-40B4-BE49-F238E27FC236}">
              <a16:creationId xmlns:a16="http://schemas.microsoft.com/office/drawing/2014/main" id="{FD3EBD87-F140-1295-00F0-CEC779D8ABCC}"/>
            </a:ext>
          </a:extLst>
        </xdr:cNvPr>
        <xdr:cNvPicPr>
          <a:picLocks noChangeAspect="1"/>
        </xdr:cNvPicPr>
      </xdr:nvPicPr>
      <xdr:blipFill>
        <a:blip xmlns:r="http://schemas.openxmlformats.org/officeDocument/2006/relationships" r:embed="rId1"/>
        <a:stretch>
          <a:fillRect/>
        </a:stretch>
      </xdr:blipFill>
      <xdr:spPr>
        <a:xfrm>
          <a:off x="15697200" y="50801"/>
          <a:ext cx="1803400" cy="763916"/>
        </a:xfrm>
        <a:prstGeom prst="rect">
          <a:avLst/>
        </a:prstGeom>
      </xdr:spPr>
    </xdr:pic>
    <xdr:clientData/>
  </xdr:twoCellAnchor>
  <xdr:twoCellAnchor editAs="oneCell">
    <xdr:from>
      <xdr:col>7</xdr:col>
      <xdr:colOff>88900</xdr:colOff>
      <xdr:row>0</xdr:row>
      <xdr:rowOff>63500</xdr:rowOff>
    </xdr:from>
    <xdr:to>
      <xdr:col>9</xdr:col>
      <xdr:colOff>215900</xdr:colOff>
      <xdr:row>1</xdr:row>
      <xdr:rowOff>305982</xdr:rowOff>
    </xdr:to>
    <xdr:pic>
      <xdr:nvPicPr>
        <xdr:cNvPr id="3" name="Afbeelding 2" descr="MBO Vonk | Opleidingen | Locaties | Open dagen">
          <a:extLst>
            <a:ext uri="{FF2B5EF4-FFF2-40B4-BE49-F238E27FC236}">
              <a16:creationId xmlns:a16="http://schemas.microsoft.com/office/drawing/2014/main" id="{1553702A-8DA5-4542-B663-8CFDD967DF2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92200" y="63500"/>
          <a:ext cx="1778000" cy="750482"/>
        </a:xfrm>
        <a:prstGeom prst="rect">
          <a:avLst/>
        </a:prstGeom>
        <a:noFill/>
        <a:ln>
          <a:noFill/>
        </a:ln>
      </xdr:spPr>
    </xdr:pic>
    <xdr:clientData/>
  </xdr:twoCellAnchor>
</xdr:wsDr>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B29"/>
  <sheetViews>
    <sheetView showGridLines="0" zoomScale="130" zoomScaleNormal="130" workbookViewId="0">
      <selection activeCell="A9" sqref="A9"/>
    </sheetView>
  </sheetViews>
  <sheetFormatPr baseColWidth="10" defaultColWidth="8.83203125" defaultRowHeight="15" x14ac:dyDescent="0.2"/>
  <cols>
    <col min="1" max="1" width="98.83203125" customWidth="1"/>
  </cols>
  <sheetData>
    <row r="1" spans="1:2" ht="30" customHeight="1" x14ac:dyDescent="0.2">
      <c r="A1" s="33" t="s">
        <v>0</v>
      </c>
      <c r="B1" s="1"/>
    </row>
    <row r="2" spans="1:2" s="2" customFormat="1" ht="90" customHeight="1" x14ac:dyDescent="0.2">
      <c r="A2" s="35" t="s">
        <v>43</v>
      </c>
      <c r="B2" s="7"/>
    </row>
    <row r="3" spans="1:2" s="11" customFormat="1" ht="30" customHeight="1" x14ac:dyDescent="0.2">
      <c r="A3" s="34" t="s">
        <v>39</v>
      </c>
      <c r="B3" s="10" t="s">
        <v>1</v>
      </c>
    </row>
    <row r="4" spans="1:2" s="2" customFormat="1" ht="60" customHeight="1" x14ac:dyDescent="0.2">
      <c r="A4" s="9" t="s">
        <v>2</v>
      </c>
      <c r="B4" s="8" t="s">
        <v>3</v>
      </c>
    </row>
    <row r="5" spans="1:2" s="11" customFormat="1" ht="30" customHeight="1" x14ac:dyDescent="0.2">
      <c r="A5" s="34" t="s">
        <v>40</v>
      </c>
      <c r="B5" s="10" t="s">
        <v>4</v>
      </c>
    </row>
    <row r="6" spans="1:2" s="2" customFormat="1" ht="60" customHeight="1" x14ac:dyDescent="0.2">
      <c r="A6" s="9" t="s">
        <v>2</v>
      </c>
      <c r="B6" s="8" t="s">
        <v>5</v>
      </c>
    </row>
    <row r="7" spans="1:2" s="11" customFormat="1" ht="30" customHeight="1" x14ac:dyDescent="0.2">
      <c r="A7" s="34" t="s">
        <v>41</v>
      </c>
      <c r="B7" s="10" t="s">
        <v>6</v>
      </c>
    </row>
    <row r="8" spans="1:2" s="2" customFormat="1" ht="60" customHeight="1" x14ac:dyDescent="0.2">
      <c r="A8" s="9" t="s">
        <v>2</v>
      </c>
      <c r="B8" s="8" t="s">
        <v>7</v>
      </c>
    </row>
    <row r="9" spans="1:2" s="2" customFormat="1" ht="25" customHeight="1" x14ac:dyDescent="0.2">
      <c r="A9" s="34" t="s">
        <v>42</v>
      </c>
      <c r="B9" s="8"/>
    </row>
    <row r="10" spans="1:2" s="2" customFormat="1" ht="62" customHeight="1" x14ac:dyDescent="0.2">
      <c r="A10" s="9" t="s">
        <v>2</v>
      </c>
      <c r="B10" s="8"/>
    </row>
    <row r="11" spans="1:2" s="2" customFormat="1" ht="15" customHeight="1" x14ac:dyDescent="0.2">
      <c r="A11"/>
      <c r="B11"/>
    </row>
    <row r="12" spans="1:2" s="2" customFormat="1" ht="15" customHeight="1" x14ac:dyDescent="0.2">
      <c r="A12"/>
      <c r="B12"/>
    </row>
    <row r="13" spans="1:2" s="2" customFormat="1" ht="15" customHeight="1" x14ac:dyDescent="0.2">
      <c r="A13"/>
      <c r="B13"/>
    </row>
    <row r="14" spans="1:2" s="2" customFormat="1" ht="15" customHeight="1" x14ac:dyDescent="0.2">
      <c r="A14"/>
      <c r="B14"/>
    </row>
    <row r="15" spans="1:2" s="2" customFormat="1" ht="15" customHeight="1" x14ac:dyDescent="0.2">
      <c r="A15"/>
      <c r="B15"/>
    </row>
    <row r="16" spans="1:2" s="2" customFormat="1" ht="15" customHeight="1" x14ac:dyDescent="0.2">
      <c r="A16"/>
      <c r="B16"/>
    </row>
    <row r="17" spans="1:2" s="2" customFormat="1" ht="15" customHeight="1" x14ac:dyDescent="0.2">
      <c r="A17"/>
      <c r="B17"/>
    </row>
    <row r="18" spans="1:2" s="2" customFormat="1" ht="15" customHeight="1" x14ac:dyDescent="0.2">
      <c r="A18"/>
      <c r="B18"/>
    </row>
    <row r="19" spans="1:2" s="2" customFormat="1" ht="15" customHeight="1" x14ac:dyDescent="0.2">
      <c r="A19"/>
      <c r="B19"/>
    </row>
    <row r="20" spans="1:2" s="2" customFormat="1" ht="15" customHeight="1" x14ac:dyDescent="0.2">
      <c r="A20"/>
      <c r="B20"/>
    </row>
    <row r="21" spans="1:2" s="2" customFormat="1" ht="15" customHeight="1" x14ac:dyDescent="0.2">
      <c r="A21"/>
      <c r="B21"/>
    </row>
    <row r="22" spans="1:2" s="2" customFormat="1" ht="15" customHeight="1" x14ac:dyDescent="0.2">
      <c r="A22"/>
      <c r="B22"/>
    </row>
    <row r="23" spans="1:2" ht="20" customHeight="1" x14ac:dyDescent="0.2"/>
    <row r="24" spans="1:2" ht="35" customHeight="1" x14ac:dyDescent="0.2"/>
    <row r="25" spans="1:2" ht="35" customHeight="1" x14ac:dyDescent="0.2"/>
    <row r="26" spans="1:2" ht="35" customHeight="1" x14ac:dyDescent="0.2"/>
    <row r="27" spans="1:2" ht="35" customHeight="1" x14ac:dyDescent="0.2"/>
    <row r="28" spans="1:2" ht="35" customHeight="1" x14ac:dyDescent="0.2"/>
    <row r="29" spans="1:2" ht="20" customHeight="1" x14ac:dyDescent="0.2"/>
  </sheetData>
  <sheetProtection algorithmName="SHA-512" hashValue="KiJmDupT/2BAy2Sag0kd6mDtAh7Pep1KCpg2foz4rGjwQD0fkvkpHEgTYYnOlfsLv08ATpByqyVKxd0ilVH2CA==" saltValue="eCD09xxKHGdC81CGMUFA5Q==" spinCount="100000" sheet="1" objects="1" scenarios="1"/>
  <pageMargins left="0.31496062992125984" right="0.31496062992125984" top="0.35433070866141736" bottom="0.35433070866141736" header="0.31496062992125984" footer="0.31496062992125984"/>
  <pageSetup paperSize="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51DDF-2608-BC4C-91AF-D0EC6302C640}">
  <dimension ref="A1:B8"/>
  <sheetViews>
    <sheetView showGridLines="0" zoomScale="130" zoomScaleNormal="130" workbookViewId="0">
      <selection activeCell="A9" sqref="A9"/>
    </sheetView>
  </sheetViews>
  <sheetFormatPr baseColWidth="10" defaultColWidth="11.5" defaultRowHeight="15" x14ac:dyDescent="0.2"/>
  <cols>
    <col min="1" max="1" width="97.83203125" customWidth="1"/>
  </cols>
  <sheetData>
    <row r="1" spans="1:2" ht="30" customHeight="1" x14ac:dyDescent="0.2">
      <c r="A1" s="33" t="s">
        <v>8</v>
      </c>
      <c r="B1" s="1"/>
    </row>
    <row r="2" spans="1:2" s="2" customFormat="1" ht="90" customHeight="1" x14ac:dyDescent="0.2">
      <c r="A2" s="34" t="s">
        <v>44</v>
      </c>
      <c r="B2" s="7"/>
    </row>
    <row r="3" spans="1:2" s="11" customFormat="1" ht="30" customHeight="1" x14ac:dyDescent="0.2">
      <c r="A3" s="35" t="s">
        <v>46</v>
      </c>
      <c r="B3" s="10"/>
    </row>
    <row r="4" spans="1:2" s="11" customFormat="1" ht="30" customHeight="1" x14ac:dyDescent="0.2">
      <c r="A4" s="35" t="s">
        <v>45</v>
      </c>
      <c r="B4" s="12"/>
    </row>
    <row r="5" spans="1:2" s="11" customFormat="1" ht="30" customHeight="1" x14ac:dyDescent="0.2">
      <c r="A5" s="35" t="s">
        <v>47</v>
      </c>
      <c r="B5" s="12"/>
    </row>
    <row r="6" spans="1:2" s="11" customFormat="1" ht="30" customHeight="1" x14ac:dyDescent="0.2">
      <c r="A6" s="35" t="s">
        <v>48</v>
      </c>
      <c r="B6" s="12"/>
    </row>
    <row r="7" spans="1:2" s="11" customFormat="1" ht="30" customHeight="1" x14ac:dyDescent="0.2">
      <c r="A7" s="35" t="s">
        <v>49</v>
      </c>
      <c r="B7" s="12"/>
    </row>
    <row r="8" spans="1:2" s="11" customFormat="1" ht="30" customHeight="1" x14ac:dyDescent="0.2">
      <c r="A8" s="35" t="s">
        <v>52</v>
      </c>
      <c r="B8" s="12"/>
    </row>
  </sheetData>
  <sheetProtection algorithmName="SHA-512" hashValue="gcrt+PqWREIn5fhReFLTr8FqsTojTFVvqY1hL97+I9L5R5+o939YMTkz+8CkqQp4HWQ+oXPhyzytnIrTnSpqhA==" saltValue="IshRMamBcD5kyiRH23POLQ==" spinCount="100000" sheet="1" objects="1" scenario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G26"/>
  <sheetViews>
    <sheetView showGridLines="0" zoomScaleNormal="100" zoomScalePageLayoutView="85" workbookViewId="0">
      <pane ySplit="1" topLeftCell="A19" activePane="bottomLeft" state="frozen"/>
      <selection pane="bottomLeft" activeCell="A2" sqref="A2"/>
    </sheetView>
  </sheetViews>
  <sheetFormatPr baseColWidth="10" defaultColWidth="8.83203125" defaultRowHeight="13" x14ac:dyDescent="0.15"/>
  <cols>
    <col min="1" max="1" width="90.5" style="1" customWidth="1"/>
    <col min="2" max="2" width="2.6640625" style="3" customWidth="1"/>
    <col min="3" max="3" width="49.33203125" style="6" customWidth="1"/>
    <col min="4" max="4" width="2.6640625" style="1" customWidth="1"/>
    <col min="5" max="5" width="49.33203125" style="1" customWidth="1"/>
    <col min="6" max="6" width="2.6640625" style="1" customWidth="1"/>
    <col min="7" max="7" width="49.33203125" style="1" customWidth="1"/>
    <col min="8" max="16384" width="8.83203125" style="1"/>
  </cols>
  <sheetData>
    <row r="1" spans="1:7" ht="92" customHeight="1" x14ac:dyDescent="0.2">
      <c r="A1" s="36" t="s">
        <v>34</v>
      </c>
      <c r="B1" s="25"/>
      <c r="C1" s="37" t="s">
        <v>15</v>
      </c>
      <c r="D1" s="29"/>
      <c r="E1" s="37" t="s">
        <v>16</v>
      </c>
      <c r="F1" s="30"/>
      <c r="G1" s="37" t="s">
        <v>17</v>
      </c>
    </row>
    <row r="2" spans="1:7" ht="40" customHeight="1" x14ac:dyDescent="0.15">
      <c r="A2" s="40" t="str">
        <f>'Beoordelen open vragen'!A1</f>
        <v>Beoordeling criterium Open vragen</v>
      </c>
      <c r="B2" s="23"/>
      <c r="C2" s="41"/>
      <c r="E2" s="41"/>
      <c r="G2" s="41"/>
    </row>
    <row r="3" spans="1:7" ht="50" customHeight="1" x14ac:dyDescent="0.15">
      <c r="A3" s="39" t="str">
        <f>'Beoordelen open vragen'!A3</f>
        <v xml:space="preserve">1. Werkwijze jaarrekening (interim en eindejaarscontrole) en bekostigingscontrole (assurancerapporten) en gesubsidieerd onderzoek </v>
      </c>
      <c r="B3" s="24"/>
      <c r="C3" s="42" t="s">
        <v>1</v>
      </c>
      <c r="E3" s="42" t="s">
        <v>1</v>
      </c>
      <c r="G3" s="42" t="s">
        <v>1</v>
      </c>
    </row>
    <row r="4" spans="1:7" ht="160" customHeight="1" x14ac:dyDescent="0.15">
      <c r="A4" s="43" t="str">
        <f>'Beoordelen open vragen'!A4</f>
        <v>Zie bijlage 6 - Kwaliteit</v>
      </c>
      <c r="B4" s="4"/>
      <c r="C4" s="14" t="s">
        <v>9</v>
      </c>
      <c r="E4" s="14" t="s">
        <v>9</v>
      </c>
      <c r="G4" s="14" t="s">
        <v>9</v>
      </c>
    </row>
    <row r="5" spans="1:7" ht="50" customHeight="1" x14ac:dyDescent="0.15">
      <c r="A5" s="39" t="str">
        <f>'Beoordelen open vragen'!A5</f>
        <v>2. Adviesrol/kennis op aandachtsgebieden</v>
      </c>
      <c r="B5" s="24"/>
      <c r="C5" s="42" t="s">
        <v>1</v>
      </c>
      <c r="E5" s="42" t="s">
        <v>1</v>
      </c>
      <c r="G5" s="42" t="s">
        <v>1</v>
      </c>
    </row>
    <row r="6" spans="1:7" ht="160" customHeight="1" x14ac:dyDescent="0.15">
      <c r="A6" s="43" t="str">
        <f>'Beoordelen open vragen'!A6</f>
        <v>Zie bijlage 6 - Kwaliteit</v>
      </c>
      <c r="B6" s="4"/>
      <c r="C6" s="14" t="s">
        <v>9</v>
      </c>
      <c r="E6" s="14" t="s">
        <v>9</v>
      </c>
      <c r="G6" s="14" t="s">
        <v>9</v>
      </c>
    </row>
    <row r="7" spans="1:7" ht="50" customHeight="1" x14ac:dyDescent="0.15">
      <c r="A7" s="39" t="str">
        <f>'Beoordelen open vragen'!A7</f>
        <v>3. Partnerschap en onafhankelijke rol</v>
      </c>
      <c r="B7" s="24"/>
      <c r="C7" s="42" t="s">
        <v>1</v>
      </c>
      <c r="E7" s="42" t="s">
        <v>1</v>
      </c>
      <c r="G7" s="42" t="s">
        <v>1</v>
      </c>
    </row>
    <row r="8" spans="1:7" ht="160" customHeight="1" x14ac:dyDescent="0.15">
      <c r="A8" s="43" t="str">
        <f>'Beoordelen open vragen'!A8</f>
        <v>Zie bijlage 6 - Kwaliteit</v>
      </c>
      <c r="B8" s="4"/>
      <c r="C8" s="14" t="s">
        <v>9</v>
      </c>
      <c r="E8" s="14" t="s">
        <v>9</v>
      </c>
      <c r="G8" s="14" t="s">
        <v>9</v>
      </c>
    </row>
    <row r="9" spans="1:7" ht="50" customHeight="1" x14ac:dyDescent="0.15">
      <c r="A9" s="39" t="str">
        <f>'Beoordelen open vragen'!A9</f>
        <v xml:space="preserve">4. Duurzaamheid en MVOI </v>
      </c>
      <c r="B9" s="24"/>
      <c r="C9" s="42" t="s">
        <v>1</v>
      </c>
      <c r="E9" s="42" t="s">
        <v>1</v>
      </c>
      <c r="G9" s="42" t="s">
        <v>1</v>
      </c>
    </row>
    <row r="10" spans="1:7" ht="160" customHeight="1" x14ac:dyDescent="0.15">
      <c r="A10" s="43" t="str">
        <f>'Beoordelen open vragen'!A10</f>
        <v>Zie bijlage 6 - Kwaliteit</v>
      </c>
      <c r="B10" s="4"/>
      <c r="C10" s="14" t="s">
        <v>9</v>
      </c>
      <c r="E10" s="14" t="s">
        <v>9</v>
      </c>
      <c r="G10" s="14" t="s">
        <v>9</v>
      </c>
    </row>
    <row r="11" spans="1:7" ht="26" customHeight="1" x14ac:dyDescent="0.15">
      <c r="A11" s="72"/>
      <c r="B11" s="73"/>
      <c r="C11" s="74"/>
      <c r="D11" s="70"/>
      <c r="E11" s="74"/>
      <c r="F11" s="70"/>
      <c r="G11" s="74"/>
    </row>
    <row r="12" spans="1:7" x14ac:dyDescent="0.15">
      <c r="E12" s="6"/>
      <c r="G12" s="6"/>
    </row>
    <row r="13" spans="1:7" ht="40" customHeight="1" x14ac:dyDescent="0.15">
      <c r="A13" s="40" t="str">
        <f>'Beoordelen interview'!A1</f>
        <v>Beoordeling criterium Interview</v>
      </c>
      <c r="B13" s="23"/>
      <c r="C13" s="41"/>
      <c r="E13" s="41"/>
      <c r="G13" s="41"/>
    </row>
    <row r="14" spans="1:7" ht="35" customHeight="1" x14ac:dyDescent="0.15">
      <c r="A14" s="94" t="str">
        <f>'Beoordelen interview'!A3</f>
        <v>Vraag 1 - Beoordeling geïntegreerd jaardocument</v>
      </c>
      <c r="B14" s="4"/>
      <c r="C14" s="42" t="s">
        <v>1</v>
      </c>
      <c r="E14" s="42" t="s">
        <v>1</v>
      </c>
      <c r="G14" s="42" t="s">
        <v>1</v>
      </c>
    </row>
    <row r="15" spans="1:7" ht="160" customHeight="1" x14ac:dyDescent="0.15">
      <c r="A15" s="95"/>
      <c r="B15" s="4"/>
      <c r="C15" s="14" t="s">
        <v>9</v>
      </c>
      <c r="E15" s="14" t="s">
        <v>9</v>
      </c>
      <c r="G15" s="14" t="s">
        <v>9</v>
      </c>
    </row>
    <row r="16" spans="1:7" ht="35" customHeight="1" x14ac:dyDescent="0.15">
      <c r="A16" s="94" t="str">
        <f>'Beoordelen interview'!A4</f>
        <v>Vraag 2 - Risico-inschatting</v>
      </c>
      <c r="B16" s="4"/>
      <c r="C16" s="42" t="s">
        <v>1</v>
      </c>
      <c r="E16" s="42" t="s">
        <v>1</v>
      </c>
      <c r="G16" s="42" t="s">
        <v>1</v>
      </c>
    </row>
    <row r="17" spans="1:7" ht="160" customHeight="1" x14ac:dyDescent="0.15">
      <c r="A17" s="95"/>
      <c r="B17" s="4"/>
      <c r="C17" s="14" t="s">
        <v>9</v>
      </c>
      <c r="E17" s="14" t="s">
        <v>9</v>
      </c>
      <c r="G17" s="14" t="s">
        <v>9</v>
      </c>
    </row>
    <row r="18" spans="1:7" ht="35" customHeight="1" x14ac:dyDescent="0.15">
      <c r="A18" s="94" t="str">
        <f>'Beoordelen interview'!A5</f>
        <v>Vraag 3 - Analyse van kernpunten</v>
      </c>
      <c r="B18" s="4"/>
      <c r="C18" s="42" t="s">
        <v>1</v>
      </c>
      <c r="E18" s="42" t="s">
        <v>1</v>
      </c>
      <c r="G18" s="42" t="s">
        <v>1</v>
      </c>
    </row>
    <row r="19" spans="1:7" ht="157" customHeight="1" x14ac:dyDescent="0.15">
      <c r="A19" s="95"/>
      <c r="B19" s="4"/>
      <c r="C19" s="14" t="s">
        <v>9</v>
      </c>
      <c r="E19" s="14" t="s">
        <v>9</v>
      </c>
      <c r="G19" s="14" t="s">
        <v>9</v>
      </c>
    </row>
    <row r="20" spans="1:7" ht="33" customHeight="1" x14ac:dyDescent="0.15">
      <c r="A20" s="94" t="str">
        <f>'Beoordelen interview'!A6</f>
        <v>Vraag 4 - Professionele oordeelsvorming en bandbreedte</v>
      </c>
      <c r="B20" s="4"/>
      <c r="C20" s="42" t="s">
        <v>1</v>
      </c>
      <c r="E20" s="42" t="s">
        <v>1</v>
      </c>
      <c r="G20" s="42" t="s">
        <v>1</v>
      </c>
    </row>
    <row r="21" spans="1:7" ht="160" customHeight="1" x14ac:dyDescent="0.15">
      <c r="A21" s="95"/>
      <c r="B21" s="4"/>
      <c r="C21" s="14" t="s">
        <v>9</v>
      </c>
      <c r="E21" s="14" t="s">
        <v>9</v>
      </c>
      <c r="G21" s="14" t="s">
        <v>9</v>
      </c>
    </row>
    <row r="22" spans="1:7" ht="33" customHeight="1" x14ac:dyDescent="0.15">
      <c r="A22" s="94" t="str">
        <f>'Beoordelen interview'!A7</f>
        <v>Vraag 5 - Samenwerking controleteams</v>
      </c>
      <c r="B22" s="4"/>
      <c r="C22" s="42" t="s">
        <v>1</v>
      </c>
      <c r="E22" s="42" t="s">
        <v>1</v>
      </c>
      <c r="G22" s="42" t="s">
        <v>1</v>
      </c>
    </row>
    <row r="23" spans="1:7" ht="160" customHeight="1" x14ac:dyDescent="0.15">
      <c r="A23" s="95"/>
      <c r="B23" s="4"/>
      <c r="C23" s="14" t="s">
        <v>9</v>
      </c>
      <c r="E23" s="14" t="s">
        <v>9</v>
      </c>
      <c r="G23" s="14" t="s">
        <v>9</v>
      </c>
    </row>
    <row r="24" spans="1:7" ht="33" customHeight="1" x14ac:dyDescent="0.15">
      <c r="A24" s="94" t="str">
        <f>'Beoordelen interview'!A8</f>
        <v>Vraag 6 - Managementletter</v>
      </c>
      <c r="B24" s="4"/>
      <c r="C24" s="42" t="s">
        <v>1</v>
      </c>
      <c r="E24" s="42" t="s">
        <v>1</v>
      </c>
      <c r="G24" s="42" t="s">
        <v>1</v>
      </c>
    </row>
    <row r="25" spans="1:7" ht="160" customHeight="1" x14ac:dyDescent="0.15">
      <c r="A25" s="95"/>
      <c r="B25" s="4"/>
      <c r="C25" s="14" t="s">
        <v>9</v>
      </c>
      <c r="E25" s="14" t="s">
        <v>9</v>
      </c>
      <c r="G25" s="14" t="s">
        <v>9</v>
      </c>
    </row>
    <row r="26" spans="1:7" x14ac:dyDescent="0.15">
      <c r="A26" s="70"/>
      <c r="B26" s="70"/>
      <c r="C26" s="71"/>
      <c r="D26" s="70"/>
      <c r="E26" s="70"/>
      <c r="F26" s="70"/>
      <c r="G26" s="70"/>
    </row>
  </sheetData>
  <sheetProtection algorithmName="SHA-512" hashValue="HYNhJ2TZ5usePDWPf4jA3U6KFHjorK3jC2JDfaOjfcIAyCo7YIkoflNZrNJmABLisSnvBDKwdxiMhIffInFa1w==" saltValue="9qa9VHNZUwynUNe2TxLrGA==" spinCount="100000" sheet="1" objects="1" scenarios="1"/>
  <mergeCells count="6">
    <mergeCell ref="A24:A25"/>
    <mergeCell ref="A14:A15"/>
    <mergeCell ref="A16:A17"/>
    <mergeCell ref="A18:A19"/>
    <mergeCell ref="A20:A21"/>
    <mergeCell ref="A22:A23"/>
  </mergeCells>
  <dataValidations count="1">
    <dataValidation type="list" errorStyle="warning" allowBlank="1" showErrorMessage="1" error="Voer juiste waarde in. " sqref="C3 C7 C5 C14 C16 C18 E3 E7 E5 E14 E16 E18 G3 G7 G5 G14 G16 G18 C20 E20 G20 C22 E22 G22 C24 E24 G24 C9 E9 G9" xr:uid="{AA36DC38-670C-6D44-8E92-80431CBDBE59}">
      <formula1>Score</formula1>
    </dataValidation>
  </dataValidations>
  <pageMargins left="0.7" right="0.7" top="0.75" bottom="0.75" header="0.3" footer="0.3"/>
  <pageSetup paperSize="8" scale="4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6"/>
  <sheetViews>
    <sheetView showGridLines="0" zoomScaleNormal="100" zoomScalePageLayoutView="85" workbookViewId="0">
      <pane xSplit="1" ySplit="1" topLeftCell="B2" activePane="bottomRight" state="frozen"/>
      <selection pane="topRight" activeCell="B1" sqref="B1"/>
      <selection pane="bottomLeft" activeCell="A2" sqref="A2"/>
      <selection pane="bottomRight" activeCell="A2" sqref="A2"/>
    </sheetView>
  </sheetViews>
  <sheetFormatPr baseColWidth="10" defaultColWidth="8.83203125" defaultRowHeight="13" x14ac:dyDescent="0.15"/>
  <cols>
    <col min="1" max="1" width="90.5" style="1" customWidth="1"/>
    <col min="2" max="2" width="2.6640625" style="3" customWidth="1"/>
    <col min="3" max="3" width="49.33203125" style="6" customWidth="1"/>
    <col min="4" max="4" width="2.6640625" style="1" customWidth="1"/>
    <col min="5" max="5" width="49.33203125" style="1" customWidth="1"/>
    <col min="6" max="6" width="2.6640625" style="1" customWidth="1"/>
    <col min="7" max="7" width="49.33203125" style="1" customWidth="1"/>
    <col min="8" max="16384" width="8.83203125" style="1"/>
  </cols>
  <sheetData>
    <row r="1" spans="1:7" ht="92" customHeight="1" x14ac:dyDescent="0.2">
      <c r="A1" s="36" t="s">
        <v>35</v>
      </c>
      <c r="B1" s="25"/>
      <c r="C1" s="37" t="s">
        <v>15</v>
      </c>
      <c r="D1" s="29"/>
      <c r="E1" s="37" t="s">
        <v>16</v>
      </c>
      <c r="F1" s="30"/>
      <c r="G1" s="37" t="s">
        <v>17</v>
      </c>
    </row>
    <row r="2" spans="1:7" ht="40" customHeight="1" x14ac:dyDescent="0.15">
      <c r="A2" s="40" t="str">
        <f>'Beoordelen open vragen'!A1</f>
        <v>Beoordeling criterium Open vragen</v>
      </c>
      <c r="B2" s="23"/>
      <c r="C2" s="41"/>
      <c r="E2" s="41"/>
      <c r="G2" s="41"/>
    </row>
    <row r="3" spans="1:7" ht="50" customHeight="1" x14ac:dyDescent="0.15">
      <c r="A3" s="39" t="str">
        <f>'Beoordelen open vragen'!A3</f>
        <v xml:space="preserve">1. Werkwijze jaarrekening (interim en eindejaarscontrole) en bekostigingscontrole (assurancerapporten) en gesubsidieerd onderzoek </v>
      </c>
      <c r="B3" s="24"/>
      <c r="C3" s="42" t="s">
        <v>1</v>
      </c>
      <c r="E3" s="42" t="s">
        <v>1</v>
      </c>
      <c r="G3" s="42" t="s">
        <v>1</v>
      </c>
    </row>
    <row r="4" spans="1:7" ht="160" customHeight="1" x14ac:dyDescent="0.15">
      <c r="A4" s="43" t="str">
        <f>'Beoordelen open vragen'!A4</f>
        <v>Zie bijlage 6 - Kwaliteit</v>
      </c>
      <c r="B4" s="4"/>
      <c r="C4" s="14" t="s">
        <v>9</v>
      </c>
      <c r="E4" s="14" t="s">
        <v>9</v>
      </c>
      <c r="G4" s="14" t="s">
        <v>9</v>
      </c>
    </row>
    <row r="5" spans="1:7" ht="50" customHeight="1" x14ac:dyDescent="0.15">
      <c r="A5" s="39" t="str">
        <f>'Beoordelen open vragen'!A5</f>
        <v>2. Adviesrol/kennis op aandachtsgebieden</v>
      </c>
      <c r="B5" s="24"/>
      <c r="C5" s="42" t="s">
        <v>1</v>
      </c>
      <c r="E5" s="42" t="s">
        <v>1</v>
      </c>
      <c r="G5" s="42" t="s">
        <v>1</v>
      </c>
    </row>
    <row r="6" spans="1:7" ht="160" customHeight="1" x14ac:dyDescent="0.15">
      <c r="A6" s="43" t="str">
        <f>'Beoordelen open vragen'!A6</f>
        <v>Zie bijlage 6 - Kwaliteit</v>
      </c>
      <c r="B6" s="4"/>
      <c r="C6" s="14" t="s">
        <v>9</v>
      </c>
      <c r="E6" s="14" t="s">
        <v>9</v>
      </c>
      <c r="G6" s="14" t="s">
        <v>9</v>
      </c>
    </row>
    <row r="7" spans="1:7" ht="50" customHeight="1" x14ac:dyDescent="0.15">
      <c r="A7" s="39" t="str">
        <f>'Beoordelen open vragen'!A7</f>
        <v>3. Partnerschap en onafhankelijke rol</v>
      </c>
      <c r="B7" s="24"/>
      <c r="C7" s="42" t="s">
        <v>1</v>
      </c>
      <c r="E7" s="42" t="s">
        <v>1</v>
      </c>
      <c r="G7" s="42" t="s">
        <v>1</v>
      </c>
    </row>
    <row r="8" spans="1:7" ht="160" customHeight="1" x14ac:dyDescent="0.15">
      <c r="A8" s="43" t="str">
        <f>'Beoordelen open vragen'!A8</f>
        <v>Zie bijlage 6 - Kwaliteit</v>
      </c>
      <c r="B8" s="4"/>
      <c r="C8" s="14" t="s">
        <v>9</v>
      </c>
      <c r="E8" s="14" t="s">
        <v>9</v>
      </c>
      <c r="G8" s="14" t="s">
        <v>9</v>
      </c>
    </row>
    <row r="9" spans="1:7" ht="50" customHeight="1" x14ac:dyDescent="0.15">
      <c r="A9" s="39" t="str">
        <f>'Beoordelen open vragen'!A9</f>
        <v xml:space="preserve">4. Duurzaamheid en MVOI </v>
      </c>
      <c r="B9" s="24"/>
      <c r="C9" s="42" t="s">
        <v>1</v>
      </c>
      <c r="E9" s="42" t="s">
        <v>1</v>
      </c>
      <c r="G9" s="42" t="s">
        <v>1</v>
      </c>
    </row>
    <row r="10" spans="1:7" ht="160" customHeight="1" x14ac:dyDescent="0.15">
      <c r="A10" s="43" t="str">
        <f>'Beoordelen open vragen'!A10</f>
        <v>Zie bijlage 6 - Kwaliteit</v>
      </c>
      <c r="B10" s="4"/>
      <c r="C10" s="14" t="s">
        <v>9</v>
      </c>
      <c r="E10" s="14" t="s">
        <v>9</v>
      </c>
      <c r="G10" s="14" t="s">
        <v>9</v>
      </c>
    </row>
    <row r="11" spans="1:7" ht="19" customHeight="1" x14ac:dyDescent="0.15">
      <c r="A11" s="72"/>
      <c r="B11" s="73"/>
      <c r="C11" s="74"/>
      <c r="D11" s="70"/>
      <c r="E11" s="74"/>
      <c r="F11" s="70"/>
      <c r="G11" s="74"/>
    </row>
    <row r="12" spans="1:7" x14ac:dyDescent="0.15">
      <c r="E12" s="6"/>
      <c r="G12" s="6"/>
    </row>
    <row r="13" spans="1:7" ht="40" customHeight="1" x14ac:dyDescent="0.15">
      <c r="A13" s="40" t="str">
        <f>'Beoordelen interview'!A1</f>
        <v>Beoordeling criterium Interview</v>
      </c>
      <c r="B13" s="23"/>
      <c r="C13" s="41"/>
      <c r="E13" s="41"/>
      <c r="G13" s="41"/>
    </row>
    <row r="14" spans="1:7" ht="35" customHeight="1" x14ac:dyDescent="0.15">
      <c r="A14" s="94" t="str">
        <f>'Beoordelen interview'!A3</f>
        <v>Vraag 1 - Beoordeling geïntegreerd jaardocument</v>
      </c>
      <c r="B14" s="4"/>
      <c r="C14" s="42" t="s">
        <v>1</v>
      </c>
      <c r="E14" s="42" t="s">
        <v>1</v>
      </c>
      <c r="G14" s="42" t="s">
        <v>1</v>
      </c>
    </row>
    <row r="15" spans="1:7" ht="160" customHeight="1" x14ac:dyDescent="0.15">
      <c r="A15" s="95"/>
      <c r="B15" s="4"/>
      <c r="C15" s="14" t="s">
        <v>9</v>
      </c>
      <c r="E15" s="14" t="s">
        <v>9</v>
      </c>
      <c r="G15" s="14" t="s">
        <v>9</v>
      </c>
    </row>
    <row r="16" spans="1:7" ht="35" customHeight="1" x14ac:dyDescent="0.15">
      <c r="A16" s="94" t="str">
        <f>'Beoordelen interview'!A4</f>
        <v>Vraag 2 - Risico-inschatting</v>
      </c>
      <c r="B16" s="4"/>
      <c r="C16" s="42" t="s">
        <v>1</v>
      </c>
      <c r="E16" s="42" t="s">
        <v>1</v>
      </c>
      <c r="G16" s="42" t="s">
        <v>1</v>
      </c>
    </row>
    <row r="17" spans="1:7" ht="160" customHeight="1" x14ac:dyDescent="0.15">
      <c r="A17" s="95"/>
      <c r="B17" s="4"/>
      <c r="C17" s="14" t="s">
        <v>9</v>
      </c>
      <c r="E17" s="14" t="s">
        <v>9</v>
      </c>
      <c r="G17" s="14" t="s">
        <v>9</v>
      </c>
    </row>
    <row r="18" spans="1:7" ht="35" customHeight="1" x14ac:dyDescent="0.15">
      <c r="A18" s="94" t="str">
        <f>'Beoordelen interview'!A5</f>
        <v>Vraag 3 - Analyse van kernpunten</v>
      </c>
      <c r="B18" s="4"/>
      <c r="C18" s="42" t="s">
        <v>1</v>
      </c>
      <c r="E18" s="42" t="s">
        <v>1</v>
      </c>
      <c r="G18" s="42" t="s">
        <v>1</v>
      </c>
    </row>
    <row r="19" spans="1:7" ht="160" customHeight="1" x14ac:dyDescent="0.15">
      <c r="A19" s="96"/>
      <c r="B19" s="4"/>
      <c r="C19" s="14" t="s">
        <v>9</v>
      </c>
      <c r="E19" s="14" t="s">
        <v>9</v>
      </c>
      <c r="G19" s="14" t="s">
        <v>9</v>
      </c>
    </row>
    <row r="20" spans="1:7" ht="35" customHeight="1" x14ac:dyDescent="0.15">
      <c r="A20" s="95"/>
      <c r="B20" s="4"/>
      <c r="C20" s="42" t="s">
        <v>1</v>
      </c>
      <c r="E20" s="42" t="s">
        <v>1</v>
      </c>
      <c r="G20" s="42" t="s">
        <v>1</v>
      </c>
    </row>
    <row r="21" spans="1:7" ht="160" customHeight="1" x14ac:dyDescent="0.15">
      <c r="A21" s="75" t="s">
        <v>28</v>
      </c>
      <c r="B21" s="4"/>
      <c r="C21" s="14" t="s">
        <v>9</v>
      </c>
      <c r="E21" s="14" t="s">
        <v>9</v>
      </c>
      <c r="G21" s="14" t="s">
        <v>9</v>
      </c>
    </row>
    <row r="22" spans="1:7" ht="35" customHeight="1" x14ac:dyDescent="0.15">
      <c r="A22" s="76"/>
      <c r="B22" s="4"/>
      <c r="C22" s="42" t="s">
        <v>1</v>
      </c>
      <c r="E22" s="42" t="s">
        <v>1</v>
      </c>
      <c r="G22" s="42" t="s">
        <v>1</v>
      </c>
    </row>
    <row r="23" spans="1:7" ht="160" customHeight="1" x14ac:dyDescent="0.15">
      <c r="A23" s="77" t="s">
        <v>29</v>
      </c>
      <c r="B23" s="4"/>
      <c r="C23" s="14" t="s">
        <v>9</v>
      </c>
      <c r="E23" s="14" t="s">
        <v>9</v>
      </c>
      <c r="G23" s="14" t="s">
        <v>9</v>
      </c>
    </row>
    <row r="24" spans="1:7" ht="32" customHeight="1" x14ac:dyDescent="0.15">
      <c r="A24" s="94" t="s">
        <v>30</v>
      </c>
      <c r="B24" s="4"/>
      <c r="C24" s="42" t="s">
        <v>1</v>
      </c>
      <c r="E24" s="42" t="s">
        <v>1</v>
      </c>
      <c r="G24" s="42" t="s">
        <v>1</v>
      </c>
    </row>
    <row r="25" spans="1:7" ht="160" customHeight="1" x14ac:dyDescent="0.15">
      <c r="A25" s="95"/>
      <c r="B25" s="4"/>
      <c r="C25" s="14" t="s">
        <v>9</v>
      </c>
      <c r="E25" s="14" t="s">
        <v>9</v>
      </c>
      <c r="G25" s="14" t="s">
        <v>9</v>
      </c>
    </row>
    <row r="26" spans="1:7" ht="20" customHeight="1" x14ac:dyDescent="0.15">
      <c r="A26" s="44"/>
      <c r="B26" s="5"/>
      <c r="C26" s="45"/>
      <c r="E26" s="45"/>
      <c r="G26" s="45"/>
    </row>
  </sheetData>
  <sheetProtection algorithmName="SHA-512" hashValue="uQGgJnYFPA+CLRfPGZ4brCTX1XE2WJh/nNCa5YlnCZ01oCj4YktBzay4OJQiauibwefOvUxdHKTsL+PYiucggw==" saltValue="Hq90tLblazvznodVfHrdLA==" spinCount="100000" sheet="1" objects="1" scenarios="1"/>
  <mergeCells count="4">
    <mergeCell ref="A24:A25"/>
    <mergeCell ref="A14:A15"/>
    <mergeCell ref="A16:A17"/>
    <mergeCell ref="A18:A20"/>
  </mergeCells>
  <dataValidations count="1">
    <dataValidation type="list" errorStyle="warning" allowBlank="1" showErrorMessage="1" error="Voer juiste waarde in. " sqref="C3 C5 E5 C16 C18 E3 G3 G5 C7 E7 G7 C14 E14 G14 G16 E16 E18 G18 C9 E9 G9 C20 E20 G20 C22 E22 G22 C24 E24 G24" xr:uid="{5E53DFA2-08D3-BB4C-9F1C-8330CC94FD85}">
      <formula1>Score</formula1>
    </dataValidation>
  </dataValidations>
  <pageMargins left="0.7" right="0.7" top="0.75" bottom="0.75" header="0.3" footer="0.3"/>
  <pageSetup paperSize="8"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25"/>
  <sheetViews>
    <sheetView showGridLines="0" zoomScaleNormal="100" zoomScalePageLayoutView="85" workbookViewId="0">
      <pane xSplit="1" ySplit="1" topLeftCell="B25" activePane="bottomRight" state="frozen"/>
      <selection pane="topRight" activeCell="B1" sqref="B1"/>
      <selection pane="bottomLeft" activeCell="A2" sqref="A2"/>
      <selection pane="bottomRight" activeCell="A2" sqref="A2"/>
    </sheetView>
  </sheetViews>
  <sheetFormatPr baseColWidth="10" defaultColWidth="8.83203125" defaultRowHeight="13" x14ac:dyDescent="0.15"/>
  <cols>
    <col min="1" max="1" width="90.5" style="1" customWidth="1"/>
    <col min="2" max="2" width="2.6640625" style="3" customWidth="1"/>
    <col min="3" max="3" width="49.33203125" style="6" customWidth="1"/>
    <col min="4" max="4" width="2.6640625" style="1" customWidth="1"/>
    <col min="5" max="5" width="49.33203125" style="1" customWidth="1"/>
    <col min="6" max="6" width="2.6640625" style="1" customWidth="1"/>
    <col min="7" max="7" width="49.33203125" style="1" customWidth="1"/>
    <col min="8" max="16384" width="8.83203125" style="1"/>
  </cols>
  <sheetData>
    <row r="1" spans="1:7" ht="92" customHeight="1" x14ac:dyDescent="0.2">
      <c r="A1" s="36" t="s">
        <v>36</v>
      </c>
      <c r="B1" s="25"/>
      <c r="C1" s="37" t="s">
        <v>15</v>
      </c>
      <c r="D1" s="29"/>
      <c r="E1" s="37" t="s">
        <v>16</v>
      </c>
      <c r="F1" s="30"/>
      <c r="G1" s="37" t="s">
        <v>17</v>
      </c>
    </row>
    <row r="2" spans="1:7" ht="40" customHeight="1" x14ac:dyDescent="0.15">
      <c r="A2" s="40" t="str">
        <f>'Beoordelen open vragen'!A1</f>
        <v>Beoordeling criterium Open vragen</v>
      </c>
      <c r="B2" s="23"/>
      <c r="C2" s="41"/>
      <c r="E2" s="41"/>
      <c r="G2" s="41"/>
    </row>
    <row r="3" spans="1:7" ht="50" customHeight="1" x14ac:dyDescent="0.15">
      <c r="A3" s="39" t="str">
        <f>'Beoordelen open vragen'!A3</f>
        <v xml:space="preserve">1. Werkwijze jaarrekening (interim en eindejaarscontrole) en bekostigingscontrole (assurancerapporten) en gesubsidieerd onderzoek </v>
      </c>
      <c r="B3" s="24"/>
      <c r="C3" s="42" t="s">
        <v>1</v>
      </c>
      <c r="E3" s="42" t="s">
        <v>1</v>
      </c>
      <c r="G3" s="42" t="s">
        <v>1</v>
      </c>
    </row>
    <row r="4" spans="1:7" ht="160" customHeight="1" x14ac:dyDescent="0.15">
      <c r="A4" s="43" t="str">
        <f>'Beoordelen open vragen'!A4</f>
        <v>Zie bijlage 6 - Kwaliteit</v>
      </c>
      <c r="B4" s="4"/>
      <c r="C4" s="14" t="s">
        <v>9</v>
      </c>
      <c r="E4" s="14" t="s">
        <v>9</v>
      </c>
      <c r="G4" s="14" t="s">
        <v>9</v>
      </c>
    </row>
    <row r="5" spans="1:7" ht="50" customHeight="1" x14ac:dyDescent="0.15">
      <c r="A5" s="39" t="str">
        <f>'Beoordelen open vragen'!A5</f>
        <v>2. Adviesrol/kennis op aandachtsgebieden</v>
      </c>
      <c r="B5" s="24"/>
      <c r="C5" s="42" t="s">
        <v>1</v>
      </c>
      <c r="E5" s="42" t="s">
        <v>1</v>
      </c>
      <c r="G5" s="42" t="s">
        <v>1</v>
      </c>
    </row>
    <row r="6" spans="1:7" ht="160" customHeight="1" x14ac:dyDescent="0.15">
      <c r="A6" s="43" t="str">
        <f>'Beoordelen open vragen'!A6</f>
        <v>Zie bijlage 6 - Kwaliteit</v>
      </c>
      <c r="B6" s="4"/>
      <c r="C6" s="14" t="s">
        <v>9</v>
      </c>
      <c r="E6" s="14" t="s">
        <v>9</v>
      </c>
      <c r="G6" s="14" t="s">
        <v>9</v>
      </c>
    </row>
    <row r="7" spans="1:7" ht="50" customHeight="1" x14ac:dyDescent="0.15">
      <c r="A7" s="39" t="str">
        <f>'Beoordelen open vragen'!A7</f>
        <v>3. Partnerschap en onafhankelijke rol</v>
      </c>
      <c r="B7" s="24"/>
      <c r="C7" s="42" t="s">
        <v>1</v>
      </c>
      <c r="E7" s="42" t="s">
        <v>1</v>
      </c>
      <c r="G7" s="42" t="s">
        <v>1</v>
      </c>
    </row>
    <row r="8" spans="1:7" ht="160" customHeight="1" x14ac:dyDescent="0.15">
      <c r="A8" s="43" t="str">
        <f>'Beoordelen open vragen'!A8</f>
        <v>Zie bijlage 6 - Kwaliteit</v>
      </c>
      <c r="B8" s="4"/>
      <c r="C8" s="14" t="s">
        <v>9</v>
      </c>
      <c r="E8" s="14" t="s">
        <v>9</v>
      </c>
      <c r="G8" s="14" t="s">
        <v>9</v>
      </c>
    </row>
    <row r="9" spans="1:7" ht="50" customHeight="1" x14ac:dyDescent="0.15">
      <c r="A9" s="39" t="str">
        <f>'Beoordelen open vragen'!A9</f>
        <v xml:space="preserve">4. Duurzaamheid en MVOI </v>
      </c>
      <c r="B9" s="24"/>
      <c r="C9" s="42" t="s">
        <v>1</v>
      </c>
      <c r="E9" s="42" t="s">
        <v>1</v>
      </c>
      <c r="G9" s="42" t="s">
        <v>1</v>
      </c>
    </row>
    <row r="10" spans="1:7" ht="160" customHeight="1" x14ac:dyDescent="0.15">
      <c r="A10" s="43" t="str">
        <f>'Beoordelen open vragen'!A10</f>
        <v>Zie bijlage 6 - Kwaliteit</v>
      </c>
      <c r="B10" s="4"/>
      <c r="C10" s="14" t="s">
        <v>9</v>
      </c>
      <c r="E10" s="14" t="s">
        <v>9</v>
      </c>
      <c r="G10" s="14" t="s">
        <v>9</v>
      </c>
    </row>
    <row r="11" spans="1:7" ht="29" customHeight="1" x14ac:dyDescent="0.15">
      <c r="A11" s="78"/>
      <c r="B11" s="79"/>
      <c r="C11" s="80"/>
      <c r="D11" s="70"/>
      <c r="E11" s="80"/>
      <c r="F11" s="70"/>
      <c r="G11" s="80"/>
    </row>
    <row r="12" spans="1:7" ht="29" customHeight="1" x14ac:dyDescent="0.15">
      <c r="A12" s="81"/>
      <c r="B12" s="82"/>
      <c r="C12" s="83"/>
      <c r="E12" s="83"/>
      <c r="G12" s="83"/>
    </row>
    <row r="13" spans="1:7" ht="40" customHeight="1" x14ac:dyDescent="0.15">
      <c r="A13" s="40" t="str">
        <f>'Beoordelen interview'!A1</f>
        <v>Beoordeling criterium Interview</v>
      </c>
      <c r="B13" s="23"/>
      <c r="C13" s="41"/>
      <c r="E13" s="41"/>
      <c r="G13" s="41"/>
    </row>
    <row r="14" spans="1:7" ht="35" customHeight="1" x14ac:dyDescent="0.15">
      <c r="A14" s="94" t="str">
        <f>'Beoordelen interview'!A3</f>
        <v>Vraag 1 - Beoordeling geïntegreerd jaardocument</v>
      </c>
      <c r="B14" s="4"/>
      <c r="C14" s="42" t="s">
        <v>1</v>
      </c>
      <c r="E14" s="42" t="s">
        <v>1</v>
      </c>
      <c r="G14" s="42" t="s">
        <v>1</v>
      </c>
    </row>
    <row r="15" spans="1:7" ht="160" customHeight="1" x14ac:dyDescent="0.15">
      <c r="A15" s="95"/>
      <c r="B15" s="4"/>
      <c r="C15" s="14" t="s">
        <v>9</v>
      </c>
      <c r="E15" s="14" t="s">
        <v>9</v>
      </c>
      <c r="G15" s="14" t="s">
        <v>9</v>
      </c>
    </row>
    <row r="16" spans="1:7" ht="35" customHeight="1" x14ac:dyDescent="0.15">
      <c r="A16" s="94" t="str">
        <f>'Beoordelen interview'!A4</f>
        <v>Vraag 2 - Risico-inschatting</v>
      </c>
      <c r="B16" s="4"/>
      <c r="C16" s="42" t="s">
        <v>1</v>
      </c>
      <c r="E16" s="42" t="s">
        <v>1</v>
      </c>
      <c r="G16" s="42" t="s">
        <v>1</v>
      </c>
    </row>
    <row r="17" spans="1:7" ht="160" customHeight="1" x14ac:dyDescent="0.15">
      <c r="A17" s="95"/>
      <c r="B17" s="4"/>
      <c r="C17" s="14" t="s">
        <v>9</v>
      </c>
      <c r="E17" s="14" t="s">
        <v>9</v>
      </c>
      <c r="G17" s="14" t="s">
        <v>9</v>
      </c>
    </row>
    <row r="18" spans="1:7" ht="35" customHeight="1" x14ac:dyDescent="0.15">
      <c r="A18" s="94" t="str">
        <f>'Beoordelen interview'!A5</f>
        <v>Vraag 3 - Analyse van kernpunten</v>
      </c>
      <c r="B18" s="4"/>
      <c r="C18" s="42" t="s">
        <v>1</v>
      </c>
      <c r="E18" s="42" t="s">
        <v>1</v>
      </c>
      <c r="G18" s="42" t="s">
        <v>1</v>
      </c>
    </row>
    <row r="19" spans="1:7" ht="160" customHeight="1" x14ac:dyDescent="0.15">
      <c r="A19" s="95"/>
      <c r="B19" s="4"/>
      <c r="C19" s="14" t="s">
        <v>9</v>
      </c>
      <c r="E19" s="14" t="s">
        <v>9</v>
      </c>
      <c r="G19" s="14" t="s">
        <v>9</v>
      </c>
    </row>
    <row r="20" spans="1:7" ht="35" customHeight="1" x14ac:dyDescent="0.15">
      <c r="A20" s="94" t="str">
        <f>'Beoordelen interview'!A6</f>
        <v>Vraag 4 - Professionele oordeelsvorming en bandbreedte</v>
      </c>
      <c r="B20" s="4"/>
      <c r="C20" s="42" t="s">
        <v>1</v>
      </c>
      <c r="E20" s="42" t="s">
        <v>1</v>
      </c>
      <c r="G20" s="42" t="s">
        <v>1</v>
      </c>
    </row>
    <row r="21" spans="1:7" ht="160" customHeight="1" x14ac:dyDescent="0.15">
      <c r="A21" s="95"/>
      <c r="B21" s="4"/>
      <c r="C21" s="14" t="s">
        <v>9</v>
      </c>
      <c r="E21" s="14" t="s">
        <v>9</v>
      </c>
      <c r="G21" s="14" t="s">
        <v>9</v>
      </c>
    </row>
    <row r="22" spans="1:7" ht="35" customHeight="1" x14ac:dyDescent="0.15">
      <c r="A22" s="94" t="str">
        <f>'Beoordelen interview'!A7</f>
        <v>Vraag 5 - Samenwerking controleteams</v>
      </c>
      <c r="B22" s="4"/>
      <c r="C22" s="42" t="s">
        <v>1</v>
      </c>
      <c r="E22" s="42" t="s">
        <v>1</v>
      </c>
      <c r="G22" s="42" t="s">
        <v>1</v>
      </c>
    </row>
    <row r="23" spans="1:7" ht="160" customHeight="1" x14ac:dyDescent="0.15">
      <c r="A23" s="95"/>
      <c r="B23" s="4"/>
      <c r="C23" s="14" t="s">
        <v>9</v>
      </c>
      <c r="E23" s="14" t="s">
        <v>9</v>
      </c>
      <c r="G23" s="14" t="s">
        <v>9</v>
      </c>
    </row>
    <row r="24" spans="1:7" ht="35" customHeight="1" x14ac:dyDescent="0.15">
      <c r="A24" s="94" t="str">
        <f>'Beoordelen interview'!A8</f>
        <v>Vraag 6 - Managementletter</v>
      </c>
      <c r="B24" s="4"/>
      <c r="C24" s="42" t="s">
        <v>1</v>
      </c>
      <c r="E24" s="42" t="s">
        <v>1</v>
      </c>
      <c r="G24" s="42" t="s">
        <v>1</v>
      </c>
    </row>
    <row r="25" spans="1:7" ht="160" customHeight="1" x14ac:dyDescent="0.15">
      <c r="A25" s="95"/>
      <c r="B25" s="4"/>
      <c r="C25" s="14" t="s">
        <v>9</v>
      </c>
      <c r="E25" s="14" t="s">
        <v>9</v>
      </c>
      <c r="G25" s="14" t="s">
        <v>9</v>
      </c>
    </row>
  </sheetData>
  <sheetProtection algorithmName="SHA-512" hashValue="yL5LBmuHKU/EDVR85MpSa50RtGhdZhfD1ppIkjQFIlMmEdmqxaUTFlzwcsTEkKj3uams6RowfAazgSzglYsbpQ==" saltValue="VTieHyCaB7UFUbnHQI3BCw==" spinCount="100000" sheet="1" objects="1" scenarios="1"/>
  <mergeCells count="6">
    <mergeCell ref="A24:A25"/>
    <mergeCell ref="A16:A17"/>
    <mergeCell ref="A18:A19"/>
    <mergeCell ref="A14:A15"/>
    <mergeCell ref="A20:A21"/>
    <mergeCell ref="A22:A23"/>
  </mergeCells>
  <dataValidations count="1">
    <dataValidation type="list" errorStyle="warning" allowBlank="1" showErrorMessage="1" error="Voer juiste waarde in. " sqref="C3 C7 C5 C14 C16 C18 E3 E7 E5 E14 E16 E18 G3 G7 G5 G14 G16 G18 C20 E20 G20 C22 E22 G22 C24 E24 G24 C9 E9 G9" xr:uid="{71F1EE3A-2C1F-3F48-A31D-652C5E7568D8}">
      <formula1>Score</formula1>
    </dataValidation>
  </dataValidations>
  <pageMargins left="0.7" right="0.7" top="0.75" bottom="0.75" header="0.3" footer="0.3"/>
  <pageSetup paperSize="8" scale="4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5"/>
  <sheetViews>
    <sheetView showGridLines="0" workbookViewId="0">
      <pane xSplit="1" ySplit="1" topLeftCell="B2" activePane="bottomRight" state="frozen"/>
      <selection pane="topRight" activeCell="B1" sqref="B1"/>
      <selection pane="bottomLeft" activeCell="A2" sqref="A2"/>
      <selection pane="bottomRight" activeCell="A2" sqref="A2"/>
    </sheetView>
  </sheetViews>
  <sheetFormatPr baseColWidth="10" defaultColWidth="8.83203125" defaultRowHeight="13" x14ac:dyDescent="0.15"/>
  <cols>
    <col min="1" max="1" width="90.5" style="1" customWidth="1"/>
    <col min="2" max="2" width="2.6640625" style="3" customWidth="1"/>
    <col min="3" max="3" width="49.33203125" style="6" customWidth="1"/>
    <col min="4" max="4" width="2.6640625" style="1" customWidth="1"/>
    <col min="5" max="5" width="49.33203125" style="1" customWidth="1"/>
    <col min="6" max="6" width="2.6640625" style="1" customWidth="1"/>
    <col min="7" max="7" width="49.33203125" style="1" customWidth="1"/>
    <col min="8" max="16384" width="8.83203125" style="1"/>
  </cols>
  <sheetData>
    <row r="1" spans="1:7" ht="92" customHeight="1" x14ac:dyDescent="0.2">
      <c r="A1" s="36" t="s">
        <v>37</v>
      </c>
      <c r="B1" s="25"/>
      <c r="C1" s="37" t="s">
        <v>15</v>
      </c>
      <c r="D1" s="29"/>
      <c r="E1" s="37" t="s">
        <v>16</v>
      </c>
      <c r="F1" s="30"/>
      <c r="G1" s="37" t="s">
        <v>17</v>
      </c>
    </row>
    <row r="2" spans="1:7" ht="40" customHeight="1" x14ac:dyDescent="0.15">
      <c r="A2" s="40" t="str">
        <f>'Beoordelen open vragen'!A1</f>
        <v>Beoordeling criterium Open vragen</v>
      </c>
      <c r="B2" s="23"/>
      <c r="C2" s="41"/>
      <c r="E2" s="41"/>
      <c r="G2" s="41"/>
    </row>
    <row r="3" spans="1:7" ht="50" customHeight="1" x14ac:dyDescent="0.15">
      <c r="A3" s="39" t="str">
        <f>'Beoordelen open vragen'!A3</f>
        <v xml:space="preserve">1. Werkwijze jaarrekening (interim en eindejaarscontrole) en bekostigingscontrole (assurancerapporten) en gesubsidieerd onderzoek </v>
      </c>
      <c r="B3" s="24"/>
      <c r="C3" s="42" t="s">
        <v>1</v>
      </c>
      <c r="E3" s="42" t="s">
        <v>1</v>
      </c>
      <c r="G3" s="42" t="s">
        <v>1</v>
      </c>
    </row>
    <row r="4" spans="1:7" ht="160" customHeight="1" x14ac:dyDescent="0.15">
      <c r="A4" s="43" t="str">
        <f>'Beoordelen open vragen'!A4</f>
        <v>Zie bijlage 6 - Kwaliteit</v>
      </c>
      <c r="B4" s="4"/>
      <c r="C4" s="14" t="s">
        <v>9</v>
      </c>
      <c r="E4" s="14" t="s">
        <v>9</v>
      </c>
      <c r="G4" s="14" t="s">
        <v>9</v>
      </c>
    </row>
    <row r="5" spans="1:7" ht="50" customHeight="1" x14ac:dyDescent="0.15">
      <c r="A5" s="39" t="str">
        <f>'Beoordelen open vragen'!A5</f>
        <v>2. Adviesrol/kennis op aandachtsgebieden</v>
      </c>
      <c r="B5" s="24"/>
      <c r="C5" s="42" t="s">
        <v>1</v>
      </c>
      <c r="E5" s="42" t="s">
        <v>1</v>
      </c>
      <c r="G5" s="42" t="s">
        <v>1</v>
      </c>
    </row>
    <row r="6" spans="1:7" ht="160" customHeight="1" x14ac:dyDescent="0.15">
      <c r="A6" s="43" t="str">
        <f>'Beoordelen open vragen'!A6</f>
        <v>Zie bijlage 6 - Kwaliteit</v>
      </c>
      <c r="B6" s="4"/>
      <c r="C6" s="14" t="s">
        <v>9</v>
      </c>
      <c r="E6" s="14" t="s">
        <v>9</v>
      </c>
      <c r="G6" s="14" t="s">
        <v>9</v>
      </c>
    </row>
    <row r="7" spans="1:7" ht="50" customHeight="1" x14ac:dyDescent="0.15">
      <c r="A7" s="39" t="str">
        <f>'Beoordelen open vragen'!A7</f>
        <v>3. Partnerschap en onafhankelijke rol</v>
      </c>
      <c r="B7" s="24"/>
      <c r="C7" s="42" t="s">
        <v>1</v>
      </c>
      <c r="E7" s="42" t="s">
        <v>1</v>
      </c>
      <c r="G7" s="42" t="s">
        <v>1</v>
      </c>
    </row>
    <row r="8" spans="1:7" ht="160" customHeight="1" x14ac:dyDescent="0.15">
      <c r="A8" s="43" t="str">
        <f>'Beoordelen open vragen'!A8</f>
        <v>Zie bijlage 6 - Kwaliteit</v>
      </c>
      <c r="B8" s="4"/>
      <c r="C8" s="14" t="s">
        <v>9</v>
      </c>
      <c r="E8" s="14" t="s">
        <v>9</v>
      </c>
      <c r="G8" s="14" t="s">
        <v>9</v>
      </c>
    </row>
    <row r="9" spans="1:7" ht="50" customHeight="1" x14ac:dyDescent="0.15">
      <c r="A9" s="39" t="str">
        <f>'Beoordelen open vragen'!A9</f>
        <v xml:space="preserve">4. Duurzaamheid en MVOI </v>
      </c>
      <c r="B9" s="24"/>
      <c r="C9" s="42" t="s">
        <v>1</v>
      </c>
      <c r="E9" s="42" t="s">
        <v>1</v>
      </c>
      <c r="G9" s="42" t="s">
        <v>1</v>
      </c>
    </row>
    <row r="10" spans="1:7" ht="160" customHeight="1" x14ac:dyDescent="0.15">
      <c r="A10" s="43" t="str">
        <f>'Beoordelen open vragen'!A10</f>
        <v>Zie bijlage 6 - Kwaliteit</v>
      </c>
      <c r="B10" s="4"/>
      <c r="C10" s="14" t="s">
        <v>9</v>
      </c>
      <c r="E10" s="14" t="s">
        <v>9</v>
      </c>
      <c r="G10" s="14" t="s">
        <v>9</v>
      </c>
    </row>
    <row r="11" spans="1:7" ht="32" customHeight="1" x14ac:dyDescent="0.15">
      <c r="A11" s="78"/>
      <c r="B11" s="79"/>
      <c r="C11" s="80"/>
      <c r="D11" s="70"/>
      <c r="E11" s="80"/>
      <c r="F11" s="70"/>
      <c r="G11" s="80"/>
    </row>
    <row r="12" spans="1:7" ht="23" customHeight="1" x14ac:dyDescent="0.15">
      <c r="A12" s="81"/>
      <c r="B12" s="82"/>
      <c r="C12" s="83"/>
      <c r="E12" s="83"/>
      <c r="G12" s="83"/>
    </row>
    <row r="13" spans="1:7" ht="40" customHeight="1" x14ac:dyDescent="0.15">
      <c r="A13" s="40" t="str">
        <f>'Beoordelen interview'!A1</f>
        <v>Beoordeling criterium Interview</v>
      </c>
      <c r="B13" s="23"/>
      <c r="C13" s="41"/>
      <c r="E13" s="41"/>
      <c r="G13" s="41"/>
    </row>
    <row r="14" spans="1:7" ht="35" customHeight="1" x14ac:dyDescent="0.15">
      <c r="A14" s="94" t="str">
        <f>'Beoordelen interview'!A3</f>
        <v>Vraag 1 - Beoordeling geïntegreerd jaardocument</v>
      </c>
      <c r="B14" s="4"/>
      <c r="C14" s="42" t="s">
        <v>1</v>
      </c>
      <c r="E14" s="42" t="s">
        <v>1</v>
      </c>
      <c r="G14" s="42" t="s">
        <v>1</v>
      </c>
    </row>
    <row r="15" spans="1:7" ht="160" customHeight="1" x14ac:dyDescent="0.15">
      <c r="A15" s="95"/>
      <c r="B15" s="4"/>
      <c r="C15" s="14" t="s">
        <v>9</v>
      </c>
      <c r="E15" s="14" t="s">
        <v>9</v>
      </c>
      <c r="G15" s="14" t="s">
        <v>9</v>
      </c>
    </row>
    <row r="16" spans="1:7" ht="35" customHeight="1" x14ac:dyDescent="0.15">
      <c r="A16" s="94" t="str">
        <f>'Beoordelen interview'!A4</f>
        <v>Vraag 2 - Risico-inschatting</v>
      </c>
      <c r="B16" s="4"/>
      <c r="C16" s="42" t="s">
        <v>1</v>
      </c>
      <c r="E16" s="42" t="s">
        <v>1</v>
      </c>
      <c r="G16" s="42" t="s">
        <v>1</v>
      </c>
    </row>
    <row r="17" spans="1:7" ht="160" customHeight="1" x14ac:dyDescent="0.15">
      <c r="A17" s="95"/>
      <c r="B17" s="4"/>
      <c r="C17" s="14" t="s">
        <v>9</v>
      </c>
      <c r="E17" s="14" t="s">
        <v>9</v>
      </c>
      <c r="G17" s="14" t="s">
        <v>9</v>
      </c>
    </row>
    <row r="18" spans="1:7" ht="35" customHeight="1" x14ac:dyDescent="0.15">
      <c r="A18" s="94" t="str">
        <f>'Beoordelen interview'!A5</f>
        <v>Vraag 3 - Analyse van kernpunten</v>
      </c>
      <c r="B18" s="4"/>
      <c r="C18" s="42" t="s">
        <v>1</v>
      </c>
      <c r="E18" s="42" t="s">
        <v>1</v>
      </c>
      <c r="G18" s="42" t="s">
        <v>1</v>
      </c>
    </row>
    <row r="19" spans="1:7" ht="160" customHeight="1" x14ac:dyDescent="0.15">
      <c r="A19" s="95"/>
      <c r="B19" s="4"/>
      <c r="C19" s="14" t="s">
        <v>9</v>
      </c>
      <c r="E19" s="14" t="s">
        <v>9</v>
      </c>
      <c r="G19" s="14" t="s">
        <v>9</v>
      </c>
    </row>
    <row r="20" spans="1:7" ht="35" customHeight="1" x14ac:dyDescent="0.15">
      <c r="A20" s="94" t="str">
        <f>'Beoordelen interview'!A6</f>
        <v>Vraag 4 - Professionele oordeelsvorming en bandbreedte</v>
      </c>
      <c r="B20" s="4"/>
      <c r="C20" s="42" t="s">
        <v>1</v>
      </c>
      <c r="E20" s="42" t="s">
        <v>1</v>
      </c>
      <c r="G20" s="42" t="s">
        <v>1</v>
      </c>
    </row>
    <row r="21" spans="1:7" ht="160" customHeight="1" x14ac:dyDescent="0.15">
      <c r="A21" s="95"/>
      <c r="B21" s="4"/>
      <c r="C21" s="14" t="s">
        <v>9</v>
      </c>
      <c r="E21" s="14" t="s">
        <v>9</v>
      </c>
      <c r="G21" s="14" t="s">
        <v>9</v>
      </c>
    </row>
    <row r="22" spans="1:7" ht="35" customHeight="1" x14ac:dyDescent="0.15">
      <c r="A22" s="94" t="str">
        <f>'Beoordelen interview'!A7</f>
        <v>Vraag 5 - Samenwerking controleteams</v>
      </c>
      <c r="B22" s="4"/>
      <c r="C22" s="42" t="s">
        <v>1</v>
      </c>
      <c r="E22" s="42" t="s">
        <v>1</v>
      </c>
      <c r="G22" s="42" t="s">
        <v>1</v>
      </c>
    </row>
    <row r="23" spans="1:7" ht="160" customHeight="1" x14ac:dyDescent="0.15">
      <c r="A23" s="95"/>
      <c r="B23" s="4"/>
      <c r="C23" s="14" t="s">
        <v>9</v>
      </c>
      <c r="E23" s="14" t="s">
        <v>9</v>
      </c>
      <c r="G23" s="14" t="s">
        <v>9</v>
      </c>
    </row>
    <row r="24" spans="1:7" ht="35" customHeight="1" x14ac:dyDescent="0.15">
      <c r="A24" s="94" t="str">
        <f>'Beoordelen interview'!A8</f>
        <v>Vraag 6 - Managementletter</v>
      </c>
      <c r="B24" s="4"/>
      <c r="C24" s="42" t="s">
        <v>1</v>
      </c>
      <c r="E24" s="42" t="s">
        <v>1</v>
      </c>
      <c r="G24" s="42" t="s">
        <v>1</v>
      </c>
    </row>
    <row r="25" spans="1:7" ht="160" customHeight="1" x14ac:dyDescent="0.15">
      <c r="A25" s="95"/>
      <c r="B25" s="4"/>
      <c r="C25" s="14" t="s">
        <v>9</v>
      </c>
      <c r="E25" s="14" t="s">
        <v>9</v>
      </c>
      <c r="G25" s="14" t="s">
        <v>9</v>
      </c>
    </row>
  </sheetData>
  <sheetProtection algorithmName="SHA-512" hashValue="3/STV6SzBLPamXT7xU+bx86tbLCiPKacJpjlft28EPL75MvMLHeWiAD2/FXnSQTtdP+i7ZL32Y+Fwob1wiUhjQ==" saltValue="qG+sb1cplK5T60nG6zemgw==" spinCount="100000" sheet="1" objects="1" scenarios="1"/>
  <mergeCells count="6">
    <mergeCell ref="A24:A25"/>
    <mergeCell ref="A18:A19"/>
    <mergeCell ref="A14:A15"/>
    <mergeCell ref="A16:A17"/>
    <mergeCell ref="A20:A21"/>
    <mergeCell ref="A22:A23"/>
  </mergeCells>
  <dataValidations count="1">
    <dataValidation type="list" errorStyle="warning" allowBlank="1" showErrorMessage="1" error="Voer juiste waarde in. " sqref="C3 C5 E5 C14 E16 C16 E3 G3 G5 C7 E7 G7 E14 G14 G16 C18 E18 G18 C20 E20 G20 C22 E22 G22 C24 E24 G24 C9 E9 G9" xr:uid="{372E1397-EE45-EC48-ABE2-931DD93E7DC1}">
      <formula1>Score</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6"/>
  <sheetViews>
    <sheetView showGridLines="0" workbookViewId="0">
      <pane xSplit="1" ySplit="1" topLeftCell="B21" activePane="bottomRight" state="frozen"/>
      <selection pane="topRight" activeCell="B1" sqref="B1"/>
      <selection pane="bottomLeft" activeCell="A2" sqref="A2"/>
      <selection pane="bottomRight"/>
    </sheetView>
  </sheetViews>
  <sheetFormatPr baseColWidth="10" defaultColWidth="8.83203125" defaultRowHeight="13" x14ac:dyDescent="0.15"/>
  <cols>
    <col min="1" max="1" width="90.5" style="1" customWidth="1"/>
    <col min="2" max="2" width="2.6640625" style="3" customWidth="1"/>
    <col min="3" max="3" width="49.33203125" style="6" customWidth="1"/>
    <col min="4" max="4" width="2.6640625" style="1" customWidth="1"/>
    <col min="5" max="5" width="49.33203125" style="1" customWidth="1"/>
    <col min="6" max="6" width="2.6640625" style="1" customWidth="1"/>
    <col min="7" max="7" width="49.33203125" style="1" customWidth="1"/>
    <col min="8" max="16384" width="8.83203125" style="1"/>
  </cols>
  <sheetData>
    <row r="1" spans="1:7" ht="92" customHeight="1" x14ac:dyDescent="0.2">
      <c r="A1" s="36" t="s">
        <v>38</v>
      </c>
      <c r="B1" s="25"/>
      <c r="C1" s="37" t="s">
        <v>15</v>
      </c>
      <c r="D1" s="29"/>
      <c r="E1" s="37" t="s">
        <v>16</v>
      </c>
      <c r="F1" s="30"/>
      <c r="G1" s="37" t="s">
        <v>17</v>
      </c>
    </row>
    <row r="2" spans="1:7" ht="40" customHeight="1" x14ac:dyDescent="0.15">
      <c r="A2" s="40" t="str">
        <f>'Beoordelen open vragen'!A1</f>
        <v>Beoordeling criterium Open vragen</v>
      </c>
      <c r="B2" s="23"/>
      <c r="C2" s="41"/>
      <c r="E2" s="41"/>
      <c r="G2" s="41"/>
    </row>
    <row r="3" spans="1:7" ht="50" customHeight="1" x14ac:dyDescent="0.15">
      <c r="A3" s="39" t="str">
        <f>'Beoordelen open vragen'!A3</f>
        <v xml:space="preserve">1. Werkwijze jaarrekening (interim en eindejaarscontrole) en bekostigingscontrole (assurancerapporten) en gesubsidieerd onderzoek </v>
      </c>
      <c r="B3" s="24"/>
      <c r="C3" s="42" t="s">
        <v>1</v>
      </c>
      <c r="E3" s="42" t="s">
        <v>1</v>
      </c>
      <c r="G3" s="42" t="s">
        <v>1</v>
      </c>
    </row>
    <row r="4" spans="1:7" ht="160" customHeight="1" x14ac:dyDescent="0.15">
      <c r="A4" s="43" t="str">
        <f>'Beoordelen open vragen'!A4</f>
        <v>Zie bijlage 6 - Kwaliteit</v>
      </c>
      <c r="B4" s="4"/>
      <c r="C4" s="14" t="s">
        <v>9</v>
      </c>
      <c r="E4" s="14" t="s">
        <v>9</v>
      </c>
      <c r="G4" s="14" t="s">
        <v>9</v>
      </c>
    </row>
    <row r="5" spans="1:7" ht="50" customHeight="1" x14ac:dyDescent="0.15">
      <c r="A5" s="39" t="str">
        <f>'Beoordelen open vragen'!A5</f>
        <v>2. Adviesrol/kennis op aandachtsgebieden</v>
      </c>
      <c r="B5" s="24"/>
      <c r="C5" s="42" t="s">
        <v>1</v>
      </c>
      <c r="E5" s="42" t="s">
        <v>1</v>
      </c>
      <c r="G5" s="42" t="s">
        <v>1</v>
      </c>
    </row>
    <row r="6" spans="1:7" ht="160" customHeight="1" x14ac:dyDescent="0.15">
      <c r="A6" s="43" t="str">
        <f>'Beoordelen open vragen'!A6</f>
        <v>Zie bijlage 6 - Kwaliteit</v>
      </c>
      <c r="B6" s="4"/>
      <c r="C6" s="14" t="s">
        <v>9</v>
      </c>
      <c r="E6" s="14" t="s">
        <v>9</v>
      </c>
      <c r="G6" s="14" t="s">
        <v>9</v>
      </c>
    </row>
    <row r="7" spans="1:7" ht="50" customHeight="1" x14ac:dyDescent="0.15">
      <c r="A7" s="39" t="str">
        <f>'Beoordelen open vragen'!A7</f>
        <v>3. Partnerschap en onafhankelijke rol</v>
      </c>
      <c r="B7" s="24"/>
      <c r="C7" s="42" t="s">
        <v>1</v>
      </c>
      <c r="E7" s="42" t="s">
        <v>1</v>
      </c>
      <c r="G7" s="42" t="s">
        <v>1</v>
      </c>
    </row>
    <row r="8" spans="1:7" ht="160" customHeight="1" x14ac:dyDescent="0.15">
      <c r="A8" s="43" t="str">
        <f>'Beoordelen open vragen'!A8</f>
        <v>Zie bijlage 6 - Kwaliteit</v>
      </c>
      <c r="B8" s="4"/>
      <c r="C8" s="14" t="s">
        <v>9</v>
      </c>
      <c r="E8" s="14" t="s">
        <v>9</v>
      </c>
      <c r="G8" s="14" t="s">
        <v>9</v>
      </c>
    </row>
    <row r="9" spans="1:7" ht="50" customHeight="1" x14ac:dyDescent="0.15">
      <c r="A9" s="39" t="str">
        <f>'Beoordelen open vragen'!A9</f>
        <v xml:space="preserve">4. Duurzaamheid en MVOI </v>
      </c>
      <c r="B9" s="24"/>
      <c r="C9" s="42" t="s">
        <v>1</v>
      </c>
      <c r="E9" s="42" t="s">
        <v>1</v>
      </c>
      <c r="G9" s="42" t="s">
        <v>1</v>
      </c>
    </row>
    <row r="10" spans="1:7" ht="160" customHeight="1" x14ac:dyDescent="0.15">
      <c r="A10" s="43" t="str">
        <f>'Beoordelen open vragen'!A10</f>
        <v>Zie bijlage 6 - Kwaliteit</v>
      </c>
      <c r="B10" s="4"/>
      <c r="C10" s="14" t="s">
        <v>9</v>
      </c>
      <c r="E10" s="14" t="s">
        <v>9</v>
      </c>
      <c r="G10" s="14" t="s">
        <v>9</v>
      </c>
    </row>
    <row r="11" spans="1:7" ht="19" customHeight="1" x14ac:dyDescent="0.15">
      <c r="A11" s="72"/>
      <c r="B11" s="73"/>
      <c r="C11" s="74"/>
      <c r="D11" s="70"/>
      <c r="E11" s="74"/>
      <c r="F11" s="70"/>
      <c r="G11" s="74"/>
    </row>
    <row r="12" spans="1:7" x14ac:dyDescent="0.15">
      <c r="E12" s="6"/>
      <c r="G12" s="6"/>
    </row>
    <row r="13" spans="1:7" ht="40" customHeight="1" x14ac:dyDescent="0.15">
      <c r="A13" s="40" t="str">
        <f>'Beoordelen interview'!A1</f>
        <v>Beoordeling criterium Interview</v>
      </c>
      <c r="B13" s="23"/>
      <c r="C13" s="41"/>
      <c r="E13" s="41"/>
      <c r="G13" s="41"/>
    </row>
    <row r="14" spans="1:7" ht="35" customHeight="1" x14ac:dyDescent="0.15">
      <c r="A14" s="94" t="str">
        <f>'Beoordelen interview'!A3</f>
        <v>Vraag 1 - Beoordeling geïntegreerd jaardocument</v>
      </c>
      <c r="B14" s="4"/>
      <c r="C14" s="42" t="s">
        <v>1</v>
      </c>
      <c r="E14" s="42" t="s">
        <v>1</v>
      </c>
      <c r="G14" s="42" t="s">
        <v>1</v>
      </c>
    </row>
    <row r="15" spans="1:7" ht="160" customHeight="1" x14ac:dyDescent="0.15">
      <c r="A15" s="95"/>
      <c r="B15" s="4"/>
      <c r="C15" s="14" t="s">
        <v>9</v>
      </c>
      <c r="E15" s="14" t="s">
        <v>9</v>
      </c>
      <c r="G15" s="14" t="s">
        <v>9</v>
      </c>
    </row>
    <row r="16" spans="1:7" ht="35" customHeight="1" x14ac:dyDescent="0.15">
      <c r="A16" s="94" t="str">
        <f>'Beoordelen interview'!A4</f>
        <v>Vraag 2 - Risico-inschatting</v>
      </c>
      <c r="B16" s="4"/>
      <c r="C16" s="42" t="s">
        <v>1</v>
      </c>
      <c r="E16" s="42" t="s">
        <v>1</v>
      </c>
      <c r="G16" s="42" t="s">
        <v>1</v>
      </c>
    </row>
    <row r="17" spans="1:7" ht="160" customHeight="1" x14ac:dyDescent="0.15">
      <c r="A17" s="95"/>
      <c r="B17" s="4"/>
      <c r="C17" s="14" t="s">
        <v>9</v>
      </c>
      <c r="E17" s="14" t="s">
        <v>9</v>
      </c>
      <c r="G17" s="14" t="s">
        <v>9</v>
      </c>
    </row>
    <row r="18" spans="1:7" ht="35" customHeight="1" x14ac:dyDescent="0.15">
      <c r="A18" s="94" t="str">
        <f>'Beoordelen interview'!A5</f>
        <v>Vraag 3 - Analyse van kernpunten</v>
      </c>
      <c r="B18" s="4"/>
      <c r="C18" s="42" t="s">
        <v>1</v>
      </c>
      <c r="E18" s="42" t="s">
        <v>1</v>
      </c>
      <c r="G18" s="42" t="s">
        <v>1</v>
      </c>
    </row>
    <row r="19" spans="1:7" ht="160" customHeight="1" x14ac:dyDescent="0.15">
      <c r="A19" s="95"/>
      <c r="B19" s="4"/>
      <c r="C19" s="14" t="s">
        <v>9</v>
      </c>
      <c r="E19" s="14" t="s">
        <v>9</v>
      </c>
      <c r="G19" s="14" t="s">
        <v>9</v>
      </c>
    </row>
    <row r="20" spans="1:7" ht="35" customHeight="1" x14ac:dyDescent="0.15">
      <c r="A20" s="94" t="str">
        <f>'Beoordelen interview'!A6</f>
        <v>Vraag 4 - Professionele oordeelsvorming en bandbreedte</v>
      </c>
      <c r="B20" s="4"/>
      <c r="C20" s="42" t="s">
        <v>1</v>
      </c>
      <c r="E20" s="42" t="s">
        <v>1</v>
      </c>
      <c r="G20" s="42" t="s">
        <v>1</v>
      </c>
    </row>
    <row r="21" spans="1:7" ht="160" customHeight="1" x14ac:dyDescent="0.15">
      <c r="A21" s="95"/>
      <c r="B21" s="4"/>
      <c r="C21" s="14" t="s">
        <v>9</v>
      </c>
      <c r="E21" s="14" t="s">
        <v>9</v>
      </c>
      <c r="G21" s="14" t="s">
        <v>9</v>
      </c>
    </row>
    <row r="22" spans="1:7" ht="35" customHeight="1" x14ac:dyDescent="0.15">
      <c r="A22" s="94" t="str">
        <f>'Beoordelen interview'!A7</f>
        <v>Vraag 5 - Samenwerking controleteams</v>
      </c>
      <c r="B22" s="4"/>
      <c r="C22" s="42" t="s">
        <v>1</v>
      </c>
      <c r="E22" s="42" t="s">
        <v>1</v>
      </c>
      <c r="G22" s="42" t="s">
        <v>1</v>
      </c>
    </row>
    <row r="23" spans="1:7" ht="160" customHeight="1" x14ac:dyDescent="0.15">
      <c r="A23" s="95"/>
      <c r="B23" s="4"/>
      <c r="C23" s="14" t="s">
        <v>9</v>
      </c>
      <c r="E23" s="14" t="s">
        <v>9</v>
      </c>
      <c r="G23" s="14" t="s">
        <v>9</v>
      </c>
    </row>
    <row r="24" spans="1:7" ht="35" customHeight="1" x14ac:dyDescent="0.15">
      <c r="A24" s="94" t="str">
        <f>'Beoordelen interview'!A8</f>
        <v>Vraag 6 - Managementletter</v>
      </c>
      <c r="B24" s="4"/>
      <c r="C24" s="42" t="s">
        <v>1</v>
      </c>
      <c r="E24" s="42" t="s">
        <v>1</v>
      </c>
      <c r="G24" s="42" t="s">
        <v>1</v>
      </c>
    </row>
    <row r="25" spans="1:7" ht="160" customHeight="1" x14ac:dyDescent="0.15">
      <c r="A25" s="95"/>
      <c r="B25" s="4"/>
      <c r="C25" s="14" t="s">
        <v>9</v>
      </c>
      <c r="E25" s="14" t="s">
        <v>9</v>
      </c>
      <c r="G25" s="14" t="s">
        <v>9</v>
      </c>
    </row>
    <row r="26" spans="1:7" ht="21" customHeight="1" x14ac:dyDescent="0.15">
      <c r="A26" s="70"/>
      <c r="B26" s="70"/>
      <c r="C26" s="71"/>
      <c r="D26" s="70"/>
      <c r="E26" s="70"/>
      <c r="F26" s="70"/>
      <c r="G26" s="70"/>
    </row>
  </sheetData>
  <sheetProtection algorithmName="SHA-512" hashValue="5VRyVp4euuRK9NgbBO8Io8MbdxwMlJixnXtt5DvTzOEKsPpt4LEl6hLcvg9xPd1IHBtAebZjwfAOVPX0IWtCfg==" saltValue="G9jycdmEOGp9gB919uNCTQ==" spinCount="100000" sheet="1" objects="1" scenarios="1"/>
  <mergeCells count="6">
    <mergeCell ref="A24:A25"/>
    <mergeCell ref="A18:A19"/>
    <mergeCell ref="A14:A15"/>
    <mergeCell ref="A16:A17"/>
    <mergeCell ref="A20:A21"/>
    <mergeCell ref="A22:A23"/>
  </mergeCells>
  <dataValidations disablePrompts="1" count="1">
    <dataValidation type="list" errorStyle="warning" allowBlank="1" showErrorMessage="1" error="Voer juiste waarde in. " sqref="C3 C7 C5 C14 C16 C18 E3 E7 E5 E14 E16 E18 G3 G7 G5 G14 G16 G18 C20 E20 G20 C22 E22 G22 C24 E24 G24 C9 E9 G9" xr:uid="{DF016927-6005-8040-8CF3-75005A4E019C}">
      <formula1>Score</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3">
    <pageSetUpPr fitToPage="1"/>
  </sheetPr>
  <dimension ref="A1:K77"/>
  <sheetViews>
    <sheetView showGridLines="0" tabSelected="1" topLeftCell="A40" zoomScaleNormal="100" workbookViewId="0">
      <selection activeCell="J75" sqref="J75"/>
    </sheetView>
  </sheetViews>
  <sheetFormatPr baseColWidth="10" defaultColWidth="8.83203125" defaultRowHeight="15" x14ac:dyDescent="0.2"/>
  <cols>
    <col min="1" max="1" width="68.83203125" style="2" bestFit="1" customWidth="1"/>
    <col min="2" max="2" width="30.6640625" style="2" customWidth="1"/>
    <col min="3" max="3" width="1.83203125" style="2" customWidth="1"/>
    <col min="4" max="5" width="25.83203125" style="2" customWidth="1"/>
    <col min="6" max="6" width="2.6640625" customWidth="1"/>
    <col min="7" max="8" width="25.83203125" customWidth="1"/>
    <col min="9" max="9" width="2.6640625" customWidth="1"/>
    <col min="10" max="11" width="25.83203125" customWidth="1"/>
  </cols>
  <sheetData>
    <row r="1" spans="1:11" ht="50" customHeight="1" x14ac:dyDescent="0.2">
      <c r="A1" s="115" t="s">
        <v>18</v>
      </c>
      <c r="B1" s="116"/>
      <c r="C1" s="116"/>
      <c r="D1" s="116"/>
      <c r="E1" s="116"/>
      <c r="F1" s="116"/>
      <c r="G1" s="116"/>
      <c r="H1" s="116"/>
      <c r="I1" s="116"/>
      <c r="J1" s="116"/>
      <c r="K1" s="116"/>
    </row>
    <row r="2" spans="1:11" ht="40" customHeight="1" x14ac:dyDescent="0.2">
      <c r="A2" s="120" t="str">
        <f>'Beoordelen open vragen'!A1</f>
        <v>Beoordeling criterium Open vragen</v>
      </c>
      <c r="B2" s="121"/>
      <c r="C2" s="26"/>
      <c r="D2" s="111" t="str">
        <f>'Voorzitter CvB'!C1</f>
        <v>&lt;NAAM INSCHRIJVER 1&gt;</v>
      </c>
      <c r="E2" s="112"/>
      <c r="G2" s="111" t="str">
        <f>'Voorzitter CvB'!E1</f>
        <v>&lt;NAAM INSCHRIJVER 2&gt;</v>
      </c>
      <c r="H2" s="112"/>
      <c r="J2" s="111" t="str">
        <f>'Voorzitter CvB'!G1</f>
        <v>&lt;NAAM INSCHRIJVER 3&gt;</v>
      </c>
      <c r="K2" s="112"/>
    </row>
    <row r="3" spans="1:11" ht="20" customHeight="1" x14ac:dyDescent="0.2">
      <c r="A3" s="117" t="str">
        <f>'Beoordelen open vragen'!A3</f>
        <v xml:space="preserve">1. Werkwijze jaarrekening (interim en eindejaarscontrole) en bekostigingscontrole (assurancerapporten) en gesubsidieerd onderzoek </v>
      </c>
      <c r="B3" s="46" t="str">
        <f>'Voorzitter CvB'!A1</f>
        <v>Beoordelaar 1: Voorzitter CvB</v>
      </c>
      <c r="C3" s="19"/>
      <c r="D3" s="47" t="str">
        <f>'Voorzitter CvB'!C3</f>
        <v>Score:</v>
      </c>
      <c r="E3" s="101" t="s">
        <v>10</v>
      </c>
      <c r="G3" s="47" t="str">
        <f>'Voorzitter CvB'!E3</f>
        <v>Score:</v>
      </c>
      <c r="H3" s="101" t="s">
        <v>10</v>
      </c>
      <c r="J3" s="47" t="str">
        <f>'Voorzitter CvB'!G3</f>
        <v>Score:</v>
      </c>
      <c r="K3" s="101" t="s">
        <v>10</v>
      </c>
    </row>
    <row r="4" spans="1:11" ht="20" customHeight="1" x14ac:dyDescent="0.2">
      <c r="A4" s="118"/>
      <c r="B4" s="46" t="str">
        <f>'Lid RvT 1'!A1</f>
        <v>Beoordelaar 2: Lid RvT 1</v>
      </c>
      <c r="C4" s="19"/>
      <c r="D4" s="47" t="str">
        <f>'Lid RvT 1'!C3</f>
        <v>Score:</v>
      </c>
      <c r="E4" s="102"/>
      <c r="G4" s="47" t="str">
        <f>'Lid RvT 1'!E3</f>
        <v>Score:</v>
      </c>
      <c r="H4" s="102"/>
      <c r="J4" s="47" t="str">
        <f>'Lid RvT 1'!G3</f>
        <v>Score:</v>
      </c>
      <c r="K4" s="102"/>
    </row>
    <row r="5" spans="1:11" ht="20" customHeight="1" x14ac:dyDescent="0.2">
      <c r="A5" s="118"/>
      <c r="B5" s="46" t="str">
        <f>'Lid RvT 2'!A1</f>
        <v>Beoordelaar 3: Lid RvT 2</v>
      </c>
      <c r="C5" s="19"/>
      <c r="D5" s="47" t="str">
        <f>'Lid RvT 2'!C3</f>
        <v>Score:</v>
      </c>
      <c r="E5" s="102"/>
      <c r="G5" s="47" t="str">
        <f>'Lid RvT 2'!E3</f>
        <v>Score:</v>
      </c>
      <c r="H5" s="102"/>
      <c r="J5" s="47" t="str">
        <f>'Lid RvT 2'!G3</f>
        <v>Score:</v>
      </c>
      <c r="K5" s="102"/>
    </row>
    <row r="6" spans="1:11" ht="20" customHeight="1" x14ac:dyDescent="0.2">
      <c r="A6" s="118"/>
      <c r="B6" s="46" t="str">
        <f>'Manager F&amp;C'!A1</f>
        <v>Beoordelaar 4: Manager F&amp;C</v>
      </c>
      <c r="C6" s="19"/>
      <c r="D6" s="47" t="str">
        <f>'Manager F&amp;C'!C3</f>
        <v>Score:</v>
      </c>
      <c r="E6" s="102"/>
      <c r="G6" s="47" t="str">
        <f>'Manager F&amp;C'!E3</f>
        <v>Score:</v>
      </c>
      <c r="H6" s="102"/>
      <c r="J6" s="47" t="str">
        <f>'Manager F&amp;C'!G3</f>
        <v>Score:</v>
      </c>
      <c r="K6" s="102"/>
    </row>
    <row r="7" spans="1:11" ht="20" customHeight="1" x14ac:dyDescent="0.2">
      <c r="A7" s="119"/>
      <c r="B7" s="84" t="str">
        <f>'Financieel adviseur'!A1</f>
        <v>Beoordelaar 5: Financieel adviseur</v>
      </c>
      <c r="C7" s="19"/>
      <c r="D7" s="47" t="str">
        <f>'Financieel adviseur'!C3</f>
        <v>Score:</v>
      </c>
      <c r="E7" s="102"/>
      <c r="G7" s="47" t="str">
        <f>'Financieel adviseur'!E3</f>
        <v>Score:</v>
      </c>
      <c r="H7" s="102"/>
      <c r="J7" s="47" t="str">
        <f>'Financieel adviseur'!G3</f>
        <v>Score:</v>
      </c>
      <c r="K7" s="102"/>
    </row>
    <row r="8" spans="1:11" ht="20" customHeight="1" x14ac:dyDescent="0.2">
      <c r="A8" s="113" t="s">
        <v>11</v>
      </c>
      <c r="B8" s="105"/>
      <c r="C8" s="20"/>
      <c r="D8" s="50" t="s">
        <v>1</v>
      </c>
      <c r="E8" s="102"/>
      <c r="G8" s="50" t="s">
        <v>1</v>
      </c>
      <c r="H8" s="102"/>
      <c r="J8" s="50" t="s">
        <v>1</v>
      </c>
      <c r="K8" s="102"/>
    </row>
    <row r="9" spans="1:11" ht="20" customHeight="1" x14ac:dyDescent="0.2">
      <c r="A9" s="51"/>
      <c r="B9" s="49" t="s">
        <v>19</v>
      </c>
      <c r="C9" s="20"/>
      <c r="D9" s="52" t="str">
        <f>IF(D8="Onvoldoende","UITSLUITING",IF(D8="Matig","-  105,00",IF(D8="Voldoende","0,00",IF(D8="Goed","94,50",IF(D8="Uitmuntend","105,00"," ")))))</f>
        <v xml:space="preserve"> </v>
      </c>
      <c r="E9" s="103"/>
      <c r="G9" s="52" t="str">
        <f>IF(G8="Onvoldoende","UITSLUITING",IF(G8="Matig","-  105,00",IF(G8="Voldoende","0,00",IF(G8="Goed","94,50",IF(G8="Uitmuntend","105,00"," ")))))</f>
        <v xml:space="preserve"> </v>
      </c>
      <c r="H9" s="103"/>
      <c r="J9" s="52" t="str">
        <f>IF(J8="Onvoldoende","UITSLUITING",IF(J8="Matig","-  105,00",IF(J8="Voldoende","0,00",IF(J8="Goed","94,50",IF(J8="Uitmuntend","105,00"," ")))))</f>
        <v xml:space="preserve"> </v>
      </c>
      <c r="K9" s="103"/>
    </row>
    <row r="10" spans="1:11" ht="20" customHeight="1" x14ac:dyDescent="0.2">
      <c r="A10" s="117" t="str">
        <f>'Beoordelen open vragen'!A5</f>
        <v>2. Adviesrol/kennis op aandachtsgebieden</v>
      </c>
      <c r="B10" s="46" t="str">
        <f>'Voorzitter CvB'!A1</f>
        <v>Beoordelaar 1: Voorzitter CvB</v>
      </c>
      <c r="C10" s="19"/>
      <c r="D10" s="47" t="str">
        <f>'Voorzitter CvB'!C5</f>
        <v>Score:</v>
      </c>
      <c r="E10" s="101" t="s">
        <v>10</v>
      </c>
      <c r="G10" s="47" t="str">
        <f>'Voorzitter CvB'!E5</f>
        <v>Score:</v>
      </c>
      <c r="H10" s="101" t="s">
        <v>10</v>
      </c>
      <c r="J10" s="47" t="str">
        <f>'Voorzitter CvB'!G5</f>
        <v>Score:</v>
      </c>
      <c r="K10" s="101" t="s">
        <v>10</v>
      </c>
    </row>
    <row r="11" spans="1:11" ht="20" customHeight="1" x14ac:dyDescent="0.2">
      <c r="A11" s="118"/>
      <c r="B11" s="46" t="str">
        <f>'Lid RvT 1'!A1</f>
        <v>Beoordelaar 2: Lid RvT 1</v>
      </c>
      <c r="C11" s="19"/>
      <c r="D11" s="47" t="str">
        <f>'Lid RvT 1'!C5</f>
        <v>Score:</v>
      </c>
      <c r="E11" s="102"/>
      <c r="G11" s="47" t="str">
        <f>'Lid RvT 1'!E5</f>
        <v>Score:</v>
      </c>
      <c r="H11" s="102"/>
      <c r="J11" s="47" t="str">
        <f>'Lid RvT 1'!G5</f>
        <v>Score:</v>
      </c>
      <c r="K11" s="102"/>
    </row>
    <row r="12" spans="1:11" ht="20" customHeight="1" x14ac:dyDescent="0.2">
      <c r="A12" s="118"/>
      <c r="B12" s="46" t="str">
        <f>'Lid RvT 2'!A1</f>
        <v>Beoordelaar 3: Lid RvT 2</v>
      </c>
      <c r="C12" s="19"/>
      <c r="D12" s="47" t="str">
        <f>'Lid RvT 2'!C5</f>
        <v>Score:</v>
      </c>
      <c r="E12" s="102"/>
      <c r="G12" s="47" t="str">
        <f>'Lid RvT 2'!E5</f>
        <v>Score:</v>
      </c>
      <c r="H12" s="102"/>
      <c r="J12" s="47" t="str">
        <f>'Lid RvT 2'!G5</f>
        <v>Score:</v>
      </c>
      <c r="K12" s="102"/>
    </row>
    <row r="13" spans="1:11" ht="20" customHeight="1" x14ac:dyDescent="0.2">
      <c r="A13" s="118"/>
      <c r="B13" s="46" t="str">
        <f>'Manager F&amp;C'!A1</f>
        <v>Beoordelaar 4: Manager F&amp;C</v>
      </c>
      <c r="C13" s="19"/>
      <c r="D13" s="47" t="str">
        <f>'Manager F&amp;C'!C5</f>
        <v>Score:</v>
      </c>
      <c r="E13" s="102"/>
      <c r="G13" s="47" t="str">
        <f>'Manager F&amp;C'!E5</f>
        <v>Score:</v>
      </c>
      <c r="H13" s="102"/>
      <c r="J13" s="47" t="str">
        <f>'Manager F&amp;C'!G5</f>
        <v>Score:</v>
      </c>
      <c r="K13" s="102"/>
    </row>
    <row r="14" spans="1:11" ht="20" customHeight="1" x14ac:dyDescent="0.2">
      <c r="A14" s="119"/>
      <c r="B14" s="84" t="str">
        <f>'Financieel adviseur'!A1</f>
        <v>Beoordelaar 5: Financieel adviseur</v>
      </c>
      <c r="C14" s="19"/>
      <c r="D14" s="47" t="str">
        <f>'Financieel adviseur'!C5</f>
        <v>Score:</v>
      </c>
      <c r="E14" s="102"/>
      <c r="G14" s="47" t="str">
        <f>'Financieel adviseur'!E5</f>
        <v>Score:</v>
      </c>
      <c r="H14" s="102"/>
      <c r="J14" s="47" t="str">
        <f>'Financieel adviseur'!G5</f>
        <v>Score:</v>
      </c>
      <c r="K14" s="102"/>
    </row>
    <row r="15" spans="1:11" ht="20" customHeight="1" x14ac:dyDescent="0.2">
      <c r="A15" s="113" t="s">
        <v>11</v>
      </c>
      <c r="B15" s="105"/>
      <c r="C15" s="20"/>
      <c r="D15" s="50" t="s">
        <v>1</v>
      </c>
      <c r="E15" s="102"/>
      <c r="G15" s="50" t="s">
        <v>1</v>
      </c>
      <c r="H15" s="102"/>
      <c r="J15" s="50" t="s">
        <v>1</v>
      </c>
      <c r="K15" s="102"/>
    </row>
    <row r="16" spans="1:11" ht="20" customHeight="1" x14ac:dyDescent="0.2">
      <c r="A16" s="51"/>
      <c r="B16" s="49" t="s">
        <v>20</v>
      </c>
      <c r="C16" s="20"/>
      <c r="D16" s="53" t="str">
        <f>IF(D15="Onvoldoende","UITSLUITING",IF(D15="Matig","- 70,00",IF(D15="Voldoende","0,00",IF(D15="Goed","63,00",IF(D15="Uitmuntend","70,00"," ")))))</f>
        <v xml:space="preserve"> </v>
      </c>
      <c r="E16" s="103"/>
      <c r="G16" s="53" t="str">
        <f>IF(G15="Onvoldoende","UITSLUITING",IF(G15="Matig","- 70,00",IF(G15="Voldoende","0,00",IF(G15="Goed","63,00",IF(G15="Uitmuntend","70,00"," ")))))</f>
        <v xml:space="preserve"> </v>
      </c>
      <c r="H16" s="103"/>
      <c r="J16" s="53" t="str">
        <f>IF(J15="Onvoldoende","UITSLUITING",IF(J15="Matig","- 70,00",IF(J15="Voldoende","0,00",IF(J15="Goed","63,00",IF(J15="Uitmuntend","70,00"," ")))))</f>
        <v xml:space="preserve"> </v>
      </c>
      <c r="K16" s="103"/>
    </row>
    <row r="17" spans="1:11" ht="20" customHeight="1" x14ac:dyDescent="0.2">
      <c r="A17" s="99" t="str">
        <f>'Beoordelen open vragen'!A7</f>
        <v>3. Partnerschap en onafhankelijke rol</v>
      </c>
      <c r="B17" s="48" t="str">
        <f>'Voorzitter CvB'!A1</f>
        <v>Beoordelaar 1: Voorzitter CvB</v>
      </c>
      <c r="C17" s="19"/>
      <c r="D17" s="47" t="str">
        <f>'Voorzitter CvB'!C7</f>
        <v>Score:</v>
      </c>
      <c r="E17" s="101" t="s">
        <v>10</v>
      </c>
      <c r="G17" s="47" t="str">
        <f>'Voorzitter CvB'!E7</f>
        <v>Score:</v>
      </c>
      <c r="H17" s="101" t="s">
        <v>10</v>
      </c>
      <c r="J17" s="47" t="str">
        <f>'Voorzitter CvB'!G7</f>
        <v>Score:</v>
      </c>
      <c r="K17" s="101" t="s">
        <v>10</v>
      </c>
    </row>
    <row r="18" spans="1:11" ht="20" customHeight="1" x14ac:dyDescent="0.2">
      <c r="A18" s="100"/>
      <c r="B18" s="48" t="str">
        <f>'Lid RvT 1'!A1</f>
        <v>Beoordelaar 2: Lid RvT 1</v>
      </c>
      <c r="C18" s="19"/>
      <c r="D18" s="47" t="str">
        <f>'Lid RvT 1'!C7</f>
        <v>Score:</v>
      </c>
      <c r="E18" s="102"/>
      <c r="G18" s="47" t="str">
        <f>'Lid RvT 1'!E7</f>
        <v>Score:</v>
      </c>
      <c r="H18" s="102"/>
      <c r="J18" s="47" t="str">
        <f>'Lid RvT 1'!G7</f>
        <v>Score:</v>
      </c>
      <c r="K18" s="102"/>
    </row>
    <row r="19" spans="1:11" ht="20" customHeight="1" x14ac:dyDescent="0.2">
      <c r="A19" s="100"/>
      <c r="B19" s="48" t="str">
        <f>'Lid RvT 2'!A1</f>
        <v>Beoordelaar 3: Lid RvT 2</v>
      </c>
      <c r="C19" s="19"/>
      <c r="D19" s="47" t="str">
        <f>'Lid RvT 2'!C7</f>
        <v>Score:</v>
      </c>
      <c r="E19" s="102"/>
      <c r="G19" s="47" t="str">
        <f>'Lid RvT 2'!E7</f>
        <v>Score:</v>
      </c>
      <c r="H19" s="102"/>
      <c r="J19" s="47" t="str">
        <f>'Lid RvT 2'!G7</f>
        <v>Score:</v>
      </c>
      <c r="K19" s="102"/>
    </row>
    <row r="20" spans="1:11" ht="20" customHeight="1" x14ac:dyDescent="0.2">
      <c r="A20" s="100"/>
      <c r="B20" s="48" t="str">
        <f>'Manager F&amp;C'!A1</f>
        <v>Beoordelaar 4: Manager F&amp;C</v>
      </c>
      <c r="C20" s="19"/>
      <c r="D20" s="47" t="str">
        <f>'Manager F&amp;C'!C7</f>
        <v>Score:</v>
      </c>
      <c r="E20" s="102"/>
      <c r="G20" s="47" t="str">
        <f>'Manager F&amp;C'!E7</f>
        <v>Score:</v>
      </c>
      <c r="H20" s="102"/>
      <c r="J20" s="47" t="str">
        <f>'Manager F&amp;C'!G7</f>
        <v>Score:</v>
      </c>
      <c r="K20" s="102"/>
    </row>
    <row r="21" spans="1:11" ht="20" customHeight="1" x14ac:dyDescent="0.2">
      <c r="A21" s="100"/>
      <c r="B21" s="85" t="str">
        <f>'Financieel adviseur'!A1</f>
        <v>Beoordelaar 5: Financieel adviseur</v>
      </c>
      <c r="C21" s="19"/>
      <c r="D21" s="47" t="str">
        <f>'Financieel adviseur'!C7</f>
        <v>Score:</v>
      </c>
      <c r="E21" s="102"/>
      <c r="G21" s="47" t="str">
        <f>'Financieel adviseur'!E7</f>
        <v>Score:</v>
      </c>
      <c r="H21" s="102"/>
      <c r="J21" s="47" t="str">
        <f>'Financieel adviseur'!G7</f>
        <v>Score:</v>
      </c>
      <c r="K21" s="102"/>
    </row>
    <row r="22" spans="1:11" ht="20" customHeight="1" x14ac:dyDescent="0.2">
      <c r="A22" s="113" t="s">
        <v>11</v>
      </c>
      <c r="B22" s="105"/>
      <c r="C22" s="20"/>
      <c r="D22" s="50" t="s">
        <v>1</v>
      </c>
      <c r="E22" s="102"/>
      <c r="G22" s="50" t="s">
        <v>1</v>
      </c>
      <c r="H22" s="102"/>
      <c r="J22" s="50" t="s">
        <v>1</v>
      </c>
      <c r="K22" s="102"/>
    </row>
    <row r="23" spans="1:11" ht="20" customHeight="1" x14ac:dyDescent="0.2">
      <c r="A23" s="51"/>
      <c r="B23" s="49" t="s">
        <v>21</v>
      </c>
      <c r="C23" s="20"/>
      <c r="D23" s="53" t="str">
        <f>IF(D22="Onvoldoende","UITSLUITING",IF(D22="Matig","- 70,00",IF(D22="Voldoende","0,00",IF(D22="Goed","63,00",IF(D22="Uitmuntend","70,00"," ")))))</f>
        <v xml:space="preserve"> </v>
      </c>
      <c r="E23" s="103"/>
      <c r="G23" s="53" t="str">
        <f>IF(G22="Onvoldoende","UITSLUITING",IF(G22="Matig","- 70,00",IF(G22="Voldoende","0,00",IF(G22="Goed","63,00",IF(G22="Uitmuntend","70,00"," ")))))</f>
        <v xml:space="preserve"> </v>
      </c>
      <c r="H23" s="103"/>
      <c r="J23" s="53" t="str">
        <f>IF(J22="Onvoldoende","UITSLUITING",IF(J22="Matig","- 70,00",IF(J22="Voldoende","0,00",IF(J22="Goed","63,00",IF(J22="Uitmuntend","70,00"," ")))))</f>
        <v xml:space="preserve"> </v>
      </c>
      <c r="K23" s="103"/>
    </row>
    <row r="24" spans="1:11" ht="20" customHeight="1" x14ac:dyDescent="0.2">
      <c r="A24" s="99" t="str">
        <f>'Beoordelen open vragen'!A9</f>
        <v xml:space="preserve">4. Duurzaamheid en MVOI </v>
      </c>
      <c r="B24" s="48" t="str">
        <f>'Voorzitter CvB'!A1</f>
        <v>Beoordelaar 1: Voorzitter CvB</v>
      </c>
      <c r="C24" s="19"/>
      <c r="D24" s="47" t="str">
        <f>'Voorzitter CvB'!C9</f>
        <v>Score:</v>
      </c>
      <c r="E24" s="101" t="s">
        <v>10</v>
      </c>
      <c r="G24" s="47" t="str">
        <f>'Voorzitter CvB'!E9</f>
        <v>Score:</v>
      </c>
      <c r="H24" s="101" t="s">
        <v>10</v>
      </c>
      <c r="J24" s="47" t="str">
        <f>'Voorzitter CvB'!G9</f>
        <v>Score:</v>
      </c>
      <c r="K24" s="101" t="s">
        <v>10</v>
      </c>
    </row>
    <row r="25" spans="1:11" ht="20" customHeight="1" x14ac:dyDescent="0.2">
      <c r="A25" s="100"/>
      <c r="B25" s="48" t="str">
        <f>'Lid RvT 1'!A1</f>
        <v>Beoordelaar 2: Lid RvT 1</v>
      </c>
      <c r="C25" s="19"/>
      <c r="D25" s="47" t="str">
        <f>'Lid RvT 1'!C9</f>
        <v>Score:</v>
      </c>
      <c r="E25" s="102"/>
      <c r="G25" s="47" t="str">
        <f>'Lid RvT 1'!E9</f>
        <v>Score:</v>
      </c>
      <c r="H25" s="102"/>
      <c r="J25" s="47" t="str">
        <f>'Lid RvT 1'!G9</f>
        <v>Score:</v>
      </c>
      <c r="K25" s="102"/>
    </row>
    <row r="26" spans="1:11" ht="20" customHeight="1" x14ac:dyDescent="0.2">
      <c r="A26" s="100"/>
      <c r="B26" s="48" t="str">
        <f>'Lid RvT 2'!A1</f>
        <v>Beoordelaar 3: Lid RvT 2</v>
      </c>
      <c r="C26" s="19"/>
      <c r="D26" s="47" t="str">
        <f>'Lid RvT 2'!C9</f>
        <v>Score:</v>
      </c>
      <c r="E26" s="102"/>
      <c r="G26" s="47" t="str">
        <f>'Lid RvT 2'!E9</f>
        <v>Score:</v>
      </c>
      <c r="H26" s="102"/>
      <c r="J26" s="47" t="str">
        <f>'Lid RvT 2'!G9</f>
        <v>Score:</v>
      </c>
      <c r="K26" s="102"/>
    </row>
    <row r="27" spans="1:11" ht="20" customHeight="1" x14ac:dyDescent="0.2">
      <c r="A27" s="100"/>
      <c r="B27" s="48" t="str">
        <f>'Manager F&amp;C'!A1</f>
        <v>Beoordelaar 4: Manager F&amp;C</v>
      </c>
      <c r="C27" s="19"/>
      <c r="D27" s="47" t="str">
        <f>'Manager F&amp;C'!C9</f>
        <v>Score:</v>
      </c>
      <c r="E27" s="102"/>
      <c r="G27" s="47" t="str">
        <f>'Manager F&amp;C'!E9</f>
        <v>Score:</v>
      </c>
      <c r="H27" s="102"/>
      <c r="J27" s="47" t="str">
        <f>'Manager F&amp;C'!G9</f>
        <v>Score:</v>
      </c>
      <c r="K27" s="102"/>
    </row>
    <row r="28" spans="1:11" ht="20" customHeight="1" x14ac:dyDescent="0.2">
      <c r="A28" s="100"/>
      <c r="B28" s="85" t="str">
        <f>'Financieel adviseur'!A1</f>
        <v>Beoordelaar 5: Financieel adviseur</v>
      </c>
      <c r="C28" s="19"/>
      <c r="D28" s="47" t="str">
        <f>'Financieel adviseur'!C9</f>
        <v>Score:</v>
      </c>
      <c r="E28" s="102"/>
      <c r="G28" s="47" t="str">
        <f>'Financieel adviseur'!E9</f>
        <v>Score:</v>
      </c>
      <c r="H28" s="102"/>
      <c r="J28" s="47" t="str">
        <f>'Financieel adviseur'!G9</f>
        <v>Score:</v>
      </c>
      <c r="K28" s="102"/>
    </row>
    <row r="29" spans="1:11" ht="20" customHeight="1" x14ac:dyDescent="0.2">
      <c r="A29" s="113" t="s">
        <v>11</v>
      </c>
      <c r="B29" s="105"/>
      <c r="C29" s="20"/>
      <c r="D29" s="50" t="s">
        <v>1</v>
      </c>
      <c r="E29" s="102"/>
      <c r="G29" s="50" t="s">
        <v>1</v>
      </c>
      <c r="H29" s="102"/>
      <c r="J29" s="50" t="s">
        <v>1</v>
      </c>
      <c r="K29" s="102"/>
    </row>
    <row r="30" spans="1:11" ht="20" customHeight="1" x14ac:dyDescent="0.2">
      <c r="A30" s="51"/>
      <c r="B30" s="49" t="s">
        <v>31</v>
      </c>
      <c r="C30" s="20"/>
      <c r="D30" s="53" t="str">
        <f>IF(D29="Onvoldoende","UITSLUITING",IF(D29="Matig","- 35,00",IF(D29="Voldoende","0,00",IF(D29="Goed","31,50",IF(D29="Uitmuntend","35,00"," ")))))</f>
        <v xml:space="preserve"> </v>
      </c>
      <c r="E30" s="103"/>
      <c r="G30" s="53" t="str">
        <f>IF(G29="Onvoldoende","UITSLUITING",IF(G29="Matig","- 35,00",IF(G29="Voldoende","0,00",IF(G29="Goed","31,50",IF(G29="Uitmuntend","35,00"," ")))))</f>
        <v xml:space="preserve"> </v>
      </c>
      <c r="H30" s="103"/>
      <c r="J30" s="53" t="str">
        <f>IF(J29="Onvoldoende","UITSLUITING",IF(J29="Matig","- 35,00",IF(J29="Voldoende","0,00",IF(J29="Goed","31,50",IF(J29="Uitmuntend","35,00"," ")))))</f>
        <v xml:space="preserve"> </v>
      </c>
      <c r="K30" s="103"/>
    </row>
    <row r="31" spans="1:11" s="13" customFormat="1" ht="40" customHeight="1" x14ac:dyDescent="0.2">
      <c r="A31" s="97" t="s">
        <v>22</v>
      </c>
      <c r="B31" s="98"/>
      <c r="C31" s="21"/>
      <c r="D31" s="54" t="e">
        <f>D9+D16+D23+D30</f>
        <v>#VALUE!</v>
      </c>
      <c r="E31" s="55"/>
      <c r="F31" s="31"/>
      <c r="G31" s="91" t="e">
        <f>G9+G16+G23+G30</f>
        <v>#VALUE!</v>
      </c>
      <c r="H31" s="55"/>
      <c r="I31" s="31"/>
      <c r="J31" s="91" t="e">
        <f>J9+J16+J23+J30</f>
        <v>#VALUE!</v>
      </c>
      <c r="K31" s="55"/>
    </row>
    <row r="32" spans="1:11" ht="60" customHeight="1" x14ac:dyDescent="0.2">
      <c r="D32" s="114" t="s">
        <v>50</v>
      </c>
      <c r="E32" s="114"/>
      <c r="F32" s="114"/>
      <c r="G32" s="114"/>
      <c r="H32" s="114"/>
      <c r="I32" s="114"/>
      <c r="J32" s="114"/>
      <c r="K32" s="114"/>
    </row>
    <row r="33" spans="1:11" ht="40" customHeight="1" x14ac:dyDescent="0.2">
      <c r="A33" s="39" t="str">
        <f>'Beoordelen interview'!A1</f>
        <v>Beoordeling criterium Interview</v>
      </c>
      <c r="B33" s="38"/>
      <c r="C33" s="26"/>
      <c r="D33" s="111" t="str">
        <f>D2</f>
        <v>&lt;NAAM INSCHRIJVER 1&gt;</v>
      </c>
      <c r="E33" s="112"/>
      <c r="G33" s="111" t="str">
        <f>G2</f>
        <v>&lt;NAAM INSCHRIJVER 2&gt;</v>
      </c>
      <c r="H33" s="112"/>
      <c r="J33" s="111" t="str">
        <f>J2</f>
        <v>&lt;NAAM INSCHRIJVER 3&gt;</v>
      </c>
      <c r="K33" s="112"/>
    </row>
    <row r="34" spans="1:11" ht="20" customHeight="1" x14ac:dyDescent="0.2">
      <c r="A34" s="99" t="str">
        <f>'Beoordelen interview'!A3</f>
        <v>Vraag 1 - Beoordeling geïntegreerd jaardocument</v>
      </c>
      <c r="B34" s="48" t="str">
        <f>'Voorzitter CvB'!A1</f>
        <v>Beoordelaar 1: Voorzitter CvB</v>
      </c>
      <c r="C34" s="19"/>
      <c r="D34" s="47" t="str">
        <f>'Voorzitter CvB'!C14</f>
        <v>Score:</v>
      </c>
      <c r="E34" s="101" t="s">
        <v>10</v>
      </c>
      <c r="G34" s="47" t="str">
        <f>'Voorzitter CvB'!E14</f>
        <v>Score:</v>
      </c>
      <c r="H34" s="101" t="s">
        <v>10</v>
      </c>
      <c r="J34" s="47" t="str">
        <f>'Voorzitter CvB'!G14</f>
        <v>Score:</v>
      </c>
      <c r="K34" s="101" t="s">
        <v>10</v>
      </c>
    </row>
    <row r="35" spans="1:11" ht="20" customHeight="1" x14ac:dyDescent="0.2">
      <c r="A35" s="100"/>
      <c r="B35" s="48" t="str">
        <f>'Lid RvT 1'!A1</f>
        <v>Beoordelaar 2: Lid RvT 1</v>
      </c>
      <c r="C35" s="19"/>
      <c r="D35" s="47" t="str">
        <f>'Lid RvT 1'!C14</f>
        <v>Score:</v>
      </c>
      <c r="E35" s="102"/>
      <c r="G35" s="47" t="str">
        <f>'Lid RvT 1'!E14</f>
        <v>Score:</v>
      </c>
      <c r="H35" s="102"/>
      <c r="J35" s="47" t="str">
        <f>'Lid RvT 1'!G14</f>
        <v>Score:</v>
      </c>
      <c r="K35" s="102"/>
    </row>
    <row r="36" spans="1:11" ht="20" customHeight="1" x14ac:dyDescent="0.2">
      <c r="A36" s="100"/>
      <c r="B36" s="48" t="str">
        <f>'Lid RvT 2'!A1</f>
        <v>Beoordelaar 3: Lid RvT 2</v>
      </c>
      <c r="C36" s="19"/>
      <c r="D36" s="47" t="str">
        <f>'Lid RvT 2'!C14</f>
        <v>Score:</v>
      </c>
      <c r="E36" s="102"/>
      <c r="G36" s="47" t="str">
        <f>'Lid RvT 2'!E14</f>
        <v>Score:</v>
      </c>
      <c r="H36" s="102"/>
      <c r="J36" s="47" t="str">
        <f>'Lid RvT 2'!G14</f>
        <v>Score:</v>
      </c>
      <c r="K36" s="102"/>
    </row>
    <row r="37" spans="1:11" ht="20" customHeight="1" x14ac:dyDescent="0.2">
      <c r="A37" s="100"/>
      <c r="B37" s="48" t="str">
        <f>'Manager F&amp;C'!A1</f>
        <v>Beoordelaar 4: Manager F&amp;C</v>
      </c>
      <c r="C37" s="19"/>
      <c r="D37" s="47" t="str">
        <f>'Manager F&amp;C'!C14</f>
        <v>Score:</v>
      </c>
      <c r="E37" s="102"/>
      <c r="G37" s="47" t="str">
        <f>'Manager F&amp;C'!E14</f>
        <v>Score:</v>
      </c>
      <c r="H37" s="102"/>
      <c r="J37" s="47" t="str">
        <f>'Manager F&amp;C'!G14</f>
        <v>Score:</v>
      </c>
      <c r="K37" s="102"/>
    </row>
    <row r="38" spans="1:11" ht="20" customHeight="1" x14ac:dyDescent="0.2">
      <c r="A38" s="100"/>
      <c r="B38" s="85" t="str">
        <f>'Financieel adviseur'!A1</f>
        <v>Beoordelaar 5: Financieel adviseur</v>
      </c>
      <c r="C38" s="19"/>
      <c r="D38" s="47" t="str">
        <f>'Financieel adviseur'!C14</f>
        <v>Score:</v>
      </c>
      <c r="E38" s="102"/>
      <c r="G38" s="47" t="str">
        <f>'Financieel adviseur'!E14</f>
        <v>Score:</v>
      </c>
      <c r="H38" s="102"/>
      <c r="J38" s="47" t="str">
        <f>'Financieel adviseur'!G14</f>
        <v>Score:</v>
      </c>
      <c r="K38" s="102"/>
    </row>
    <row r="39" spans="1:11" ht="20" customHeight="1" x14ac:dyDescent="0.2">
      <c r="A39" s="104" t="s">
        <v>11</v>
      </c>
      <c r="B39" s="105"/>
      <c r="C39" s="20"/>
      <c r="D39" s="50" t="s">
        <v>1</v>
      </c>
      <c r="E39" s="102"/>
      <c r="G39" s="50" t="s">
        <v>1</v>
      </c>
      <c r="H39" s="102"/>
      <c r="J39" s="50" t="s">
        <v>1</v>
      </c>
      <c r="K39" s="102"/>
    </row>
    <row r="40" spans="1:11" ht="20" customHeight="1" x14ac:dyDescent="0.2">
      <c r="A40" s="51"/>
      <c r="B40" s="49" t="s">
        <v>19</v>
      </c>
      <c r="C40" s="20"/>
      <c r="D40" s="53" t="str">
        <f>IF(D39="Onvoldoende","UITSLUITING",IF(D39="Matig","- 70,00",IF(D39="Voldoende","0,00",IF(D39="Goed","63,00",IF(D39="Uitmuntend","70,00"," ")))))</f>
        <v xml:space="preserve"> </v>
      </c>
      <c r="E40" s="103"/>
      <c r="G40" s="53" t="str">
        <f>IF(G39="Onvoldoende","UITSLUITING",IF(G39="Matig","- 70,00",IF(G39="Voldoende","0,00",IF(G39="Goed","63,00",IF(G39="Uitmuntend","70,00"," ")))))</f>
        <v xml:space="preserve"> </v>
      </c>
      <c r="H40" s="103"/>
      <c r="J40" s="53" t="str">
        <f>IF(J39="Onvoldoende","UITSLUITING",IF(J39="Matig","- 70,00",IF(J39="Voldoende","0,00",IF(J39="Goed","63,00",IF(J39="Uitmuntend","70,00"," ")))))</f>
        <v xml:space="preserve"> </v>
      </c>
      <c r="K40" s="103"/>
    </row>
    <row r="41" spans="1:11" ht="20" customHeight="1" x14ac:dyDescent="0.2">
      <c r="A41" s="99" t="str">
        <f>'Beoordelen interview'!A4</f>
        <v>Vraag 2 - Risico-inschatting</v>
      </c>
      <c r="B41" s="48" t="str">
        <f>'Voorzitter CvB'!A1</f>
        <v>Beoordelaar 1: Voorzitter CvB</v>
      </c>
      <c r="C41" s="19"/>
      <c r="D41" s="47" t="str">
        <f>'Voorzitter CvB'!C16</f>
        <v>Score:</v>
      </c>
      <c r="E41" s="101" t="s">
        <v>10</v>
      </c>
      <c r="G41" s="47" t="str">
        <f>'Voorzitter CvB'!E16</f>
        <v>Score:</v>
      </c>
      <c r="H41" s="101" t="s">
        <v>10</v>
      </c>
      <c r="J41" s="47" t="str">
        <f>'Voorzitter CvB'!G16</f>
        <v>Score:</v>
      </c>
      <c r="K41" s="101" t="s">
        <v>10</v>
      </c>
    </row>
    <row r="42" spans="1:11" ht="20" customHeight="1" x14ac:dyDescent="0.2">
      <c r="A42" s="100"/>
      <c r="B42" s="48" t="str">
        <f>'Lid RvT 1'!A1</f>
        <v>Beoordelaar 2: Lid RvT 1</v>
      </c>
      <c r="C42" s="19"/>
      <c r="D42" s="47" t="str">
        <f>'Lid RvT 1'!C16</f>
        <v>Score:</v>
      </c>
      <c r="E42" s="102"/>
      <c r="G42" s="47" t="str">
        <f>'Lid RvT 1'!E16</f>
        <v>Score:</v>
      </c>
      <c r="H42" s="102"/>
      <c r="J42" s="47" t="str">
        <f>'Lid RvT 1'!G16</f>
        <v>Score:</v>
      </c>
      <c r="K42" s="102"/>
    </row>
    <row r="43" spans="1:11" ht="20" customHeight="1" x14ac:dyDescent="0.2">
      <c r="A43" s="100"/>
      <c r="B43" s="48" t="str">
        <f>'Lid RvT 2'!A1</f>
        <v>Beoordelaar 3: Lid RvT 2</v>
      </c>
      <c r="C43" s="19"/>
      <c r="D43" s="47" t="str">
        <f>'Lid RvT 2'!C16</f>
        <v>Score:</v>
      </c>
      <c r="E43" s="102"/>
      <c r="G43" s="47" t="str">
        <f>'Lid RvT 2'!E16</f>
        <v>Score:</v>
      </c>
      <c r="H43" s="102"/>
      <c r="J43" s="47" t="str">
        <f>'Lid RvT 2'!G16</f>
        <v>Score:</v>
      </c>
      <c r="K43" s="102"/>
    </row>
    <row r="44" spans="1:11" ht="20" customHeight="1" x14ac:dyDescent="0.2">
      <c r="A44" s="100"/>
      <c r="B44" s="48" t="str">
        <f>'Manager F&amp;C'!A1</f>
        <v>Beoordelaar 4: Manager F&amp;C</v>
      </c>
      <c r="C44" s="19"/>
      <c r="D44" s="47" t="str">
        <f>'Manager F&amp;C'!C16</f>
        <v>Score:</v>
      </c>
      <c r="E44" s="102"/>
      <c r="G44" s="47" t="str">
        <f>'Manager F&amp;C'!E16</f>
        <v>Score:</v>
      </c>
      <c r="H44" s="102"/>
      <c r="J44" s="47" t="str">
        <f>'Manager F&amp;C'!G16</f>
        <v>Score:</v>
      </c>
      <c r="K44" s="102"/>
    </row>
    <row r="45" spans="1:11" ht="20" customHeight="1" x14ac:dyDescent="0.2">
      <c r="A45" s="100"/>
      <c r="B45" s="85" t="str">
        <f>'Financieel adviseur'!A1</f>
        <v>Beoordelaar 5: Financieel adviseur</v>
      </c>
      <c r="C45" s="19"/>
      <c r="D45" s="47" t="str">
        <f>'Financieel adviseur'!C16</f>
        <v>Score:</v>
      </c>
      <c r="E45" s="102"/>
      <c r="G45" s="47" t="str">
        <f>'Financieel adviseur'!E16</f>
        <v>Score:</v>
      </c>
      <c r="H45" s="102"/>
      <c r="J45" s="47" t="str">
        <f>'Financieel adviseur'!G16</f>
        <v>Score:</v>
      </c>
      <c r="K45" s="102"/>
    </row>
    <row r="46" spans="1:11" ht="20" customHeight="1" x14ac:dyDescent="0.2">
      <c r="A46" s="104" t="s">
        <v>11</v>
      </c>
      <c r="B46" s="105"/>
      <c r="C46" s="20"/>
      <c r="D46" s="50" t="s">
        <v>1</v>
      </c>
      <c r="E46" s="102"/>
      <c r="G46" s="50" t="s">
        <v>1</v>
      </c>
      <c r="H46" s="102"/>
      <c r="J46" s="50" t="s">
        <v>1</v>
      </c>
      <c r="K46" s="102"/>
    </row>
    <row r="47" spans="1:11" ht="20" customHeight="1" x14ac:dyDescent="0.2">
      <c r="A47" s="51"/>
      <c r="B47" s="49" t="s">
        <v>20</v>
      </c>
      <c r="C47" s="20"/>
      <c r="D47" s="53" t="str">
        <f>IF(D46="Onvoldoende","UITSLUITING",IF(D46="Matig","- 70,00",IF(D46="Voldoende","0,00",IF(D46="Goed","63,00",IF(D46="Uitmuntend","70,00"," ")))))</f>
        <v xml:space="preserve"> </v>
      </c>
      <c r="E47" s="103"/>
      <c r="G47" s="53" t="str">
        <f>IF(G46="Onvoldoende","UITSLUITING",IF(G46="Matig","- 70,00",IF(G46="Voldoende","0,00",IF(G46="Goed","63,00",IF(G46="Uitmuntend","70,00"," ")))))</f>
        <v xml:space="preserve"> </v>
      </c>
      <c r="H47" s="103"/>
      <c r="J47" s="53" t="str">
        <f>IF(J46="Onvoldoende","UITSLUITING",IF(J46="Matig","- 70,00",IF(J46="Voldoende","0,00",IF(J46="Goed","63,00",IF(J46="Uitmuntend","70,00"," ")))))</f>
        <v xml:space="preserve"> </v>
      </c>
      <c r="K47" s="103"/>
    </row>
    <row r="48" spans="1:11" ht="20" customHeight="1" x14ac:dyDescent="0.2">
      <c r="A48" s="99" t="str">
        <f>'Beoordelen interview'!A5</f>
        <v>Vraag 3 - Analyse van kernpunten</v>
      </c>
      <c r="B48" s="48" t="str">
        <f>'Voorzitter CvB'!A1</f>
        <v>Beoordelaar 1: Voorzitter CvB</v>
      </c>
      <c r="C48" s="19"/>
      <c r="D48" s="47" t="str">
        <f>'Voorzitter CvB'!C18</f>
        <v>Score:</v>
      </c>
      <c r="E48" s="101" t="s">
        <v>10</v>
      </c>
      <c r="G48" s="47" t="str">
        <f>'Voorzitter CvB'!E18</f>
        <v>Score:</v>
      </c>
      <c r="H48" s="101" t="s">
        <v>10</v>
      </c>
      <c r="J48" s="47" t="str">
        <f>'Voorzitter CvB'!G18</f>
        <v>Score:</v>
      </c>
      <c r="K48" s="101" t="s">
        <v>10</v>
      </c>
    </row>
    <row r="49" spans="1:11" ht="20" customHeight="1" x14ac:dyDescent="0.2">
      <c r="A49" s="100"/>
      <c r="B49" s="48" t="str">
        <f>'Lid RvT 1'!A1</f>
        <v>Beoordelaar 2: Lid RvT 1</v>
      </c>
      <c r="C49" s="19"/>
      <c r="D49" s="47" t="str">
        <f>'Lid RvT 1'!C18</f>
        <v>Score:</v>
      </c>
      <c r="E49" s="102"/>
      <c r="G49" s="47" t="str">
        <f>'Lid RvT 1'!E18</f>
        <v>Score:</v>
      </c>
      <c r="H49" s="102"/>
      <c r="J49" s="47" t="str">
        <f>'Lid RvT 1'!G18</f>
        <v>Score:</v>
      </c>
      <c r="K49" s="102"/>
    </row>
    <row r="50" spans="1:11" ht="20" customHeight="1" x14ac:dyDescent="0.2">
      <c r="A50" s="100"/>
      <c r="B50" s="48" t="str">
        <f>'Lid RvT 2'!A1</f>
        <v>Beoordelaar 3: Lid RvT 2</v>
      </c>
      <c r="C50" s="19"/>
      <c r="D50" s="47" t="str">
        <f>'Lid RvT 2'!C18</f>
        <v>Score:</v>
      </c>
      <c r="E50" s="102"/>
      <c r="G50" s="47" t="str">
        <f>'Lid RvT 2'!E18</f>
        <v>Score:</v>
      </c>
      <c r="H50" s="102"/>
      <c r="J50" s="47" t="str">
        <f>'Lid RvT 2'!G18</f>
        <v>Score:</v>
      </c>
      <c r="K50" s="102"/>
    </row>
    <row r="51" spans="1:11" ht="20" customHeight="1" x14ac:dyDescent="0.2">
      <c r="A51" s="100"/>
      <c r="B51" s="48" t="str">
        <f>'Manager F&amp;C'!A1</f>
        <v>Beoordelaar 4: Manager F&amp;C</v>
      </c>
      <c r="C51" s="19"/>
      <c r="D51" s="47" t="str">
        <f>'Manager F&amp;C'!C18</f>
        <v>Score:</v>
      </c>
      <c r="E51" s="102"/>
      <c r="G51" s="47" t="str">
        <f>'Manager F&amp;C'!E18</f>
        <v>Score:</v>
      </c>
      <c r="H51" s="102"/>
      <c r="J51" s="47" t="str">
        <f>'Manager F&amp;C'!G18</f>
        <v>Score:</v>
      </c>
      <c r="K51" s="102"/>
    </row>
    <row r="52" spans="1:11" ht="20" customHeight="1" x14ac:dyDescent="0.2">
      <c r="A52" s="100"/>
      <c r="B52" s="85" t="str">
        <f>'Financieel adviseur'!A1</f>
        <v>Beoordelaar 5: Financieel adviseur</v>
      </c>
      <c r="C52" s="19"/>
      <c r="D52" s="47" t="str">
        <f>'Financieel adviseur'!C18</f>
        <v>Score:</v>
      </c>
      <c r="E52" s="102"/>
      <c r="G52" s="47" t="str">
        <f>'Financieel adviseur'!E18</f>
        <v>Score:</v>
      </c>
      <c r="H52" s="102"/>
      <c r="J52" s="47" t="str">
        <f>'Financieel adviseur'!G18</f>
        <v>Score:</v>
      </c>
      <c r="K52" s="102"/>
    </row>
    <row r="53" spans="1:11" ht="20" customHeight="1" x14ac:dyDescent="0.2">
      <c r="A53" s="104" t="s">
        <v>11</v>
      </c>
      <c r="B53" s="105"/>
      <c r="C53" s="20"/>
      <c r="D53" s="50" t="s">
        <v>1</v>
      </c>
      <c r="E53" s="102"/>
      <c r="G53" s="50" t="s">
        <v>1</v>
      </c>
      <c r="H53" s="102"/>
      <c r="J53" s="50" t="s">
        <v>1</v>
      </c>
      <c r="K53" s="102"/>
    </row>
    <row r="54" spans="1:11" ht="20" customHeight="1" x14ac:dyDescent="0.2">
      <c r="A54" s="51"/>
      <c r="B54" s="49" t="s">
        <v>21</v>
      </c>
      <c r="C54" s="20"/>
      <c r="D54" s="53" t="str">
        <f>IF(D53="Onvoldoende","UITSLUITING",IF(D53="Matig","- 70,00",IF(D53="Voldoende","0,00",IF(D53="Goed","63,00",IF(D53="Uitmuntend","70,00"," ")))))</f>
        <v xml:space="preserve"> </v>
      </c>
      <c r="E54" s="103"/>
      <c r="G54" s="53" t="str">
        <f>IF(G53="Onvoldoende","UITSLUITING",IF(G53="Matig","- 70,00",IF(G53="Voldoende","0,00",IF(G53="Goed","63,00",IF(G53="Uitmuntend","70,00"," ")))))</f>
        <v xml:space="preserve"> </v>
      </c>
      <c r="H54" s="103"/>
      <c r="J54" s="53" t="str">
        <f>IF(J53="Onvoldoende","UITSLUITING",IF(J53="Matig","- 70,00",IF(J53="Voldoende","0,00",IF(J53="Goed","63,00",IF(J53="Uitmuntend","70,00"," ")))))</f>
        <v xml:space="preserve"> </v>
      </c>
      <c r="K54" s="103"/>
    </row>
    <row r="55" spans="1:11" ht="20" customHeight="1" x14ac:dyDescent="0.2">
      <c r="A55" s="99" t="str">
        <f>'Beoordelen interview'!A6</f>
        <v>Vraag 4 - Professionele oordeelsvorming en bandbreedte</v>
      </c>
      <c r="B55" s="48" t="str">
        <f>'Voorzitter CvB'!A1</f>
        <v>Beoordelaar 1: Voorzitter CvB</v>
      </c>
      <c r="C55" s="19"/>
      <c r="D55" s="47" t="str">
        <f>'Voorzitter CvB'!C20</f>
        <v>Score:</v>
      </c>
      <c r="E55" s="101" t="s">
        <v>10</v>
      </c>
      <c r="G55" s="47" t="str">
        <f>'Voorzitter CvB'!E20</f>
        <v>Score:</v>
      </c>
      <c r="H55" s="101" t="s">
        <v>10</v>
      </c>
      <c r="J55" s="47" t="str">
        <f>'Voorzitter CvB'!G20</f>
        <v>Score:</v>
      </c>
      <c r="K55" s="101" t="s">
        <v>10</v>
      </c>
    </row>
    <row r="56" spans="1:11" ht="20" customHeight="1" x14ac:dyDescent="0.2">
      <c r="A56" s="100"/>
      <c r="B56" s="48" t="str">
        <f>'Lid RvT 1'!A1</f>
        <v>Beoordelaar 2: Lid RvT 1</v>
      </c>
      <c r="C56" s="19"/>
      <c r="D56" s="47" t="str">
        <f>'Lid RvT 1'!C20</f>
        <v>Score:</v>
      </c>
      <c r="E56" s="102"/>
      <c r="G56" s="47" t="str">
        <f>'Lid RvT 1'!E20</f>
        <v>Score:</v>
      </c>
      <c r="H56" s="102"/>
      <c r="J56" s="47" t="str">
        <f>'Lid RvT 1'!G20</f>
        <v>Score:</v>
      </c>
      <c r="K56" s="102"/>
    </row>
    <row r="57" spans="1:11" ht="20" customHeight="1" x14ac:dyDescent="0.2">
      <c r="A57" s="100"/>
      <c r="B57" s="48" t="str">
        <f>'Lid RvT 2'!A1</f>
        <v>Beoordelaar 3: Lid RvT 2</v>
      </c>
      <c r="C57" s="19"/>
      <c r="D57" s="47" t="str">
        <f>'Lid RvT 2'!C20</f>
        <v>Score:</v>
      </c>
      <c r="E57" s="102"/>
      <c r="G57" s="47" t="str">
        <f>'Lid RvT 2'!E20</f>
        <v>Score:</v>
      </c>
      <c r="H57" s="102"/>
      <c r="J57" s="47" t="str">
        <f>'Lid RvT 2'!G20</f>
        <v>Score:</v>
      </c>
      <c r="K57" s="102"/>
    </row>
    <row r="58" spans="1:11" ht="20" customHeight="1" x14ac:dyDescent="0.2">
      <c r="A58" s="100"/>
      <c r="B58" s="48" t="str">
        <f>'Manager F&amp;C'!A1</f>
        <v>Beoordelaar 4: Manager F&amp;C</v>
      </c>
      <c r="C58" s="19"/>
      <c r="D58" s="47" t="str">
        <f>'Manager F&amp;C'!C20</f>
        <v>Score:</v>
      </c>
      <c r="E58" s="102"/>
      <c r="G58" s="47" t="str">
        <f>'Manager F&amp;C'!E20</f>
        <v>Score:</v>
      </c>
      <c r="H58" s="102"/>
      <c r="J58" s="47" t="str">
        <f>'Manager F&amp;C'!G20</f>
        <v>Score:</v>
      </c>
      <c r="K58" s="102"/>
    </row>
    <row r="59" spans="1:11" ht="20" customHeight="1" x14ac:dyDescent="0.2">
      <c r="A59" s="100"/>
      <c r="B59" s="85" t="str">
        <f>'Financieel adviseur'!A1</f>
        <v>Beoordelaar 5: Financieel adviseur</v>
      </c>
      <c r="C59" s="19"/>
      <c r="D59" s="47" t="str">
        <f>'Financieel adviseur'!C20</f>
        <v>Score:</v>
      </c>
      <c r="E59" s="102"/>
      <c r="G59" s="47" t="str">
        <f>'Financieel adviseur'!E20</f>
        <v>Score:</v>
      </c>
      <c r="H59" s="102"/>
      <c r="J59" s="47" t="str">
        <f>'Financieel adviseur'!G20</f>
        <v>Score:</v>
      </c>
      <c r="K59" s="102"/>
    </row>
    <row r="60" spans="1:11" ht="20" customHeight="1" x14ac:dyDescent="0.2">
      <c r="A60" s="104" t="s">
        <v>11</v>
      </c>
      <c r="B60" s="105"/>
      <c r="C60" s="20"/>
      <c r="D60" s="50" t="s">
        <v>1</v>
      </c>
      <c r="E60" s="102"/>
      <c r="G60" s="50" t="s">
        <v>1</v>
      </c>
      <c r="H60" s="102"/>
      <c r="J60" s="50" t="s">
        <v>1</v>
      </c>
      <c r="K60" s="102"/>
    </row>
    <row r="61" spans="1:11" ht="20" customHeight="1" x14ac:dyDescent="0.2">
      <c r="A61" s="51"/>
      <c r="B61" s="49" t="s">
        <v>31</v>
      </c>
      <c r="C61" s="20"/>
      <c r="D61" s="53" t="str">
        <f>IF(D60="Onvoldoende","UITSLUITING",IF(D60="Matig","- 70,00",IF(D60="Voldoende","0,00",IF(D60="Goed","63,00",IF(D60="Uitmuntend","70,00"," ")))))</f>
        <v xml:space="preserve"> </v>
      </c>
      <c r="E61" s="103"/>
      <c r="G61" s="53" t="str">
        <f>IF(G60="Onvoldoende","UITSLUITING",IF(G60="Matig","- 70,00",IF(G60="Voldoende","0,00",IF(G60="Goed","63,00",IF(G60="Uitmuntend","70,00"," ")))))</f>
        <v xml:space="preserve"> </v>
      </c>
      <c r="H61" s="103"/>
      <c r="J61" s="53" t="str">
        <f>IF(J60="Onvoldoende","UITSLUITING",IF(J60="Matig","- 70,00",IF(J60="Voldoende","0,00",IF(J60="Goed","63,00",IF(J60="Uitmuntend","70,00"," ")))))</f>
        <v xml:space="preserve"> </v>
      </c>
      <c r="K61" s="103"/>
    </row>
    <row r="62" spans="1:11" ht="20" customHeight="1" x14ac:dyDescent="0.2">
      <c r="A62" s="106" t="str">
        <f>'Beoordelen interview'!A7</f>
        <v>Vraag 5 - Samenwerking controleteams</v>
      </c>
      <c r="B62" s="48" t="str">
        <f>'Voorzitter CvB'!A1</f>
        <v>Beoordelaar 1: Voorzitter CvB</v>
      </c>
      <c r="C62" s="86"/>
      <c r="D62" s="47" t="str">
        <f>'Voorzitter CvB'!C22</f>
        <v>Score:</v>
      </c>
      <c r="E62" s="101" t="s">
        <v>10</v>
      </c>
      <c r="F62" s="87"/>
      <c r="G62" s="47" t="str">
        <f>'Voorzitter CvB'!E22</f>
        <v>Score:</v>
      </c>
      <c r="H62" s="101" t="s">
        <v>10</v>
      </c>
      <c r="I62" s="87"/>
      <c r="J62" s="47" t="str">
        <f>'Voorzitter CvB'!G22</f>
        <v>Score:</v>
      </c>
      <c r="K62" s="101" t="s">
        <v>10</v>
      </c>
    </row>
    <row r="63" spans="1:11" ht="20" customHeight="1" x14ac:dyDescent="0.2">
      <c r="A63" s="107"/>
      <c r="B63" s="48" t="str">
        <f>'Lid RvT 1'!A1</f>
        <v>Beoordelaar 2: Lid RvT 1</v>
      </c>
      <c r="C63" s="86"/>
      <c r="D63" s="47" t="str">
        <f>'Lid RvT 1'!C22</f>
        <v>Score:</v>
      </c>
      <c r="E63" s="102"/>
      <c r="F63" s="87"/>
      <c r="G63" s="47" t="str">
        <f>'Lid RvT 1'!E22</f>
        <v>Score:</v>
      </c>
      <c r="H63" s="102"/>
      <c r="I63" s="87"/>
      <c r="J63" s="47" t="str">
        <f>'Lid RvT 1'!G22</f>
        <v>Score:</v>
      </c>
      <c r="K63" s="102"/>
    </row>
    <row r="64" spans="1:11" ht="20" customHeight="1" x14ac:dyDescent="0.2">
      <c r="A64" s="107"/>
      <c r="B64" s="48" t="str">
        <f>'Lid RvT 2'!A1</f>
        <v>Beoordelaar 3: Lid RvT 2</v>
      </c>
      <c r="C64" s="86"/>
      <c r="D64" s="47" t="str">
        <f>'Lid RvT 2'!C22</f>
        <v>Score:</v>
      </c>
      <c r="E64" s="102"/>
      <c r="F64" s="87"/>
      <c r="G64" s="47" t="str">
        <f>'Lid RvT 2'!E22</f>
        <v>Score:</v>
      </c>
      <c r="H64" s="102"/>
      <c r="I64" s="87"/>
      <c r="J64" s="47" t="str">
        <f>'Lid RvT 2'!G22</f>
        <v>Score:</v>
      </c>
      <c r="K64" s="102"/>
    </row>
    <row r="65" spans="1:11" ht="20" customHeight="1" x14ac:dyDescent="0.2">
      <c r="A65" s="107"/>
      <c r="B65" s="48" t="str">
        <f>'Manager F&amp;C'!A1</f>
        <v>Beoordelaar 4: Manager F&amp;C</v>
      </c>
      <c r="C65" s="86"/>
      <c r="D65" s="47" t="str">
        <f>'Manager F&amp;C'!C22</f>
        <v>Score:</v>
      </c>
      <c r="E65" s="102"/>
      <c r="F65" s="87"/>
      <c r="G65" s="47" t="str">
        <f>'Manager F&amp;C'!E22</f>
        <v>Score:</v>
      </c>
      <c r="H65" s="102"/>
      <c r="I65" s="87"/>
      <c r="J65" s="47" t="str">
        <f>'Manager F&amp;C'!G22</f>
        <v>Score:</v>
      </c>
      <c r="K65" s="102"/>
    </row>
    <row r="66" spans="1:11" ht="20" customHeight="1" x14ac:dyDescent="0.2">
      <c r="A66" s="108"/>
      <c r="B66" s="85" t="str">
        <f>'Financieel adviseur'!A1</f>
        <v>Beoordelaar 5: Financieel adviseur</v>
      </c>
      <c r="C66" s="86"/>
      <c r="D66" s="47" t="str">
        <f>'Financieel adviseur'!C22</f>
        <v>Score:</v>
      </c>
      <c r="E66" s="102"/>
      <c r="F66" s="87"/>
      <c r="G66" s="47" t="str">
        <f>'Financieel adviseur'!E22</f>
        <v>Score:</v>
      </c>
      <c r="H66" s="102"/>
      <c r="I66" s="87"/>
      <c r="J66" s="47" t="str">
        <f>'Financieel adviseur'!G22</f>
        <v>Score:</v>
      </c>
      <c r="K66" s="102"/>
    </row>
    <row r="67" spans="1:11" ht="20" customHeight="1" x14ac:dyDescent="0.2">
      <c r="A67" s="109" t="s">
        <v>11</v>
      </c>
      <c r="B67" s="110"/>
      <c r="C67" s="89"/>
      <c r="D67" s="50" t="s">
        <v>1</v>
      </c>
      <c r="E67" s="102"/>
      <c r="F67" s="87"/>
      <c r="G67" s="50" t="s">
        <v>1</v>
      </c>
      <c r="H67" s="102"/>
      <c r="I67" s="87"/>
      <c r="J67" s="50" t="s">
        <v>1</v>
      </c>
      <c r="K67" s="102"/>
    </row>
    <row r="68" spans="1:11" ht="20" customHeight="1" x14ac:dyDescent="0.2">
      <c r="A68" s="90"/>
      <c r="B68" s="49" t="s">
        <v>33</v>
      </c>
      <c r="C68" s="89"/>
      <c r="D68" s="53" t="str">
        <f>IF(D67="Onvoldoende","UITSLUITING",IF(D67="Matig","- 70,00",IF(D67="Voldoende","0,00",IF(D67="Goed","63,00",IF(D67="Uitmuntend","70,00"," ")))))</f>
        <v xml:space="preserve"> </v>
      </c>
      <c r="E68" s="103"/>
      <c r="F68" s="87"/>
      <c r="G68" s="53" t="str">
        <f>IF(G67="Onvoldoende","UITSLUITING",IF(G67="Matig","- 70,00",IF(G67="Voldoende","0,00",IF(G67="Goed","63,00",IF(G67="Uitmuntend","70,00"," ")))))</f>
        <v xml:space="preserve"> </v>
      </c>
      <c r="H68" s="103"/>
      <c r="I68" s="87"/>
      <c r="J68" s="53" t="str">
        <f>IF(J67="Onvoldoende","UITSLUITING",IF(J67="Matig","- 70,00",IF(J67="Voldoende","0,00",IF(J67="Goed","63,00",IF(J67="Uitmuntend","70,00"," ")))))</f>
        <v xml:space="preserve"> </v>
      </c>
      <c r="K68" s="103"/>
    </row>
    <row r="69" spans="1:11" ht="20" customHeight="1" x14ac:dyDescent="0.2">
      <c r="A69" s="106" t="str">
        <f>'Beoordelen interview'!A8</f>
        <v>Vraag 6 - Managementletter</v>
      </c>
      <c r="B69" s="48" t="str">
        <f>'Voorzitter CvB'!A1</f>
        <v>Beoordelaar 1: Voorzitter CvB</v>
      </c>
      <c r="C69" s="86"/>
      <c r="D69" s="47" t="str">
        <f>'Voorzitter CvB'!C24</f>
        <v>Score:</v>
      </c>
      <c r="E69" s="101" t="s">
        <v>10</v>
      </c>
      <c r="F69" s="87"/>
      <c r="G69" s="47" t="str">
        <f>'Voorzitter CvB'!E24</f>
        <v>Score:</v>
      </c>
      <c r="H69" s="101" t="s">
        <v>10</v>
      </c>
      <c r="I69" s="87"/>
      <c r="J69" s="47" t="str">
        <f>'Voorzitter CvB'!G24</f>
        <v>Score:</v>
      </c>
      <c r="K69" s="101" t="s">
        <v>10</v>
      </c>
    </row>
    <row r="70" spans="1:11" ht="20" customHeight="1" x14ac:dyDescent="0.2">
      <c r="A70" s="107"/>
      <c r="B70" s="48" t="str">
        <f>'Lid RvT 1'!A1</f>
        <v>Beoordelaar 2: Lid RvT 1</v>
      </c>
      <c r="C70" s="86"/>
      <c r="D70" s="47" t="str">
        <f>'Lid RvT 1'!C24</f>
        <v>Score:</v>
      </c>
      <c r="E70" s="102"/>
      <c r="F70" s="87"/>
      <c r="G70" s="47" t="str">
        <f>'Lid RvT 1'!E24</f>
        <v>Score:</v>
      </c>
      <c r="H70" s="102"/>
      <c r="I70" s="87"/>
      <c r="J70" s="47" t="str">
        <f>'Lid RvT 1'!G24</f>
        <v>Score:</v>
      </c>
      <c r="K70" s="102"/>
    </row>
    <row r="71" spans="1:11" ht="20" customHeight="1" x14ac:dyDescent="0.2">
      <c r="A71" s="107"/>
      <c r="B71" s="48" t="str">
        <f>'Lid RvT 2'!A1</f>
        <v>Beoordelaar 3: Lid RvT 2</v>
      </c>
      <c r="C71" s="86"/>
      <c r="D71" s="47" t="str">
        <f>'Lid RvT 2'!C24</f>
        <v>Score:</v>
      </c>
      <c r="E71" s="102"/>
      <c r="F71" s="87"/>
      <c r="G71" s="47" t="str">
        <f>'Lid RvT 2'!E24</f>
        <v>Score:</v>
      </c>
      <c r="H71" s="102"/>
      <c r="I71" s="87"/>
      <c r="J71" s="47" t="str">
        <f>'Lid RvT 2'!G24</f>
        <v>Score:</v>
      </c>
      <c r="K71" s="102"/>
    </row>
    <row r="72" spans="1:11" ht="20" customHeight="1" x14ac:dyDescent="0.2">
      <c r="A72" s="107"/>
      <c r="B72" s="48" t="str">
        <f>'Manager F&amp;C'!A1</f>
        <v>Beoordelaar 4: Manager F&amp;C</v>
      </c>
      <c r="C72" s="86"/>
      <c r="D72" s="47" t="str">
        <f>'Manager F&amp;C'!C24</f>
        <v>Score:</v>
      </c>
      <c r="E72" s="102"/>
      <c r="F72" s="87"/>
      <c r="G72" s="47" t="str">
        <f>'Manager F&amp;C'!E24</f>
        <v>Score:</v>
      </c>
      <c r="H72" s="102"/>
      <c r="I72" s="87"/>
      <c r="J72" s="47" t="str">
        <f>'Manager F&amp;C'!G24</f>
        <v>Score:</v>
      </c>
      <c r="K72" s="102"/>
    </row>
    <row r="73" spans="1:11" ht="20" customHeight="1" x14ac:dyDescent="0.2">
      <c r="A73" s="108"/>
      <c r="B73" s="85" t="str">
        <f>'Financieel adviseur'!A1</f>
        <v>Beoordelaar 5: Financieel adviseur</v>
      </c>
      <c r="C73" s="86"/>
      <c r="D73" s="47" t="str">
        <f>'Financieel adviseur'!C24</f>
        <v>Score:</v>
      </c>
      <c r="E73" s="102"/>
      <c r="F73" s="87"/>
      <c r="G73" s="47" t="str">
        <f>'Financieel adviseur'!E24</f>
        <v>Score:</v>
      </c>
      <c r="H73" s="102"/>
      <c r="I73" s="87"/>
      <c r="J73" s="47" t="str">
        <f>'Financieel adviseur'!G24</f>
        <v>Score:</v>
      </c>
      <c r="K73" s="102"/>
    </row>
    <row r="74" spans="1:11" ht="20" customHeight="1" x14ac:dyDescent="0.2">
      <c r="A74" s="109" t="s">
        <v>11</v>
      </c>
      <c r="B74" s="110"/>
      <c r="C74" s="89"/>
      <c r="D74" s="50" t="s">
        <v>1</v>
      </c>
      <c r="E74" s="102"/>
      <c r="F74" s="87"/>
      <c r="G74" s="50" t="s">
        <v>1</v>
      </c>
      <c r="H74" s="102"/>
      <c r="I74" s="87"/>
      <c r="J74" s="50" t="s">
        <v>1</v>
      </c>
      <c r="K74" s="102"/>
    </row>
    <row r="75" spans="1:11" ht="20" customHeight="1" x14ac:dyDescent="0.2">
      <c r="A75" s="88"/>
      <c r="B75" s="49" t="s">
        <v>32</v>
      </c>
      <c r="C75" s="89"/>
      <c r="D75" s="53" t="str">
        <f>IF(D74="Onvoldoende","UITSLUITING",IF(D74="Matig","- 70,00",IF(D74="Voldoende","0,00",IF(D74="Goed","63,00",IF(D74="Uitmuntend","70,00"," ")))))</f>
        <v xml:space="preserve"> </v>
      </c>
      <c r="E75" s="103"/>
      <c r="F75" s="87"/>
      <c r="G75" s="53" t="str">
        <f>IF(G74="Onvoldoende","UITSLUITING",IF(G74="Matig","- 70,00",IF(G74="Voldoende","0,00",IF(G74="Goed","63,00",IF(G74="Uitmuntend","70,00"," ")))))</f>
        <v xml:space="preserve"> </v>
      </c>
      <c r="H75" s="103"/>
      <c r="I75" s="87"/>
      <c r="J75" s="53" t="str">
        <f>IF(J74="Onvoldoende","UITSLUITING",IF(J74="Matig","- 70,00",IF(J74="Voldoende","0,00",IF(J74="Goed","63,00",IF(J74="Uitmuntend","70,00"," ")))))</f>
        <v xml:space="preserve"> </v>
      </c>
      <c r="K75" s="103"/>
    </row>
    <row r="76" spans="1:11" s="13" customFormat="1" ht="40" customHeight="1" x14ac:dyDescent="0.2">
      <c r="A76" s="97" t="s">
        <v>23</v>
      </c>
      <c r="B76" s="98"/>
      <c r="C76" s="21"/>
      <c r="D76" s="56" t="e">
        <f>D40+D47+D54+D61+D68+D75</f>
        <v>#VALUE!</v>
      </c>
      <c r="E76" s="57"/>
      <c r="F76" s="32"/>
      <c r="G76" s="56" t="e">
        <f>G40+G47+G54+G61+G68+G75</f>
        <v>#VALUE!</v>
      </c>
      <c r="H76" s="57"/>
      <c r="I76" s="32"/>
      <c r="J76" s="56" t="e">
        <f>J40+J47+J54+J61+J68+J75</f>
        <v>#VALUE!</v>
      </c>
      <c r="K76" s="57"/>
    </row>
    <row r="77" spans="1:11" ht="60" customHeight="1" x14ac:dyDescent="0.2">
      <c r="D77" s="114" t="s">
        <v>51</v>
      </c>
      <c r="E77" s="114"/>
      <c r="F77" s="114"/>
      <c r="G77" s="114"/>
      <c r="H77" s="114"/>
      <c r="I77" s="114"/>
      <c r="J77" s="114"/>
      <c r="K77" s="114"/>
    </row>
  </sheetData>
  <sheetProtection algorithmName="SHA-512" hashValue="XnLGzaGVFPnLbwOj1GYMxgC28UYHx9gK8/L+hVMuGtAJcrD92nXnmEh1qByj4QUa2qxgty5DJsuxxaKacWkRmw==" saltValue="QSdTmI8i8nBo/zBDhgrInw==" spinCount="100000" sheet="1" objects="1" scenarios="1"/>
  <mergeCells count="62">
    <mergeCell ref="D77:K77"/>
    <mergeCell ref="A1:K1"/>
    <mergeCell ref="D2:E2"/>
    <mergeCell ref="E3:E9"/>
    <mergeCell ref="E10:E16"/>
    <mergeCell ref="E17:E23"/>
    <mergeCell ref="A10:A14"/>
    <mergeCell ref="A17:A21"/>
    <mergeCell ref="A15:B15"/>
    <mergeCell ref="A22:B22"/>
    <mergeCell ref="A8:B8"/>
    <mergeCell ref="A3:A7"/>
    <mergeCell ref="A2:B2"/>
    <mergeCell ref="H17:H23"/>
    <mergeCell ref="E48:E54"/>
    <mergeCell ref="A48:A52"/>
    <mergeCell ref="A53:B53"/>
    <mergeCell ref="A41:A45"/>
    <mergeCell ref="E41:E47"/>
    <mergeCell ref="A46:B46"/>
    <mergeCell ref="A31:B31"/>
    <mergeCell ref="D33:E33"/>
    <mergeCell ref="D32:K32"/>
    <mergeCell ref="H48:H54"/>
    <mergeCell ref="K34:K40"/>
    <mergeCell ref="K41:K47"/>
    <mergeCell ref="K48:K54"/>
    <mergeCell ref="H34:H40"/>
    <mergeCell ref="H41:H47"/>
    <mergeCell ref="A39:B39"/>
    <mergeCell ref="E34:E40"/>
    <mergeCell ref="A34:A38"/>
    <mergeCell ref="J2:K2"/>
    <mergeCell ref="K3:K9"/>
    <mergeCell ref="K10:K16"/>
    <mergeCell ref="K17:K23"/>
    <mergeCell ref="J33:K33"/>
    <mergeCell ref="K24:K30"/>
    <mergeCell ref="G2:H2"/>
    <mergeCell ref="H3:H9"/>
    <mergeCell ref="H10:H16"/>
    <mergeCell ref="G33:H33"/>
    <mergeCell ref="A24:A28"/>
    <mergeCell ref="E24:E30"/>
    <mergeCell ref="H24:H30"/>
    <mergeCell ref="A29:B29"/>
    <mergeCell ref="A76:B76"/>
    <mergeCell ref="A55:A59"/>
    <mergeCell ref="E55:E61"/>
    <mergeCell ref="H55:H61"/>
    <mergeCell ref="K55:K61"/>
    <mergeCell ref="A60:B60"/>
    <mergeCell ref="A62:A66"/>
    <mergeCell ref="A67:B67"/>
    <mergeCell ref="A69:A73"/>
    <mergeCell ref="A74:B74"/>
    <mergeCell ref="E62:E68"/>
    <mergeCell ref="E69:E75"/>
    <mergeCell ref="H69:H75"/>
    <mergeCell ref="H62:H68"/>
    <mergeCell ref="K62:K68"/>
    <mergeCell ref="K69:K75"/>
  </mergeCells>
  <dataValidations count="1">
    <dataValidation type="list" allowBlank="1" showInputMessage="1" showErrorMessage="1" sqref="D8 D15 D22 D39 D46 D53 G8 G15 G22 G39 G46 G53 J8 J15 J22 J39 J46 J53 D29 G29 J29 G60 J60 J67 D67 D74 G67 G74 J74 D60" xr:uid="{00000000-0002-0000-0800-000000000000}">
      <formula1>Score</formula1>
    </dataValidation>
  </dataValidations>
  <pageMargins left="0.7" right="0.7" top="0.75" bottom="0.75" header="0.3" footer="0.3"/>
  <pageSetup paperSize="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67205-0C06-2348-99C2-5A4B8D3EEDEC}">
  <dimension ref="A1:G19"/>
  <sheetViews>
    <sheetView showGridLines="0" workbookViewId="0">
      <selection activeCell="C9" sqref="C9"/>
    </sheetView>
  </sheetViews>
  <sheetFormatPr baseColWidth="10" defaultColWidth="10.83203125" defaultRowHeight="14" x14ac:dyDescent="0.2"/>
  <cols>
    <col min="1" max="1" width="69.33203125" style="16" customWidth="1"/>
    <col min="2" max="2" width="2.83203125" style="16" customWidth="1"/>
    <col min="3" max="3" width="34" style="16" customWidth="1"/>
    <col min="4" max="4" width="2.83203125" style="16" customWidth="1"/>
    <col min="5" max="5" width="34" style="16" customWidth="1"/>
    <col min="6" max="6" width="2.83203125" style="16" customWidth="1"/>
    <col min="7" max="7" width="34" style="16" customWidth="1"/>
    <col min="8" max="16384" width="10.83203125" style="16"/>
  </cols>
  <sheetData>
    <row r="1" spans="1:7" ht="40" customHeight="1" x14ac:dyDescent="0.2">
      <c r="A1" s="58" t="s">
        <v>24</v>
      </c>
      <c r="B1" s="15"/>
      <c r="C1" s="59"/>
      <c r="E1" s="59"/>
      <c r="G1" s="59"/>
    </row>
    <row r="2" spans="1:7" ht="40" customHeight="1" x14ac:dyDescent="0.2">
      <c r="A2" s="60" t="s">
        <v>12</v>
      </c>
      <c r="B2" s="22"/>
      <c r="C2" s="61" t="str">
        <f>'Voorzitter CvB'!C1</f>
        <v>&lt;NAAM INSCHRIJVER 1&gt;</v>
      </c>
      <c r="E2" s="61" t="str">
        <f>'Voorzitter CvB'!E1</f>
        <v>&lt;NAAM INSCHRIJVER 2&gt;</v>
      </c>
      <c r="G2" s="61" t="str">
        <f>'Voorzitter CvB'!G1</f>
        <v>&lt;NAAM INSCHRIJVER 3&gt;</v>
      </c>
    </row>
    <row r="3" spans="1:7" s="17" customFormat="1" ht="30" customHeight="1" x14ac:dyDescent="0.2">
      <c r="A3" s="62" t="s">
        <v>13</v>
      </c>
      <c r="B3" s="15"/>
      <c r="C3" s="62" t="e">
        <f>Consensus!D31</f>
        <v>#VALUE!</v>
      </c>
      <c r="E3" s="63" t="e">
        <f>Consensus!G31</f>
        <v>#VALUE!</v>
      </c>
      <c r="G3" s="63" t="e">
        <f>Consensus!J31</f>
        <v>#VALUE!</v>
      </c>
    </row>
    <row r="4" spans="1:7" s="17" customFormat="1" ht="30" customHeight="1" x14ac:dyDescent="0.2">
      <c r="A4" s="62" t="s">
        <v>14</v>
      </c>
      <c r="B4" s="15"/>
      <c r="C4" s="62" t="e">
        <f>Consensus!D76</f>
        <v>#VALUE!</v>
      </c>
      <c r="E4" s="64" t="e">
        <f>Consensus!G76</f>
        <v>#VALUE!</v>
      </c>
      <c r="G4" s="64" t="e">
        <f>Consensus!J76</f>
        <v>#VALUE!</v>
      </c>
    </row>
    <row r="5" spans="1:7" ht="30" customHeight="1" x14ac:dyDescent="0.2">
      <c r="A5" s="67" t="s">
        <v>25</v>
      </c>
      <c r="B5" s="15"/>
      <c r="C5" s="92" t="e">
        <f>C3+C4</f>
        <v>#VALUE!</v>
      </c>
      <c r="D5" s="93"/>
      <c r="E5" s="92" t="e">
        <f>E3+E4</f>
        <v>#VALUE!</v>
      </c>
      <c r="F5" s="93"/>
      <c r="G5" s="92" t="e">
        <f>G3+G4</f>
        <v>#VALUE!</v>
      </c>
    </row>
    <row r="6" spans="1:7" ht="16" x14ac:dyDescent="0.2">
      <c r="A6" s="27"/>
      <c r="C6" s="28"/>
      <c r="E6" s="28"/>
      <c r="G6" s="28"/>
    </row>
    <row r="7" spans="1:7" ht="30" customHeight="1" x14ac:dyDescent="0.2">
      <c r="A7" s="65" t="s">
        <v>26</v>
      </c>
      <c r="B7" s="15"/>
      <c r="C7" s="66"/>
      <c r="E7" s="66"/>
      <c r="G7" s="66"/>
    </row>
    <row r="8" spans="1:7" ht="16" x14ac:dyDescent="0.2">
      <c r="C8" s="28"/>
      <c r="E8" s="28"/>
      <c r="G8" s="28"/>
    </row>
    <row r="9" spans="1:7" ht="30" customHeight="1" x14ac:dyDescent="0.2">
      <c r="A9" s="69" t="s">
        <v>27</v>
      </c>
      <c r="B9" s="15"/>
      <c r="C9" s="68" t="e">
        <f>C7+C5</f>
        <v>#VALUE!</v>
      </c>
      <c r="E9" s="68" t="e">
        <f>E7+E5</f>
        <v>#VALUE!</v>
      </c>
      <c r="G9" s="68" t="e">
        <f>G7+G5</f>
        <v>#VALUE!</v>
      </c>
    </row>
    <row r="16" spans="1:7" x14ac:dyDescent="0.2">
      <c r="C16" s="18"/>
    </row>
    <row r="17" spans="3:3" x14ac:dyDescent="0.2">
      <c r="C17" s="18"/>
    </row>
    <row r="18" spans="3:3" x14ac:dyDescent="0.2">
      <c r="C18" s="18"/>
    </row>
    <row r="19" spans="3:3" x14ac:dyDescent="0.2">
      <c r="C19" s="18"/>
    </row>
  </sheetData>
  <sheetProtection algorithmName="SHA-512" hashValue="mceLRFJbOwEPLS0WIBHU2dwUTzNyOa2aMfqXppbnBkrXKY8QTiCqFq1C4/dUhVnVpbX70IYE96FPpilQDhz5Gg==" saltValue="HiXXIy3c8i0w6mPeLSqYTg==" spinCount="100000" sheet="1" objects="1" scenarios="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dfd6af9-2027-427e-aee7-f2f3dc2ea940">
      <Terms xmlns="http://schemas.microsoft.com/office/infopath/2007/PartnerControls"/>
    </lcf76f155ced4ddcb4097134ff3c332f>
    <TaxCatchAll xmlns="04d4ff2e-cf62-40b0-a5cf-f8c6524922a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E6040D1F6A6494DB15746078819D89F" ma:contentTypeVersion="15" ma:contentTypeDescription="Een nieuw document maken." ma:contentTypeScope="" ma:versionID="06dd729966cf893a1884630120e44643">
  <xsd:schema xmlns:xsd="http://www.w3.org/2001/XMLSchema" xmlns:xs="http://www.w3.org/2001/XMLSchema" xmlns:p="http://schemas.microsoft.com/office/2006/metadata/properties" xmlns:ns2="cdfd6af9-2027-427e-aee7-f2f3dc2ea940" xmlns:ns3="04d4ff2e-cf62-40b0-a5cf-f8c6524922a9" targetNamespace="http://schemas.microsoft.com/office/2006/metadata/properties" ma:root="true" ma:fieldsID="b6649b3363e3a538ce7d85e0d367df0a" ns2:_="" ns3:_="">
    <xsd:import namespace="cdfd6af9-2027-427e-aee7-f2f3dc2ea940"/>
    <xsd:import namespace="04d4ff2e-cf62-40b0-a5cf-f8c6524922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fd6af9-2027-427e-aee7-f2f3dc2ea9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87337ac9-5ebe-4b66-b157-16982362144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d4ff2e-cf62-40b0-a5cf-f8c6524922a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fcf5dfd-d56a-4298-a617-48fc0b221880}" ma:internalName="TaxCatchAll" ma:showField="CatchAllData" ma:web="04d4ff2e-cf62-40b0-a5cf-f8c6524922a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5CD634-9122-4EF4-BF5E-BC0DD744B818}">
  <ds:schemaRefs>
    <ds:schemaRef ds:uri="http://purl.org/dc/terms/"/>
    <ds:schemaRef ds:uri="http://schemas.microsoft.com/office/2006/metadata/properties"/>
    <ds:schemaRef ds:uri="http://purl.org/dc/dcmitype/"/>
    <ds:schemaRef ds:uri="http://schemas.microsoft.com/office/infopath/2007/PartnerControls"/>
    <ds:schemaRef ds:uri="http://purl.org/dc/elements/1.1/"/>
    <ds:schemaRef ds:uri="5bd9b5aa-aa46-465b-8a47-1b0b4fb66b7e"/>
    <ds:schemaRef ds:uri="http://schemas.openxmlformats.org/package/2006/metadata/core-propertie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3BF67C55-6031-4E0D-9CD1-BE7E61AFA4AF}">
  <ds:schemaRefs>
    <ds:schemaRef ds:uri="http://schemas.microsoft.com/sharepoint/v3/contenttype/forms"/>
  </ds:schemaRefs>
</ds:datastoreItem>
</file>

<file path=customXml/itemProps3.xml><?xml version="1.0" encoding="utf-8"?>
<ds:datastoreItem xmlns:ds="http://schemas.openxmlformats.org/officeDocument/2006/customXml" ds:itemID="{F5F00543-2860-4229-A5E5-1807624F6541}"/>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9</vt:i4>
      </vt:variant>
      <vt:variant>
        <vt:lpstr>Benoemde bereiken</vt:lpstr>
      </vt:variant>
      <vt:variant>
        <vt:i4>2</vt:i4>
      </vt:variant>
    </vt:vector>
  </HeadingPairs>
  <TitlesOfParts>
    <vt:vector size="11" baseType="lpstr">
      <vt:lpstr>Beoordelen open vragen</vt:lpstr>
      <vt:lpstr>Beoordelen interview</vt:lpstr>
      <vt:lpstr>Voorzitter CvB</vt:lpstr>
      <vt:lpstr>Lid RvT 1</vt:lpstr>
      <vt:lpstr>Lid RvT 2</vt:lpstr>
      <vt:lpstr>Manager F&amp;C</vt:lpstr>
      <vt:lpstr>Financieel adviseur</vt:lpstr>
      <vt:lpstr>Consensus</vt:lpstr>
      <vt:lpstr>Eindscores</vt:lpstr>
      <vt:lpstr>'Beoordelen open vragen'!OLE_LINK2</vt:lpstr>
      <vt:lpstr>Score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Copyright inkoopadviesbureau BiC</dc:description>
  <cp:lastModifiedBy/>
  <cp:revision/>
  <dcterms:created xsi:type="dcterms:W3CDTF">2006-09-16T00:00:00Z</dcterms:created>
  <dcterms:modified xsi:type="dcterms:W3CDTF">2026-04-14T13:58:25Z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0x010100BE6040D1F6A6494DB15746078819D89F</vt:lpwstr>
  </property>
  <property fmtid="{D5CDD505-2E9C-101B-9397-08002B2CF9AE}" pid="3" name="MediaServiceImageTags">
    <vt:lpwstr/>
  </property>
</Properties>
</file>