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hethogelandnl.sharepoint.com/sites/Team-Inkoop/Gedeelde documenten/09 - Aanbestedingen/2025 Voertuigen VN HP/"/>
    </mc:Choice>
  </mc:AlternateContent>
  <xr:revisionPtr revIDLastSave="3247" documentId="8_{E0C10A1F-AB56-40CC-BD0D-E04E1D093470}" xr6:coauthVersionLast="47" xr6:coauthVersionMax="47" xr10:uidLastSave="{B0C3451D-B183-47E7-A8F7-6A692920EFC0}"/>
  <bookViews>
    <workbookView xWindow="28680" yWindow="-120" windowWidth="29040" windowHeight="15840" tabRatio="921" activeTab="4" xr2:uid="{BD2C86D9-33C3-416F-9052-4EC1EECA0F0D}"/>
  </bookViews>
  <sheets>
    <sheet name="Voorblad" sheetId="2" r:id="rId1"/>
    <sheet name="Compact" sheetId="7" r:id="rId2"/>
    <sheet name="Medium gesloten" sheetId="8" r:id="rId3"/>
    <sheet name="Groot gesloten" sheetId="4" r:id="rId4"/>
    <sheet name="Groot chassis" sheetId="11" r:id="rId5"/>
    <sheet name="Onderhoud" sheetId="1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4" l="1"/>
  <c r="C30" i="4"/>
  <c r="D31" i="8" l="1"/>
  <c r="D30" i="8"/>
  <c r="E30" i="8"/>
  <c r="C31" i="8"/>
  <c r="C30" i="8"/>
  <c r="D31" i="4"/>
  <c r="C31" i="4"/>
  <c r="D36" i="11"/>
  <c r="C36" i="11"/>
  <c r="D35" i="11"/>
  <c r="C35" i="11"/>
  <c r="D9" i="12"/>
  <c r="D6" i="12"/>
  <c r="D3" i="12"/>
  <c r="B12" i="12" s="1"/>
  <c r="B14" i="12"/>
  <c r="C9" i="2" s="1"/>
  <c r="D42" i="11"/>
  <c r="C42" i="11"/>
  <c r="E35" i="11"/>
  <c r="E41" i="11" s="1"/>
  <c r="D41" i="11"/>
  <c r="C41" i="11"/>
  <c r="D37" i="4"/>
  <c r="C37" i="4"/>
  <c r="D36" i="4"/>
  <c r="C36" i="4"/>
  <c r="D37" i="8"/>
  <c r="C37" i="8"/>
  <c r="D36" i="8"/>
  <c r="E36" i="8"/>
  <c r="C36" i="8"/>
  <c r="D28" i="7"/>
  <c r="D31" i="7" s="1"/>
  <c r="C28" i="7"/>
  <c r="C31" i="7" s="1"/>
  <c r="C33" i="7" s="1"/>
  <c r="C4" i="2" s="1"/>
  <c r="C39" i="8" l="1"/>
  <c r="C5" i="2" s="1"/>
  <c r="C39" i="4"/>
  <c r="C6" i="2" s="1"/>
  <c r="C44" i="11"/>
  <c r="C7" i="2" s="1"/>
  <c r="C11" i="2" s="1"/>
</calcChain>
</file>

<file path=xl/sharedStrings.xml><?xml version="1.0" encoding="utf-8"?>
<sst xmlns="http://schemas.openxmlformats.org/spreadsheetml/2006/main" count="281" uniqueCount="159">
  <si>
    <t>*Inschrijver dient enkel de geel gearceerde cellen in te vullen.</t>
  </si>
  <si>
    <t>*Inschrijver kan geen extra kosten in rekening brengen, tenzij schriftelijk overeengekomen met de opdrachtgever.</t>
  </si>
  <si>
    <t>*Opdrachtnemer heeft geen afnameverplichting.</t>
  </si>
  <si>
    <t>*Inschrijver dient het prijzenblad rechtsgeldig te ondertekenen.</t>
  </si>
  <si>
    <t>Ondertekening</t>
  </si>
  <si>
    <t>Organisatie</t>
  </si>
  <si>
    <t>Naam</t>
  </si>
  <si>
    <t>Functie</t>
  </si>
  <si>
    <t>Datum</t>
  </si>
  <si>
    <t>Handtekening</t>
  </si>
  <si>
    <t>Type</t>
  </si>
  <si>
    <t>Technische specificaties</t>
  </si>
  <si>
    <t>Aandrijving</t>
  </si>
  <si>
    <t>Opties</t>
  </si>
  <si>
    <t xml:space="preserve">Trekhaak met 13 polige stekkerdoos </t>
  </si>
  <si>
    <t>Compacte bedrijfsauto</t>
  </si>
  <si>
    <t>Technische specificaties:</t>
  </si>
  <si>
    <t>Omschrijving</t>
  </si>
  <si>
    <t>Laadvermogen in kg</t>
  </si>
  <si>
    <t>Vermogen in Kilowatt</t>
  </si>
  <si>
    <t>Wielbasis in mm</t>
  </si>
  <si>
    <t xml:space="preserve">Trekgewicht </t>
  </si>
  <si>
    <t>min 300km WLTP</t>
  </si>
  <si>
    <t xml:space="preserve">Trekhaak met 13 polige jaeger stekker </t>
  </si>
  <si>
    <t>vanaf 115kW</t>
  </si>
  <si>
    <t>Trekgewicht</t>
  </si>
  <si>
    <t>Warme lucht kachel (standkachel)</t>
  </si>
  <si>
    <t>Palenjuk</t>
  </si>
  <si>
    <t>Overige</t>
  </si>
  <si>
    <t>Versnelling</t>
  </si>
  <si>
    <t>Automaat</t>
  </si>
  <si>
    <t>Bedrijfsauto compact</t>
  </si>
  <si>
    <t>Elektrisch</t>
  </si>
  <si>
    <t>Zitplaatsen</t>
  </si>
  <si>
    <t>Minimaal 500KG</t>
  </si>
  <si>
    <t>Interieur en indeling</t>
  </si>
  <si>
    <t>Laadruimte/Laadvloerafmeting lxbxh</t>
  </si>
  <si>
    <t>Bedrijfsbus middelgroot - optie 1</t>
  </si>
  <si>
    <t>Bedrijfsbus middelgroot - optie  2</t>
  </si>
  <si>
    <t>Diesel</t>
  </si>
  <si>
    <t>Minimaal 900KG</t>
  </si>
  <si>
    <t>Minimaal 100 kW</t>
  </si>
  <si>
    <t xml:space="preserve">Actieradius </t>
  </si>
  <si>
    <t>Indeling en interieur</t>
  </si>
  <si>
    <t xml:space="preserve">Bedrijfsauto medium (gesloten) </t>
  </si>
  <si>
    <t>mininmaal 300km WLTP</t>
  </si>
  <si>
    <t>Dubbellucht achter</t>
  </si>
  <si>
    <t>Handgeschakeld</t>
  </si>
  <si>
    <t>Bedrijfsauto groot (Chassis)</t>
  </si>
  <si>
    <t xml:space="preserve">Bedrijfsauto groot (gesloten) </t>
  </si>
  <si>
    <t>Minimaal 1000KG</t>
  </si>
  <si>
    <t>Onderhoud</t>
  </si>
  <si>
    <t>Fictieve aantallen per jaar</t>
  </si>
  <si>
    <t xml:space="preserve">Totaalprijs </t>
  </si>
  <si>
    <t>Kleine beurt</t>
  </si>
  <si>
    <t>Prijs per beurt</t>
  </si>
  <si>
    <t>Grote beurt</t>
  </si>
  <si>
    <t>Totaalprijs</t>
  </si>
  <si>
    <t>Werkplaatstarief</t>
  </si>
  <si>
    <t>Prijs per uur</t>
  </si>
  <si>
    <t>Fictief aantal uren per jaar</t>
  </si>
  <si>
    <t>Kosten per uur</t>
  </si>
  <si>
    <t>Vanaf 2500 t/m 3100 mm</t>
  </si>
  <si>
    <t>Minimaal 2000KG</t>
  </si>
  <si>
    <t>*Er zijn uitsluitend verwachte aantallen vermeld om een goede vergelijkingsprijs te krijgen. Hieraan kunnen geen rechten worden ontleend.</t>
  </si>
  <si>
    <t xml:space="preserve">*Indien er geen meerprijs geldt voor bepaalde onderdelen zoals de 'opties' kan inschrijver hier 0 invullen. </t>
  </si>
  <si>
    <t>Compacte bedrijfsauto , 4x2 aandrijving</t>
  </si>
  <si>
    <t>* Afmetingen mogen 10% afwijken</t>
  </si>
  <si>
    <t>Minimaal 300KM WLTP</t>
  </si>
  <si>
    <t>Bedrijfsbus - Koelwagen t.b.v catering</t>
  </si>
  <si>
    <t xml:space="preserve">Actieraam op laadbak achter. Verlichting vanuit cabine te bedienen. </t>
  </si>
  <si>
    <t>Minimaal 3500KG</t>
  </si>
  <si>
    <t>Minimaal 3500kg</t>
  </si>
  <si>
    <t>Deuren</t>
  </si>
  <si>
    <t>Schuifdeur links + rechts (met ruit in rechter schuifdeur)</t>
  </si>
  <si>
    <t>Schuifdeur rechts (zonder ruit)</t>
  </si>
  <si>
    <t>Achterdeuren zonder ruit</t>
  </si>
  <si>
    <t>Bedrijfsbus groot - diesel</t>
  </si>
  <si>
    <t>Bedrijfsbus groot - elektrisch</t>
  </si>
  <si>
    <t>Chassis- elektrisch</t>
  </si>
  <si>
    <t>Chassis - dubbellucht</t>
  </si>
  <si>
    <t>Actieradius</t>
  </si>
  <si>
    <t>Enkel cabine met minimaal 2 zitplaatsen</t>
  </si>
  <si>
    <t>Dichte scheidingswand</t>
  </si>
  <si>
    <t>scheidingswand zonder ruit</t>
  </si>
  <si>
    <t xml:space="preserve">Kipper (achterover) in plaats van een vaste laadbak. </t>
  </si>
  <si>
    <t>Moet strooier achterop kunnen. Hier is minimaal voor nodig: 
- Voorbereid voor het levereren van een voeding achterop voertuig: moet 12A 120A langdurig geleverd kunnen worden. 
- 10-polige cabine doorvoer kabel. Kabels die door de dealer alvast klaar gelegd dienen te worden achter het dashboard: 
- +15 (geschakelde plus, wordt door ons met 2.5A gezekerd)
- +30 (contante voeding, wordt door ons met 30A gezekerd)</t>
  </si>
  <si>
    <t xml:space="preserve">Geïntegreerd Navigatiesysteem met een achteruitrijcamera. </t>
  </si>
  <si>
    <t>Losse achteruitrijcamera</t>
  </si>
  <si>
    <t xml:space="preserve">Scheidingswand met ruit </t>
  </si>
  <si>
    <t>vanaf 100kW</t>
  </si>
  <si>
    <t>vanaf 120kW</t>
  </si>
  <si>
    <t>LED verlichting in de laadruimte schakelen met deur</t>
  </si>
  <si>
    <t>Voorbeelden zijn</t>
  </si>
  <si>
    <t>Niet van toepassing</t>
  </si>
  <si>
    <t>VW transporter</t>
  </si>
  <si>
    <t>Circa  L1650 mm x B1250 mm x H1200 mm*</t>
  </si>
  <si>
    <t>Prijs exclusief opties en exclusief BTW + incl BPM</t>
  </si>
  <si>
    <t>Totale (fictieve) vergelijkingsprijs</t>
  </si>
  <si>
    <t xml:space="preserve">Medium gesloten </t>
  </si>
  <si>
    <t>Groot gesloten</t>
  </si>
  <si>
    <t>Groot chassis</t>
  </si>
  <si>
    <t>Prijs inclusief opties en exclusief BTW + incl BPM</t>
  </si>
  <si>
    <t>Fictieve vergelijkingsprijs</t>
  </si>
  <si>
    <t>Bijlage 7 - Prijzenblad perceel 2</t>
  </si>
  <si>
    <t>Volkswagen caddy en Renault Kangoo (elektrisch)</t>
  </si>
  <si>
    <t>300 km  volgens WLTP</t>
  </si>
  <si>
    <t>Min 1000 kg</t>
  </si>
  <si>
    <t>Fictief aantal gedurende de looptijd inclusief verlengingen</t>
  </si>
  <si>
    <t>Vergelijkingsprijs per type voertuig</t>
  </si>
  <si>
    <t>Vergelijkingsprijs totaal</t>
  </si>
  <si>
    <t>n.v.t.</t>
  </si>
  <si>
    <t>Gekoelde laadruimte (koelsysteem)**</t>
  </si>
  <si>
    <t>**Eisen waaraan een koelauto moet voldoen</t>
  </si>
  <si>
    <t>1. Temperatuurbeheersing (HACCP)</t>
  </si>
  <si>
    <r>
      <t>Constante temperatuur:</t>
    </r>
    <r>
      <rPr>
        <sz val="10"/>
        <color rgb="FF0A0A0A"/>
        <rFont val="Arial"/>
        <family val="2"/>
      </rPr>
      <t> De koelunit moet in staat zijn de laadruimte continu op de juiste temperatuur te houden (meestal tussen 0°C en +7°C voor gekoelde producten, of diepvries tot -18°C).</t>
    </r>
  </si>
  <si>
    <r>
      <t>Temperatuurregistratie:</t>
    </r>
    <r>
      <rPr>
        <sz val="10"/>
        <color rgb="FF0A0A0A"/>
        <rFont val="Arial"/>
        <family val="2"/>
      </rPr>
      <t> Het is verplicht om de temperatuur tijdens het transport te kunnen aantonen, vaak via een datalogger of ingebouwde thermometer.</t>
    </r>
  </si>
  <si>
    <r>
      <t>Isolatie:</t>
    </r>
    <r>
      <rPr>
        <sz val="10"/>
        <color rgb="FF0A0A0A"/>
        <rFont val="Arial"/>
        <family val="2"/>
      </rPr>
      <t> De laadruimte moet zijn voorzien van hoogwaardige isolatiepanelen (sandwichpanelen) om de koude binnen te houden en warmte buiten te sluiten. </t>
    </r>
  </si>
  <si>
    <t>2. Hygiëne en Materiaal</t>
  </si>
  <si>
    <r>
      <t>Gladde wanden:</t>
    </r>
    <r>
      <rPr>
        <sz val="10"/>
        <color rgb="FF0A0A0A"/>
        <rFont val="Arial"/>
        <family val="2"/>
      </rPr>
      <t> De binnenwanden moeten glad, naadloos en gemakkelijk te reinigen en desinfecteren zijn (volgens HACCP).</t>
    </r>
  </si>
  <si>
    <r>
      <t>Materiaal:</t>
    </r>
    <r>
      <rPr>
        <sz val="10"/>
        <color rgb="FF0A0A0A"/>
        <rFont val="Arial"/>
        <family val="2"/>
      </rPr>
      <t> De vloer is vaak van antislipmateriaal (bijv. traanplaat) en de wanden zijn meestal van polyester of roestvrij staal (RVS).</t>
    </r>
  </si>
  <si>
    <r>
      <t>Reinigbaarheid:</t>
    </r>
    <r>
      <rPr>
        <sz val="10"/>
        <color rgb="FF0A0A0A"/>
        <rFont val="Arial"/>
        <family val="2"/>
      </rPr>
      <t> De laadruimte moet eenvoudig te reinigen zijn om kruisbesmetting te voorkomen. </t>
    </r>
  </si>
  <si>
    <t>3. Technische Eisen en Uitrusting</t>
  </si>
  <si>
    <r>
      <t>Koelmotor:</t>
    </r>
    <r>
      <rPr>
        <sz val="10"/>
        <color rgb="FF0A0A0A"/>
        <rFont val="Arial"/>
        <family val="2"/>
      </rPr>
      <t> De koelunit moet betrouwbaar zijn en bij voorkeur ook op 220V/230V kunnen werken wanneer de auto stilstaat (netstroom).</t>
    </r>
  </si>
  <si>
    <r>
      <t>Luchtcirculatie:</t>
    </r>
    <r>
      <rPr>
        <sz val="10"/>
        <color rgb="FF0A0A0A"/>
        <rFont val="Arial"/>
        <family val="2"/>
      </rPr>
      <t> Voldoende ruimte voor luchtcirculatie is cruciaal voor een gelijkmatige koeling.</t>
    </r>
  </si>
  <si>
    <r>
      <t>Bevestigingspunten:</t>
    </r>
    <r>
      <rPr>
        <sz val="10"/>
        <color rgb="FF0A0A0A"/>
        <rFont val="Arial"/>
        <family val="2"/>
      </rPr>
      <t> Interne rails of haken zijn nodig om de cateringlading (zoals kratten, rolcontainers) vast te zetten.</t>
    </r>
  </si>
  <si>
    <t>VW transporter (elektrisch)</t>
  </si>
  <si>
    <t>VW transporter (Elektrisch)</t>
  </si>
  <si>
    <t>Fictief aantal enkel cabine gedurende de looptijd inclusief verlengingen</t>
  </si>
  <si>
    <t>Fictief aantal dubbel cabine gedurende de looptijd inclusief verlengingen</t>
  </si>
  <si>
    <t>Prijs inclusief opties en exclusief BTW + incl BPM (enkel cabine)</t>
  </si>
  <si>
    <t>Prijs inclusief opties en exclusief BTW + incl BPM (dubbel cabine)</t>
  </si>
  <si>
    <t>Vergelijkingsprijs  enkel cabine</t>
  </si>
  <si>
    <t>Vergelijkingsprijs  dubbel cabine</t>
  </si>
  <si>
    <t>Renault Master</t>
  </si>
  <si>
    <t>Renault Master (Elektrisch)</t>
  </si>
  <si>
    <t>Minimaal 2500KG</t>
  </si>
  <si>
    <t>Versnellingsbak</t>
  </si>
  <si>
    <t>Minimaal 2500kg</t>
  </si>
  <si>
    <t>Bakwagen (zg. meubelbak)</t>
  </si>
  <si>
    <t>Enkel cabine
Afmeting laadruimte L4240 X B2100 X H2080 mm*
Met laadklep</t>
  </si>
  <si>
    <t>Aangeboden merk + type</t>
  </si>
  <si>
    <t xml:space="preserve">Kraan in de laadbak met specificatie
- 2X uitschuif met minimaal 500KG hefvermogen op 3 meter. (te gebruiken voor bijvoorbeeld heffen trilplaat etc.) Te denken valt aan bijvoorbeeld een Hiab 013 of gelijkwaardig. </t>
  </si>
  <si>
    <t>LED Werklampen aan het palenjuk schakelbaar vanuit de cabine</t>
  </si>
  <si>
    <t>Vergelijkingsprijs exclusief BTW per jaar</t>
  </si>
  <si>
    <t>Vergelijkingsprijs exclusief BTW per 4 jaar</t>
  </si>
  <si>
    <t xml:space="preserve">*De oranje cellen worden gebruikt voor de prijsvergelijking. Deze dienen niet ingevuld te worden. </t>
  </si>
  <si>
    <t>n.vt</t>
  </si>
  <si>
    <t>n.v.t</t>
  </si>
  <si>
    <r>
      <rPr>
        <b/>
        <sz val="11"/>
        <color theme="1"/>
        <rFont val="Aptos Narrow"/>
        <family val="2"/>
        <scheme val="minor"/>
      </rPr>
      <t xml:space="preserve">Enkel cabine
</t>
    </r>
    <r>
      <rPr>
        <sz val="11"/>
        <color theme="1"/>
        <rFont val="Aptos Narrow"/>
        <family val="2"/>
        <scheme val="minor"/>
      </rPr>
      <t>Aangeboden merk + type variant  met specificatie:
- 3 zitplaatsen
- Afmeting laadruimte lxbxh: ca. L2300 mm x B1600 mm x H 1350 mm* 
- Wielbasis passend bij laadruimte.
- zijdeur rechts zonder ruit</t>
    </r>
  </si>
  <si>
    <r>
      <rPr>
        <b/>
        <sz val="11"/>
        <color theme="1"/>
        <rFont val="Aptos Narrow"/>
        <family val="2"/>
        <scheme val="minor"/>
      </rPr>
      <t>Dubbel cabine</t>
    </r>
    <r>
      <rPr>
        <sz val="11"/>
        <color theme="1"/>
        <rFont val="Aptos Narrow"/>
        <family val="2"/>
        <scheme val="minor"/>
      </rPr>
      <t xml:space="preserve">
Aangeboden merk + type variant met specificatie:
- 6 zitplaatsen
- afmeting laadruimte: ca. L1160 mm x B 1600 mm x H1350*
- Wielbasis passend bij laadruimte.
- Zijdeur met ruit rechts
- Ruit links</t>
    </r>
  </si>
  <si>
    <r>
      <rPr>
        <b/>
        <sz val="11"/>
        <color theme="1"/>
        <rFont val="Aptos Narrow"/>
        <family val="2"/>
        <scheme val="minor"/>
      </rPr>
      <t xml:space="preserve">Enkel cabine
</t>
    </r>
    <r>
      <rPr>
        <sz val="11"/>
        <color theme="1"/>
        <rFont val="Aptos Narrow"/>
        <family val="2"/>
        <scheme val="minor"/>
      </rPr>
      <t>Aangeboden merk + type variant  met specificatie:
- 3 zitplaatsen
- afmeting laadruimte: L3000 x B1770 x H1900 mm* 
- Wielbasis: 3350 mm* 
- Zijdeur rechts zonder ruit</t>
    </r>
  </si>
  <si>
    <r>
      <rPr>
        <b/>
        <sz val="11"/>
        <color theme="1"/>
        <rFont val="Aptos Narrow"/>
        <family val="2"/>
        <scheme val="minor"/>
      </rPr>
      <t xml:space="preserve">Dubbel cabine
</t>
    </r>
    <r>
      <rPr>
        <sz val="11"/>
        <color theme="1"/>
        <rFont val="Aptos Narrow"/>
        <family val="2"/>
        <scheme val="minor"/>
      </rPr>
      <t xml:space="preserve">Aangeboden merk + type variant met specificatie:
- 6 zitplaatsen
- Afmeting laadruimte: L2200 X B1850 X H1900 mm*
- Wielbasis 4000 mm* 
- Zijdeur rechts met ruit + een ruit aan linkerzijde. </t>
    </r>
  </si>
  <si>
    <t xml:space="preserve">Moet sneeuwploeg voorop kunnen. Hiervoor is minimaal nodig: 
- Voorbereid voor het leveren van een voeding: moet 12V 125A kortstondig geleverd kunnen worden. (bij elke verstelling v.d. sneeuwploeg)
- Geschikt voor montage van een SN-0 plaat tbv montage sneeuwploeg
- 10-polige cabine doorvoer kabel.
</t>
  </si>
  <si>
    <t>Volkswagen crafter</t>
  </si>
  <si>
    <t>Volkswagen crafter (elektrisch)</t>
  </si>
  <si>
    <r>
      <rPr>
        <b/>
        <sz val="11"/>
        <color theme="1"/>
        <rFont val="Aptos Narrow"/>
        <family val="2"/>
        <scheme val="minor"/>
      </rPr>
      <t xml:space="preserve">Enkel cabine
</t>
    </r>
    <r>
      <rPr>
        <sz val="11"/>
        <color theme="1"/>
        <rFont val="Aptos Narrow"/>
        <family val="2"/>
        <scheme val="minor"/>
      </rPr>
      <t>Aangeboden merk + type variant  met specificatie:
- 3 zitplaatsen
- Vaste laadbak met laadruimte: ca. L2250 mm x B2100 mm + 40 cm aluminium laadschotten.
- Wielbasis afgestemd op laadruimte.
- Laadbak mag niet teveel 'overhangen' aan de achterkant.
- Gereedschapkast (tussen laadbak en cabine) met afmeting B650 X H950 mm. De gereedschapskast moet vrij toegankelijk zijn. en voorzien van een afsluitbare rolluik aan de rechter en linkerzijde.
- De laadbak is voorzien van een fijnmazig passend gaasnet voorzien van elastisch koord in de oogringen</t>
    </r>
  </si>
  <si>
    <t>*Prijzen zijn exclusief BTW en inclusief BPM.</t>
  </si>
  <si>
    <r>
      <rPr>
        <b/>
        <sz val="11"/>
        <color theme="1"/>
        <rFont val="Aptos Narrow"/>
        <family val="2"/>
        <scheme val="minor"/>
      </rPr>
      <t xml:space="preserve">Dubbel cabine
</t>
    </r>
    <r>
      <rPr>
        <sz val="11"/>
        <color theme="1"/>
        <rFont val="Aptos Narrow"/>
        <family val="2"/>
        <scheme val="minor"/>
      </rPr>
      <t xml:space="preserve">Aangeboden merk + type variant met specificatie:
- 6 zitplaatsen
- Vaste laadbak met laadruimte: ca. L2100 mm x B2100 mm + 40 cm aluminium laadschotten.
- Wielbasis afgestemd op laadruimte.
- Zijdeuren zowel links als rechts + ruit in linker en rechter deur.
- Laadbak mag niet teveel 'overhangen' aan de achterkant.
- Gereedschapkast (tussen laadbak en cabine) met afmeting B650 X H950 mm. De gereedschapskast moet vrij toegankelijk zijn. en voorzien van een afsluitbare rolluik aan de rechter en linkerzijde.
-De laadbak is voorzien van een fijnmazig passend gaasnet voorzien van elastisch koord in de oogringen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</si>
</sst>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sz val="12"/>
      <color rgb="FF001D35"/>
      <name val="Arial"/>
      <family val="2"/>
    </font>
    <font>
      <b/>
      <sz val="10"/>
      <color rgb="FF0A0A0A"/>
      <name val="Arial"/>
      <family val="2"/>
    </font>
    <font>
      <sz val="10"/>
      <color rgb="FF0A0A0A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2" borderId="0" applyNumberFormat="0" applyBorder="0" applyAlignment="0" applyProtection="0"/>
    <xf numFmtId="44" fontId="9" fillId="0" borderId="0" applyFon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</cellStyleXfs>
  <cellXfs count="104">
    <xf numFmtId="0" fontId="0" fillId="0" borderId="0" xfId="0"/>
    <xf numFmtId="0" fontId="3" fillId="3" borderId="1" xfId="0" applyFont="1" applyFill="1" applyBorder="1"/>
    <xf numFmtId="0" fontId="4" fillId="4" borderId="1" xfId="0" applyFont="1" applyFill="1" applyBorder="1"/>
    <xf numFmtId="0" fontId="4" fillId="4" borderId="4" xfId="0" applyFont="1" applyFill="1" applyBorder="1" applyAlignment="1">
      <alignment vertical="top" wrapText="1"/>
    </xf>
    <xf numFmtId="0" fontId="4" fillId="4" borderId="6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44" fontId="11" fillId="6" borderId="1" xfId="3" applyFont="1" applyFill="1" applyBorder="1"/>
    <xf numFmtId="0" fontId="3" fillId="0" borderId="0" xfId="0" applyFont="1" applyFill="1"/>
    <xf numFmtId="0" fontId="0" fillId="0" borderId="0" xfId="0" applyFill="1" applyAlignment="1">
      <alignment wrapText="1"/>
    </xf>
    <xf numFmtId="0" fontId="12" fillId="0" borderId="0" xfId="0" applyFont="1"/>
    <xf numFmtId="0" fontId="0" fillId="0" borderId="0" xfId="0" applyFont="1" applyFill="1"/>
    <xf numFmtId="0" fontId="3" fillId="0" borderId="4" xfId="0" applyFont="1" applyBorder="1"/>
    <xf numFmtId="0" fontId="3" fillId="0" borderId="5" xfId="0" applyFont="1" applyBorder="1"/>
    <xf numFmtId="0" fontId="0" fillId="0" borderId="6" xfId="0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2" borderId="3" xfId="2" applyBorder="1" applyAlignment="1" applyProtection="1">
      <alignment horizontal="center"/>
      <protection locked="0"/>
    </xf>
    <xf numFmtId="0" fontId="3" fillId="0" borderId="8" xfId="0" applyFont="1" applyBorder="1"/>
    <xf numFmtId="0" fontId="8" fillId="0" borderId="0" xfId="0" applyFont="1" applyFill="1"/>
    <xf numFmtId="44" fontId="11" fillId="6" borderId="1" xfId="5" applyNumberFormat="1" applyBorder="1"/>
    <xf numFmtId="44" fontId="11" fillId="6" borderId="2" xfId="5" applyNumberFormat="1" applyBorder="1"/>
    <xf numFmtId="44" fontId="11" fillId="6" borderId="3" xfId="5" applyNumberFormat="1" applyBorder="1"/>
    <xf numFmtId="0" fontId="0" fillId="0" borderId="11" xfId="0" applyBorder="1" applyAlignment="1">
      <alignment vertical="top"/>
    </xf>
    <xf numFmtId="0" fontId="0" fillId="0" borderId="14" xfId="0" applyBorder="1" applyAlignment="1">
      <alignment wrapText="1"/>
    </xf>
    <xf numFmtId="0" fontId="0" fillId="0" borderId="14" xfId="0" applyBorder="1"/>
    <xf numFmtId="0" fontId="8" fillId="0" borderId="16" xfId="0" applyFont="1" applyBorder="1"/>
    <xf numFmtId="0" fontId="3" fillId="0" borderId="14" xfId="0" applyFont="1" applyBorder="1"/>
    <xf numFmtId="0" fontId="0" fillId="0" borderId="14" xfId="0" applyFill="1" applyBorder="1" applyAlignment="1">
      <alignment wrapText="1"/>
    </xf>
    <xf numFmtId="0" fontId="0" fillId="0" borderId="17" xfId="0" applyFill="1" applyBorder="1"/>
    <xf numFmtId="0" fontId="0" fillId="0" borderId="11" xfId="0" applyFill="1" applyBorder="1" applyAlignment="1">
      <alignment wrapText="1"/>
    </xf>
    <xf numFmtId="0" fontId="3" fillId="0" borderId="14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0" xfId="0" applyFont="1" applyBorder="1"/>
    <xf numFmtId="0" fontId="7" fillId="0" borderId="14" xfId="0" applyFont="1" applyBorder="1"/>
    <xf numFmtId="0" fontId="14" fillId="0" borderId="20" xfId="0" applyFont="1" applyBorder="1" applyAlignment="1">
      <alignment wrapText="1"/>
    </xf>
    <xf numFmtId="0" fontId="15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0" fillId="0" borderId="14" xfId="0" applyFill="1" applyBorder="1"/>
    <xf numFmtId="0" fontId="8" fillId="0" borderId="14" xfId="0" applyFont="1" applyBorder="1"/>
    <xf numFmtId="0" fontId="12" fillId="0" borderId="0" xfId="4" applyFont="1" applyFill="1"/>
    <xf numFmtId="0" fontId="10" fillId="0" borderId="0" xfId="4" applyFill="1"/>
    <xf numFmtId="0" fontId="4" fillId="0" borderId="0" xfId="4" applyFont="1" applyFill="1" applyAlignment="1">
      <alignment horizontal="left" vertical="top" wrapText="1"/>
    </xf>
    <xf numFmtId="0" fontId="13" fillId="0" borderId="0" xfId="0" applyFont="1" applyFill="1" applyAlignment="1">
      <alignment vertical="center"/>
    </xf>
    <xf numFmtId="0" fontId="0" fillId="0" borderId="14" xfId="0" applyFill="1" applyBorder="1" applyAlignment="1">
      <alignment vertical="top" wrapText="1"/>
    </xf>
    <xf numFmtId="0" fontId="0" fillId="0" borderId="17" xfId="0" applyFill="1" applyBorder="1" applyAlignment="1">
      <alignment wrapText="1"/>
    </xf>
    <xf numFmtId="0" fontId="8" fillId="0" borderId="0" xfId="0" applyFont="1" applyFill="1" applyBorder="1"/>
    <xf numFmtId="44" fontId="0" fillId="0" borderId="0" xfId="0" applyNumberFormat="1"/>
    <xf numFmtId="44" fontId="11" fillId="6" borderId="2" xfId="3" applyFont="1" applyFill="1" applyBorder="1"/>
    <xf numFmtId="44" fontId="11" fillId="6" borderId="4" xfId="5" applyNumberFormat="1" applyBorder="1"/>
    <xf numFmtId="44" fontId="11" fillId="6" borderId="5" xfId="5" applyNumberFormat="1" applyBorder="1"/>
    <xf numFmtId="44" fontId="11" fillId="6" borderId="8" xfId="5" applyNumberFormat="1" applyBorder="1"/>
    <xf numFmtId="44" fontId="11" fillId="6" borderId="9" xfId="5" applyNumberFormat="1" applyBorder="1"/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2" fillId="2" borderId="12" xfId="2" applyBorder="1" applyProtection="1">
      <protection locked="0"/>
    </xf>
    <xf numFmtId="0" fontId="2" fillId="2" borderId="13" xfId="2" applyBorder="1" applyProtection="1">
      <protection locked="0"/>
    </xf>
    <xf numFmtId="44" fontId="2" fillId="2" borderId="1" xfId="2" applyNumberFormat="1" applyBorder="1" applyProtection="1">
      <protection locked="0"/>
    </xf>
    <xf numFmtId="44" fontId="2" fillId="2" borderId="15" xfId="2" applyNumberFormat="1" applyBorder="1" applyProtection="1">
      <protection locked="0"/>
    </xf>
    <xf numFmtId="44" fontId="2" fillId="2" borderId="18" xfId="2" applyNumberFormat="1" applyBorder="1" applyProtection="1">
      <protection locked="0"/>
    </xf>
    <xf numFmtId="44" fontId="2" fillId="2" borderId="19" xfId="2" applyNumberFormat="1" applyBorder="1" applyProtection="1">
      <protection locked="0"/>
    </xf>
    <xf numFmtId="0" fontId="2" fillId="2" borderId="12" xfId="2" applyBorder="1" applyAlignment="1" applyProtection="1">
      <alignment horizontal="center"/>
      <protection locked="0"/>
    </xf>
    <xf numFmtId="0" fontId="2" fillId="2" borderId="13" xfId="2" applyBorder="1" applyAlignment="1" applyProtection="1">
      <alignment horizontal="center"/>
      <protection locked="0"/>
    </xf>
    <xf numFmtId="44" fontId="2" fillId="2" borderId="15" xfId="3" applyFont="1" applyFill="1" applyBorder="1" applyAlignment="1" applyProtection="1">
      <alignment horizontal="center"/>
      <protection locked="0"/>
    </xf>
    <xf numFmtId="44" fontId="2" fillId="2" borderId="1" xfId="3" applyFont="1" applyFill="1" applyBorder="1" applyAlignment="1" applyProtection="1">
      <alignment horizontal="center"/>
      <protection locked="0"/>
    </xf>
    <xf numFmtId="0" fontId="2" fillId="2" borderId="1" xfId="2" applyBorder="1" applyAlignment="1" applyProtection="1">
      <alignment horizontal="center"/>
      <protection locked="0"/>
    </xf>
    <xf numFmtId="44" fontId="2" fillId="2" borderId="1" xfId="3" applyFont="1" applyFill="1" applyBorder="1" applyProtection="1">
      <protection locked="0"/>
    </xf>
    <xf numFmtId="44" fontId="2" fillId="2" borderId="1" xfId="3" applyFont="1" applyFill="1" applyBorder="1" applyAlignment="1" applyProtection="1">
      <alignment wrapText="1"/>
      <protection locked="0"/>
    </xf>
    <xf numFmtId="44" fontId="2" fillId="2" borderId="15" xfId="3" applyFont="1" applyFill="1" applyBorder="1" applyAlignment="1" applyProtection="1">
      <alignment wrapText="1"/>
      <protection locked="0"/>
    </xf>
    <xf numFmtId="44" fontId="2" fillId="2" borderId="1" xfId="2" applyNumberFormat="1" applyBorder="1" applyAlignment="1" applyProtection="1">
      <alignment wrapText="1"/>
      <protection locked="0"/>
    </xf>
    <xf numFmtId="44" fontId="2" fillId="2" borderId="15" xfId="2" applyNumberFormat="1" applyBorder="1" applyAlignment="1" applyProtection="1">
      <alignment wrapText="1"/>
      <protection locked="0"/>
    </xf>
    <xf numFmtId="44" fontId="2" fillId="2" borderId="18" xfId="3" applyFont="1" applyFill="1" applyBorder="1" applyAlignment="1" applyProtection="1">
      <alignment wrapText="1"/>
      <protection locked="0"/>
    </xf>
    <xf numFmtId="44" fontId="2" fillId="2" borderId="19" xfId="3" applyFont="1" applyFill="1" applyBorder="1" applyAlignment="1" applyProtection="1">
      <alignment wrapText="1"/>
      <protection locked="0"/>
    </xf>
    <xf numFmtId="0" fontId="2" fillId="2" borderId="15" xfId="2" applyBorder="1" applyAlignment="1" applyProtection="1">
      <alignment horizontal="center"/>
      <protection locked="0"/>
    </xf>
    <xf numFmtId="44" fontId="2" fillId="2" borderId="15" xfId="3" applyFont="1" applyFill="1" applyBorder="1" applyProtection="1">
      <protection locked="0"/>
    </xf>
    <xf numFmtId="44" fontId="2" fillId="2" borderId="3" xfId="2" applyNumberForma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44" fontId="11" fillId="6" borderId="1" xfId="5" applyNumberFormat="1" applyBorder="1" applyAlignment="1">
      <alignment horizontal="left" vertical="top"/>
    </xf>
    <xf numFmtId="0" fontId="4" fillId="0" borderId="0" xfId="4" applyFont="1" applyFill="1" applyAlignment="1" applyProtection="1">
      <alignment horizontal="left" vertical="top" wrapText="1"/>
    </xf>
    <xf numFmtId="43" fontId="2" fillId="2" borderId="1" xfId="3" applyNumberFormat="1" applyFont="1" applyFill="1" applyBorder="1" applyAlignment="1" applyProtection="1">
      <alignment horizontal="center"/>
      <protection locked="0"/>
    </xf>
    <xf numFmtId="43" fontId="2" fillId="2" borderId="1" xfId="3" applyNumberFormat="1" applyFont="1" applyFill="1" applyBorder="1" applyProtection="1">
      <protection locked="0"/>
    </xf>
    <xf numFmtId="43" fontId="2" fillId="2" borderId="1" xfId="3" applyNumberFormat="1" applyFont="1" applyFill="1" applyBorder="1" applyAlignment="1" applyProtection="1">
      <alignment wrapText="1"/>
      <protection locked="0"/>
    </xf>
    <xf numFmtId="43" fontId="11" fillId="6" borderId="1" xfId="3" applyNumberFormat="1" applyFont="1" applyFill="1" applyBorder="1"/>
    <xf numFmtId="0" fontId="2" fillId="2" borderId="1" xfId="2" applyBorder="1" applyAlignment="1" applyProtection="1">
      <alignment horizontal="center"/>
      <protection locked="0"/>
    </xf>
    <xf numFmtId="0" fontId="5" fillId="3" borderId="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</cellXfs>
  <cellStyles count="6">
    <cellStyle name="Accent2" xfId="5" builtinId="33"/>
    <cellStyle name="Neutraal" xfId="2" builtinId="28"/>
    <cellStyle name="Ongeldig" xfId="4" builtinId="27"/>
    <cellStyle name="Standaard" xfId="0" builtinId="0"/>
    <cellStyle name="Standaard 2" xfId="1" xr:uid="{CC72BEFA-08A6-4CEA-BE2A-3B090B688E36}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281940</xdr:colOff>
      <xdr:row>10</xdr:row>
      <xdr:rowOff>140970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CB534819-5558-D03D-6CAE-27B3BBA9E0DC}"/>
            </a:ext>
          </a:extLst>
        </xdr:cNvPr>
        <xdr:cNvSpPr txBox="1"/>
      </xdr:nvSpPr>
      <xdr:spPr>
        <a:xfrm>
          <a:off x="14569440" y="21316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E848F-515D-4D5D-B4FD-D560986B6B77}">
  <dimension ref="B1:M31"/>
  <sheetViews>
    <sheetView zoomScale="90" zoomScaleNormal="90" workbookViewId="0">
      <selection activeCell="H26" sqref="H26"/>
    </sheetView>
  </sheetViews>
  <sheetFormatPr defaultRowHeight="15" x14ac:dyDescent="0.25"/>
  <cols>
    <col min="1" max="1" width="5" customWidth="1"/>
    <col min="2" max="2" width="31.42578125" customWidth="1"/>
    <col min="3" max="3" width="84.7109375" customWidth="1"/>
  </cols>
  <sheetData>
    <row r="1" spans="2:13" ht="18.75" x14ac:dyDescent="0.3">
      <c r="B1" s="99" t="s">
        <v>104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3" spans="2:13" x14ac:dyDescent="0.25">
      <c r="B3" s="25" t="s">
        <v>10</v>
      </c>
      <c r="C3" s="26" t="s">
        <v>103</v>
      </c>
    </row>
    <row r="4" spans="2:13" x14ac:dyDescent="0.25">
      <c r="B4" s="27" t="s">
        <v>15</v>
      </c>
      <c r="C4" s="92">
        <f>Compact!C33</f>
        <v>0</v>
      </c>
    </row>
    <row r="5" spans="2:13" x14ac:dyDescent="0.25">
      <c r="B5" s="27" t="s">
        <v>99</v>
      </c>
      <c r="C5" s="32">
        <f>'Medium gesloten'!C39</f>
        <v>0</v>
      </c>
    </row>
    <row r="6" spans="2:13" x14ac:dyDescent="0.25">
      <c r="B6" s="27" t="s">
        <v>100</v>
      </c>
      <c r="C6" s="32">
        <f>'Groot gesloten'!C39</f>
        <v>0</v>
      </c>
    </row>
    <row r="7" spans="2:13" x14ac:dyDescent="0.25">
      <c r="B7" s="8" t="s">
        <v>101</v>
      </c>
      <c r="C7" s="32">
        <f>'Groot chassis'!C44</f>
        <v>0</v>
      </c>
    </row>
    <row r="8" spans="2:13" x14ac:dyDescent="0.25">
      <c r="B8" s="8"/>
      <c r="C8" s="9"/>
    </row>
    <row r="9" spans="2:13" x14ac:dyDescent="0.25">
      <c r="B9" s="27" t="s">
        <v>51</v>
      </c>
      <c r="C9" s="20">
        <f>Onderhoud!B14</f>
        <v>0</v>
      </c>
    </row>
    <row r="10" spans="2:13" x14ac:dyDescent="0.25">
      <c r="B10" s="8"/>
      <c r="C10" s="9"/>
    </row>
    <row r="11" spans="2:13" x14ac:dyDescent="0.25">
      <c r="B11" s="30" t="s">
        <v>98</v>
      </c>
      <c r="C11" s="20">
        <f>SUM(C4+C5+C6+C7+C9)</f>
        <v>0</v>
      </c>
    </row>
    <row r="13" spans="2:13" x14ac:dyDescent="0.25">
      <c r="B13" s="6" t="s">
        <v>0</v>
      </c>
      <c r="C13" s="7"/>
    </row>
    <row r="14" spans="2:13" x14ac:dyDescent="0.25">
      <c r="B14" s="8" t="s">
        <v>146</v>
      </c>
      <c r="C14" s="9"/>
    </row>
    <row r="15" spans="2:13" x14ac:dyDescent="0.25">
      <c r="B15" s="8" t="s">
        <v>65</v>
      </c>
      <c r="C15" s="9"/>
    </row>
    <row r="16" spans="2:13" x14ac:dyDescent="0.25">
      <c r="B16" s="8" t="s">
        <v>64</v>
      </c>
      <c r="C16" s="9"/>
    </row>
    <row r="17" spans="2:3" x14ac:dyDescent="0.25">
      <c r="B17" s="8" t="s">
        <v>1</v>
      </c>
      <c r="C17" s="9"/>
    </row>
    <row r="18" spans="2:3" x14ac:dyDescent="0.25">
      <c r="B18" s="8" t="s">
        <v>2</v>
      </c>
      <c r="C18" s="9"/>
    </row>
    <row r="19" spans="2:3" x14ac:dyDescent="0.25">
      <c r="B19" s="8" t="s">
        <v>157</v>
      </c>
      <c r="C19" s="9"/>
    </row>
    <row r="20" spans="2:3" x14ac:dyDescent="0.25">
      <c r="B20" s="10" t="s">
        <v>3</v>
      </c>
      <c r="C20" s="11"/>
    </row>
    <row r="22" spans="2:3" x14ac:dyDescent="0.25">
      <c r="B22" s="1" t="s">
        <v>4</v>
      </c>
      <c r="C22" s="28"/>
    </row>
    <row r="23" spans="2:3" x14ac:dyDescent="0.25">
      <c r="B23" s="2" t="s">
        <v>5</v>
      </c>
      <c r="C23" s="29"/>
    </row>
    <row r="24" spans="2:3" x14ac:dyDescent="0.25">
      <c r="B24" s="2" t="s">
        <v>6</v>
      </c>
      <c r="C24" s="29"/>
    </row>
    <row r="25" spans="2:3" x14ac:dyDescent="0.25">
      <c r="B25" s="2" t="s">
        <v>7</v>
      </c>
      <c r="C25" s="29"/>
    </row>
    <row r="26" spans="2:3" x14ac:dyDescent="0.25">
      <c r="B26" s="2" t="s">
        <v>8</v>
      </c>
      <c r="C26" s="29"/>
    </row>
    <row r="27" spans="2:3" x14ac:dyDescent="0.25">
      <c r="B27" s="3" t="s">
        <v>9</v>
      </c>
      <c r="C27" s="98"/>
    </row>
    <row r="28" spans="2:3" x14ac:dyDescent="0.25">
      <c r="B28" s="4"/>
      <c r="C28" s="98"/>
    </row>
    <row r="29" spans="2:3" x14ac:dyDescent="0.25">
      <c r="B29" s="4"/>
      <c r="C29" s="98"/>
    </row>
    <row r="30" spans="2:3" x14ac:dyDescent="0.25">
      <c r="B30" s="4"/>
      <c r="C30" s="98"/>
    </row>
    <row r="31" spans="2:3" x14ac:dyDescent="0.25">
      <c r="B31" s="5"/>
      <c r="C31" s="98"/>
    </row>
  </sheetData>
  <sheetProtection algorithmName="SHA-512" hashValue="ZSjJlOonxspPTiP5A5lODj2OxZ0cC6BgOEX3lRtZKROjaPPXQPSi9+Fcq4vwRaVUkA54h8Y2Fi+SiCakQ4acWQ==" saltValue="9IVMYsQ5OtVlXTxwiU0s7Q==" spinCount="100000" sheet="1" objects="1" scenarios="1"/>
  <mergeCells count="2">
    <mergeCell ref="C27:C31"/>
    <mergeCell ref="B1:M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60998-9F3C-4053-89D6-9BA3388CBD51}">
  <dimension ref="B1:F33"/>
  <sheetViews>
    <sheetView zoomScale="80" zoomScaleNormal="80" workbookViewId="0">
      <selection activeCell="G20" sqref="G20"/>
    </sheetView>
  </sheetViews>
  <sheetFormatPr defaultColWidth="9.140625" defaultRowHeight="14.25" x14ac:dyDescent="0.2"/>
  <cols>
    <col min="1" max="1" width="5.7109375" style="15" customWidth="1"/>
    <col min="2" max="2" width="32.5703125" style="15" customWidth="1"/>
    <col min="3" max="3" width="57" style="15" customWidth="1"/>
    <col min="4" max="4" width="52.28515625" style="15" customWidth="1"/>
    <col min="5" max="16384" width="9.140625" style="15"/>
  </cols>
  <sheetData>
    <row r="1" spans="2:4" customFormat="1" ht="15" x14ac:dyDescent="0.25">
      <c r="B1" s="101" t="s">
        <v>31</v>
      </c>
      <c r="C1" s="102"/>
      <c r="D1" s="102"/>
    </row>
    <row r="2" spans="2:4" ht="15" x14ac:dyDescent="0.25">
      <c r="B2" s="12" t="s">
        <v>10</v>
      </c>
      <c r="C2" s="12" t="s">
        <v>15</v>
      </c>
      <c r="D2" s="12" t="s">
        <v>15</v>
      </c>
    </row>
    <row r="3" spans="2:4" ht="15" x14ac:dyDescent="0.25">
      <c r="B3" s="12" t="s">
        <v>93</v>
      </c>
      <c r="C3" s="12" t="s">
        <v>105</v>
      </c>
      <c r="D3" s="12" t="s">
        <v>105</v>
      </c>
    </row>
    <row r="4" spans="2:4" ht="15" x14ac:dyDescent="0.25">
      <c r="B4"/>
      <c r="C4"/>
      <c r="D4"/>
    </row>
    <row r="5" spans="2:4" ht="15" x14ac:dyDescent="0.25">
      <c r="B5" s="12" t="s">
        <v>16</v>
      </c>
      <c r="C5"/>
      <c r="D5"/>
    </row>
    <row r="6" spans="2:4" ht="15" x14ac:dyDescent="0.25">
      <c r="B6" t="s">
        <v>17</v>
      </c>
      <c r="C6" s="19" t="s">
        <v>66</v>
      </c>
      <c r="D6" s="19" t="s">
        <v>66</v>
      </c>
    </row>
    <row r="7" spans="2:4" ht="15" x14ac:dyDescent="0.25">
      <c r="B7" t="s">
        <v>12</v>
      </c>
      <c r="C7" t="s">
        <v>32</v>
      </c>
      <c r="D7" t="s">
        <v>32</v>
      </c>
    </row>
    <row r="8" spans="2:4" ht="15" x14ac:dyDescent="0.25">
      <c r="B8" t="s">
        <v>81</v>
      </c>
      <c r="C8" s="19" t="s">
        <v>106</v>
      </c>
      <c r="D8" s="19" t="s">
        <v>106</v>
      </c>
    </row>
    <row r="9" spans="2:4" ht="15" x14ac:dyDescent="0.25">
      <c r="B9" t="s">
        <v>29</v>
      </c>
      <c r="C9" t="s">
        <v>30</v>
      </c>
      <c r="D9" t="s">
        <v>30</v>
      </c>
    </row>
    <row r="10" spans="2:4" ht="15" x14ac:dyDescent="0.25">
      <c r="B10" t="s">
        <v>33</v>
      </c>
      <c r="C10" s="19" t="s">
        <v>82</v>
      </c>
      <c r="D10" s="19" t="s">
        <v>82</v>
      </c>
    </row>
    <row r="11" spans="2:4" ht="15" x14ac:dyDescent="0.25">
      <c r="B11" s="19" t="s">
        <v>18</v>
      </c>
      <c r="C11" s="19" t="s">
        <v>34</v>
      </c>
      <c r="D11" s="19" t="s">
        <v>34</v>
      </c>
    </row>
    <row r="12" spans="2:4" ht="15" x14ac:dyDescent="0.25">
      <c r="B12" s="19" t="s">
        <v>20</v>
      </c>
      <c r="C12" s="19" t="s">
        <v>62</v>
      </c>
      <c r="D12" s="19" t="s">
        <v>62</v>
      </c>
    </row>
    <row r="13" spans="2:4" s="31" customFormat="1" ht="15" x14ac:dyDescent="0.25">
      <c r="B13" s="19" t="s">
        <v>36</v>
      </c>
      <c r="C13" s="19" t="s">
        <v>96</v>
      </c>
      <c r="D13" s="19" t="s">
        <v>96</v>
      </c>
    </row>
    <row r="14" spans="2:4" ht="15" x14ac:dyDescent="0.25">
      <c r="B14" t="s">
        <v>35</v>
      </c>
      <c r="C14" t="s">
        <v>83</v>
      </c>
      <c r="D14" t="s">
        <v>89</v>
      </c>
    </row>
    <row r="15" spans="2:4" ht="15" x14ac:dyDescent="0.25">
      <c r="B15" t="s">
        <v>21</v>
      </c>
      <c r="C15" s="19" t="s">
        <v>107</v>
      </c>
      <c r="D15" s="19" t="s">
        <v>107</v>
      </c>
    </row>
    <row r="16" spans="2:4" ht="15" x14ac:dyDescent="0.25">
      <c r="B16" t="s">
        <v>73</v>
      </c>
      <c r="C16" s="19" t="s">
        <v>75</v>
      </c>
      <c r="D16" s="19" t="s">
        <v>74</v>
      </c>
    </row>
    <row r="17" spans="2:6" ht="15" x14ac:dyDescent="0.25">
      <c r="B17"/>
      <c r="C17" s="13"/>
      <c r="D17" s="13"/>
    </row>
    <row r="18" spans="2:6" ht="15" x14ac:dyDescent="0.25">
      <c r="B18" t="s">
        <v>67</v>
      </c>
      <c r="C18" s="19"/>
      <c r="D18" s="19"/>
    </row>
    <row r="19" spans="2:6" ht="13.9" customHeight="1" thickBot="1" x14ac:dyDescent="0.3">
      <c r="B19"/>
      <c r="C19"/>
      <c r="D19"/>
    </row>
    <row r="20" spans="2:6" customFormat="1" ht="71.45" customHeight="1" x14ac:dyDescent="0.25">
      <c r="B20" s="35" t="s">
        <v>141</v>
      </c>
      <c r="C20" s="69"/>
      <c r="D20" s="70"/>
      <c r="E20" s="15"/>
      <c r="F20" s="15"/>
    </row>
    <row r="21" spans="2:6" customFormat="1" ht="30" x14ac:dyDescent="0.25">
      <c r="B21" s="36" t="s">
        <v>97</v>
      </c>
      <c r="C21" s="71">
        <v>0</v>
      </c>
      <c r="D21" s="72">
        <v>0</v>
      </c>
      <c r="E21" s="15"/>
      <c r="F21" s="15"/>
    </row>
    <row r="22" spans="2:6" customFormat="1" ht="15" x14ac:dyDescent="0.25">
      <c r="B22" s="37"/>
      <c r="C22" s="18"/>
      <c r="D22" s="38"/>
    </row>
    <row r="23" spans="2:6" ht="15" x14ac:dyDescent="0.25">
      <c r="B23" s="39" t="s">
        <v>13</v>
      </c>
      <c r="C23" s="18"/>
      <c r="D23" s="38"/>
    </row>
    <row r="24" spans="2:6" ht="12.6" customHeight="1" x14ac:dyDescent="0.25">
      <c r="B24" s="37" t="s">
        <v>14</v>
      </c>
      <c r="C24" s="71">
        <v>0</v>
      </c>
      <c r="D24" s="72">
        <v>0</v>
      </c>
    </row>
    <row r="25" spans="2:6" ht="31.9" customHeight="1" x14ac:dyDescent="0.25">
      <c r="B25" s="40" t="s">
        <v>87</v>
      </c>
      <c r="C25" s="71">
        <v>0</v>
      </c>
      <c r="D25" s="72">
        <v>0</v>
      </c>
    </row>
    <row r="26" spans="2:6" ht="12.6" customHeight="1" thickBot="1" x14ac:dyDescent="0.3">
      <c r="B26" s="41" t="s">
        <v>88</v>
      </c>
      <c r="C26" s="73">
        <v>0</v>
      </c>
      <c r="D26" s="74">
        <v>0</v>
      </c>
    </row>
    <row r="28" spans="2:6" customFormat="1" ht="30" x14ac:dyDescent="0.25">
      <c r="B28" s="13" t="s">
        <v>102</v>
      </c>
      <c r="C28" s="20">
        <f>SUM(C21+C24+C25+C26)</f>
        <v>0</v>
      </c>
      <c r="D28" s="20">
        <f>SUM(D21+D24+D25+D26)</f>
        <v>0</v>
      </c>
      <c r="E28" s="15"/>
      <c r="F28" s="15"/>
    </row>
    <row r="30" spans="2:6" ht="30" x14ac:dyDescent="0.25">
      <c r="B30" s="13" t="s">
        <v>108</v>
      </c>
      <c r="C30" s="15">
        <v>6</v>
      </c>
      <c r="D30" s="15">
        <v>6</v>
      </c>
    </row>
    <row r="31" spans="2:6" ht="18" customHeight="1" x14ac:dyDescent="0.25">
      <c r="B31" t="s">
        <v>109</v>
      </c>
      <c r="C31" s="33">
        <f>C28*C30</f>
        <v>0</v>
      </c>
      <c r="D31" s="34">
        <f>D28*D30</f>
        <v>0</v>
      </c>
    </row>
    <row r="33" spans="2:3" ht="18" customHeight="1" x14ac:dyDescent="0.25">
      <c r="B33" s="12" t="s">
        <v>110</v>
      </c>
      <c r="C33" s="32">
        <f>SUM(C31+D31)</f>
        <v>0</v>
      </c>
    </row>
  </sheetData>
  <sheetProtection algorithmName="SHA-512" hashValue="15baLTHsgpRsUPEgQJytulI1nbD+niM2apb2+C/rPAjIePmuqWLoEoUp/CKFDvc+8WhO3Rylo0j65hALJr4dRA==" saltValue="D3j19VkAl10xKSThhWAkbA==" spinCount="100000" sheet="1" objects="1" scenarios="1"/>
  <protectedRanges>
    <protectedRange sqref="C17:D17" name="Additionele invessteringen_2_1"/>
  </protectedRanges>
  <mergeCells count="1">
    <mergeCell ref="B1:D1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78E0-C65B-45F3-A43C-D122A059B45C}">
  <dimension ref="B1:G40"/>
  <sheetViews>
    <sheetView topLeftCell="A9" zoomScale="90" zoomScaleNormal="90" workbookViewId="0">
      <selection activeCell="F20" sqref="F20"/>
    </sheetView>
  </sheetViews>
  <sheetFormatPr defaultRowHeight="15" x14ac:dyDescent="0.25"/>
  <cols>
    <col min="1" max="1" width="5.5703125" customWidth="1"/>
    <col min="2" max="2" width="32.85546875" customWidth="1"/>
    <col min="3" max="3" width="35.28515625" customWidth="1"/>
    <col min="4" max="4" width="35.42578125" customWidth="1"/>
    <col min="5" max="5" width="42" customWidth="1"/>
    <col min="7" max="7" width="106.42578125" style="13" customWidth="1"/>
  </cols>
  <sheetData>
    <row r="1" spans="2:7" ht="15.75" thickBot="1" x14ac:dyDescent="0.3">
      <c r="B1" s="101" t="s">
        <v>44</v>
      </c>
      <c r="C1" s="102"/>
      <c r="D1" s="102"/>
      <c r="E1" s="102"/>
    </row>
    <row r="2" spans="2:7" s="12" customFormat="1" ht="18.75" x14ac:dyDescent="0.3">
      <c r="B2" s="12" t="s">
        <v>10</v>
      </c>
      <c r="C2" s="12" t="s">
        <v>37</v>
      </c>
      <c r="D2" s="12" t="s">
        <v>38</v>
      </c>
      <c r="E2" s="21" t="s">
        <v>69</v>
      </c>
      <c r="G2" s="48" t="s">
        <v>113</v>
      </c>
    </row>
    <row r="3" spans="2:7" s="12" customFormat="1" x14ac:dyDescent="0.25">
      <c r="B3" s="12" t="s">
        <v>93</v>
      </c>
      <c r="C3" s="12" t="s">
        <v>95</v>
      </c>
      <c r="D3" s="12" t="s">
        <v>126</v>
      </c>
      <c r="E3" s="12" t="s">
        <v>127</v>
      </c>
      <c r="G3" s="49" t="s">
        <v>114</v>
      </c>
    </row>
    <row r="4" spans="2:7" ht="25.5" x14ac:dyDescent="0.25">
      <c r="B4" s="19"/>
      <c r="C4" s="19"/>
      <c r="D4" s="19"/>
      <c r="E4" s="19"/>
      <c r="F4" s="19"/>
      <c r="G4" s="50" t="s">
        <v>115</v>
      </c>
    </row>
    <row r="5" spans="2:7" ht="25.5" x14ac:dyDescent="0.25">
      <c r="B5" s="21" t="s">
        <v>11</v>
      </c>
      <c r="C5" s="19"/>
      <c r="D5" s="19"/>
      <c r="E5" s="19"/>
      <c r="F5" s="19"/>
      <c r="G5" s="50" t="s">
        <v>116</v>
      </c>
    </row>
    <row r="6" spans="2:7" ht="25.5" x14ac:dyDescent="0.25">
      <c r="B6" s="19" t="s">
        <v>12</v>
      </c>
      <c r="C6" s="19" t="s">
        <v>39</v>
      </c>
      <c r="D6" s="19" t="s">
        <v>32</v>
      </c>
      <c r="E6" s="24" t="s">
        <v>32</v>
      </c>
      <c r="F6" s="19"/>
      <c r="G6" s="50" t="s">
        <v>117</v>
      </c>
    </row>
    <row r="7" spans="2:7" x14ac:dyDescent="0.25">
      <c r="B7" s="19" t="s">
        <v>42</v>
      </c>
      <c r="C7" s="19" t="s">
        <v>94</v>
      </c>
      <c r="D7" s="19" t="s">
        <v>68</v>
      </c>
      <c r="E7" s="19" t="s">
        <v>68</v>
      </c>
      <c r="F7" s="19"/>
      <c r="G7" s="49" t="s">
        <v>118</v>
      </c>
    </row>
    <row r="8" spans="2:7" ht="25.5" x14ac:dyDescent="0.25">
      <c r="B8" s="19" t="s">
        <v>137</v>
      </c>
      <c r="C8" s="19" t="s">
        <v>47</v>
      </c>
      <c r="D8" s="19" t="s">
        <v>30</v>
      </c>
      <c r="E8" s="19" t="s">
        <v>30</v>
      </c>
      <c r="F8" s="19"/>
      <c r="G8" s="50" t="s">
        <v>119</v>
      </c>
    </row>
    <row r="9" spans="2:7" ht="25.5" x14ac:dyDescent="0.25">
      <c r="B9" s="19" t="s">
        <v>18</v>
      </c>
      <c r="C9" s="19" t="s">
        <v>40</v>
      </c>
      <c r="D9" s="19" t="s">
        <v>40</v>
      </c>
      <c r="E9" s="19" t="s">
        <v>40</v>
      </c>
      <c r="F9" s="19"/>
      <c r="G9" s="50" t="s">
        <v>120</v>
      </c>
    </row>
    <row r="10" spans="2:7" x14ac:dyDescent="0.25">
      <c r="B10" s="19" t="s">
        <v>25</v>
      </c>
      <c r="C10" s="19" t="s">
        <v>63</v>
      </c>
      <c r="D10" s="19" t="s">
        <v>63</v>
      </c>
      <c r="E10" s="19" t="s">
        <v>111</v>
      </c>
      <c r="F10" s="19"/>
      <c r="G10" s="50" t="s">
        <v>121</v>
      </c>
    </row>
    <row r="11" spans="2:7" ht="28.9" customHeight="1" x14ac:dyDescent="0.25">
      <c r="B11" s="19" t="s">
        <v>43</v>
      </c>
      <c r="C11" s="22" t="s">
        <v>83</v>
      </c>
      <c r="D11" s="22" t="s">
        <v>83</v>
      </c>
      <c r="E11" s="22" t="s">
        <v>83</v>
      </c>
      <c r="F11" s="19"/>
      <c r="G11" s="49" t="s">
        <v>122</v>
      </c>
    </row>
    <row r="12" spans="2:7" ht="25.5" x14ac:dyDescent="0.25">
      <c r="B12" s="19" t="s">
        <v>28</v>
      </c>
      <c r="C12" s="19" t="s">
        <v>23</v>
      </c>
      <c r="D12" s="19" t="s">
        <v>23</v>
      </c>
      <c r="E12" s="19" t="s">
        <v>112</v>
      </c>
      <c r="F12" s="19"/>
      <c r="G12" s="50" t="s">
        <v>123</v>
      </c>
    </row>
    <row r="13" spans="2:7" x14ac:dyDescent="0.25">
      <c r="B13" s="19"/>
      <c r="C13" s="19" t="s">
        <v>76</v>
      </c>
      <c r="D13" s="19" t="s">
        <v>76</v>
      </c>
      <c r="E13" s="19" t="s">
        <v>76</v>
      </c>
      <c r="F13" s="19"/>
      <c r="G13" s="50" t="s">
        <v>124</v>
      </c>
    </row>
    <row r="14" spans="2:7" ht="15.75" thickBot="1" x14ac:dyDescent="0.3">
      <c r="B14" s="19"/>
      <c r="C14" s="19"/>
      <c r="D14" s="19"/>
      <c r="E14" s="19"/>
      <c r="F14" s="19"/>
      <c r="G14" s="51" t="s">
        <v>125</v>
      </c>
    </row>
    <row r="15" spans="2:7" x14ac:dyDescent="0.25">
      <c r="B15" s="19"/>
      <c r="C15" s="19"/>
      <c r="D15" s="19"/>
      <c r="E15" s="19"/>
      <c r="F15" s="19"/>
    </row>
    <row r="16" spans="2:7" ht="15.75" thickBot="1" x14ac:dyDescent="0.3">
      <c r="C16" s="16"/>
      <c r="D16" s="16"/>
    </row>
    <row r="17" spans="2:6" ht="122.25" customHeight="1" x14ac:dyDescent="0.25">
      <c r="B17" s="42" t="s">
        <v>149</v>
      </c>
      <c r="C17" s="75"/>
      <c r="D17" s="75"/>
      <c r="E17" s="76"/>
    </row>
    <row r="18" spans="2:6" ht="30" x14ac:dyDescent="0.25">
      <c r="B18" s="43" t="s">
        <v>97</v>
      </c>
      <c r="C18" s="78">
        <v>0</v>
      </c>
      <c r="D18" s="78">
        <v>0</v>
      </c>
      <c r="E18" s="77">
        <v>0</v>
      </c>
    </row>
    <row r="19" spans="2:6" x14ac:dyDescent="0.25">
      <c r="B19" s="37"/>
      <c r="C19" s="44"/>
      <c r="D19" s="44"/>
      <c r="E19" s="68"/>
      <c r="F19" s="13"/>
    </row>
    <row r="20" spans="2:6" ht="138" customHeight="1" x14ac:dyDescent="0.25">
      <c r="B20" s="40" t="s">
        <v>150</v>
      </c>
      <c r="C20" s="79"/>
      <c r="D20" s="79"/>
      <c r="E20" s="68" t="s">
        <v>147</v>
      </c>
      <c r="F20" s="13"/>
    </row>
    <row r="21" spans="2:6" ht="30" x14ac:dyDescent="0.25">
      <c r="B21" s="43" t="s">
        <v>97</v>
      </c>
      <c r="C21" s="80">
        <v>0</v>
      </c>
      <c r="D21" s="80">
        <v>0</v>
      </c>
      <c r="E21" s="68" t="s">
        <v>147</v>
      </c>
      <c r="F21" s="13"/>
    </row>
    <row r="22" spans="2:6" x14ac:dyDescent="0.25">
      <c r="B22" s="43"/>
      <c r="C22" s="46"/>
      <c r="D22" s="46"/>
      <c r="E22" s="68"/>
      <c r="F22" s="13"/>
    </row>
    <row r="23" spans="2:6" x14ac:dyDescent="0.25">
      <c r="B23" s="37" t="s">
        <v>67</v>
      </c>
      <c r="C23" s="46"/>
      <c r="D23" s="46"/>
      <c r="E23" s="68"/>
      <c r="F23" s="13"/>
    </row>
    <row r="24" spans="2:6" x14ac:dyDescent="0.25">
      <c r="B24" s="47" t="s">
        <v>13</v>
      </c>
      <c r="C24" s="46"/>
      <c r="D24" s="46"/>
      <c r="E24" s="68"/>
      <c r="F24" s="13"/>
    </row>
    <row r="25" spans="2:6" ht="30" x14ac:dyDescent="0.25">
      <c r="B25" s="36" t="s">
        <v>92</v>
      </c>
      <c r="C25" s="81">
        <v>0</v>
      </c>
      <c r="D25" s="81">
        <v>0</v>
      </c>
      <c r="E25" s="82">
        <v>0</v>
      </c>
    </row>
    <row r="26" spans="2:6" x14ac:dyDescent="0.25">
      <c r="B26" s="37" t="s">
        <v>88</v>
      </c>
      <c r="C26" s="83">
        <v>0</v>
      </c>
      <c r="D26" s="83">
        <v>0</v>
      </c>
      <c r="E26" s="84">
        <v>0</v>
      </c>
    </row>
    <row r="27" spans="2:6" x14ac:dyDescent="0.25">
      <c r="B27" s="36" t="s">
        <v>26</v>
      </c>
      <c r="C27" s="81">
        <v>0</v>
      </c>
      <c r="D27" s="81">
        <v>0</v>
      </c>
      <c r="E27" s="82">
        <v>0</v>
      </c>
    </row>
    <row r="28" spans="2:6" ht="30.75" thickBot="1" x14ac:dyDescent="0.3">
      <c r="B28" s="59" t="s">
        <v>87</v>
      </c>
      <c r="C28" s="85">
        <v>0</v>
      </c>
      <c r="D28" s="85">
        <v>0</v>
      </c>
      <c r="E28" s="86">
        <v>0</v>
      </c>
    </row>
    <row r="29" spans="2:6" x14ac:dyDescent="0.25">
      <c r="C29" s="15"/>
      <c r="D29" s="15"/>
    </row>
    <row r="30" spans="2:6" ht="30" x14ac:dyDescent="0.25">
      <c r="B30" s="13" t="s">
        <v>130</v>
      </c>
      <c r="C30" s="20">
        <f>SUM(C18+C25+C26+C27+C28)</f>
        <v>0</v>
      </c>
      <c r="D30" s="20">
        <f t="shared" ref="D30:E30" si="0">SUM(D18+D25+D26+D27+D28)</f>
        <v>0</v>
      </c>
      <c r="E30" s="20">
        <f t="shared" si="0"/>
        <v>0</v>
      </c>
    </row>
    <row r="31" spans="2:6" ht="30" x14ac:dyDescent="0.25">
      <c r="B31" s="13" t="s">
        <v>131</v>
      </c>
      <c r="C31" s="62">
        <f>SUM(C21+C25+C26+C27+C28)</f>
        <v>0</v>
      </c>
      <c r="D31" s="62">
        <f>SUM(D21+D25+D26+D27+D28)</f>
        <v>0</v>
      </c>
      <c r="E31" s="13" t="s">
        <v>111</v>
      </c>
    </row>
    <row r="32" spans="2:6" x14ac:dyDescent="0.25">
      <c r="C32" s="15"/>
      <c r="D32" s="15"/>
    </row>
    <row r="33" spans="2:5" ht="45" x14ac:dyDescent="0.25">
      <c r="B33" s="13" t="s">
        <v>128</v>
      </c>
      <c r="C33" s="15">
        <v>2</v>
      </c>
      <c r="D33" s="15">
        <v>2</v>
      </c>
      <c r="E33">
        <v>1</v>
      </c>
    </row>
    <row r="34" spans="2:5" ht="45" x14ac:dyDescent="0.25">
      <c r="B34" s="13" t="s">
        <v>129</v>
      </c>
      <c r="C34" s="15">
        <v>1</v>
      </c>
      <c r="D34" s="15">
        <v>2</v>
      </c>
      <c r="E34">
        <v>0</v>
      </c>
    </row>
    <row r="35" spans="2:5" x14ac:dyDescent="0.25">
      <c r="B35" s="13"/>
      <c r="C35" s="15"/>
      <c r="D35" s="15"/>
    </row>
    <row r="36" spans="2:5" x14ac:dyDescent="0.25">
      <c r="B36" t="s">
        <v>132</v>
      </c>
      <c r="C36" s="63">
        <f>SUM(C30*C33)</f>
        <v>0</v>
      </c>
      <c r="D36" s="64">
        <f t="shared" ref="D36:E36" si="1">SUM(D30*D33)</f>
        <v>0</v>
      </c>
      <c r="E36" s="32">
        <f t="shared" si="1"/>
        <v>0</v>
      </c>
    </row>
    <row r="37" spans="2:5" x14ac:dyDescent="0.25">
      <c r="B37" t="s">
        <v>133</v>
      </c>
      <c r="C37" s="65">
        <f>SUM(C31*C34)</f>
        <v>0</v>
      </c>
      <c r="D37" s="66">
        <f t="shared" ref="D37" si="2">SUM(D31*D34)</f>
        <v>0</v>
      </c>
      <c r="E37" s="19" t="s">
        <v>148</v>
      </c>
    </row>
    <row r="39" spans="2:5" x14ac:dyDescent="0.25">
      <c r="B39" s="12" t="s">
        <v>110</v>
      </c>
      <c r="C39" s="32">
        <f>SUM(C36+D36+E36+C37+D37)</f>
        <v>0</v>
      </c>
    </row>
    <row r="40" spans="2:5" x14ac:dyDescent="0.25">
      <c r="E40" s="19"/>
    </row>
  </sheetData>
  <sheetProtection algorithmName="SHA-512" hashValue="UJ9dgW9tp6wG50D9mZsVwOOWvamSmANZmkq8enriO20e7PxxDXRQ1HLeRFtg2g0hy3hyet+nF6Gbu93qGw7XWQ==" saltValue="WWDjmnzY7ui84MfvzF/2HA==" spinCount="100000" sheet="1" objects="1" scenarios="1"/>
  <protectedRanges>
    <protectedRange sqref="B11 B27:D27 E25:E27 C26:D26 E29 C12:E12 B25:D25 C28:E28" name="Additionele invessteringen"/>
  </protectedRanges>
  <mergeCells count="1">
    <mergeCell ref="B1:E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9F32-6AE1-4399-A363-629243B6537B}">
  <dimension ref="B1:G39"/>
  <sheetViews>
    <sheetView topLeftCell="A19" zoomScale="80" zoomScaleNormal="80" workbookViewId="0">
      <selection activeCell="C19" sqref="C19"/>
    </sheetView>
  </sheetViews>
  <sheetFormatPr defaultRowHeight="15" x14ac:dyDescent="0.25"/>
  <cols>
    <col min="1" max="1" width="6.28515625" customWidth="1"/>
    <col min="2" max="2" width="39.5703125" customWidth="1"/>
    <col min="3" max="3" width="35.28515625" customWidth="1"/>
    <col min="4" max="4" width="35.42578125" customWidth="1"/>
  </cols>
  <sheetData>
    <row r="1" spans="2:7" x14ac:dyDescent="0.25">
      <c r="B1" s="101" t="s">
        <v>49</v>
      </c>
      <c r="C1" s="102"/>
      <c r="D1" s="102"/>
      <c r="E1" s="102"/>
      <c r="F1" s="102"/>
      <c r="G1" s="102"/>
    </row>
    <row r="2" spans="2:7" x14ac:dyDescent="0.25">
      <c r="B2" s="12" t="s">
        <v>10</v>
      </c>
      <c r="C2" s="12" t="s">
        <v>77</v>
      </c>
      <c r="D2" s="12" t="s">
        <v>78</v>
      </c>
    </row>
    <row r="3" spans="2:7" x14ac:dyDescent="0.25">
      <c r="B3" s="12" t="s">
        <v>93</v>
      </c>
      <c r="C3" s="21" t="s">
        <v>134</v>
      </c>
      <c r="D3" s="21" t="s">
        <v>135</v>
      </c>
    </row>
    <row r="4" spans="2:7" x14ac:dyDescent="0.25">
      <c r="C4" s="19"/>
      <c r="D4" s="19"/>
    </row>
    <row r="5" spans="2:7" x14ac:dyDescent="0.25">
      <c r="B5" s="12" t="s">
        <v>11</v>
      </c>
      <c r="C5" s="19"/>
      <c r="D5" s="19"/>
    </row>
    <row r="6" spans="2:7" x14ac:dyDescent="0.25">
      <c r="B6" t="s">
        <v>12</v>
      </c>
      <c r="C6" s="19" t="s">
        <v>39</v>
      </c>
      <c r="D6" s="19" t="s">
        <v>32</v>
      </c>
    </row>
    <row r="7" spans="2:7" s="19" customFormat="1" x14ac:dyDescent="0.25">
      <c r="B7" s="19" t="s">
        <v>42</v>
      </c>
      <c r="C7" s="19" t="s">
        <v>111</v>
      </c>
      <c r="D7" s="19" t="s">
        <v>22</v>
      </c>
    </row>
    <row r="8" spans="2:7" s="19" customFormat="1" x14ac:dyDescent="0.25">
      <c r="B8" s="19" t="s">
        <v>18</v>
      </c>
      <c r="C8" s="19" t="s">
        <v>40</v>
      </c>
      <c r="D8" s="19" t="s">
        <v>40</v>
      </c>
    </row>
    <row r="9" spans="2:7" s="19" customFormat="1" x14ac:dyDescent="0.25">
      <c r="B9" s="19" t="s">
        <v>19</v>
      </c>
      <c r="C9" s="19" t="s">
        <v>41</v>
      </c>
      <c r="D9" s="19" t="s">
        <v>41</v>
      </c>
    </row>
    <row r="10" spans="2:7" s="19" customFormat="1" x14ac:dyDescent="0.25">
      <c r="B10" s="19" t="s">
        <v>25</v>
      </c>
      <c r="C10" s="19" t="s">
        <v>71</v>
      </c>
      <c r="D10" s="19" t="s">
        <v>136</v>
      </c>
    </row>
    <row r="11" spans="2:7" s="19" customFormat="1" x14ac:dyDescent="0.25">
      <c r="B11" s="19" t="s">
        <v>137</v>
      </c>
      <c r="C11" s="19" t="s">
        <v>47</v>
      </c>
      <c r="D11" s="19" t="s">
        <v>30</v>
      </c>
    </row>
    <row r="12" spans="2:7" s="19" customFormat="1" ht="39.6" customHeight="1" x14ac:dyDescent="0.25">
      <c r="B12" s="19" t="s">
        <v>43</v>
      </c>
      <c r="C12" s="22" t="s">
        <v>84</v>
      </c>
      <c r="D12" s="22" t="s">
        <v>84</v>
      </c>
    </row>
    <row r="13" spans="2:7" x14ac:dyDescent="0.25">
      <c r="B13" t="s">
        <v>28</v>
      </c>
      <c r="C13" t="s">
        <v>23</v>
      </c>
      <c r="D13" t="s">
        <v>23</v>
      </c>
    </row>
    <row r="14" spans="2:7" x14ac:dyDescent="0.25">
      <c r="C14" t="s">
        <v>76</v>
      </c>
      <c r="D14" t="s">
        <v>76</v>
      </c>
    </row>
    <row r="15" spans="2:7" ht="15.75" thickBot="1" x14ac:dyDescent="0.3">
      <c r="C15" s="16"/>
      <c r="D15" s="16"/>
    </row>
    <row r="16" spans="2:7" ht="121.5" customHeight="1" x14ac:dyDescent="0.25">
      <c r="B16" s="42" t="s">
        <v>151</v>
      </c>
      <c r="C16" s="75"/>
      <c r="D16" s="76"/>
    </row>
    <row r="17" spans="2:4" ht="30" x14ac:dyDescent="0.25">
      <c r="B17" s="43" t="s">
        <v>97</v>
      </c>
      <c r="C17" s="78">
        <v>0</v>
      </c>
      <c r="D17" s="77">
        <v>0</v>
      </c>
    </row>
    <row r="18" spans="2:4" x14ac:dyDescent="0.25">
      <c r="B18" s="52"/>
      <c r="C18" s="44"/>
      <c r="D18" s="45"/>
    </row>
    <row r="19" spans="2:4" ht="138" customHeight="1" x14ac:dyDescent="0.25">
      <c r="B19" s="40" t="s">
        <v>152</v>
      </c>
      <c r="C19" s="79"/>
      <c r="D19" s="87"/>
    </row>
    <row r="20" spans="2:4" ht="30" x14ac:dyDescent="0.25">
      <c r="B20" s="43" t="s">
        <v>97</v>
      </c>
      <c r="C20" s="80">
        <v>0</v>
      </c>
      <c r="D20" s="88">
        <v>0</v>
      </c>
    </row>
    <row r="21" spans="2:4" x14ac:dyDescent="0.25">
      <c r="B21" s="43"/>
      <c r="C21" s="46"/>
      <c r="D21" s="38"/>
    </row>
    <row r="22" spans="2:4" x14ac:dyDescent="0.25">
      <c r="B22" s="37" t="s">
        <v>67</v>
      </c>
      <c r="C22" s="46"/>
      <c r="D22" s="38"/>
    </row>
    <row r="23" spans="2:4" x14ac:dyDescent="0.25">
      <c r="B23" s="53"/>
      <c r="C23" s="46"/>
      <c r="D23" s="38"/>
    </row>
    <row r="24" spans="2:4" x14ac:dyDescent="0.25">
      <c r="B24" s="47" t="s">
        <v>13</v>
      </c>
      <c r="C24" s="46"/>
      <c r="D24" s="38"/>
    </row>
    <row r="25" spans="2:4" ht="30" x14ac:dyDescent="0.25">
      <c r="B25" s="36" t="s">
        <v>92</v>
      </c>
      <c r="C25" s="81">
        <v>0</v>
      </c>
      <c r="D25" s="82">
        <v>0</v>
      </c>
    </row>
    <row r="26" spans="2:4" x14ac:dyDescent="0.25">
      <c r="B26" s="37" t="s">
        <v>88</v>
      </c>
      <c r="C26" s="83">
        <v>0</v>
      </c>
      <c r="D26" s="89">
        <v>0</v>
      </c>
    </row>
    <row r="27" spans="2:4" x14ac:dyDescent="0.25">
      <c r="B27" s="36" t="s">
        <v>26</v>
      </c>
      <c r="C27" s="81">
        <v>0</v>
      </c>
      <c r="D27" s="82">
        <v>0</v>
      </c>
    </row>
    <row r="28" spans="2:4" ht="33" customHeight="1" thickBot="1" x14ac:dyDescent="0.3">
      <c r="B28" s="67" t="s">
        <v>87</v>
      </c>
      <c r="C28" s="85">
        <v>0</v>
      </c>
      <c r="D28" s="86">
        <v>0</v>
      </c>
    </row>
    <row r="29" spans="2:4" x14ac:dyDescent="0.25">
      <c r="C29" s="15"/>
      <c r="D29" s="15"/>
    </row>
    <row r="30" spans="2:4" ht="30" x14ac:dyDescent="0.25">
      <c r="B30" s="13" t="s">
        <v>130</v>
      </c>
      <c r="C30" s="20">
        <f>SUM(C17+C25+C26+C27+C28)</f>
        <v>0</v>
      </c>
      <c r="D30" s="20">
        <f>SUM(D17+D25+D26+D27+D28)</f>
        <v>0</v>
      </c>
    </row>
    <row r="31" spans="2:4" ht="30" x14ac:dyDescent="0.25">
      <c r="B31" s="13" t="s">
        <v>131</v>
      </c>
      <c r="C31" s="32">
        <f>SUM(C20+C25+C26+C27+C28)</f>
        <v>0</v>
      </c>
      <c r="D31" s="32">
        <f>SUM(D20+D25+D26+D27+D28)</f>
        <v>0</v>
      </c>
    </row>
    <row r="32" spans="2:4" x14ac:dyDescent="0.25">
      <c r="D32" s="15"/>
    </row>
    <row r="33" spans="2:4" ht="30" x14ac:dyDescent="0.25">
      <c r="B33" s="13" t="s">
        <v>128</v>
      </c>
      <c r="C33">
        <v>3</v>
      </c>
      <c r="D33">
        <v>4</v>
      </c>
    </row>
    <row r="34" spans="2:4" ht="30" x14ac:dyDescent="0.25">
      <c r="B34" s="13" t="s">
        <v>129</v>
      </c>
      <c r="C34">
        <v>3</v>
      </c>
      <c r="D34">
        <v>3</v>
      </c>
    </row>
    <row r="35" spans="2:4" x14ac:dyDescent="0.25">
      <c r="B35" s="13"/>
    </row>
    <row r="36" spans="2:4" x14ac:dyDescent="0.25">
      <c r="B36" t="s">
        <v>132</v>
      </c>
      <c r="C36" s="32">
        <f>SUM(C30*C33)</f>
        <v>0</v>
      </c>
      <c r="D36" s="32">
        <f>SUM(D30*D33)</f>
        <v>0</v>
      </c>
    </row>
    <row r="37" spans="2:4" x14ac:dyDescent="0.25">
      <c r="B37" t="s">
        <v>133</v>
      </c>
      <c r="C37" s="32">
        <f>SUM(C31*C34)</f>
        <v>0</v>
      </c>
      <c r="D37" s="32">
        <f>SUM(D31*D34)</f>
        <v>0</v>
      </c>
    </row>
    <row r="39" spans="2:4" x14ac:dyDescent="0.25">
      <c r="B39" s="12" t="s">
        <v>110</v>
      </c>
      <c r="C39" s="32">
        <f>SUM(C36+D36+C37+D37)</f>
        <v>0</v>
      </c>
    </row>
  </sheetData>
  <sheetProtection algorithmName="SHA-512" hashValue="ZgLEglm+gwARMkPV+HeCMq++4dwSwDKeyEO8DFy3oF9HmxjnEtGbSZ48PfEutlaEB0IK5+6utK1iEiLeh8jlCQ==" saltValue="K0+NfoeDUZiFDDeu7QLpLA==" spinCount="100000" sheet="1" objects="1" scenarios="1"/>
  <protectedRanges>
    <protectedRange sqref="B12 B27:D27 C13:D13 C28:D28 C25:D26" name="Additionele invessteringen_4"/>
    <protectedRange sqref="B25" name="Additionele invessteringen"/>
  </protectedRanges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730A3-3158-4D21-AA64-F35921FE8AD0}">
  <dimension ref="B1:E44"/>
  <sheetViews>
    <sheetView tabSelected="1" zoomScale="70" zoomScaleNormal="70" workbookViewId="0">
      <selection activeCell="F16" sqref="F16"/>
    </sheetView>
  </sheetViews>
  <sheetFormatPr defaultRowHeight="15" x14ac:dyDescent="0.25"/>
  <cols>
    <col min="1" max="1" width="5.42578125" customWidth="1"/>
    <col min="2" max="2" width="44.140625" customWidth="1"/>
    <col min="3" max="3" width="43.5703125" customWidth="1"/>
    <col min="4" max="4" width="58.5703125" style="17" customWidth="1"/>
    <col min="5" max="5" width="38.28515625" style="19" customWidth="1"/>
  </cols>
  <sheetData>
    <row r="1" spans="2:5" x14ac:dyDescent="0.25">
      <c r="B1" s="101" t="s">
        <v>48</v>
      </c>
      <c r="C1" s="102"/>
      <c r="D1" s="102"/>
      <c r="E1" s="102"/>
    </row>
    <row r="2" spans="2:5" x14ac:dyDescent="0.25">
      <c r="B2" s="23" t="s">
        <v>10</v>
      </c>
      <c r="C2" s="23" t="s">
        <v>79</v>
      </c>
      <c r="D2" s="23" t="s">
        <v>80</v>
      </c>
      <c r="E2" s="54" t="s">
        <v>139</v>
      </c>
    </row>
    <row r="3" spans="2:5" x14ac:dyDescent="0.25">
      <c r="B3" s="12" t="s">
        <v>93</v>
      </c>
      <c r="C3" s="12" t="s">
        <v>155</v>
      </c>
      <c r="D3" s="12" t="s">
        <v>154</v>
      </c>
      <c r="E3" s="12" t="s">
        <v>154</v>
      </c>
    </row>
    <row r="4" spans="2:5" x14ac:dyDescent="0.25">
      <c r="B4" s="12"/>
      <c r="D4"/>
      <c r="E4" s="55"/>
    </row>
    <row r="5" spans="2:5" x14ac:dyDescent="0.25">
      <c r="B5" s="14" t="s">
        <v>11</v>
      </c>
      <c r="D5"/>
      <c r="E5" s="55"/>
    </row>
    <row r="6" spans="2:5" x14ac:dyDescent="0.25">
      <c r="B6" t="s">
        <v>12</v>
      </c>
      <c r="C6" t="s">
        <v>32</v>
      </c>
      <c r="D6" s="19" t="s">
        <v>39</v>
      </c>
      <c r="E6" s="19" t="s">
        <v>39</v>
      </c>
    </row>
    <row r="7" spans="2:5" x14ac:dyDescent="0.25">
      <c r="B7" t="s">
        <v>29</v>
      </c>
      <c r="C7" t="s">
        <v>30</v>
      </c>
      <c r="D7" t="s">
        <v>47</v>
      </c>
      <c r="E7" s="19" t="s">
        <v>47</v>
      </c>
    </row>
    <row r="8" spans="2:5" x14ac:dyDescent="0.25">
      <c r="B8" t="s">
        <v>42</v>
      </c>
      <c r="C8" s="19" t="s">
        <v>45</v>
      </c>
      <c r="D8" s="19" t="s">
        <v>111</v>
      </c>
      <c r="E8" s="19" t="s">
        <v>111</v>
      </c>
    </row>
    <row r="9" spans="2:5" x14ac:dyDescent="0.25">
      <c r="B9" t="s">
        <v>18</v>
      </c>
      <c r="C9" s="19" t="s">
        <v>50</v>
      </c>
      <c r="D9" s="19" t="s">
        <v>50</v>
      </c>
      <c r="E9" s="19" t="s">
        <v>40</v>
      </c>
    </row>
    <row r="10" spans="2:5" x14ac:dyDescent="0.25">
      <c r="B10" t="s">
        <v>19</v>
      </c>
      <c r="C10" s="19" t="s">
        <v>90</v>
      </c>
      <c r="D10" s="19" t="s">
        <v>91</v>
      </c>
      <c r="E10" s="19" t="s">
        <v>24</v>
      </c>
    </row>
    <row r="11" spans="2:5" x14ac:dyDescent="0.25">
      <c r="B11" t="s">
        <v>25</v>
      </c>
      <c r="C11" s="19" t="s">
        <v>138</v>
      </c>
      <c r="D11" s="19" t="s">
        <v>72</v>
      </c>
      <c r="E11" s="19" t="s">
        <v>72</v>
      </c>
    </row>
    <row r="12" spans="2:5" x14ac:dyDescent="0.25">
      <c r="B12" t="s">
        <v>28</v>
      </c>
      <c r="C12" t="s">
        <v>23</v>
      </c>
      <c r="D12" t="s">
        <v>23</v>
      </c>
      <c r="E12" s="19" t="s">
        <v>23</v>
      </c>
    </row>
    <row r="13" spans="2:5" x14ac:dyDescent="0.25">
      <c r="D13" t="s">
        <v>46</v>
      </c>
      <c r="E13" s="19" t="s">
        <v>46</v>
      </c>
    </row>
    <row r="14" spans="2:5" ht="137.25" customHeight="1" x14ac:dyDescent="0.25">
      <c r="D14" s="93" t="s">
        <v>153</v>
      </c>
      <c r="E14" s="56" t="s">
        <v>140</v>
      </c>
    </row>
    <row r="15" spans="2:5" ht="140.25" customHeight="1" x14ac:dyDescent="0.25">
      <c r="C15" s="16"/>
      <c r="D15" s="93" t="s">
        <v>86</v>
      </c>
      <c r="E15" s="57"/>
    </row>
    <row r="16" spans="2:5" ht="15.75" thickBot="1" x14ac:dyDescent="0.3">
      <c r="C16" s="16"/>
      <c r="D16"/>
    </row>
    <row r="17" spans="2:5" ht="286.5" customHeight="1" x14ac:dyDescent="0.25">
      <c r="B17" s="42" t="s">
        <v>156</v>
      </c>
      <c r="C17" s="79"/>
      <c r="D17" s="79"/>
    </row>
    <row r="18" spans="2:5" ht="31.5" customHeight="1" x14ac:dyDescent="0.25">
      <c r="B18" s="43" t="s">
        <v>97</v>
      </c>
      <c r="C18" s="94">
        <v>0</v>
      </c>
      <c r="D18" s="94">
        <v>0</v>
      </c>
      <c r="E18" s="94">
        <v>0</v>
      </c>
    </row>
    <row r="19" spans="2:5" x14ac:dyDescent="0.25">
      <c r="B19" s="37"/>
      <c r="C19" s="90"/>
      <c r="D19" s="91"/>
    </row>
    <row r="20" spans="2:5" ht="253.15" customHeight="1" x14ac:dyDescent="0.25">
      <c r="B20" s="58" t="s">
        <v>158</v>
      </c>
      <c r="C20" s="79"/>
      <c r="D20" s="79"/>
    </row>
    <row r="21" spans="2:5" ht="30" x14ac:dyDescent="0.25">
      <c r="B21" s="43" t="s">
        <v>97</v>
      </c>
      <c r="C21" s="95">
        <v>0</v>
      </c>
      <c r="D21" s="95">
        <v>0</v>
      </c>
    </row>
    <row r="22" spans="2:5" x14ac:dyDescent="0.25">
      <c r="B22" s="37"/>
      <c r="C22" s="44"/>
      <c r="D22" s="45"/>
    </row>
    <row r="23" spans="2:5" x14ac:dyDescent="0.25">
      <c r="B23" s="37" t="s">
        <v>67</v>
      </c>
      <c r="C23" s="44"/>
      <c r="D23" s="45"/>
    </row>
    <row r="24" spans="2:5" x14ac:dyDescent="0.25">
      <c r="B24" s="37"/>
      <c r="C24" s="44"/>
      <c r="D24" s="45"/>
    </row>
    <row r="25" spans="2:5" x14ac:dyDescent="0.25">
      <c r="B25" s="47" t="s">
        <v>13</v>
      </c>
      <c r="C25" s="44"/>
      <c r="D25" s="45"/>
    </row>
    <row r="26" spans="2:5" ht="32.450000000000003" customHeight="1" x14ac:dyDescent="0.25">
      <c r="B26" s="40" t="s">
        <v>85</v>
      </c>
      <c r="C26" s="94">
        <v>0</v>
      </c>
      <c r="D26" s="94">
        <v>0</v>
      </c>
    </row>
    <row r="27" spans="2:5" ht="75" x14ac:dyDescent="0.25">
      <c r="B27" s="36" t="s">
        <v>142</v>
      </c>
      <c r="C27" s="94">
        <v>0</v>
      </c>
      <c r="D27" s="94">
        <v>0</v>
      </c>
    </row>
    <row r="28" spans="2:5" x14ac:dyDescent="0.25">
      <c r="B28" s="37" t="s">
        <v>26</v>
      </c>
      <c r="C28" s="94">
        <v>0</v>
      </c>
      <c r="D28" s="94">
        <v>0</v>
      </c>
    </row>
    <row r="29" spans="2:5" ht="40.5" customHeight="1" x14ac:dyDescent="0.25">
      <c r="B29" s="36" t="s">
        <v>70</v>
      </c>
      <c r="C29" s="96">
        <v>0</v>
      </c>
      <c r="D29" s="96">
        <v>0</v>
      </c>
    </row>
    <row r="30" spans="2:5" ht="18.75" customHeight="1" x14ac:dyDescent="0.25">
      <c r="B30" s="36" t="s">
        <v>27</v>
      </c>
      <c r="C30" s="96">
        <v>0</v>
      </c>
      <c r="D30" s="96">
        <v>0</v>
      </c>
    </row>
    <row r="31" spans="2:5" ht="30" x14ac:dyDescent="0.25">
      <c r="B31" s="36" t="s">
        <v>87</v>
      </c>
      <c r="C31" s="96">
        <v>0</v>
      </c>
      <c r="D31" s="96">
        <v>0</v>
      </c>
      <c r="E31" s="96">
        <v>0</v>
      </c>
    </row>
    <row r="32" spans="2:5" x14ac:dyDescent="0.25">
      <c r="B32" s="37" t="s">
        <v>88</v>
      </c>
      <c r="C32" s="96">
        <v>0</v>
      </c>
      <c r="D32" s="96">
        <v>0</v>
      </c>
      <c r="E32" s="96">
        <v>0</v>
      </c>
    </row>
    <row r="33" spans="2:5" ht="30.75" thickBot="1" x14ac:dyDescent="0.3">
      <c r="B33" s="59" t="s">
        <v>143</v>
      </c>
      <c r="C33" s="96">
        <v>0</v>
      </c>
      <c r="D33" s="96">
        <v>0</v>
      </c>
    </row>
    <row r="34" spans="2:5" x14ac:dyDescent="0.25">
      <c r="C34" s="15"/>
      <c r="D34" s="16"/>
    </row>
    <row r="35" spans="2:5" ht="30" x14ac:dyDescent="0.25">
      <c r="B35" s="13" t="s">
        <v>130</v>
      </c>
      <c r="C35" s="97">
        <f>SUM(C18+C26+C27+C28+C29+C30+C31+C32+C33)</f>
        <v>0</v>
      </c>
      <c r="D35" s="97">
        <f>SUM(D18+D26+D27+D28+D29+D30+D31+D32+D33)</f>
        <v>0</v>
      </c>
      <c r="E35" s="97">
        <f>SUM(E18+E31+E32)</f>
        <v>0</v>
      </c>
    </row>
    <row r="36" spans="2:5" ht="30" x14ac:dyDescent="0.25">
      <c r="B36" s="13" t="s">
        <v>131</v>
      </c>
      <c r="C36" s="97">
        <f>SUM(C21+C26+C27+C28+C29+C30+C31+C32+C33)</f>
        <v>0</v>
      </c>
      <c r="D36" s="97">
        <f>SUM(D21+D26+D27+D28+D29+D30+D31+D32+D33)</f>
        <v>0</v>
      </c>
    </row>
    <row r="37" spans="2:5" x14ac:dyDescent="0.25">
      <c r="C37" s="15"/>
      <c r="D37" s="16"/>
    </row>
    <row r="38" spans="2:5" ht="30" x14ac:dyDescent="0.25">
      <c r="B38" s="13" t="s">
        <v>128</v>
      </c>
      <c r="C38" s="15">
        <v>5</v>
      </c>
      <c r="D38" s="17">
        <v>5</v>
      </c>
      <c r="E38" s="17">
        <v>1</v>
      </c>
    </row>
    <row r="39" spans="2:5" ht="30" x14ac:dyDescent="0.25">
      <c r="B39" s="13" t="s">
        <v>129</v>
      </c>
      <c r="C39" s="60">
        <v>5</v>
      </c>
      <c r="D39" s="17">
        <v>5</v>
      </c>
    </row>
    <row r="40" spans="2:5" x14ac:dyDescent="0.25">
      <c r="B40" s="13"/>
    </row>
    <row r="41" spans="2:5" x14ac:dyDescent="0.25">
      <c r="B41" t="s">
        <v>132</v>
      </c>
      <c r="C41" s="97">
        <f>SUM(C35*C38)</f>
        <v>0</v>
      </c>
      <c r="D41" s="97">
        <f t="shared" ref="D41:E41" si="0">SUM(D35*D38)</f>
        <v>0</v>
      </c>
      <c r="E41" s="97">
        <f t="shared" si="0"/>
        <v>0</v>
      </c>
    </row>
    <row r="42" spans="2:5" x14ac:dyDescent="0.25">
      <c r="B42" t="s">
        <v>133</v>
      </c>
      <c r="C42" s="97">
        <f>SUM(C36*C39)</f>
        <v>0</v>
      </c>
      <c r="D42" s="97">
        <f>SUM(D36*D39)</f>
        <v>0</v>
      </c>
    </row>
    <row r="44" spans="2:5" x14ac:dyDescent="0.25">
      <c r="B44" s="12" t="s">
        <v>110</v>
      </c>
      <c r="C44" s="97">
        <f>SUM(C41+D41+E41+C42+D42)</f>
        <v>0</v>
      </c>
    </row>
  </sheetData>
  <sheetProtection algorithmName="SHA-512" hashValue="YePpdn5UPvI0/AJrcWJbMVz/a/xrRw6TOYhH7b5jTl/U4Fz6wH9NXTi42oAd0Qpi3lffY1OiIAcWpVcXLqkIQw==" saltValue="vyXQ6H7vf1UyEbjD/nnMIA==" spinCount="100000" sheet="1" objects="1" scenarios="1"/>
  <protectedRanges>
    <protectedRange sqref="D14:D15 B28 E15 C12:E12" name="Additionele invessteringen_2_1_1"/>
    <protectedRange sqref="C29:D33 E31:E32" name="Additionele invessteringen_4_3"/>
  </protectedRanges>
  <mergeCells count="1">
    <mergeCell ref="B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F7890-4BC8-4359-A49C-48B37272EDB2}">
  <dimension ref="A1:L15"/>
  <sheetViews>
    <sheetView workbookViewId="0">
      <selection activeCell="C15" sqref="C15"/>
    </sheetView>
  </sheetViews>
  <sheetFormatPr defaultRowHeight="15" x14ac:dyDescent="0.25"/>
  <cols>
    <col min="1" max="1" width="23.7109375" bestFit="1" customWidth="1"/>
    <col min="2" max="2" width="20.85546875" customWidth="1"/>
    <col min="3" max="3" width="26.7109375" bestFit="1" customWidth="1"/>
    <col min="4" max="4" width="10.7109375" bestFit="1" customWidth="1"/>
  </cols>
  <sheetData>
    <row r="1" spans="1:12" x14ac:dyDescent="0.25">
      <c r="A1" s="101" t="s">
        <v>51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x14ac:dyDescent="0.25">
      <c r="A2" s="12" t="s">
        <v>54</v>
      </c>
      <c r="B2" t="s">
        <v>55</v>
      </c>
      <c r="C2" t="s">
        <v>52</v>
      </c>
      <c r="D2" t="s">
        <v>53</v>
      </c>
    </row>
    <row r="3" spans="1:12" x14ac:dyDescent="0.25">
      <c r="B3" s="80">
        <v>0</v>
      </c>
      <c r="C3">
        <v>10</v>
      </c>
      <c r="D3" s="61">
        <f>SUM(B3*C3)</f>
        <v>0</v>
      </c>
    </row>
    <row r="5" spans="1:12" x14ac:dyDescent="0.25">
      <c r="A5" s="12" t="s">
        <v>56</v>
      </c>
      <c r="B5" t="s">
        <v>55</v>
      </c>
      <c r="C5" t="s">
        <v>52</v>
      </c>
      <c r="D5" t="s">
        <v>53</v>
      </c>
    </row>
    <row r="6" spans="1:12" x14ac:dyDescent="0.25">
      <c r="B6" s="80">
        <v>0</v>
      </c>
      <c r="C6">
        <v>10</v>
      </c>
      <c r="D6" s="61">
        <f>SUM(B6*C6)</f>
        <v>0</v>
      </c>
    </row>
    <row r="8" spans="1:12" x14ac:dyDescent="0.25">
      <c r="A8" s="12" t="s">
        <v>58</v>
      </c>
      <c r="B8" t="s">
        <v>59</v>
      </c>
      <c r="C8" t="s">
        <v>60</v>
      </c>
      <c r="D8" t="s">
        <v>57</v>
      </c>
    </row>
    <row r="9" spans="1:12" x14ac:dyDescent="0.25">
      <c r="A9" t="s">
        <v>61</v>
      </c>
      <c r="B9" s="80">
        <v>0</v>
      </c>
      <c r="C9">
        <v>100</v>
      </c>
      <c r="D9" s="61">
        <f>SUM(B9*C9)</f>
        <v>0</v>
      </c>
    </row>
    <row r="12" spans="1:12" ht="30" x14ac:dyDescent="0.25">
      <c r="A12" s="13" t="s">
        <v>144</v>
      </c>
      <c r="B12" s="20">
        <f>SUM(D3+D6+D9)</f>
        <v>0</v>
      </c>
    </row>
    <row r="14" spans="1:12" ht="30" x14ac:dyDescent="0.25">
      <c r="A14" s="13" t="s">
        <v>145</v>
      </c>
      <c r="B14" s="20">
        <f>SUM(B12*4)</f>
        <v>0</v>
      </c>
    </row>
    <row r="15" spans="1:12" ht="31.15" customHeight="1" x14ac:dyDescent="0.25"/>
  </sheetData>
  <sheetProtection algorithmName="SHA-512" hashValue="FWgmaudJd9NqRTE4snccrBKSex+K/rDYgr+PpVEpJ421zWssokyyC9rS8jDJwZGM53IW+Qxb9QYgY40Jgjlzvg==" saltValue="3lP/aNTTsl8ALCxeaOhnzA==" spinCount="100000" sheet="1" objects="1" scenarios="1"/>
  <mergeCells count="1">
    <mergeCell ref="A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DB94F538193942B56F0D0CE837A8BC" ma:contentTypeVersion="16" ma:contentTypeDescription="Een nieuw document maken." ma:contentTypeScope="" ma:versionID="2deb4f943d1048bd225bc624c99f4156">
  <xsd:schema xmlns:xsd="http://www.w3.org/2001/XMLSchema" xmlns:xs="http://www.w3.org/2001/XMLSchema" xmlns:p="http://schemas.microsoft.com/office/2006/metadata/properties" xmlns:ns2="28f50e0f-986c-470f-8df2-2f41b0ddbee0" xmlns:ns3="c0ada764-fdf6-4be1-afd3-daa9329ded82" targetNamespace="http://schemas.microsoft.com/office/2006/metadata/properties" ma:root="true" ma:fieldsID="9a82e0927b316c09965ae7611968a7f9" ns2:_="" ns3:_="">
    <xsd:import namespace="28f50e0f-986c-470f-8df2-2f41b0ddbee0"/>
    <xsd:import namespace="c0ada764-fdf6-4be1-afd3-daa9329de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50e0f-986c-470f-8df2-2f41b0ddb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611117b-cbf8-438f-b4df-88308dcf00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um" ma:index="22" nillable="true" ma:displayName="datum" ma:format="DateTime" ma:internalName="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da764-fdf6-4be1-afd3-daa9329ded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dc55b91-119e-4c9e-9792-b10d3f3be43d}" ma:internalName="TaxCatchAll" ma:showField="CatchAllData" ma:web="c0ada764-fdf6-4be1-afd3-daa9329ded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ada764-fdf6-4be1-afd3-daa9329ded82" xsi:nil="true"/>
    <lcf76f155ced4ddcb4097134ff3c332f xmlns="28f50e0f-986c-470f-8df2-2f41b0ddbee0">
      <Terms xmlns="http://schemas.microsoft.com/office/infopath/2007/PartnerControls"/>
    </lcf76f155ced4ddcb4097134ff3c332f>
    <datum xmlns="28f50e0f-986c-470f-8df2-2f41b0ddbee0" xsi:nil="true"/>
  </documentManagement>
</p:properties>
</file>

<file path=customXml/itemProps1.xml><?xml version="1.0" encoding="utf-8"?>
<ds:datastoreItem xmlns:ds="http://schemas.openxmlformats.org/officeDocument/2006/customXml" ds:itemID="{618DCD3A-298B-443D-BF79-60B16599FB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33EB27-8C81-475D-ABF8-56DB06EB4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50e0f-986c-470f-8df2-2f41b0ddbee0"/>
    <ds:schemaRef ds:uri="c0ada764-fdf6-4be1-afd3-daa9329de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C389ED-2F84-4576-A16C-F3D25F65C540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28f50e0f-986c-470f-8df2-2f41b0ddbee0"/>
    <ds:schemaRef ds:uri="http://purl.org/dc/elements/1.1/"/>
    <ds:schemaRef ds:uri="http://purl.org/dc/terms/"/>
    <ds:schemaRef ds:uri="c0ada764-fdf6-4be1-afd3-daa9329ded8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</vt:lpstr>
      <vt:lpstr>Compact</vt:lpstr>
      <vt:lpstr>Medium gesloten</vt:lpstr>
      <vt:lpstr>Groot gesloten</vt:lpstr>
      <vt:lpstr>Groot chassis</vt:lpstr>
      <vt:lpstr>Onderhoud</vt:lpstr>
    </vt:vector>
  </TitlesOfParts>
  <Manager/>
  <Company>Het Hogeland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 Kooi</dc:creator>
  <cp:keywords/>
  <dc:description/>
  <cp:lastModifiedBy>Henk Pieterman</cp:lastModifiedBy>
  <cp:revision/>
  <dcterms:created xsi:type="dcterms:W3CDTF">2026-02-10T08:53:54Z</dcterms:created>
  <dcterms:modified xsi:type="dcterms:W3CDTF">2026-04-15T14:21:20Z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0x010100AEDB94F538193942B56F0D0CE837A8BC</vt:lpwstr>
  </property>
  <property fmtid="{D5CDD505-2E9C-101B-9397-08002B2CF9AE}" pid="3" name="MediaServiceImageTags">
    <vt:lpwstr/>
  </property>
</Properties>
</file>