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filterPrivacy="1" codeName="ThisWorkbook" autoCompressPictures="0"/>
  <xr:revisionPtr revIDLastSave="6803" documentId="13_ncr:1_{0B2A786E-B02D-124D-9937-8017E742D72A}" xr6:coauthVersionLast="47" xr6:coauthVersionMax="47" xr10:uidLastSave="{DEEE631D-7B3A-6641-899C-616485FB2D9F}"/>
  <bookViews>
    <workbookView xWindow="0" yWindow="860" windowWidth="36680" windowHeight="18740" xr2:uid="{00000000-000D-0000-FFFF-FFFF00000000}"/>
  </bookViews>
  <sheets>
    <sheet name="Productdemonstratie" sheetId="23" r:id="rId1"/>
    <sheet name="Architect" sheetId="7" r:id="rId2"/>
    <sheet name="Medewerker Interieurverzorging" sheetId="24" r:id="rId3"/>
    <sheet name="Medewerker Bodedienst 1" sheetId="25" r:id="rId4"/>
    <sheet name="Medewerker Bodedienst 2" sheetId="29" r:id="rId5"/>
    <sheet name="Medewerker Fysiek Domein" sheetId="28" r:id="rId6"/>
    <sheet name="Medewerker Bedrijfsvoering" sheetId="30" r:id="rId7"/>
    <sheet name="Medewerker Sociaal Domein" sheetId="31" r:id="rId8"/>
    <sheet name="Senior Projectleider" sheetId="32" r:id="rId9"/>
    <sheet name="Junior Projectleider" sheetId="33" r:id="rId10"/>
    <sheet name="Consensus" sheetId="9" r:id="rId11"/>
    <sheet name="Eindscores" sheetId="19" r:id="rId12"/>
  </sheets>
  <definedNames>
    <definedName name="SCORE">Consensus!$Q$2:$Q$6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39" i="9" l="1"/>
  <c r="J538" i="9"/>
  <c r="G539" i="9"/>
  <c r="G538" i="9"/>
  <c r="D539" i="9"/>
  <c r="D538" i="9"/>
  <c r="J528" i="9"/>
  <c r="J527" i="9"/>
  <c r="G528" i="9"/>
  <c r="G527" i="9"/>
  <c r="D528" i="9"/>
  <c r="D527" i="9"/>
  <c r="J517" i="9"/>
  <c r="J516" i="9"/>
  <c r="G517" i="9"/>
  <c r="G516" i="9"/>
  <c r="D517" i="9"/>
  <c r="D516" i="9"/>
  <c r="J506" i="9"/>
  <c r="J505" i="9"/>
  <c r="G506" i="9"/>
  <c r="G505" i="9"/>
  <c r="D506" i="9"/>
  <c r="D505" i="9"/>
  <c r="J495" i="9"/>
  <c r="J494" i="9"/>
  <c r="G495" i="9"/>
  <c r="G494" i="9"/>
  <c r="D495" i="9"/>
  <c r="D494" i="9"/>
  <c r="J484" i="9"/>
  <c r="J483" i="9"/>
  <c r="G484" i="9"/>
  <c r="G483" i="9"/>
  <c r="D484" i="9"/>
  <c r="D483" i="9"/>
  <c r="J470" i="9"/>
  <c r="J469" i="9"/>
  <c r="G470" i="9"/>
  <c r="G469" i="9"/>
  <c r="D470" i="9"/>
  <c r="D469" i="9"/>
  <c r="J459" i="9"/>
  <c r="J458" i="9"/>
  <c r="G459" i="9"/>
  <c r="G458" i="9"/>
  <c r="D459" i="9"/>
  <c r="D458" i="9"/>
  <c r="J448" i="9"/>
  <c r="J447" i="9"/>
  <c r="G448" i="9"/>
  <c r="G447" i="9"/>
  <c r="D448" i="9"/>
  <c r="D447" i="9"/>
  <c r="J437" i="9"/>
  <c r="J436" i="9"/>
  <c r="G437" i="9"/>
  <c r="G436" i="9"/>
  <c r="D437" i="9"/>
  <c r="D436" i="9"/>
  <c r="J426" i="9"/>
  <c r="J425" i="9"/>
  <c r="G426" i="9"/>
  <c r="G425" i="9"/>
  <c r="D426" i="9"/>
  <c r="D425" i="9"/>
  <c r="B539" i="9"/>
  <c r="B538" i="9"/>
  <c r="B528" i="9"/>
  <c r="B527" i="9"/>
  <c r="B517" i="9"/>
  <c r="B516" i="9"/>
  <c r="B506" i="9"/>
  <c r="B505" i="9"/>
  <c r="B495" i="9"/>
  <c r="B494" i="9"/>
  <c r="B484" i="9"/>
  <c r="B483" i="9"/>
  <c r="B470" i="9"/>
  <c r="B469" i="9"/>
  <c r="B459" i="9"/>
  <c r="B458" i="9"/>
  <c r="B448" i="9"/>
  <c r="B447" i="9"/>
  <c r="B437" i="9"/>
  <c r="B436" i="9"/>
  <c r="B426" i="9"/>
  <c r="B425" i="9"/>
  <c r="J412" i="9"/>
  <c r="J411" i="9"/>
  <c r="G412" i="9"/>
  <c r="G411" i="9"/>
  <c r="D412" i="9"/>
  <c r="D411" i="9"/>
  <c r="J401" i="9"/>
  <c r="J400" i="9"/>
  <c r="G401" i="9"/>
  <c r="G400" i="9"/>
  <c r="D401" i="9"/>
  <c r="D400" i="9"/>
  <c r="J390" i="9"/>
  <c r="J389" i="9"/>
  <c r="G390" i="9"/>
  <c r="G389" i="9"/>
  <c r="D390" i="9"/>
  <c r="D389" i="9"/>
  <c r="J379" i="9"/>
  <c r="J378" i="9"/>
  <c r="G379" i="9"/>
  <c r="G378" i="9"/>
  <c r="D379" i="9"/>
  <c r="D378" i="9"/>
  <c r="J368" i="9"/>
  <c r="J367" i="9"/>
  <c r="G368" i="9"/>
  <c r="G367" i="9"/>
  <c r="D368" i="9"/>
  <c r="D367" i="9"/>
  <c r="J357" i="9"/>
  <c r="J356" i="9"/>
  <c r="G357" i="9"/>
  <c r="G356" i="9"/>
  <c r="D357" i="9"/>
  <c r="D356" i="9"/>
  <c r="B412" i="9"/>
  <c r="B411" i="9"/>
  <c r="B401" i="9"/>
  <c r="B400" i="9"/>
  <c r="B390" i="9"/>
  <c r="B389" i="9"/>
  <c r="B379" i="9"/>
  <c r="B378" i="9"/>
  <c r="B368" i="9"/>
  <c r="B367" i="9"/>
  <c r="B357" i="9"/>
  <c r="B356" i="9"/>
  <c r="J343" i="9"/>
  <c r="J342" i="9"/>
  <c r="G343" i="9"/>
  <c r="G342" i="9"/>
  <c r="D343" i="9"/>
  <c r="D342" i="9"/>
  <c r="J332" i="9"/>
  <c r="J331" i="9"/>
  <c r="G332" i="9"/>
  <c r="G331" i="9"/>
  <c r="D332" i="9"/>
  <c r="D331" i="9"/>
  <c r="J321" i="9"/>
  <c r="J320" i="9"/>
  <c r="G321" i="9"/>
  <c r="G320" i="9"/>
  <c r="D321" i="9"/>
  <c r="D320" i="9"/>
  <c r="J310" i="9"/>
  <c r="J309" i="9"/>
  <c r="G310" i="9"/>
  <c r="G309" i="9"/>
  <c r="D310" i="9"/>
  <c r="D309" i="9"/>
  <c r="J299" i="9"/>
  <c r="J298" i="9"/>
  <c r="G299" i="9"/>
  <c r="G298" i="9"/>
  <c r="D299" i="9"/>
  <c r="D298" i="9"/>
  <c r="J288" i="9"/>
  <c r="J287" i="9"/>
  <c r="G288" i="9"/>
  <c r="G287" i="9"/>
  <c r="D288" i="9"/>
  <c r="D287" i="9"/>
  <c r="B343" i="9"/>
  <c r="B342" i="9"/>
  <c r="B332" i="9"/>
  <c r="B331" i="9"/>
  <c r="B321" i="9"/>
  <c r="B320" i="9"/>
  <c r="B310" i="9"/>
  <c r="B309" i="9"/>
  <c r="B299" i="9"/>
  <c r="B298" i="9"/>
  <c r="B288" i="9"/>
  <c r="B287" i="9"/>
  <c r="J274" i="9"/>
  <c r="J273" i="9"/>
  <c r="G274" i="9"/>
  <c r="G273" i="9"/>
  <c r="D274" i="9"/>
  <c r="D273" i="9"/>
  <c r="J263" i="9"/>
  <c r="J262" i="9"/>
  <c r="G263" i="9"/>
  <c r="G262" i="9"/>
  <c r="D263" i="9"/>
  <c r="D262" i="9"/>
  <c r="J252" i="9"/>
  <c r="J251" i="9"/>
  <c r="G252" i="9"/>
  <c r="G251" i="9"/>
  <c r="D252" i="9"/>
  <c r="D251" i="9"/>
  <c r="J241" i="9"/>
  <c r="J240" i="9"/>
  <c r="G241" i="9"/>
  <c r="G240" i="9"/>
  <c r="D241" i="9"/>
  <c r="D240" i="9"/>
  <c r="J230" i="9"/>
  <c r="J229" i="9"/>
  <c r="G230" i="9"/>
  <c r="G229" i="9"/>
  <c r="D230" i="9"/>
  <c r="D229" i="9"/>
  <c r="J219" i="9"/>
  <c r="J218" i="9"/>
  <c r="G219" i="9"/>
  <c r="G218" i="9"/>
  <c r="J205" i="9"/>
  <c r="J204" i="9"/>
  <c r="J203" i="9"/>
  <c r="J202" i="9"/>
  <c r="J201" i="9"/>
  <c r="J200" i="9"/>
  <c r="J199" i="9"/>
  <c r="J198" i="9"/>
  <c r="J197" i="9"/>
  <c r="G205" i="9"/>
  <c r="G204" i="9"/>
  <c r="G203" i="9"/>
  <c r="G202" i="9"/>
  <c r="G201" i="9"/>
  <c r="G200" i="9"/>
  <c r="G199" i="9"/>
  <c r="G198" i="9"/>
  <c r="G197" i="9"/>
  <c r="D205" i="9"/>
  <c r="D204" i="9"/>
  <c r="D203" i="9"/>
  <c r="D202" i="9"/>
  <c r="D201" i="9"/>
  <c r="D200" i="9"/>
  <c r="D199" i="9"/>
  <c r="D198" i="9"/>
  <c r="D197" i="9"/>
  <c r="D219" i="9"/>
  <c r="D218" i="9"/>
  <c r="B274" i="9"/>
  <c r="B273" i="9"/>
  <c r="B263" i="9"/>
  <c r="B262" i="9"/>
  <c r="B252" i="9"/>
  <c r="B251" i="9"/>
  <c r="B241" i="9"/>
  <c r="B240" i="9"/>
  <c r="B230" i="9"/>
  <c r="B229" i="9"/>
  <c r="B219" i="9"/>
  <c r="B218" i="9"/>
  <c r="J194" i="9"/>
  <c r="J193" i="9"/>
  <c r="G194" i="9"/>
  <c r="G193" i="9"/>
  <c r="D194" i="9"/>
  <c r="D193" i="9"/>
  <c r="J183" i="9"/>
  <c r="J182" i="9"/>
  <c r="G183" i="9"/>
  <c r="G182" i="9"/>
  <c r="D183" i="9"/>
  <c r="D182" i="9"/>
  <c r="J172" i="9"/>
  <c r="J171" i="9"/>
  <c r="G172" i="9"/>
  <c r="G171" i="9"/>
  <c r="D172" i="9"/>
  <c r="D171" i="9"/>
  <c r="J161" i="9"/>
  <c r="J160" i="9"/>
  <c r="G161" i="9"/>
  <c r="G160" i="9"/>
  <c r="D161" i="9"/>
  <c r="D160" i="9"/>
  <c r="J150" i="9"/>
  <c r="J149" i="9"/>
  <c r="J148" i="9"/>
  <c r="G150" i="9"/>
  <c r="G149" i="9"/>
  <c r="D150" i="9"/>
  <c r="D149" i="9"/>
  <c r="D148" i="9"/>
  <c r="B205" i="9"/>
  <c r="B204" i="9"/>
  <c r="B194" i="9"/>
  <c r="B193" i="9"/>
  <c r="B183" i="9"/>
  <c r="B182" i="9"/>
  <c r="B172" i="9"/>
  <c r="B171" i="9"/>
  <c r="B161" i="9"/>
  <c r="B160" i="9"/>
  <c r="B150" i="9"/>
  <c r="B149" i="9"/>
  <c r="J136" i="9"/>
  <c r="J135" i="9"/>
  <c r="G136" i="9"/>
  <c r="G135" i="9"/>
  <c r="D136" i="9"/>
  <c r="D135" i="9"/>
  <c r="J125" i="9"/>
  <c r="J124" i="9"/>
  <c r="G125" i="9"/>
  <c r="G124" i="9"/>
  <c r="D125" i="9"/>
  <c r="D124" i="9"/>
  <c r="D123" i="9"/>
  <c r="J114" i="9"/>
  <c r="J113" i="9"/>
  <c r="G114" i="9"/>
  <c r="G113" i="9"/>
  <c r="D114" i="9"/>
  <c r="D113" i="9"/>
  <c r="J103" i="9"/>
  <c r="J102" i="9"/>
  <c r="G103" i="9"/>
  <c r="G102" i="9"/>
  <c r="D103" i="9"/>
  <c r="D102" i="9"/>
  <c r="J92" i="9"/>
  <c r="J91" i="9"/>
  <c r="G92" i="9"/>
  <c r="G91" i="9"/>
  <c r="D92" i="9"/>
  <c r="D91" i="9"/>
  <c r="J81" i="9"/>
  <c r="J80" i="9"/>
  <c r="G81" i="9"/>
  <c r="G80" i="9"/>
  <c r="D81" i="9"/>
  <c r="D80" i="9"/>
  <c r="B136" i="9"/>
  <c r="B135" i="9"/>
  <c r="B125" i="9"/>
  <c r="B124" i="9"/>
  <c r="B114" i="9"/>
  <c r="B113" i="9"/>
  <c r="B103" i="9"/>
  <c r="B102" i="9"/>
  <c r="B92" i="9"/>
  <c r="B91" i="9"/>
  <c r="B81" i="9"/>
  <c r="B80" i="9"/>
  <c r="J67" i="9"/>
  <c r="J66" i="9"/>
  <c r="G67" i="9"/>
  <c r="G66" i="9"/>
  <c r="D67" i="9"/>
  <c r="D66" i="9"/>
  <c r="J56" i="9"/>
  <c r="J55" i="9"/>
  <c r="G56" i="9"/>
  <c r="G55" i="9"/>
  <c r="D56" i="9"/>
  <c r="D55" i="9"/>
  <c r="J45" i="9"/>
  <c r="J44" i="9"/>
  <c r="G45" i="9"/>
  <c r="G44" i="9"/>
  <c r="D45" i="9"/>
  <c r="D44" i="9"/>
  <c r="J34" i="9"/>
  <c r="J33" i="9"/>
  <c r="G34" i="9"/>
  <c r="G33" i="9"/>
  <c r="D34" i="9"/>
  <c r="D33" i="9"/>
  <c r="B67" i="9"/>
  <c r="B66" i="9"/>
  <c r="B56" i="9"/>
  <c r="B55" i="9"/>
  <c r="B45" i="9"/>
  <c r="B44" i="9"/>
  <c r="B34" i="9"/>
  <c r="B33" i="9"/>
  <c r="J23" i="9"/>
  <c r="J22" i="9"/>
  <c r="G23" i="9"/>
  <c r="G22" i="9"/>
  <c r="D23" i="9"/>
  <c r="D22" i="9"/>
  <c r="J12" i="9"/>
  <c r="J11" i="9"/>
  <c r="G12" i="9"/>
  <c r="G11" i="9"/>
  <c r="D12" i="9"/>
  <c r="D11" i="9"/>
  <c r="B23" i="9"/>
  <c r="B22" i="9"/>
  <c r="B12" i="9"/>
  <c r="B11" i="9"/>
  <c r="A103" i="33"/>
  <c r="A101" i="33"/>
  <c r="A99" i="33"/>
  <c r="A97" i="33"/>
  <c r="A95" i="33"/>
  <c r="A93" i="33"/>
  <c r="A92" i="33"/>
  <c r="A90" i="33"/>
  <c r="A88" i="33"/>
  <c r="A86" i="33"/>
  <c r="A84" i="33"/>
  <c r="A82" i="33"/>
  <c r="A81" i="33"/>
  <c r="A79" i="33"/>
  <c r="A77" i="33"/>
  <c r="A75" i="33"/>
  <c r="A73" i="33"/>
  <c r="A71" i="33"/>
  <c r="A69" i="33"/>
  <c r="A68" i="33"/>
  <c r="A66" i="33"/>
  <c r="A64" i="33"/>
  <c r="A62" i="33"/>
  <c r="A60" i="33"/>
  <c r="A58" i="33"/>
  <c r="A56" i="33"/>
  <c r="A55" i="33"/>
  <c r="A53" i="33"/>
  <c r="A51" i="33"/>
  <c r="A49" i="33"/>
  <c r="A47" i="33"/>
  <c r="A45" i="33"/>
  <c r="A43" i="33"/>
  <c r="A42" i="33"/>
  <c r="A40" i="33"/>
  <c r="A38" i="33"/>
  <c r="A36" i="33"/>
  <c r="A34" i="33"/>
  <c r="A32" i="33"/>
  <c r="A30" i="33"/>
  <c r="A29" i="33"/>
  <c r="A27" i="33"/>
  <c r="A25" i="33"/>
  <c r="A23" i="33"/>
  <c r="A21" i="33"/>
  <c r="A19" i="33"/>
  <c r="A17" i="33"/>
  <c r="A16" i="33"/>
  <c r="A14" i="33"/>
  <c r="A12" i="33"/>
  <c r="A10" i="33"/>
  <c r="A8" i="33"/>
  <c r="A6" i="33"/>
  <c r="A4" i="33"/>
  <c r="A3" i="33"/>
  <c r="A2" i="33"/>
  <c r="A103" i="32"/>
  <c r="A101" i="32"/>
  <c r="A99" i="32"/>
  <c r="A97" i="32"/>
  <c r="A95" i="32"/>
  <c r="A93" i="32"/>
  <c r="A92" i="32"/>
  <c r="A90" i="32"/>
  <c r="A88" i="32"/>
  <c r="A86" i="32"/>
  <c r="A84" i="32"/>
  <c r="A82" i="32"/>
  <c r="A81" i="32"/>
  <c r="A79" i="32"/>
  <c r="A77" i="32"/>
  <c r="A75" i="32"/>
  <c r="A73" i="32"/>
  <c r="A71" i="32"/>
  <c r="A69" i="32"/>
  <c r="A68" i="32"/>
  <c r="A66" i="32"/>
  <c r="A64" i="32"/>
  <c r="A62" i="32"/>
  <c r="A60" i="32"/>
  <c r="A58" i="32"/>
  <c r="A56" i="32"/>
  <c r="A55" i="32"/>
  <c r="A53" i="32"/>
  <c r="A51" i="32"/>
  <c r="A49" i="32"/>
  <c r="A47" i="32"/>
  <c r="A45" i="32"/>
  <c r="A43" i="32"/>
  <c r="A42" i="32"/>
  <c r="A40" i="32"/>
  <c r="A38" i="32"/>
  <c r="A36" i="32"/>
  <c r="A34" i="32"/>
  <c r="A32" i="32"/>
  <c r="A30" i="32"/>
  <c r="A29" i="32"/>
  <c r="A27" i="32"/>
  <c r="A25" i="32"/>
  <c r="A23" i="32"/>
  <c r="A21" i="32"/>
  <c r="A19" i="32"/>
  <c r="A17" i="32"/>
  <c r="A16" i="32"/>
  <c r="A14" i="32"/>
  <c r="A12" i="32"/>
  <c r="A10" i="32"/>
  <c r="A8" i="32"/>
  <c r="A6" i="32"/>
  <c r="A4" i="32"/>
  <c r="A3" i="32"/>
  <c r="A2" i="32"/>
  <c r="J54" i="9"/>
  <c r="J53" i="9"/>
  <c r="J52" i="9"/>
  <c r="J51" i="9"/>
  <c r="J50" i="9"/>
  <c r="J49" i="9"/>
  <c r="J48" i="9"/>
  <c r="G54" i="9"/>
  <c r="G53" i="9"/>
  <c r="G52" i="9"/>
  <c r="G51" i="9"/>
  <c r="G50" i="9"/>
  <c r="G49" i="9"/>
  <c r="G48" i="9"/>
  <c r="D54" i="9"/>
  <c r="D53" i="9"/>
  <c r="D52" i="9"/>
  <c r="D51" i="9"/>
  <c r="D50" i="9"/>
  <c r="D49" i="9"/>
  <c r="D48" i="9"/>
  <c r="A48" i="9"/>
  <c r="J58" i="9"/>
  <c r="G58" i="9"/>
  <c r="D58" i="9"/>
  <c r="B54" i="9"/>
  <c r="B53" i="9"/>
  <c r="B52" i="9"/>
  <c r="B51" i="9"/>
  <c r="B50" i="9"/>
  <c r="B49" i="9"/>
  <c r="B48" i="9"/>
  <c r="A12" i="31"/>
  <c r="A12" i="30"/>
  <c r="A12" i="28"/>
  <c r="A12" i="29"/>
  <c r="A12" i="25"/>
  <c r="A12" i="24"/>
  <c r="A12" i="7"/>
  <c r="J541" i="9"/>
  <c r="G541" i="9"/>
  <c r="D541" i="9"/>
  <c r="D530" i="9"/>
  <c r="G530" i="9"/>
  <c r="J530" i="9"/>
  <c r="J519" i="9"/>
  <c r="G519" i="9"/>
  <c r="D519" i="9"/>
  <c r="D508" i="9"/>
  <c r="G508" i="9"/>
  <c r="J508" i="9"/>
  <c r="J497" i="9"/>
  <c r="G497" i="9"/>
  <c r="D497" i="9"/>
  <c r="D486" i="9"/>
  <c r="G486" i="9"/>
  <c r="J486" i="9"/>
  <c r="J472" i="9"/>
  <c r="G472" i="9"/>
  <c r="D472" i="9"/>
  <c r="D461" i="9"/>
  <c r="G461" i="9"/>
  <c r="J461" i="9"/>
  <c r="J450" i="9"/>
  <c r="G450" i="9"/>
  <c r="D450" i="9"/>
  <c r="D439" i="9"/>
  <c r="G439" i="9"/>
  <c r="J439" i="9"/>
  <c r="J428" i="9"/>
  <c r="G428" i="9"/>
  <c r="D428" i="9"/>
  <c r="D414" i="9"/>
  <c r="G414" i="9"/>
  <c r="J414" i="9"/>
  <c r="J403" i="9"/>
  <c r="G403" i="9"/>
  <c r="D403" i="9"/>
  <c r="D392" i="9"/>
  <c r="G392" i="9"/>
  <c r="J392" i="9"/>
  <c r="J381" i="9"/>
  <c r="G381" i="9"/>
  <c r="D381" i="9"/>
  <c r="D370" i="9"/>
  <c r="G370" i="9"/>
  <c r="J370" i="9"/>
  <c r="J359" i="9"/>
  <c r="G359" i="9"/>
  <c r="D359" i="9"/>
  <c r="D345" i="9"/>
  <c r="G345" i="9"/>
  <c r="J345" i="9"/>
  <c r="J334" i="9"/>
  <c r="G334" i="9"/>
  <c r="D334" i="9"/>
  <c r="D323" i="9"/>
  <c r="G323" i="9"/>
  <c r="J323" i="9"/>
  <c r="J312" i="9"/>
  <c r="G312" i="9"/>
  <c r="D312" i="9"/>
  <c r="D301" i="9"/>
  <c r="G301" i="9"/>
  <c r="J301" i="9"/>
  <c r="J290" i="9"/>
  <c r="G290" i="9"/>
  <c r="D290" i="9"/>
  <c r="D276" i="9"/>
  <c r="G276" i="9"/>
  <c r="J276" i="9"/>
  <c r="J265" i="9"/>
  <c r="G265" i="9"/>
  <c r="D265" i="9"/>
  <c r="D254" i="9"/>
  <c r="G254" i="9"/>
  <c r="J254" i="9"/>
  <c r="J243" i="9"/>
  <c r="G243" i="9"/>
  <c r="D243" i="9"/>
  <c r="D232" i="9"/>
  <c r="G232" i="9"/>
  <c r="J232" i="9"/>
  <c r="J221" i="9"/>
  <c r="G221" i="9"/>
  <c r="D221" i="9"/>
  <c r="D207" i="9"/>
  <c r="G207" i="9"/>
  <c r="J207" i="9"/>
  <c r="J196" i="9"/>
  <c r="G196" i="9"/>
  <c r="D196" i="9"/>
  <c r="D185" i="9"/>
  <c r="G185" i="9"/>
  <c r="J185" i="9"/>
  <c r="J174" i="9"/>
  <c r="G174" i="9"/>
  <c r="D174" i="9"/>
  <c r="D163" i="9"/>
  <c r="G163" i="9"/>
  <c r="J163" i="9"/>
  <c r="J152" i="9"/>
  <c r="G152" i="9"/>
  <c r="D152" i="9"/>
  <c r="D138" i="9"/>
  <c r="G138" i="9"/>
  <c r="J138" i="9"/>
  <c r="J127" i="9"/>
  <c r="G127" i="9"/>
  <c r="D127" i="9"/>
  <c r="D116" i="9"/>
  <c r="G116" i="9"/>
  <c r="J116" i="9"/>
  <c r="J105" i="9"/>
  <c r="G105" i="9"/>
  <c r="D105" i="9"/>
  <c r="D94" i="9"/>
  <c r="G94" i="9"/>
  <c r="J94" i="9"/>
  <c r="J83" i="9"/>
  <c r="G83" i="9"/>
  <c r="D83" i="9"/>
  <c r="D69" i="9"/>
  <c r="G69" i="9"/>
  <c r="J69" i="9"/>
  <c r="J47" i="9"/>
  <c r="G47" i="9"/>
  <c r="D47" i="9"/>
  <c r="D36" i="9"/>
  <c r="G36" i="9"/>
  <c r="J36" i="9"/>
  <c r="J25" i="9"/>
  <c r="G25" i="9"/>
  <c r="D25" i="9"/>
  <c r="A103" i="31"/>
  <c r="A101" i="31"/>
  <c r="A99" i="31"/>
  <c r="A97" i="31"/>
  <c r="A95" i="31"/>
  <c r="A93" i="31"/>
  <c r="A92" i="31"/>
  <c r="A90" i="31"/>
  <c r="A88" i="31"/>
  <c r="A86" i="31"/>
  <c r="A84" i="31"/>
  <c r="A82" i="31"/>
  <c r="A81" i="31"/>
  <c r="A79" i="31"/>
  <c r="A77" i="31"/>
  <c r="A75" i="31"/>
  <c r="A73" i="31"/>
  <c r="A71" i="31"/>
  <c r="A69" i="31"/>
  <c r="A68" i="31"/>
  <c r="A66" i="31"/>
  <c r="A64" i="31"/>
  <c r="A62" i="31"/>
  <c r="A60" i="31"/>
  <c r="A58" i="31"/>
  <c r="A56" i="31"/>
  <c r="A55" i="31"/>
  <c r="A53" i="31"/>
  <c r="A51" i="31"/>
  <c r="A49" i="31"/>
  <c r="A47" i="31"/>
  <c r="A45" i="31"/>
  <c r="A43" i="31"/>
  <c r="A42" i="31"/>
  <c r="A40" i="31"/>
  <c r="A38" i="31"/>
  <c r="A36" i="31"/>
  <c r="A34" i="31"/>
  <c r="A32" i="31"/>
  <c r="A30" i="31"/>
  <c r="A29" i="31"/>
  <c r="A27" i="31"/>
  <c r="A25" i="31"/>
  <c r="A23" i="31"/>
  <c r="A21" i="31"/>
  <c r="A19" i="31"/>
  <c r="A17" i="31"/>
  <c r="A16" i="31"/>
  <c r="A14" i="31"/>
  <c r="A10" i="31"/>
  <c r="A8" i="31"/>
  <c r="A6" i="31"/>
  <c r="A4" i="31"/>
  <c r="A103" i="30"/>
  <c r="A101" i="30"/>
  <c r="A99" i="30"/>
  <c r="A97" i="30"/>
  <c r="A95" i="30"/>
  <c r="A93" i="30"/>
  <c r="A92" i="30"/>
  <c r="A90" i="30"/>
  <c r="A88" i="30"/>
  <c r="A86" i="30"/>
  <c r="A84" i="30"/>
  <c r="A82" i="30"/>
  <c r="A81" i="30"/>
  <c r="A79" i="30"/>
  <c r="A77" i="30"/>
  <c r="A75" i="30"/>
  <c r="A73" i="30"/>
  <c r="A71" i="30"/>
  <c r="A69" i="30"/>
  <c r="A68" i="30"/>
  <c r="A66" i="30"/>
  <c r="A64" i="30"/>
  <c r="A62" i="30"/>
  <c r="A60" i="30"/>
  <c r="A58" i="30"/>
  <c r="A56" i="30"/>
  <c r="A55" i="30"/>
  <c r="A53" i="30"/>
  <c r="A51" i="30"/>
  <c r="A49" i="30"/>
  <c r="A47" i="30"/>
  <c r="A45" i="30"/>
  <c r="A43" i="30"/>
  <c r="A42" i="30"/>
  <c r="A40" i="30"/>
  <c r="A38" i="30"/>
  <c r="A36" i="30"/>
  <c r="A34" i="30"/>
  <c r="A32" i="30"/>
  <c r="A30" i="30"/>
  <c r="A29" i="30"/>
  <c r="A27" i="30"/>
  <c r="A25" i="30"/>
  <c r="A23" i="30"/>
  <c r="A21" i="30"/>
  <c r="A19" i="30"/>
  <c r="A17" i="30"/>
  <c r="A16" i="30"/>
  <c r="A14" i="30"/>
  <c r="A10" i="30"/>
  <c r="A8" i="30"/>
  <c r="A6" i="30"/>
  <c r="A4" i="30"/>
  <c r="A103" i="28"/>
  <c r="A101" i="28"/>
  <c r="A99" i="28"/>
  <c r="A97" i="28"/>
  <c r="A95" i="28"/>
  <c r="A93" i="28"/>
  <c r="A92" i="28"/>
  <c r="A90" i="28"/>
  <c r="A88" i="28"/>
  <c r="A86" i="28"/>
  <c r="A84" i="28"/>
  <c r="A82" i="28"/>
  <c r="A81" i="28"/>
  <c r="A79" i="28"/>
  <c r="A77" i="28"/>
  <c r="A75" i="28"/>
  <c r="A73" i="28"/>
  <c r="A71" i="28"/>
  <c r="A69" i="28"/>
  <c r="A68" i="28"/>
  <c r="A66" i="28"/>
  <c r="A64" i="28"/>
  <c r="A62" i="28"/>
  <c r="A60" i="28"/>
  <c r="A58" i="28"/>
  <c r="A56" i="28"/>
  <c r="A55" i="28"/>
  <c r="A53" i="28"/>
  <c r="A51" i="28"/>
  <c r="A49" i="28"/>
  <c r="A47" i="28"/>
  <c r="A45" i="28"/>
  <c r="A43" i="28"/>
  <c r="A42" i="28"/>
  <c r="A40" i="28"/>
  <c r="A38" i="28"/>
  <c r="A36" i="28"/>
  <c r="A34" i="28"/>
  <c r="A32" i="28"/>
  <c r="A30" i="28"/>
  <c r="A29" i="28"/>
  <c r="A27" i="28"/>
  <c r="A25" i="28"/>
  <c r="A23" i="28"/>
  <c r="A21" i="28"/>
  <c r="A19" i="28"/>
  <c r="A17" i="28"/>
  <c r="A16" i="28"/>
  <c r="A14" i="28"/>
  <c r="A10" i="28"/>
  <c r="A8" i="28"/>
  <c r="A6" i="28"/>
  <c r="A4" i="28"/>
  <c r="A103" i="29"/>
  <c r="A101" i="29"/>
  <c r="A99" i="29"/>
  <c r="A97" i="29"/>
  <c r="A95" i="29"/>
  <c r="A93" i="29"/>
  <c r="A92" i="29"/>
  <c r="A90" i="29"/>
  <c r="A88" i="29"/>
  <c r="A86" i="29"/>
  <c r="A84" i="29"/>
  <c r="A82" i="29"/>
  <c r="A81" i="29"/>
  <c r="A79" i="29"/>
  <c r="A77" i="29"/>
  <c r="A75" i="29"/>
  <c r="A73" i="29"/>
  <c r="A71" i="29"/>
  <c r="A69" i="29"/>
  <c r="A68" i="29"/>
  <c r="A66" i="29"/>
  <c r="A64" i="29"/>
  <c r="A62" i="29"/>
  <c r="A60" i="29"/>
  <c r="A58" i="29"/>
  <c r="A56" i="29"/>
  <c r="A55" i="29"/>
  <c r="A53" i="29"/>
  <c r="A51" i="29"/>
  <c r="A49" i="29"/>
  <c r="A47" i="29"/>
  <c r="A45" i="29"/>
  <c r="A43" i="29"/>
  <c r="A42" i="29"/>
  <c r="A40" i="29"/>
  <c r="A38" i="29"/>
  <c r="A36" i="29"/>
  <c r="A34" i="29"/>
  <c r="A32" i="29"/>
  <c r="A30" i="29"/>
  <c r="A29" i="29"/>
  <c r="A27" i="29"/>
  <c r="A25" i="29"/>
  <c r="A23" i="29"/>
  <c r="A21" i="29"/>
  <c r="A19" i="29"/>
  <c r="A17" i="29"/>
  <c r="A16" i="29"/>
  <c r="A14" i="29"/>
  <c r="A10" i="29"/>
  <c r="A8" i="29"/>
  <c r="A6" i="29"/>
  <c r="A4" i="29"/>
  <c r="A103" i="25"/>
  <c r="A101" i="25"/>
  <c r="A99" i="25"/>
  <c r="A97" i="25"/>
  <c r="A95" i="25"/>
  <c r="A93" i="25"/>
  <c r="A92" i="25"/>
  <c r="A90" i="25"/>
  <c r="A88" i="25"/>
  <c r="A86" i="25"/>
  <c r="A84" i="25"/>
  <c r="A82" i="25"/>
  <c r="A81" i="25"/>
  <c r="A79" i="25"/>
  <c r="A77" i="25"/>
  <c r="A75" i="25"/>
  <c r="A73" i="25"/>
  <c r="A71" i="25"/>
  <c r="A69" i="25"/>
  <c r="A68" i="25"/>
  <c r="A66" i="25"/>
  <c r="A64" i="25"/>
  <c r="A62" i="25"/>
  <c r="A60" i="25"/>
  <c r="A58" i="25"/>
  <c r="A56" i="25"/>
  <c r="A55" i="25"/>
  <c r="A53" i="25"/>
  <c r="A51" i="25"/>
  <c r="A49" i="25"/>
  <c r="A47" i="25"/>
  <c r="A45" i="25"/>
  <c r="A43" i="25"/>
  <c r="A42" i="25"/>
  <c r="A40" i="25"/>
  <c r="A38" i="25"/>
  <c r="A36" i="25"/>
  <c r="A34" i="25"/>
  <c r="A32" i="25"/>
  <c r="A30" i="25"/>
  <c r="A29" i="25"/>
  <c r="A27" i="25"/>
  <c r="A25" i="25"/>
  <c r="A23" i="25"/>
  <c r="A21" i="25"/>
  <c r="A19" i="25"/>
  <c r="A17" i="25"/>
  <c r="A16" i="25"/>
  <c r="A14" i="25"/>
  <c r="A10" i="25"/>
  <c r="A8" i="25"/>
  <c r="A6" i="25"/>
  <c r="A4" i="25"/>
  <c r="A103" i="24"/>
  <c r="A101" i="24"/>
  <c r="A99" i="24"/>
  <c r="A97" i="24"/>
  <c r="A95" i="24"/>
  <c r="A93" i="24"/>
  <c r="A92" i="24"/>
  <c r="A90" i="24"/>
  <c r="A88" i="24"/>
  <c r="A86" i="24"/>
  <c r="A84" i="24"/>
  <c r="A82" i="24"/>
  <c r="A81" i="24"/>
  <c r="A79" i="24"/>
  <c r="A77" i="24"/>
  <c r="A75" i="24"/>
  <c r="A73" i="24"/>
  <c r="A71" i="24"/>
  <c r="A69" i="24"/>
  <c r="A68" i="24"/>
  <c r="A66" i="24"/>
  <c r="A64" i="24"/>
  <c r="A62" i="24"/>
  <c r="A60" i="24"/>
  <c r="A58" i="24"/>
  <c r="A56" i="24"/>
  <c r="A55" i="24"/>
  <c r="A53" i="24"/>
  <c r="A51" i="24"/>
  <c r="A49" i="24"/>
  <c r="A47" i="24"/>
  <c r="A45" i="24"/>
  <c r="A43" i="24"/>
  <c r="A42" i="24"/>
  <c r="A40" i="24"/>
  <c r="A38" i="24"/>
  <c r="A36" i="24"/>
  <c r="A34" i="24"/>
  <c r="A32" i="24"/>
  <c r="A30" i="24"/>
  <c r="A29" i="24"/>
  <c r="A27" i="24"/>
  <c r="A25" i="24"/>
  <c r="A23" i="24"/>
  <c r="A21" i="24"/>
  <c r="A19" i="24"/>
  <c r="A17" i="24"/>
  <c r="A16" i="24"/>
  <c r="A14" i="24"/>
  <c r="A10" i="24"/>
  <c r="A8" i="24"/>
  <c r="A6" i="24"/>
  <c r="A4" i="24"/>
  <c r="J14" i="9"/>
  <c r="G14" i="9"/>
  <c r="D14" i="9"/>
  <c r="D70" i="9" l="1"/>
  <c r="G70" i="9"/>
  <c r="J70" i="9"/>
  <c r="J473" i="9" l="1"/>
  <c r="G473" i="9"/>
  <c r="D473" i="9"/>
  <c r="J537" i="9"/>
  <c r="J536" i="9"/>
  <c r="J535" i="9"/>
  <c r="J534" i="9"/>
  <c r="J533" i="9"/>
  <c r="J532" i="9"/>
  <c r="J531" i="9"/>
  <c r="G537" i="9"/>
  <c r="G536" i="9"/>
  <c r="G535" i="9"/>
  <c r="G534" i="9"/>
  <c r="G533" i="9"/>
  <c r="G532" i="9"/>
  <c r="G531" i="9"/>
  <c r="J522" i="9"/>
  <c r="G522" i="9"/>
  <c r="J515" i="9"/>
  <c r="J514" i="9"/>
  <c r="J513" i="9"/>
  <c r="J512" i="9"/>
  <c r="J511" i="9"/>
  <c r="J510" i="9"/>
  <c r="J509" i="9"/>
  <c r="G515" i="9"/>
  <c r="G514" i="9"/>
  <c r="G513" i="9"/>
  <c r="G512" i="9"/>
  <c r="G511" i="9"/>
  <c r="G510" i="9"/>
  <c r="G509" i="9"/>
  <c r="J504" i="9"/>
  <c r="J503" i="9"/>
  <c r="J502" i="9"/>
  <c r="J501" i="9"/>
  <c r="J500" i="9"/>
  <c r="J499" i="9"/>
  <c r="J498" i="9"/>
  <c r="G504" i="9"/>
  <c r="G503" i="9"/>
  <c r="G502" i="9"/>
  <c r="G501" i="9"/>
  <c r="G500" i="9"/>
  <c r="G499" i="9"/>
  <c r="G498" i="9"/>
  <c r="J493" i="9"/>
  <c r="J492" i="9"/>
  <c r="J491" i="9"/>
  <c r="J490" i="9"/>
  <c r="J489" i="9"/>
  <c r="J488" i="9"/>
  <c r="J487" i="9"/>
  <c r="G493" i="9"/>
  <c r="G492" i="9"/>
  <c r="G491" i="9"/>
  <c r="G490" i="9"/>
  <c r="G489" i="9"/>
  <c r="G488" i="9"/>
  <c r="G487" i="9"/>
  <c r="J482" i="9"/>
  <c r="J481" i="9"/>
  <c r="J480" i="9"/>
  <c r="J479" i="9"/>
  <c r="J478" i="9"/>
  <c r="J477" i="9"/>
  <c r="J476" i="9"/>
  <c r="G482" i="9"/>
  <c r="G481" i="9"/>
  <c r="G480" i="9"/>
  <c r="G479" i="9"/>
  <c r="G478" i="9"/>
  <c r="G477" i="9"/>
  <c r="G476" i="9"/>
  <c r="J468" i="9"/>
  <c r="J467" i="9"/>
  <c r="D537" i="9"/>
  <c r="D536" i="9"/>
  <c r="D535" i="9"/>
  <c r="D534" i="9"/>
  <c r="D533" i="9"/>
  <c r="D532" i="9"/>
  <c r="D531" i="9"/>
  <c r="D522" i="9"/>
  <c r="D515" i="9"/>
  <c r="D514" i="9"/>
  <c r="D513" i="9"/>
  <c r="D512" i="9"/>
  <c r="D511" i="9"/>
  <c r="D510" i="9"/>
  <c r="D504" i="9"/>
  <c r="D503" i="9"/>
  <c r="D502" i="9"/>
  <c r="D501" i="9"/>
  <c r="D500" i="9"/>
  <c r="D499" i="9"/>
  <c r="D498" i="9"/>
  <c r="D493" i="9"/>
  <c r="D492" i="9"/>
  <c r="D491" i="9"/>
  <c r="D490" i="9"/>
  <c r="D489" i="9"/>
  <c r="D488" i="9"/>
  <c r="D487" i="9"/>
  <c r="D481" i="9"/>
  <c r="D482" i="9"/>
  <c r="D480" i="9"/>
  <c r="D479" i="9"/>
  <c r="D478" i="9"/>
  <c r="D477" i="9"/>
  <c r="D476" i="9"/>
  <c r="A40" i="7"/>
  <c r="A42" i="7"/>
  <c r="A197" i="9"/>
  <c r="B203" i="9"/>
  <c r="B202" i="9"/>
  <c r="B201" i="9"/>
  <c r="B200" i="9"/>
  <c r="B199" i="9"/>
  <c r="B198" i="9"/>
  <c r="B197" i="9"/>
  <c r="D7" i="9"/>
  <c r="J526" i="9"/>
  <c r="J525" i="9"/>
  <c r="J524" i="9"/>
  <c r="J523" i="9"/>
  <c r="J521" i="9"/>
  <c r="J520" i="9"/>
  <c r="G526" i="9"/>
  <c r="G525" i="9"/>
  <c r="G524" i="9"/>
  <c r="G523" i="9"/>
  <c r="G521" i="9"/>
  <c r="G520" i="9"/>
  <c r="D525" i="9"/>
  <c r="D526" i="9"/>
  <c r="D524" i="9"/>
  <c r="D523" i="9"/>
  <c r="D521" i="9"/>
  <c r="D520" i="9"/>
  <c r="D509" i="9"/>
  <c r="A531" i="9" l="1"/>
  <c r="B537" i="9"/>
  <c r="B536" i="9"/>
  <c r="B535" i="9"/>
  <c r="B534" i="9"/>
  <c r="B533" i="9"/>
  <c r="B532" i="9"/>
  <c r="B531" i="9"/>
  <c r="A520" i="9"/>
  <c r="A509" i="9"/>
  <c r="A498" i="9"/>
  <c r="A487" i="9"/>
  <c r="A476" i="9"/>
  <c r="A384" i="23"/>
  <c r="A475" i="9"/>
  <c r="B526" i="9"/>
  <c r="B525" i="9"/>
  <c r="B524" i="9"/>
  <c r="B523" i="9"/>
  <c r="B522" i="9"/>
  <c r="B521" i="9"/>
  <c r="B520" i="9"/>
  <c r="B515" i="9"/>
  <c r="B514" i="9"/>
  <c r="B513" i="9"/>
  <c r="B512" i="9"/>
  <c r="B511" i="9"/>
  <c r="B510" i="9"/>
  <c r="B509" i="9"/>
  <c r="B504" i="9"/>
  <c r="B503" i="9"/>
  <c r="B502" i="9"/>
  <c r="B501" i="9"/>
  <c r="B500" i="9"/>
  <c r="B499" i="9"/>
  <c r="B498" i="9"/>
  <c r="B493" i="9"/>
  <c r="B492" i="9"/>
  <c r="B491" i="9"/>
  <c r="B490" i="9"/>
  <c r="B489" i="9"/>
  <c r="B488" i="9"/>
  <c r="B487" i="9"/>
  <c r="J542" i="9"/>
  <c r="G542" i="9"/>
  <c r="D542" i="9"/>
  <c r="B482" i="9"/>
  <c r="B481" i="9"/>
  <c r="B480" i="9"/>
  <c r="B479" i="9"/>
  <c r="B478" i="9"/>
  <c r="B477" i="9"/>
  <c r="B476" i="9"/>
  <c r="A103" i="7"/>
  <c r="A101" i="7"/>
  <c r="A99" i="7"/>
  <c r="A97" i="7"/>
  <c r="A95" i="7"/>
  <c r="A93" i="7"/>
  <c r="A92" i="7"/>
  <c r="J1" i="9"/>
  <c r="J4" i="9"/>
  <c r="J5" i="9"/>
  <c r="J6" i="9"/>
  <c r="J7" i="9"/>
  <c r="J8" i="9"/>
  <c r="J9" i="9"/>
  <c r="J10" i="9"/>
  <c r="J15" i="9"/>
  <c r="J16" i="9"/>
  <c r="J17" i="9"/>
  <c r="J18" i="9"/>
  <c r="J19" i="9"/>
  <c r="J20" i="9"/>
  <c r="J21" i="9"/>
  <c r="A3" i="7"/>
  <c r="B468" i="9"/>
  <c r="B467" i="9"/>
  <c r="B466" i="9"/>
  <c r="B465" i="9"/>
  <c r="B464" i="9"/>
  <c r="B463" i="9"/>
  <c r="B462" i="9"/>
  <c r="B457" i="9"/>
  <c r="B456" i="9"/>
  <c r="B455" i="9"/>
  <c r="B454" i="9"/>
  <c r="B453" i="9"/>
  <c r="B452" i="9"/>
  <c r="B451" i="9"/>
  <c r="B446" i="9"/>
  <c r="B445" i="9"/>
  <c r="B444" i="9"/>
  <c r="B443" i="9"/>
  <c r="B442" i="9"/>
  <c r="B441" i="9"/>
  <c r="B440" i="9"/>
  <c r="B435" i="9"/>
  <c r="B434" i="9"/>
  <c r="B433" i="9"/>
  <c r="B432" i="9"/>
  <c r="B431" i="9"/>
  <c r="B430" i="9"/>
  <c r="B429" i="9"/>
  <c r="B424" i="9"/>
  <c r="B423" i="9"/>
  <c r="B422" i="9"/>
  <c r="B421" i="9"/>
  <c r="B420" i="9"/>
  <c r="B419" i="9"/>
  <c r="B418" i="9"/>
  <c r="B410" i="9"/>
  <c r="B409" i="9"/>
  <c r="B408" i="9"/>
  <c r="B407" i="9"/>
  <c r="B406" i="9"/>
  <c r="B405" i="9"/>
  <c r="B404" i="9"/>
  <c r="B399" i="9"/>
  <c r="B398" i="9"/>
  <c r="B397" i="9"/>
  <c r="B396" i="9"/>
  <c r="B395" i="9"/>
  <c r="B394" i="9"/>
  <c r="B393" i="9"/>
  <c r="B388" i="9"/>
  <c r="B387" i="9"/>
  <c r="B386" i="9"/>
  <c r="B385" i="9"/>
  <c r="B384" i="9"/>
  <c r="B383" i="9"/>
  <c r="B382" i="9"/>
  <c r="B377" i="9"/>
  <c r="B376" i="9"/>
  <c r="B375" i="9"/>
  <c r="B374" i="9"/>
  <c r="B373" i="9"/>
  <c r="B372" i="9"/>
  <c r="B371" i="9"/>
  <c r="B366" i="9"/>
  <c r="B365" i="9"/>
  <c r="B364" i="9"/>
  <c r="B363" i="9"/>
  <c r="B362" i="9"/>
  <c r="B361" i="9"/>
  <c r="B360" i="9"/>
  <c r="B355" i="9"/>
  <c r="B354" i="9"/>
  <c r="B353" i="9"/>
  <c r="B352" i="9"/>
  <c r="B351" i="9"/>
  <c r="B350" i="9"/>
  <c r="B349" i="9"/>
  <c r="B341" i="9"/>
  <c r="B340" i="9"/>
  <c r="B339" i="9"/>
  <c r="B338" i="9"/>
  <c r="B337" i="9"/>
  <c r="B336" i="9"/>
  <c r="B335" i="9"/>
  <c r="B330" i="9"/>
  <c r="B329" i="9"/>
  <c r="B328" i="9"/>
  <c r="B327" i="9"/>
  <c r="B326" i="9"/>
  <c r="B325" i="9"/>
  <c r="B324" i="9"/>
  <c r="B319" i="9"/>
  <c r="B318" i="9"/>
  <c r="B317" i="9"/>
  <c r="B316" i="9"/>
  <c r="B315" i="9"/>
  <c r="B314" i="9"/>
  <c r="B313" i="9"/>
  <c r="B308" i="9"/>
  <c r="B307" i="9"/>
  <c r="B306" i="9"/>
  <c r="B305" i="9"/>
  <c r="B304" i="9"/>
  <c r="B303" i="9"/>
  <c r="B302" i="9"/>
  <c r="B297" i="9"/>
  <c r="B296" i="9"/>
  <c r="B295" i="9"/>
  <c r="B294" i="9"/>
  <c r="B293" i="9"/>
  <c r="B292" i="9"/>
  <c r="B291" i="9"/>
  <c r="B286" i="9"/>
  <c r="B285" i="9"/>
  <c r="B284" i="9"/>
  <c r="B283" i="9"/>
  <c r="B282" i="9"/>
  <c r="B281" i="9"/>
  <c r="B280" i="9"/>
  <c r="B272" i="9"/>
  <c r="B271" i="9"/>
  <c r="B270" i="9"/>
  <c r="B269" i="9"/>
  <c r="B268" i="9"/>
  <c r="B267" i="9"/>
  <c r="B266" i="9"/>
  <c r="B261" i="9"/>
  <c r="B260" i="9"/>
  <c r="B259" i="9"/>
  <c r="B258" i="9"/>
  <c r="B257" i="9"/>
  <c r="B256" i="9"/>
  <c r="B255" i="9"/>
  <c r="B250" i="9"/>
  <c r="B249" i="9"/>
  <c r="B248" i="9"/>
  <c r="B247" i="9"/>
  <c r="B246" i="9"/>
  <c r="B245" i="9"/>
  <c r="B244" i="9"/>
  <c r="B239" i="9"/>
  <c r="B238" i="9"/>
  <c r="B237" i="9"/>
  <c r="B236" i="9"/>
  <c r="B235" i="9"/>
  <c r="B234" i="9"/>
  <c r="B233" i="9"/>
  <c r="B228" i="9"/>
  <c r="B227" i="9"/>
  <c r="B226" i="9"/>
  <c r="B225" i="9"/>
  <c r="B224" i="9"/>
  <c r="B223" i="9"/>
  <c r="B222" i="9"/>
  <c r="B217" i="9"/>
  <c r="B216" i="9"/>
  <c r="B215" i="9"/>
  <c r="B214" i="9"/>
  <c r="B213" i="9"/>
  <c r="B212" i="9"/>
  <c r="B211" i="9"/>
  <c r="B192" i="9"/>
  <c r="B191" i="9"/>
  <c r="B190" i="9"/>
  <c r="B189" i="9"/>
  <c r="B188" i="9"/>
  <c r="B187" i="9"/>
  <c r="B186" i="9"/>
  <c r="B181" i="9"/>
  <c r="B180" i="9"/>
  <c r="B179" i="9"/>
  <c r="B178" i="9"/>
  <c r="B177" i="9"/>
  <c r="B176" i="9"/>
  <c r="B175" i="9"/>
  <c r="B170" i="9"/>
  <c r="B169" i="9"/>
  <c r="B168" i="9"/>
  <c r="B167" i="9"/>
  <c r="B166" i="9"/>
  <c r="B165" i="9"/>
  <c r="B164" i="9"/>
  <c r="B159" i="9"/>
  <c r="B158" i="9"/>
  <c r="B157" i="9"/>
  <c r="B156" i="9"/>
  <c r="B155" i="9"/>
  <c r="B154" i="9"/>
  <c r="B153" i="9"/>
  <c r="B148" i="9"/>
  <c r="B147" i="9"/>
  <c r="B146" i="9"/>
  <c r="B145" i="9"/>
  <c r="B144" i="9"/>
  <c r="B143" i="9"/>
  <c r="B142" i="9"/>
  <c r="B134" i="9"/>
  <c r="B133" i="9"/>
  <c r="B132" i="9"/>
  <c r="B131" i="9"/>
  <c r="B130" i="9"/>
  <c r="B129" i="9"/>
  <c r="B128" i="9"/>
  <c r="B123" i="9"/>
  <c r="B122" i="9"/>
  <c r="B121" i="9"/>
  <c r="B120" i="9"/>
  <c r="B119" i="9"/>
  <c r="B118" i="9"/>
  <c r="B117" i="9"/>
  <c r="B112" i="9"/>
  <c r="B111" i="9"/>
  <c r="B110" i="9"/>
  <c r="B109" i="9"/>
  <c r="B108" i="9"/>
  <c r="B107" i="9"/>
  <c r="B106" i="9"/>
  <c r="B101" i="9"/>
  <c r="B100" i="9"/>
  <c r="B99" i="9"/>
  <c r="B98" i="9"/>
  <c r="B97" i="9"/>
  <c r="B96" i="9"/>
  <c r="B95" i="9"/>
  <c r="B90" i="9"/>
  <c r="B89" i="9"/>
  <c r="B88" i="9"/>
  <c r="B87" i="9"/>
  <c r="B86" i="9"/>
  <c r="B85" i="9"/>
  <c r="B84" i="9"/>
  <c r="B79" i="9"/>
  <c r="B78" i="9"/>
  <c r="B77" i="9"/>
  <c r="B76" i="9"/>
  <c r="B75" i="9"/>
  <c r="B74" i="9"/>
  <c r="B73" i="9"/>
  <c r="B65" i="9"/>
  <c r="B64" i="9"/>
  <c r="B63" i="9"/>
  <c r="B62" i="9"/>
  <c r="B61" i="9"/>
  <c r="B60" i="9"/>
  <c r="B59" i="9"/>
  <c r="B43" i="9"/>
  <c r="B42" i="9"/>
  <c r="B41" i="9"/>
  <c r="B40" i="9"/>
  <c r="B39" i="9"/>
  <c r="B38" i="9"/>
  <c r="B37" i="9"/>
  <c r="B32" i="9"/>
  <c r="B31" i="9"/>
  <c r="B30" i="9"/>
  <c r="B29" i="9"/>
  <c r="B28" i="9"/>
  <c r="B27" i="9"/>
  <c r="B26" i="9"/>
  <c r="B21" i="9"/>
  <c r="B20" i="9"/>
  <c r="B19" i="9"/>
  <c r="B18" i="9"/>
  <c r="B17" i="9"/>
  <c r="B16" i="9"/>
  <c r="B15" i="9"/>
  <c r="B10" i="9"/>
  <c r="B9" i="9"/>
  <c r="B8" i="9"/>
  <c r="B7" i="9"/>
  <c r="B6" i="9"/>
  <c r="B5" i="9"/>
  <c r="B4" i="9"/>
  <c r="G335" i="9"/>
  <c r="G440" i="9"/>
  <c r="J457" i="9"/>
  <c r="J456" i="9"/>
  <c r="J455" i="9"/>
  <c r="J446" i="9"/>
  <c r="J445" i="9"/>
  <c r="J444" i="9"/>
  <c r="J435" i="9"/>
  <c r="J434" i="9"/>
  <c r="J433" i="9"/>
  <c r="J424" i="9"/>
  <c r="J423" i="9"/>
  <c r="G468" i="9"/>
  <c r="G467" i="9"/>
  <c r="G457" i="9"/>
  <c r="G456" i="9"/>
  <c r="G446" i="9"/>
  <c r="G445" i="9"/>
  <c r="G442" i="9"/>
  <c r="G435" i="9"/>
  <c r="G434" i="9"/>
  <c r="G424" i="9"/>
  <c r="G423" i="9"/>
  <c r="G422" i="9"/>
  <c r="D468" i="9"/>
  <c r="D467" i="9"/>
  <c r="D457" i="9"/>
  <c r="D456" i="9"/>
  <c r="D446" i="9"/>
  <c r="D445" i="9"/>
  <c r="D435" i="9"/>
  <c r="D434" i="9"/>
  <c r="D424" i="9"/>
  <c r="D423" i="9"/>
  <c r="D422" i="9"/>
  <c r="J410" i="9"/>
  <c r="J409" i="9"/>
  <c r="J408" i="9"/>
  <c r="J399" i="9"/>
  <c r="J398" i="9"/>
  <c r="J397" i="9"/>
  <c r="J388" i="9"/>
  <c r="J387" i="9"/>
  <c r="J386" i="9"/>
  <c r="J377" i="9"/>
  <c r="J376" i="9"/>
  <c r="J375" i="9"/>
  <c r="J366" i="9"/>
  <c r="J365" i="9"/>
  <c r="J364" i="9"/>
  <c r="J355" i="9"/>
  <c r="J354" i="9"/>
  <c r="J353" i="9"/>
  <c r="G410" i="9"/>
  <c r="G409" i="9"/>
  <c r="G408" i="9"/>
  <c r="G399" i="9"/>
  <c r="G398" i="9"/>
  <c r="G397" i="9"/>
  <c r="G388" i="9"/>
  <c r="G387" i="9"/>
  <c r="G382" i="9"/>
  <c r="G377" i="9"/>
  <c r="G376" i="9"/>
  <c r="G372" i="9"/>
  <c r="G366" i="9"/>
  <c r="G365" i="9"/>
  <c r="G364" i="9"/>
  <c r="G355" i="9"/>
  <c r="G354" i="9"/>
  <c r="G351" i="9"/>
  <c r="D410" i="9"/>
  <c r="D409" i="9"/>
  <c r="D406" i="9"/>
  <c r="D399" i="9"/>
  <c r="D398" i="9"/>
  <c r="D397" i="9"/>
  <c r="D388" i="9"/>
  <c r="D387" i="9"/>
  <c r="D383" i="9"/>
  <c r="D377" i="9"/>
  <c r="D376" i="9"/>
  <c r="D371" i="9"/>
  <c r="D366" i="9"/>
  <c r="D365" i="9"/>
  <c r="D355" i="9"/>
  <c r="D354" i="9"/>
  <c r="D353" i="9"/>
  <c r="J341" i="9"/>
  <c r="J340" i="9"/>
  <c r="G341" i="9"/>
  <c r="G340" i="9"/>
  <c r="D341" i="9"/>
  <c r="D340" i="9"/>
  <c r="J330" i="9"/>
  <c r="J329" i="9"/>
  <c r="G330" i="9"/>
  <c r="G329" i="9"/>
  <c r="D330" i="9"/>
  <c r="D329" i="9"/>
  <c r="J328" i="9"/>
  <c r="G328" i="9"/>
  <c r="J319" i="9"/>
  <c r="J318" i="9"/>
  <c r="G319" i="9"/>
  <c r="G318" i="9"/>
  <c r="D319" i="9"/>
  <c r="D318" i="9"/>
  <c r="J308" i="9"/>
  <c r="J307" i="9"/>
  <c r="J302" i="9"/>
  <c r="G308" i="9"/>
  <c r="G307" i="9"/>
  <c r="G302" i="9"/>
  <c r="D308" i="9"/>
  <c r="D307" i="9"/>
  <c r="D304" i="9"/>
  <c r="J297" i="9"/>
  <c r="J296" i="9"/>
  <c r="G297" i="9"/>
  <c r="G296" i="9"/>
  <c r="D297" i="9"/>
  <c r="D296" i="9"/>
  <c r="D295" i="9"/>
  <c r="J286" i="9"/>
  <c r="J285" i="9"/>
  <c r="G286" i="9"/>
  <c r="G285" i="9"/>
  <c r="D286" i="9"/>
  <c r="D285" i="9"/>
  <c r="J272" i="9"/>
  <c r="J271" i="9"/>
  <c r="G272" i="9"/>
  <c r="G271" i="9"/>
  <c r="D272" i="9"/>
  <c r="D271" i="9"/>
  <c r="J261" i="9"/>
  <c r="J260" i="9"/>
  <c r="G261" i="9"/>
  <c r="G260" i="9"/>
  <c r="D261" i="9"/>
  <c r="D260" i="9"/>
  <c r="J250" i="9"/>
  <c r="J249" i="9"/>
  <c r="G250" i="9"/>
  <c r="G249" i="9"/>
  <c r="D250" i="9"/>
  <c r="D249" i="9"/>
  <c r="J239" i="9"/>
  <c r="J238" i="9"/>
  <c r="G239" i="9"/>
  <c r="G238" i="9"/>
  <c r="D239" i="9"/>
  <c r="D238" i="9"/>
  <c r="J228" i="9"/>
  <c r="J227" i="9"/>
  <c r="G228" i="9"/>
  <c r="G227" i="9"/>
  <c r="D228" i="9"/>
  <c r="D227" i="9"/>
  <c r="J217" i="9"/>
  <c r="J216" i="9"/>
  <c r="G217" i="9"/>
  <c r="G216" i="9"/>
  <c r="D217" i="9"/>
  <c r="D216" i="9"/>
  <c r="J192" i="9"/>
  <c r="J191" i="9"/>
  <c r="G192" i="9"/>
  <c r="G191" i="9"/>
  <c r="D192" i="9"/>
  <c r="D191" i="9"/>
  <c r="J181" i="9"/>
  <c r="J180" i="9"/>
  <c r="G181" i="9"/>
  <c r="G180" i="9"/>
  <c r="D181" i="9"/>
  <c r="D180" i="9"/>
  <c r="J170" i="9"/>
  <c r="J169" i="9"/>
  <c r="G170" i="9"/>
  <c r="G169" i="9"/>
  <c r="D170" i="9"/>
  <c r="D169" i="9"/>
  <c r="J159" i="9"/>
  <c r="J158" i="9"/>
  <c r="G159" i="9"/>
  <c r="G158" i="9"/>
  <c r="D159" i="9"/>
  <c r="D158" i="9"/>
  <c r="J157" i="9"/>
  <c r="J147" i="9"/>
  <c r="G148" i="9"/>
  <c r="G147" i="9"/>
  <c r="D147" i="9"/>
  <c r="J134" i="9"/>
  <c r="J133" i="9"/>
  <c r="G134" i="9"/>
  <c r="G133" i="9"/>
  <c r="D134" i="9"/>
  <c r="D133" i="9"/>
  <c r="J123" i="9"/>
  <c r="J122" i="9"/>
  <c r="G123" i="9"/>
  <c r="G122" i="9"/>
  <c r="D122" i="9"/>
  <c r="J112" i="9"/>
  <c r="J111" i="9"/>
  <c r="G112" i="9"/>
  <c r="G111" i="9"/>
  <c r="D111" i="9"/>
  <c r="D112" i="9"/>
  <c r="J101" i="9"/>
  <c r="J100" i="9"/>
  <c r="G101" i="9"/>
  <c r="G100" i="9"/>
  <c r="D101" i="9"/>
  <c r="D100" i="9"/>
  <c r="J90" i="9"/>
  <c r="J89" i="9"/>
  <c r="J88" i="9"/>
  <c r="G90" i="9"/>
  <c r="G89" i="9"/>
  <c r="D90" i="9"/>
  <c r="D89" i="9"/>
  <c r="J79" i="9"/>
  <c r="J78" i="9"/>
  <c r="G79" i="9"/>
  <c r="G78" i="9"/>
  <c r="J64" i="9"/>
  <c r="J65" i="9"/>
  <c r="D79" i="9"/>
  <c r="D78" i="9"/>
  <c r="G65" i="9"/>
  <c r="G64" i="9"/>
  <c r="J43" i="9"/>
  <c r="J42" i="9"/>
  <c r="G43" i="9"/>
  <c r="G42" i="9"/>
  <c r="J32" i="9"/>
  <c r="J31" i="9"/>
  <c r="J30" i="9"/>
  <c r="J29" i="9"/>
  <c r="J28" i="9"/>
  <c r="J27" i="9"/>
  <c r="J26" i="9"/>
  <c r="G32" i="9"/>
  <c r="G31" i="9"/>
  <c r="G30" i="9"/>
  <c r="G29" i="9"/>
  <c r="G28" i="9"/>
  <c r="G27" i="9"/>
  <c r="G26" i="9"/>
  <c r="D65" i="9"/>
  <c r="D64" i="9"/>
  <c r="D63" i="9"/>
  <c r="D62" i="9"/>
  <c r="D61" i="9"/>
  <c r="D60" i="9"/>
  <c r="D59" i="9"/>
  <c r="D37" i="9"/>
  <c r="D43" i="9"/>
  <c r="D42" i="9"/>
  <c r="D41" i="9"/>
  <c r="D40" i="9"/>
  <c r="D39" i="9"/>
  <c r="D38" i="9"/>
  <c r="D32" i="9"/>
  <c r="D31" i="9"/>
  <c r="G21" i="9"/>
  <c r="G20" i="9"/>
  <c r="G19" i="9"/>
  <c r="G18" i="9"/>
  <c r="G17" i="9"/>
  <c r="G16" i="9"/>
  <c r="G15" i="9"/>
  <c r="D21" i="9"/>
  <c r="D20" i="9"/>
  <c r="G10" i="9"/>
  <c r="G9" i="9"/>
  <c r="G8" i="9"/>
  <c r="G7" i="9"/>
  <c r="G6" i="9"/>
  <c r="G5" i="9"/>
  <c r="G4" i="9"/>
  <c r="D10" i="9"/>
  <c r="D9" i="9"/>
  <c r="A3" i="31"/>
  <c r="A2" i="31"/>
  <c r="A3" i="30"/>
  <c r="A2" i="30"/>
  <c r="J407" i="9"/>
  <c r="J406" i="9"/>
  <c r="J405" i="9"/>
  <c r="J404" i="9"/>
  <c r="G407" i="9"/>
  <c r="G406" i="9"/>
  <c r="G405" i="9"/>
  <c r="G404" i="9"/>
  <c r="D408" i="9"/>
  <c r="D407" i="9"/>
  <c r="D405" i="9"/>
  <c r="D404" i="9"/>
  <c r="A404" i="9"/>
  <c r="J339" i="9"/>
  <c r="J338" i="9"/>
  <c r="J337" i="9"/>
  <c r="J336" i="9"/>
  <c r="J335" i="9"/>
  <c r="G339" i="9"/>
  <c r="G338" i="9"/>
  <c r="G337" i="9"/>
  <c r="G336" i="9"/>
  <c r="D339" i="9"/>
  <c r="D338" i="9"/>
  <c r="D337" i="9"/>
  <c r="D336" i="9"/>
  <c r="D335" i="9"/>
  <c r="A335" i="9"/>
  <c r="J270" i="9"/>
  <c r="J269" i="9"/>
  <c r="J268" i="9"/>
  <c r="J267" i="9"/>
  <c r="J266" i="9"/>
  <c r="G270" i="9"/>
  <c r="G269" i="9"/>
  <c r="G268" i="9"/>
  <c r="G267" i="9"/>
  <c r="G266" i="9"/>
  <c r="D270" i="9"/>
  <c r="D269" i="9"/>
  <c r="D268" i="9"/>
  <c r="D267" i="9"/>
  <c r="D266" i="9"/>
  <c r="A266" i="9"/>
  <c r="J132" i="9"/>
  <c r="J131" i="9"/>
  <c r="J130" i="9"/>
  <c r="J129" i="9"/>
  <c r="J128" i="9"/>
  <c r="G132" i="9"/>
  <c r="G131" i="9"/>
  <c r="G130" i="9"/>
  <c r="G129" i="9"/>
  <c r="G128" i="9"/>
  <c r="A128" i="9"/>
  <c r="D132" i="9"/>
  <c r="D131" i="9"/>
  <c r="D130" i="9"/>
  <c r="D129" i="9"/>
  <c r="D128" i="9"/>
  <c r="A79" i="7"/>
  <c r="A66" i="7"/>
  <c r="A53" i="7"/>
  <c r="A27" i="7"/>
  <c r="J466" i="9"/>
  <c r="J465" i="9"/>
  <c r="J464" i="9"/>
  <c r="J463" i="9"/>
  <c r="J462" i="9"/>
  <c r="G466" i="9"/>
  <c r="G465" i="9"/>
  <c r="G464" i="9"/>
  <c r="G463" i="9"/>
  <c r="G462" i="9"/>
  <c r="J454" i="9"/>
  <c r="J453" i="9"/>
  <c r="J452" i="9"/>
  <c r="J451" i="9"/>
  <c r="G455" i="9"/>
  <c r="G454" i="9"/>
  <c r="G453" i="9"/>
  <c r="G452" i="9"/>
  <c r="G451" i="9"/>
  <c r="J443" i="9"/>
  <c r="J442" i="9"/>
  <c r="J441" i="9"/>
  <c r="J440" i="9"/>
  <c r="J432" i="9"/>
  <c r="J431" i="9"/>
  <c r="J430" i="9"/>
  <c r="G444" i="9"/>
  <c r="G443" i="9"/>
  <c r="G441" i="9"/>
  <c r="J429" i="9"/>
  <c r="G433" i="9"/>
  <c r="G432" i="9"/>
  <c r="G431" i="9"/>
  <c r="G430" i="9"/>
  <c r="G429" i="9"/>
  <c r="J422" i="9"/>
  <c r="J421" i="9"/>
  <c r="J420" i="9"/>
  <c r="J419" i="9"/>
  <c r="J418" i="9"/>
  <c r="G421" i="9"/>
  <c r="G420" i="9"/>
  <c r="G419" i="9"/>
  <c r="G418" i="9"/>
  <c r="D466" i="9"/>
  <c r="D465" i="9"/>
  <c r="D464" i="9"/>
  <c r="D463" i="9"/>
  <c r="D462" i="9"/>
  <c r="D455" i="9"/>
  <c r="D454" i="9"/>
  <c r="D453" i="9"/>
  <c r="D452" i="9"/>
  <c r="D451" i="9"/>
  <c r="D444" i="9"/>
  <c r="D443" i="9"/>
  <c r="D442" i="9"/>
  <c r="D441" i="9"/>
  <c r="D440" i="9"/>
  <c r="D433" i="9"/>
  <c r="D432" i="9"/>
  <c r="D431" i="9"/>
  <c r="D430" i="9"/>
  <c r="D429" i="9"/>
  <c r="D419" i="9"/>
  <c r="D421" i="9"/>
  <c r="D420" i="9"/>
  <c r="D418" i="9"/>
  <c r="A462" i="9"/>
  <c r="A451" i="9"/>
  <c r="A440" i="9"/>
  <c r="A429" i="9"/>
  <c r="A418" i="9"/>
  <c r="A417" i="9"/>
  <c r="A81" i="7"/>
  <c r="A90" i="7"/>
  <c r="A88" i="7"/>
  <c r="A86" i="7"/>
  <c r="A84" i="7"/>
  <c r="A82" i="7"/>
  <c r="G2" i="19"/>
  <c r="E2" i="19"/>
  <c r="J396" i="9"/>
  <c r="J395" i="9"/>
  <c r="J394" i="9"/>
  <c r="J393" i="9"/>
  <c r="J385" i="9"/>
  <c r="J384" i="9"/>
  <c r="J383" i="9"/>
  <c r="J382" i="9"/>
  <c r="J374" i="9"/>
  <c r="J373" i="9"/>
  <c r="J372" i="9"/>
  <c r="J371" i="9"/>
  <c r="J363" i="9"/>
  <c r="J362" i="9"/>
  <c r="J361" i="9"/>
  <c r="J360" i="9"/>
  <c r="J352" i="9"/>
  <c r="J351" i="9"/>
  <c r="J350" i="9"/>
  <c r="J349" i="9"/>
  <c r="G396" i="9"/>
  <c r="G395" i="9"/>
  <c r="G394" i="9"/>
  <c r="G393" i="9"/>
  <c r="G386" i="9"/>
  <c r="G385" i="9"/>
  <c r="G384" i="9"/>
  <c r="G383" i="9"/>
  <c r="G375" i="9"/>
  <c r="G374" i="9"/>
  <c r="G373" i="9"/>
  <c r="G371" i="9"/>
  <c r="G363" i="9"/>
  <c r="G362" i="9"/>
  <c r="G361" i="9"/>
  <c r="G360" i="9"/>
  <c r="G353" i="9"/>
  <c r="G352" i="9"/>
  <c r="G350" i="9"/>
  <c r="G349" i="9"/>
  <c r="J327" i="9"/>
  <c r="J326" i="9"/>
  <c r="J325" i="9"/>
  <c r="J324" i="9"/>
  <c r="G327" i="9"/>
  <c r="G326" i="9"/>
  <c r="G325" i="9"/>
  <c r="G324" i="9"/>
  <c r="J317" i="9"/>
  <c r="J316" i="9"/>
  <c r="J315" i="9"/>
  <c r="J314" i="9"/>
  <c r="J313" i="9"/>
  <c r="G317" i="9"/>
  <c r="G316" i="9"/>
  <c r="G315" i="9"/>
  <c r="G314" i="9"/>
  <c r="G313" i="9"/>
  <c r="J306" i="9"/>
  <c r="J305" i="9"/>
  <c r="J304" i="9"/>
  <c r="J303" i="9"/>
  <c r="G306" i="9"/>
  <c r="G305" i="9"/>
  <c r="G304" i="9"/>
  <c r="G303" i="9"/>
  <c r="J295" i="9"/>
  <c r="J294" i="9"/>
  <c r="J293" i="9"/>
  <c r="J292" i="9"/>
  <c r="J291" i="9"/>
  <c r="G295" i="9"/>
  <c r="G294" i="9"/>
  <c r="G293" i="9"/>
  <c r="G292" i="9"/>
  <c r="G291" i="9"/>
  <c r="J284" i="9"/>
  <c r="J283" i="9"/>
  <c r="J282" i="9"/>
  <c r="J281" i="9"/>
  <c r="J280" i="9"/>
  <c r="G284" i="9"/>
  <c r="G283" i="9"/>
  <c r="G282" i="9"/>
  <c r="G281" i="9"/>
  <c r="G280" i="9"/>
  <c r="J259" i="9"/>
  <c r="J258" i="9"/>
  <c r="J257" i="9"/>
  <c r="J256" i="9"/>
  <c r="J255" i="9"/>
  <c r="G259" i="9"/>
  <c r="G258" i="9"/>
  <c r="G257" i="9"/>
  <c r="G256" i="9"/>
  <c r="G255" i="9"/>
  <c r="J248" i="9"/>
  <c r="J247" i="9"/>
  <c r="J246" i="9"/>
  <c r="J245" i="9"/>
  <c r="J244" i="9"/>
  <c r="G248" i="9"/>
  <c r="G247" i="9"/>
  <c r="G246" i="9"/>
  <c r="G245" i="9"/>
  <c r="G244" i="9"/>
  <c r="J237" i="9"/>
  <c r="J236" i="9"/>
  <c r="J235" i="9"/>
  <c r="J234" i="9"/>
  <c r="J233" i="9"/>
  <c r="G237" i="9"/>
  <c r="G236" i="9"/>
  <c r="G235" i="9"/>
  <c r="G234" i="9"/>
  <c r="G233" i="9"/>
  <c r="J226" i="9"/>
  <c r="J225" i="9"/>
  <c r="J224" i="9"/>
  <c r="J223" i="9"/>
  <c r="J222" i="9"/>
  <c r="G226" i="9"/>
  <c r="G225" i="9"/>
  <c r="G224" i="9"/>
  <c r="G223" i="9"/>
  <c r="G222" i="9"/>
  <c r="J213" i="9"/>
  <c r="J215" i="9"/>
  <c r="J214" i="9"/>
  <c r="J212" i="9"/>
  <c r="J211" i="9"/>
  <c r="G215" i="9"/>
  <c r="G214" i="9"/>
  <c r="G213" i="9"/>
  <c r="G212" i="9"/>
  <c r="G211" i="9"/>
  <c r="J190" i="9"/>
  <c r="J189" i="9"/>
  <c r="J188" i="9"/>
  <c r="J187" i="9"/>
  <c r="J186" i="9"/>
  <c r="G190" i="9"/>
  <c r="G189" i="9"/>
  <c r="G188" i="9"/>
  <c r="G187" i="9"/>
  <c r="G186" i="9"/>
  <c r="J179" i="9"/>
  <c r="J178" i="9"/>
  <c r="J177" i="9"/>
  <c r="J176" i="9"/>
  <c r="J175" i="9"/>
  <c r="G179" i="9"/>
  <c r="G178" i="9"/>
  <c r="G177" i="9"/>
  <c r="G176" i="9"/>
  <c r="G175" i="9"/>
  <c r="G168" i="9"/>
  <c r="G167" i="9"/>
  <c r="G166" i="9"/>
  <c r="G165" i="9"/>
  <c r="G164" i="9"/>
  <c r="J168" i="9"/>
  <c r="J167" i="9"/>
  <c r="J166" i="9"/>
  <c r="J165" i="9"/>
  <c r="J164" i="9"/>
  <c r="J156" i="9"/>
  <c r="J155" i="9"/>
  <c r="J154" i="9"/>
  <c r="J153" i="9"/>
  <c r="J146" i="9"/>
  <c r="J145" i="9"/>
  <c r="J144" i="9"/>
  <c r="J143" i="9"/>
  <c r="J142" i="9"/>
  <c r="G146" i="9"/>
  <c r="G145" i="9"/>
  <c r="G144" i="9"/>
  <c r="G143" i="9"/>
  <c r="G142" i="9"/>
  <c r="G157" i="9"/>
  <c r="G156" i="9"/>
  <c r="G155" i="9"/>
  <c r="G154" i="9"/>
  <c r="G153" i="9"/>
  <c r="J121" i="9"/>
  <c r="J120" i="9"/>
  <c r="J119" i="9"/>
  <c r="J118" i="9"/>
  <c r="J117" i="9"/>
  <c r="J110" i="9"/>
  <c r="J109" i="9"/>
  <c r="J108" i="9"/>
  <c r="J107" i="9"/>
  <c r="J106" i="9"/>
  <c r="J99" i="9"/>
  <c r="J98" i="9"/>
  <c r="J97" i="9"/>
  <c r="J96" i="9"/>
  <c r="J95" i="9"/>
  <c r="J87" i="9"/>
  <c r="J86" i="9"/>
  <c r="J85" i="9"/>
  <c r="J84" i="9"/>
  <c r="J77" i="9"/>
  <c r="J76" i="9"/>
  <c r="J75" i="9"/>
  <c r="J74" i="9"/>
  <c r="J73" i="9"/>
  <c r="G121" i="9"/>
  <c r="G120" i="9"/>
  <c r="G119" i="9"/>
  <c r="G118" i="9"/>
  <c r="G117" i="9"/>
  <c r="G110" i="9"/>
  <c r="G109" i="9"/>
  <c r="G108" i="9"/>
  <c r="G107" i="9"/>
  <c r="G106" i="9"/>
  <c r="G99" i="9"/>
  <c r="G98" i="9"/>
  <c r="G97" i="9"/>
  <c r="G96" i="9"/>
  <c r="G95" i="9"/>
  <c r="G88" i="9"/>
  <c r="G87" i="9"/>
  <c r="G86" i="9"/>
  <c r="G85" i="9"/>
  <c r="G84" i="9"/>
  <c r="G76" i="9"/>
  <c r="G77" i="9"/>
  <c r="G75" i="9"/>
  <c r="G74" i="9"/>
  <c r="G73" i="9"/>
  <c r="J63" i="9"/>
  <c r="J62" i="9"/>
  <c r="J61" i="9"/>
  <c r="J60" i="9"/>
  <c r="J59" i="9"/>
  <c r="J41" i="9"/>
  <c r="J40" i="9"/>
  <c r="J39" i="9"/>
  <c r="J38" i="9"/>
  <c r="J37" i="9"/>
  <c r="G63" i="9"/>
  <c r="G62" i="9"/>
  <c r="G61" i="9"/>
  <c r="G60" i="9"/>
  <c r="G59" i="9"/>
  <c r="G41" i="9"/>
  <c r="G40" i="9"/>
  <c r="G39" i="9"/>
  <c r="G38" i="9"/>
  <c r="G37" i="9"/>
  <c r="G1" i="9"/>
  <c r="D396" i="9"/>
  <c r="D395" i="9"/>
  <c r="D394" i="9"/>
  <c r="D386" i="9"/>
  <c r="D385" i="9"/>
  <c r="D384" i="9"/>
  <c r="D375" i="9"/>
  <c r="D374" i="9"/>
  <c r="D373" i="9"/>
  <c r="D372" i="9"/>
  <c r="D363" i="9"/>
  <c r="D364" i="9"/>
  <c r="D362" i="9"/>
  <c r="D361" i="9"/>
  <c r="D352" i="9"/>
  <c r="D351" i="9"/>
  <c r="D350" i="9"/>
  <c r="D328" i="9"/>
  <c r="D327" i="9"/>
  <c r="D326" i="9"/>
  <c r="D325" i="9"/>
  <c r="D317" i="9"/>
  <c r="D316" i="9"/>
  <c r="D315" i="9"/>
  <c r="D314" i="9"/>
  <c r="D306" i="9"/>
  <c r="D305" i="9"/>
  <c r="D303" i="9"/>
  <c r="D294" i="9"/>
  <c r="D293" i="9"/>
  <c r="D292" i="9"/>
  <c r="D284" i="9"/>
  <c r="D283" i="9"/>
  <c r="D282" i="9"/>
  <c r="D281" i="9"/>
  <c r="D259" i="9"/>
  <c r="D258" i="9"/>
  <c r="D257" i="9"/>
  <c r="D256" i="9"/>
  <c r="D248" i="9"/>
  <c r="D247" i="9"/>
  <c r="D246" i="9"/>
  <c r="D245" i="9"/>
  <c r="D237" i="9"/>
  <c r="D236" i="9"/>
  <c r="D235" i="9"/>
  <c r="D234" i="9"/>
  <c r="D226" i="9"/>
  <c r="D225" i="9"/>
  <c r="D224" i="9"/>
  <c r="D223" i="9"/>
  <c r="D215" i="9"/>
  <c r="D214" i="9"/>
  <c r="D213" i="9"/>
  <c r="D212" i="9"/>
  <c r="D190" i="9"/>
  <c r="D189" i="9"/>
  <c r="D188" i="9"/>
  <c r="D187" i="9"/>
  <c r="D179" i="9"/>
  <c r="D178" i="9"/>
  <c r="D177" i="9"/>
  <c r="D176" i="9"/>
  <c r="D168" i="9"/>
  <c r="D167" i="9"/>
  <c r="D166" i="9"/>
  <c r="D165" i="9"/>
  <c r="D157" i="9"/>
  <c r="D156" i="9"/>
  <c r="D155" i="9"/>
  <c r="D154" i="9"/>
  <c r="D146" i="9"/>
  <c r="D145" i="9"/>
  <c r="D144" i="9"/>
  <c r="D143" i="9"/>
  <c r="D121" i="9"/>
  <c r="D120" i="9"/>
  <c r="D119" i="9"/>
  <c r="D118" i="9"/>
  <c r="D110" i="9"/>
  <c r="D109" i="9"/>
  <c r="D108" i="9"/>
  <c r="D107" i="9"/>
  <c r="D99" i="9"/>
  <c r="D98" i="9"/>
  <c r="D97" i="9"/>
  <c r="D96" i="9"/>
  <c r="D88" i="9"/>
  <c r="D87" i="9"/>
  <c r="D86" i="9"/>
  <c r="D85" i="9"/>
  <c r="D77" i="9"/>
  <c r="D76" i="9"/>
  <c r="D75" i="9"/>
  <c r="D74" i="9"/>
  <c r="D30" i="9"/>
  <c r="D29" i="9"/>
  <c r="D28" i="9"/>
  <c r="D27" i="9"/>
  <c r="D19" i="9"/>
  <c r="D18" i="9"/>
  <c r="D17" i="9"/>
  <c r="D16" i="9"/>
  <c r="D8" i="9"/>
  <c r="D6" i="9"/>
  <c r="D5" i="9"/>
  <c r="A3" i="29"/>
  <c r="A2" i="29"/>
  <c r="A3" i="28"/>
  <c r="A2" i="28"/>
  <c r="A3" i="25"/>
  <c r="A2" i="25"/>
  <c r="A3" i="24"/>
  <c r="A2" i="24"/>
  <c r="D393" i="9"/>
  <c r="D382" i="9"/>
  <c r="D360" i="9"/>
  <c r="D349" i="9"/>
  <c r="D186" i="9"/>
  <c r="D175" i="9"/>
  <c r="D164" i="9"/>
  <c r="D153" i="9"/>
  <c r="D142" i="9"/>
  <c r="D324" i="9"/>
  <c r="D313" i="9"/>
  <c r="D302" i="9"/>
  <c r="D291" i="9"/>
  <c r="D280" i="9"/>
  <c r="D117" i="9"/>
  <c r="D106" i="9"/>
  <c r="D95" i="9"/>
  <c r="D84" i="9"/>
  <c r="D73" i="9"/>
  <c r="A393" i="9"/>
  <c r="A382" i="9"/>
  <c r="A371" i="9"/>
  <c r="A360" i="9"/>
  <c r="A349" i="9"/>
  <c r="A348" i="9"/>
  <c r="A186" i="9"/>
  <c r="A175" i="9"/>
  <c r="A164" i="9"/>
  <c r="A153" i="9"/>
  <c r="A142" i="9"/>
  <c r="A141" i="9"/>
  <c r="A324" i="9"/>
  <c r="A313" i="9"/>
  <c r="A302" i="9"/>
  <c r="A291" i="9"/>
  <c r="A280" i="9"/>
  <c r="A279" i="9"/>
  <c r="A117" i="9"/>
  <c r="A106" i="9"/>
  <c r="A95" i="9"/>
  <c r="A84" i="9"/>
  <c r="A73" i="9"/>
  <c r="A72" i="9"/>
  <c r="A77" i="7"/>
  <c r="A75" i="7"/>
  <c r="A73" i="7"/>
  <c r="A71" i="7"/>
  <c r="A69" i="7"/>
  <c r="A68" i="7"/>
  <c r="A38" i="7"/>
  <c r="A36" i="7"/>
  <c r="A34" i="7"/>
  <c r="A32" i="7"/>
  <c r="A30" i="7"/>
  <c r="A29" i="7"/>
  <c r="A64" i="7"/>
  <c r="A62" i="7"/>
  <c r="A60" i="7"/>
  <c r="A58" i="7"/>
  <c r="A56" i="7"/>
  <c r="A55" i="7"/>
  <c r="A25" i="7"/>
  <c r="A23" i="7"/>
  <c r="A21" i="7"/>
  <c r="A19" i="7"/>
  <c r="A17" i="7"/>
  <c r="A16" i="7"/>
  <c r="A255" i="9"/>
  <c r="A244" i="9"/>
  <c r="A233" i="9"/>
  <c r="A222" i="9"/>
  <c r="A211" i="9"/>
  <c r="A210" i="9"/>
  <c r="A51" i="7"/>
  <c r="A49" i="7"/>
  <c r="A47" i="7"/>
  <c r="A45" i="7"/>
  <c r="A43" i="7"/>
  <c r="D4" i="9"/>
  <c r="D26" i="9"/>
  <c r="D15" i="9"/>
  <c r="D255" i="9"/>
  <c r="D244" i="9"/>
  <c r="D233" i="9"/>
  <c r="D222" i="9"/>
  <c r="D211" i="9"/>
  <c r="A3" i="9"/>
  <c r="C2" i="19"/>
  <c r="D1" i="9"/>
  <c r="A59" i="9"/>
  <c r="A37" i="9"/>
  <c r="A26" i="9"/>
  <c r="A15" i="9"/>
  <c r="A4" i="9"/>
  <c r="A14" i="7"/>
  <c r="A10" i="7"/>
  <c r="A8" i="7"/>
  <c r="A6" i="7"/>
  <c r="A4" i="7"/>
  <c r="A2" i="7"/>
  <c r="G208" i="9" l="1"/>
  <c r="D208" i="9"/>
  <c r="J208" i="9"/>
  <c r="J346" i="9"/>
  <c r="J277" i="9"/>
  <c r="G415" i="9"/>
  <c r="G346" i="9"/>
  <c r="D415" i="9"/>
  <c r="D139" i="9"/>
  <c r="J139" i="9"/>
  <c r="D346" i="9"/>
  <c r="G277" i="9"/>
  <c r="D277" i="9"/>
  <c r="G139" i="9"/>
  <c r="J415" i="9"/>
  <c r="D544" i="9" l="1"/>
  <c r="C4" i="19" s="1"/>
  <c r="C5" i="19" s="1"/>
  <c r="C9" i="19" s="1"/>
  <c r="J544" i="9"/>
  <c r="G4" i="19" s="1"/>
  <c r="G5" i="19" s="1"/>
  <c r="G9" i="19" s="1"/>
  <c r="G544" i="9"/>
  <c r="E4" i="19" s="1"/>
  <c r="E5" i="19" s="1"/>
  <c r="E9" i="19" s="1"/>
</calcChain>
</file>

<file path=xl/sharedStrings.xml><?xml version="1.0" encoding="utf-8"?>
<sst xmlns="http://schemas.openxmlformats.org/spreadsheetml/2006/main" count="3092" uniqueCount="59">
  <si>
    <t>&lt;MOTIVATIE&gt;</t>
  </si>
  <si>
    <t>Consensus</t>
  </si>
  <si>
    <t>SCORE</t>
  </si>
  <si>
    <t>Score:</t>
  </si>
  <si>
    <t>Totaalwaardes</t>
  </si>
  <si>
    <t>Totaalwaarder criterium kwaliteit</t>
  </si>
  <si>
    <t>Onderdeel</t>
  </si>
  <si>
    <t>Totaal behaalde waarde criterium kwaliteit:</t>
  </si>
  <si>
    <t>Totaal behaalde waarde criterium prijs:</t>
  </si>
  <si>
    <t>Eindscore (kwaliteit/prijs):</t>
  </si>
  <si>
    <t>Inschrijver 1</t>
  </si>
  <si>
    <t>Voldoende</t>
  </si>
  <si>
    <t>Onvoldoende</t>
  </si>
  <si>
    <t>Motivatie consensus:</t>
  </si>
  <si>
    <t>Beter</t>
  </si>
  <si>
    <t>Minder</t>
  </si>
  <si>
    <t xml:space="preserve">1. Stabiliteit </t>
  </si>
  <si>
    <t>4. Gemak schoonmaken</t>
  </si>
  <si>
    <t>Behaalde waarde:</t>
  </si>
  <si>
    <t>2. Constructie tussen frame en zitting</t>
  </si>
  <si>
    <t>7.2 PRODUCTDEMONSTRATIE</t>
  </si>
  <si>
    <t>7.2 Productdemonstratie</t>
  </si>
  <si>
    <t>Vergelijkbaar</t>
  </si>
  <si>
    <t xml:space="preserve">Aanbestedende dienst zal conform een nader te bepalen planning een productdemonstratie organiseren op haar locatie. Tijdens deze productdemonstratie zal de kwaliteit van diverse uitgevraagde producten conform objectieve criteria worden getoetst, getest en beoordeeld. </t>
  </si>
  <si>
    <t>Inschrijver 2</t>
  </si>
  <si>
    <t>Inschrijver 3</t>
  </si>
  <si>
    <t>7.1. A BEANTWOORDING OPEN VRAGEN</t>
  </si>
  <si>
    <t>Onacceptabel</t>
  </si>
  <si>
    <t>3. Gemak schoonmaken</t>
  </si>
  <si>
    <t xml:space="preserve">5. Opening en sluiting deur </t>
  </si>
  <si>
    <t>6. Geluid bij opening en sluiting deur</t>
  </si>
  <si>
    <t>3. Uitstraling/vormgeving passend bij het bij het ontwerp en gevraagde kleuren uit bijlage 10</t>
  </si>
  <si>
    <t>5. Mate veiligheid (scherpe randen, hoeken, stevigheid)</t>
  </si>
  <si>
    <t>2. Constructie tussen poten en tafelblad</t>
  </si>
  <si>
    <t>6. Zitcomfort</t>
  </si>
  <si>
    <t>4. Mate veiligheid (scherpe randen, hoeken, stevigheid)</t>
  </si>
  <si>
    <t>Architect</t>
  </si>
  <si>
    <t>Medewerker Interieurverzorging</t>
  </si>
  <si>
    <t>Medewerker Bodedienst 1</t>
  </si>
  <si>
    <t>Medewerker Bodedienst 2</t>
  </si>
  <si>
    <t>Medewerker Fysiek Domein</t>
  </si>
  <si>
    <t>Medewerker Bedrijfsvoering</t>
  </si>
  <si>
    <t>Medewerker Sociaal Domein</t>
  </si>
  <si>
    <t xml:space="preserve">6.	Stoel pantry (kuipstoel) – Code Z.15  </t>
  </si>
  <si>
    <t>2. Uitstraling/vormgeving passend bij het bij het ontwerp en gevraagde kleuren uit bijlage 10</t>
  </si>
  <si>
    <t>Totaal productdemonstratie:</t>
  </si>
  <si>
    <t>maximaal 3 maal 'matig'</t>
  </si>
  <si>
    <t xml:space="preserve">Indien een Inschrijver tijdens de productdemonstratie voor item 1 t/m 6 gezamenlijk 9 keer of vaker als 'matig' wordt beoordeeld, wordt de inschrijving eveneens uitgesloten van verdere deelname.					</t>
  </si>
  <si>
    <t>Uitmuntend</t>
  </si>
  <si>
    <t>Matig</t>
  </si>
  <si>
    <t>8. Schuifdeurkast laag met plantenbak (excl. binnenbak) - Code E.04</t>
  </si>
  <si>
    <t>7.	Vergadertafel rechthoek 6P – Code T.15</t>
  </si>
  <si>
    <t xml:space="preserve">5.	Barkruk pantry hoog – Code Z.09 </t>
  </si>
  <si>
    <t xml:space="preserve">4.	Vergaderstoel raadzaal – Code Z.05 </t>
  </si>
  <si>
    <t>3.	Vergaderstoel B&amp;W – Code Z.03</t>
  </si>
  <si>
    <t>2.	Stoel pantry met armleuning – Code Z.02a</t>
  </si>
  <si>
    <t xml:space="preserve">1.	Vergaderstoel - Code Z.01 </t>
  </si>
  <si>
    <t>Senior Projectleider</t>
  </si>
  <si>
    <t>Junior Projectleider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</si>
</sst>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0.0000"/>
  </numFmts>
  <fonts count="23" x14ac:knownFonts="1">
    <font>
      <sz val="11"/>
      <color theme="1"/>
      <name val="Calibri"/>
      <family val="2"/>
      <scheme val="minor"/>
    </font>
    <font>
      <sz val="10"/>
      <color theme="1"/>
      <name val="Verdana"/>
      <family val="2"/>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0"/>
      <name val="Verdana"/>
      <family val="2"/>
    </font>
    <font>
      <sz val="12"/>
      <color rgb="FF454545"/>
      <name val="Helvetica Neue"/>
      <family val="2"/>
    </font>
    <font>
      <sz val="11"/>
      <color theme="0"/>
      <name val="Calibri"/>
      <family val="2"/>
      <scheme val="minor"/>
    </font>
    <font>
      <sz val="8"/>
      <name val="Calibri"/>
      <family val="2"/>
      <scheme val="minor"/>
    </font>
    <font>
      <sz val="11"/>
      <color rgb="FFFF0000"/>
      <name val="Calibri"/>
      <family val="2"/>
      <scheme val="minor"/>
    </font>
    <font>
      <sz val="8"/>
      <color rgb="FFFF0000"/>
      <name val="Verdana"/>
      <family val="2"/>
    </font>
    <font>
      <sz val="10"/>
      <color rgb="FFFF0000"/>
      <name val="Verdana"/>
      <family val="2"/>
    </font>
    <font>
      <sz val="10"/>
      <color theme="0"/>
      <name val="Verdana"/>
      <family val="2"/>
    </font>
    <font>
      <b/>
      <sz val="10"/>
      <color theme="0"/>
      <name val="Verdana"/>
      <family val="2"/>
    </font>
    <font>
      <b/>
      <sz val="8"/>
      <color theme="0"/>
      <name val="Verdana"/>
      <family val="2"/>
    </font>
    <font>
      <sz val="10"/>
      <color rgb="FF000000"/>
      <name val="Verdana"/>
      <family val="2"/>
    </font>
    <font>
      <b/>
      <sz val="16"/>
      <color theme="0"/>
      <name val="Verdana"/>
      <family val="2"/>
    </font>
    <font>
      <sz val="16"/>
      <color theme="1"/>
      <name val="Verdana"/>
      <family val="2"/>
    </font>
    <font>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EAF1DD"/>
        <bgColor indexed="64"/>
      </patternFill>
    </fill>
    <fill>
      <patternFill patternType="solid">
        <fgColor rgb="FF346E3A"/>
        <bgColor indexed="64"/>
      </patternFill>
    </fill>
    <fill>
      <patternFill patternType="solid">
        <fgColor theme="0" tint="-4.9989318521683403E-2"/>
        <bgColor indexed="64"/>
      </patternFill>
    </fill>
    <fill>
      <patternFill patternType="solid">
        <fgColor rgb="FFEAF1DD"/>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s>
  <cellStyleXfs count="5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8">
    <xf numFmtId="0" fontId="0" fillId="0" borderId="0" xfId="0"/>
    <xf numFmtId="0" fontId="4" fillId="0" borderId="0" xfId="0" applyFont="1"/>
    <xf numFmtId="0" fontId="0" fillId="0" borderId="0" xfId="0" applyAlignment="1">
      <alignment wrapText="1"/>
    </xf>
    <xf numFmtId="165" fontId="4" fillId="0" borderId="0" xfId="0" applyNumberFormat="1" applyFont="1" applyAlignment="1">
      <alignment horizontal="center"/>
    </xf>
    <xf numFmtId="0" fontId="4" fillId="2" borderId="0" xfId="0" applyFont="1" applyFill="1"/>
    <xf numFmtId="0" fontId="4" fillId="2" borderId="7" xfId="0" applyFont="1" applyFill="1" applyBorder="1" applyAlignment="1">
      <alignment horizontal="left" vertical="center" wrapText="1" indent="1"/>
    </xf>
    <xf numFmtId="0" fontId="6" fillId="2" borderId="7" xfId="0" applyFont="1" applyFill="1" applyBorder="1" applyAlignment="1">
      <alignment horizontal="left" vertical="center" indent="1"/>
    </xf>
    <xf numFmtId="0" fontId="10" fillId="0" borderId="0" xfId="0" applyFont="1"/>
    <xf numFmtId="0" fontId="11" fillId="0" borderId="0" xfId="0" applyFont="1"/>
    <xf numFmtId="164" fontId="4" fillId="3" borderId="1" xfId="0" applyNumberFormat="1" applyFont="1" applyFill="1" applyBorder="1" applyAlignment="1">
      <alignment horizontal="center" vertical="center" wrapText="1"/>
    </xf>
    <xf numFmtId="0" fontId="4" fillId="2" borderId="0" xfId="0" applyFont="1" applyFill="1" applyAlignment="1">
      <alignment horizontal="left" vertical="center" wrapText="1" indent="1"/>
    </xf>
    <xf numFmtId="164" fontId="4" fillId="3" borderId="9" xfId="0" applyNumberFormat="1" applyFont="1" applyFill="1" applyBorder="1" applyAlignment="1">
      <alignment horizontal="center" vertical="center" wrapText="1"/>
    </xf>
    <xf numFmtId="0" fontId="13" fillId="0" borderId="0" xfId="0" applyFont="1"/>
    <xf numFmtId="0" fontId="14" fillId="0" borderId="0" xfId="0" applyFont="1"/>
    <xf numFmtId="0" fontId="15" fillId="0" borderId="0" xfId="0" applyFont="1" applyAlignment="1">
      <alignment vertical="center"/>
    </xf>
    <xf numFmtId="0" fontId="4" fillId="0" borderId="6" xfId="0" applyFont="1" applyBorder="1"/>
    <xf numFmtId="165" fontId="5" fillId="3"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left" vertical="center" indent="1"/>
    </xf>
    <xf numFmtId="0" fontId="3" fillId="2" borderId="7" xfId="0" applyFont="1" applyFill="1" applyBorder="1" applyAlignment="1">
      <alignment horizontal="left" vertical="center" indent="1"/>
    </xf>
    <xf numFmtId="0" fontId="2" fillId="0" borderId="0" xfId="0" applyFont="1"/>
    <xf numFmtId="0" fontId="16" fillId="0" borderId="0" xfId="0" applyFont="1"/>
    <xf numFmtId="0" fontId="6" fillId="4" borderId="1" xfId="0" applyFont="1" applyFill="1" applyBorder="1" applyAlignment="1">
      <alignment horizontal="center" vertical="center" wrapText="1"/>
    </xf>
    <xf numFmtId="0" fontId="17" fillId="6"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8" xfId="0" applyFont="1" applyFill="1" applyBorder="1" applyAlignment="1">
      <alignment horizontal="left" vertical="center" wrapText="1"/>
    </xf>
    <xf numFmtId="0" fontId="6" fillId="4" borderId="2" xfId="0" applyFont="1" applyFill="1" applyBorder="1" applyAlignment="1" applyProtection="1">
      <alignment horizontal="left" vertical="center" indent="1"/>
      <protection locked="0"/>
    </xf>
    <xf numFmtId="165" fontId="6" fillId="4" borderId="4" xfId="0" applyNumberFormat="1" applyFont="1" applyFill="1" applyBorder="1" applyAlignment="1" applyProtection="1">
      <alignment horizontal="center" vertical="center"/>
      <protection locked="0"/>
    </xf>
    <xf numFmtId="0" fontId="6" fillId="6" borderId="5" xfId="0" applyFont="1" applyFill="1" applyBorder="1" applyAlignment="1">
      <alignment horizontal="left" vertical="center" wrapText="1" indent="1"/>
    </xf>
    <xf numFmtId="165" fontId="6" fillId="6" borderId="1" xfId="0" applyNumberFormat="1" applyFont="1" applyFill="1" applyBorder="1" applyAlignment="1">
      <alignment horizontal="center" vertical="center"/>
    </xf>
    <xf numFmtId="165" fontId="6" fillId="6" borderId="10" xfId="0" applyNumberFormat="1" applyFont="1" applyFill="1" applyBorder="1" applyAlignment="1">
      <alignment horizontal="center" vertical="center"/>
    </xf>
    <xf numFmtId="165" fontId="17" fillId="6" borderId="1" xfId="0" applyNumberFormat="1" applyFont="1" applyFill="1" applyBorder="1" applyAlignment="1" applyProtection="1">
      <alignment horizontal="center" vertical="center"/>
      <protection locked="0"/>
    </xf>
    <xf numFmtId="165" fontId="5" fillId="5" borderId="4" xfId="0" applyNumberFormat="1" applyFont="1" applyFill="1" applyBorder="1" applyAlignment="1" applyProtection="1">
      <alignment horizontal="center" vertical="center"/>
      <protection locked="0"/>
    </xf>
    <xf numFmtId="0" fontId="17" fillId="6" borderId="1" xfId="0" applyFont="1" applyFill="1" applyBorder="1" applyAlignment="1">
      <alignment horizontal="left" vertical="center" wrapText="1"/>
    </xf>
    <xf numFmtId="0" fontId="6" fillId="6" borderId="5" xfId="0" applyFont="1" applyFill="1" applyBorder="1" applyAlignment="1">
      <alignment vertical="center"/>
    </xf>
    <xf numFmtId="0" fontId="6" fillId="6" borderId="10" xfId="0" applyFont="1" applyFill="1" applyBorder="1" applyAlignment="1">
      <alignment vertical="center"/>
    </xf>
    <xf numFmtId="0" fontId="6" fillId="6" borderId="10" xfId="0" applyFont="1" applyFill="1" applyBorder="1" applyAlignment="1">
      <alignment horizontal="center" vertical="center"/>
    </xf>
    <xf numFmtId="0" fontId="3" fillId="5" borderId="8" xfId="0" applyFont="1" applyFill="1" applyBorder="1" applyAlignment="1">
      <alignment horizontal="center" vertical="center"/>
    </xf>
    <xf numFmtId="0" fontId="4" fillId="5" borderId="1" xfId="0" applyFont="1" applyFill="1" applyBorder="1" applyAlignment="1">
      <alignment horizontal="left" vertical="center"/>
    </xf>
    <xf numFmtId="0" fontId="18" fillId="6" borderId="1" xfId="0" applyFont="1" applyFill="1" applyBorder="1" applyAlignment="1">
      <alignment horizontal="center" vertical="center"/>
    </xf>
    <xf numFmtId="0" fontId="6" fillId="4" borderId="2" xfId="0" applyFont="1" applyFill="1" applyBorder="1" applyAlignment="1">
      <alignment vertical="center"/>
    </xf>
    <xf numFmtId="0" fontId="6" fillId="6" borderId="1" xfId="0" applyFont="1" applyFill="1" applyBorder="1" applyAlignment="1">
      <alignment horizontal="left" vertical="center"/>
    </xf>
    <xf numFmtId="0" fontId="6" fillId="6" borderId="1" xfId="0" applyFont="1" applyFill="1" applyBorder="1" applyAlignment="1">
      <alignment horizontal="center" vertical="center"/>
    </xf>
    <xf numFmtId="0" fontId="6" fillId="6" borderId="1" xfId="0" applyFont="1" applyFill="1" applyBorder="1" applyAlignment="1">
      <alignment horizontal="right" vertical="center"/>
    </xf>
    <xf numFmtId="166" fontId="6" fillId="6" borderId="1" xfId="0" applyNumberFormat="1" applyFont="1" applyFill="1" applyBorder="1" applyAlignment="1" applyProtection="1">
      <alignment horizontal="center" vertical="center"/>
      <protection locked="0"/>
    </xf>
    <xf numFmtId="167" fontId="6" fillId="6" borderId="1" xfId="0" applyNumberFormat="1" applyFont="1" applyFill="1" applyBorder="1" applyAlignment="1">
      <alignment horizontal="center" vertical="center"/>
    </xf>
    <xf numFmtId="0" fontId="3" fillId="5" borderId="1" xfId="0" applyFont="1" applyFill="1" applyBorder="1" applyAlignment="1">
      <alignment vertical="center" wrapText="1"/>
    </xf>
    <xf numFmtId="166" fontId="3" fillId="5" borderId="1" xfId="0" applyNumberFormat="1"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9"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9" fillId="4" borderId="2" xfId="0" applyFont="1" applyFill="1" applyBorder="1" applyAlignment="1">
      <alignment vertical="center" wrapText="1"/>
    </xf>
    <xf numFmtId="0" fontId="9" fillId="4" borderId="4" xfId="0" applyFont="1" applyFill="1" applyBorder="1" applyAlignment="1">
      <alignment vertical="center" wrapText="1"/>
    </xf>
    <xf numFmtId="0" fontId="4" fillId="2" borderId="13" xfId="0" applyFont="1" applyFill="1" applyBorder="1" applyAlignment="1">
      <alignment horizontal="left" vertical="center" wrapText="1" indent="1"/>
    </xf>
    <xf numFmtId="164" fontId="4" fillId="7" borderId="13" xfId="0" applyNumberFormat="1" applyFont="1" applyFill="1" applyBorder="1" applyAlignment="1" applyProtection="1">
      <alignment horizontal="center" vertical="center" wrapText="1"/>
      <protection locked="0"/>
    </xf>
    <xf numFmtId="0" fontId="21" fillId="2" borderId="0" xfId="0" applyFont="1" applyFill="1" applyAlignment="1">
      <alignment horizontal="left" vertical="center" wrapText="1" indent="1"/>
    </xf>
    <xf numFmtId="0" fontId="22" fillId="0" borderId="0" xfId="0" applyFont="1"/>
    <xf numFmtId="166" fontId="6" fillId="6" borderId="1" xfId="0" applyNumberFormat="1" applyFont="1" applyFill="1" applyBorder="1" applyAlignment="1">
      <alignment horizontal="center" vertical="center"/>
    </xf>
    <xf numFmtId="0" fontId="13" fillId="0" borderId="6" xfId="0" applyFont="1" applyBorder="1" applyAlignment="1">
      <alignment horizontal="center" vertical="center"/>
    </xf>
    <xf numFmtId="0" fontId="17" fillId="6" borderId="8" xfId="0"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0" fontId="6" fillId="4" borderId="6" xfId="0" applyFont="1" applyFill="1" applyBorder="1" applyAlignment="1">
      <alignment horizontal="left" vertical="center"/>
    </xf>
    <xf numFmtId="0" fontId="6" fillId="4" borderId="0" xfId="0" applyFont="1" applyFill="1" applyAlignment="1">
      <alignment horizontal="left" vertical="center"/>
    </xf>
    <xf numFmtId="0" fontId="17" fillId="6" borderId="6" xfId="0" applyFont="1" applyFill="1" applyBorder="1" applyAlignment="1">
      <alignment horizontal="left" vertical="center" wrapText="1" indent="1"/>
    </xf>
    <xf numFmtId="0" fontId="17" fillId="6" borderId="5" xfId="0" applyFont="1" applyFill="1" applyBorder="1" applyAlignment="1">
      <alignment horizontal="left" vertical="center" wrapText="1" indent="1"/>
    </xf>
    <xf numFmtId="0" fontId="17" fillId="6" borderId="1" xfId="0" applyFont="1" applyFill="1" applyBorder="1" applyAlignment="1">
      <alignment horizontal="left" vertical="center" wrapText="1" indent="1"/>
    </xf>
    <xf numFmtId="0" fontId="17" fillId="6" borderId="7" xfId="0" applyFont="1" applyFill="1" applyBorder="1" applyAlignment="1">
      <alignment horizontal="left" vertical="center" wrapText="1" indent="1"/>
    </xf>
    <xf numFmtId="0" fontId="4" fillId="5" borderId="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166" fontId="18" fillId="6" borderId="2" xfId="0" applyNumberFormat="1" applyFont="1" applyFill="1" applyBorder="1" applyAlignment="1">
      <alignment horizontal="center" vertical="center" wrapText="1"/>
    </xf>
    <xf numFmtId="166" fontId="18" fillId="6" borderId="3" xfId="0" applyNumberFormat="1" applyFont="1" applyFill="1" applyBorder="1" applyAlignment="1">
      <alignment horizontal="center" vertical="center" wrapText="1"/>
    </xf>
    <xf numFmtId="164" fontId="4" fillId="7" borderId="8" xfId="0" applyNumberFormat="1" applyFont="1" applyFill="1" applyBorder="1" applyAlignment="1" applyProtection="1">
      <alignment horizontal="center" vertical="center" wrapText="1"/>
      <protection locked="0"/>
    </xf>
    <xf numFmtId="164" fontId="4" fillId="7" borderId="7" xfId="0" applyNumberFormat="1" applyFont="1" applyFill="1" applyBorder="1" applyAlignment="1" applyProtection="1">
      <alignment horizontal="center" vertical="center" wrapText="1"/>
      <protection locked="0"/>
    </xf>
    <xf numFmtId="164" fontId="4" fillId="7" borderId="9" xfId="0" applyNumberFormat="1" applyFont="1" applyFill="1" applyBorder="1" applyAlignment="1" applyProtection="1">
      <alignment horizontal="center" vertical="center" wrapText="1"/>
      <protection locked="0"/>
    </xf>
    <xf numFmtId="0" fontId="9" fillId="6" borderId="2" xfId="0" applyFont="1" applyFill="1" applyBorder="1" applyAlignment="1">
      <alignment horizontal="right" vertical="center" wrapText="1"/>
    </xf>
    <xf numFmtId="0" fontId="9" fillId="6" borderId="3" xfId="0" applyFont="1" applyFill="1" applyBorder="1" applyAlignment="1">
      <alignment horizontal="right" vertical="center" wrapText="1"/>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9" fillId="4" borderId="6" xfId="0" applyFont="1" applyFill="1" applyBorder="1" applyAlignment="1">
      <alignment horizontal="left" vertical="center" wrapText="1"/>
    </xf>
    <xf numFmtId="0" fontId="9" fillId="4" borderId="0" xfId="0" applyFont="1" applyFill="1" applyAlignment="1">
      <alignment horizontal="left" vertical="center" wrapText="1"/>
    </xf>
    <xf numFmtId="164" fontId="1" fillId="7" borderId="8" xfId="0" applyNumberFormat="1" applyFont="1" applyFill="1" applyBorder="1" applyAlignment="1" applyProtection="1">
      <alignment horizontal="center" vertical="center" wrapText="1"/>
      <protection locked="0"/>
    </xf>
    <xf numFmtId="0" fontId="20" fillId="6" borderId="2" xfId="0" applyFont="1" applyFill="1" applyBorder="1" applyAlignment="1">
      <alignment horizontal="right" vertical="center" wrapText="1"/>
    </xf>
    <xf numFmtId="0" fontId="20" fillId="6" borderId="3" xfId="0" applyFont="1" applyFill="1" applyBorder="1" applyAlignment="1">
      <alignment horizontal="right" vertical="center" wrapText="1"/>
    </xf>
    <xf numFmtId="166" fontId="20" fillId="6" borderId="2" xfId="0" applyNumberFormat="1" applyFont="1" applyFill="1" applyBorder="1" applyAlignment="1">
      <alignment horizontal="center" vertical="center" wrapText="1"/>
    </xf>
    <xf numFmtId="166" fontId="20" fillId="6" borderId="3" xfId="0" applyNumberFormat="1" applyFont="1" applyFill="1" applyBorder="1" applyAlignment="1">
      <alignment horizontal="center" vertical="center" wrapText="1"/>
    </xf>
    <xf numFmtId="0" fontId="15" fillId="0" borderId="0" xfId="0" applyFont="1" applyAlignment="1">
      <alignment horizontal="center"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EAF1DD"/>
      <color rgb="FF346E3A"/>
      <color rgb="FF9BBB59"/>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165101</xdr:colOff>
      <xdr:row>0</xdr:row>
      <xdr:rowOff>152401</xdr:rowOff>
    </xdr:from>
    <xdr:to>
      <xdr:col>3</xdr:col>
      <xdr:colOff>416353</xdr:colOff>
      <xdr:row>1</xdr:row>
      <xdr:rowOff>241300</xdr:rowOff>
    </xdr:to>
    <xdr:pic>
      <xdr:nvPicPr>
        <xdr:cNvPr id="3" name="Afbeelding 2">
          <a:extLst>
            <a:ext uri="{FF2B5EF4-FFF2-40B4-BE49-F238E27FC236}">
              <a16:creationId xmlns:a16="http://schemas.microsoft.com/office/drawing/2014/main" id="{72925FAB-B176-0CD7-00D5-F8385D56E7CA}"/>
            </a:ext>
          </a:extLst>
        </xdr:cNvPr>
        <xdr:cNvPicPr>
          <a:picLocks noChangeAspect="1"/>
        </xdr:cNvPicPr>
      </xdr:nvPicPr>
      <xdr:blipFill>
        <a:blip xmlns:r="http://schemas.openxmlformats.org/officeDocument/2006/relationships" r:embed="rId1"/>
        <a:stretch>
          <a:fillRect/>
        </a:stretch>
      </xdr:blipFill>
      <xdr:spPr>
        <a:xfrm>
          <a:off x="7569201" y="152401"/>
          <a:ext cx="2676952" cy="469899"/>
        </a:xfrm>
        <a:prstGeom prst="rect">
          <a:avLst/>
        </a:prstGeom>
      </xdr:spPr>
    </xdr:pic>
    <xdr:clientData/>
  </xdr:twoCellAnchor>
  <xdr:twoCellAnchor editAs="oneCell">
    <xdr:from>
      <xdr:col>4</xdr:col>
      <xdr:colOff>279400</xdr:colOff>
      <xdr:row>0</xdr:row>
      <xdr:rowOff>127000</xdr:rowOff>
    </xdr:from>
    <xdr:to>
      <xdr:col>5</xdr:col>
      <xdr:colOff>812220</xdr:colOff>
      <xdr:row>1</xdr:row>
      <xdr:rowOff>342900</xdr:rowOff>
    </xdr:to>
    <xdr:pic>
      <xdr:nvPicPr>
        <xdr:cNvPr id="2" name="Afbeelding 1">
          <a:extLst>
            <a:ext uri="{FF2B5EF4-FFF2-40B4-BE49-F238E27FC236}">
              <a16:creationId xmlns:a16="http://schemas.microsoft.com/office/drawing/2014/main" id="{67BDA5D5-ADAC-F23F-842D-37F62EC2479E}"/>
            </a:ext>
          </a:extLst>
        </xdr:cNvPr>
        <xdr:cNvPicPr>
          <a:picLocks noChangeAspect="1"/>
        </xdr:cNvPicPr>
      </xdr:nvPicPr>
      <xdr:blipFill>
        <a:blip xmlns:r="http://schemas.openxmlformats.org/officeDocument/2006/relationships" r:embed="rId2"/>
        <a:stretch>
          <a:fillRect/>
        </a:stretch>
      </xdr:blipFill>
      <xdr:spPr>
        <a:xfrm>
          <a:off x="10261600" y="127000"/>
          <a:ext cx="1409120" cy="596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134056</xdr:colOff>
      <xdr:row>0</xdr:row>
      <xdr:rowOff>179918</xdr:rowOff>
    </xdr:from>
    <xdr:to>
      <xdr:col>12</xdr:col>
      <xdr:colOff>23120</xdr:colOff>
      <xdr:row>0</xdr:row>
      <xdr:rowOff>762000</xdr:rowOff>
    </xdr:to>
    <xdr:pic>
      <xdr:nvPicPr>
        <xdr:cNvPr id="2" name="Afbeelding 1">
          <a:extLst>
            <a:ext uri="{FF2B5EF4-FFF2-40B4-BE49-F238E27FC236}">
              <a16:creationId xmlns:a16="http://schemas.microsoft.com/office/drawing/2014/main" id="{646386AF-0043-3F44-B76C-BCECA9165951}"/>
            </a:ext>
          </a:extLst>
        </xdr:cNvPr>
        <xdr:cNvPicPr>
          <a:picLocks noChangeAspect="1"/>
        </xdr:cNvPicPr>
      </xdr:nvPicPr>
      <xdr:blipFill>
        <a:blip xmlns:r="http://schemas.openxmlformats.org/officeDocument/2006/relationships" r:embed="rId1"/>
        <a:stretch>
          <a:fillRect/>
        </a:stretch>
      </xdr:blipFill>
      <xdr:spPr>
        <a:xfrm>
          <a:off x="15285156" y="179918"/>
          <a:ext cx="3254564" cy="582082"/>
        </a:xfrm>
        <a:prstGeom prst="rect">
          <a:avLst/>
        </a:prstGeom>
      </xdr:spPr>
    </xdr:pic>
    <xdr:clientData/>
  </xdr:twoCellAnchor>
  <xdr:twoCellAnchor editAs="oneCell">
    <xdr:from>
      <xdr:col>12</xdr:col>
      <xdr:colOff>28223</xdr:colOff>
      <xdr:row>0</xdr:row>
      <xdr:rowOff>169335</xdr:rowOff>
    </xdr:from>
    <xdr:to>
      <xdr:col>14</xdr:col>
      <xdr:colOff>205929</xdr:colOff>
      <xdr:row>0</xdr:row>
      <xdr:rowOff>818445</xdr:rowOff>
    </xdr:to>
    <xdr:pic>
      <xdr:nvPicPr>
        <xdr:cNvPr id="3" name="Afbeelding 2">
          <a:extLst>
            <a:ext uri="{FF2B5EF4-FFF2-40B4-BE49-F238E27FC236}">
              <a16:creationId xmlns:a16="http://schemas.microsoft.com/office/drawing/2014/main" id="{5CEFF3BD-E59B-524F-97BB-6B000D890876}"/>
            </a:ext>
          </a:extLst>
        </xdr:cNvPr>
        <xdr:cNvPicPr>
          <a:picLocks noChangeAspect="1"/>
        </xdr:cNvPicPr>
      </xdr:nvPicPr>
      <xdr:blipFill>
        <a:blip xmlns:r="http://schemas.openxmlformats.org/officeDocument/2006/relationships" r:embed="rId2"/>
        <a:stretch>
          <a:fillRect/>
        </a:stretch>
      </xdr:blipFill>
      <xdr:spPr>
        <a:xfrm>
          <a:off x="18544823" y="169335"/>
          <a:ext cx="1523906" cy="6491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97897</xdr:colOff>
      <xdr:row>0</xdr:row>
      <xdr:rowOff>121709</xdr:rowOff>
    </xdr:from>
    <xdr:to>
      <xdr:col>14</xdr:col>
      <xdr:colOff>556602</xdr:colOff>
      <xdr:row>0</xdr:row>
      <xdr:rowOff>560917</xdr:rowOff>
    </xdr:to>
    <xdr:pic>
      <xdr:nvPicPr>
        <xdr:cNvPr id="3" name="Afbeelding 2">
          <a:extLst>
            <a:ext uri="{FF2B5EF4-FFF2-40B4-BE49-F238E27FC236}">
              <a16:creationId xmlns:a16="http://schemas.microsoft.com/office/drawing/2014/main" id="{FC645156-1A25-F30D-8C64-9CE96DAB323D}"/>
            </a:ext>
          </a:extLst>
        </xdr:cNvPr>
        <xdr:cNvPicPr>
          <a:picLocks noChangeAspect="1"/>
        </xdr:cNvPicPr>
      </xdr:nvPicPr>
      <xdr:blipFill>
        <a:blip xmlns:r="http://schemas.openxmlformats.org/officeDocument/2006/relationships" r:embed="rId1"/>
        <a:stretch>
          <a:fillRect/>
        </a:stretch>
      </xdr:blipFill>
      <xdr:spPr>
        <a:xfrm>
          <a:off x="21772564" y="121709"/>
          <a:ext cx="2490705" cy="439208"/>
        </a:xfrm>
        <a:prstGeom prst="rect">
          <a:avLst/>
        </a:prstGeom>
      </xdr:spPr>
    </xdr:pic>
    <xdr:clientData/>
  </xdr:twoCellAnchor>
  <xdr:twoCellAnchor editAs="oneCell">
    <xdr:from>
      <xdr:col>14</xdr:col>
      <xdr:colOff>571501</xdr:colOff>
      <xdr:row>0</xdr:row>
      <xdr:rowOff>127000</xdr:rowOff>
    </xdr:from>
    <xdr:to>
      <xdr:col>16</xdr:col>
      <xdr:colOff>241197</xdr:colOff>
      <xdr:row>0</xdr:row>
      <xdr:rowOff>560917</xdr:rowOff>
    </xdr:to>
    <xdr:pic>
      <xdr:nvPicPr>
        <xdr:cNvPr id="2" name="Afbeelding 1">
          <a:extLst>
            <a:ext uri="{FF2B5EF4-FFF2-40B4-BE49-F238E27FC236}">
              <a16:creationId xmlns:a16="http://schemas.microsoft.com/office/drawing/2014/main" id="{5FD2B8FB-1D44-978A-7668-35E1AA3DA229}"/>
            </a:ext>
          </a:extLst>
        </xdr:cNvPr>
        <xdr:cNvPicPr>
          <a:picLocks noChangeAspect="1"/>
        </xdr:cNvPicPr>
      </xdr:nvPicPr>
      <xdr:blipFill>
        <a:blip xmlns:r="http://schemas.openxmlformats.org/officeDocument/2006/relationships" r:embed="rId2"/>
        <a:stretch>
          <a:fillRect/>
        </a:stretch>
      </xdr:blipFill>
      <xdr:spPr>
        <a:xfrm>
          <a:off x="24278168" y="127000"/>
          <a:ext cx="1024362" cy="4339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149225</xdr:colOff>
      <xdr:row>0</xdr:row>
      <xdr:rowOff>136525</xdr:rowOff>
    </xdr:from>
    <xdr:to>
      <xdr:col>10</xdr:col>
      <xdr:colOff>441271</xdr:colOff>
      <xdr:row>1</xdr:row>
      <xdr:rowOff>266700</xdr:rowOff>
    </xdr:to>
    <xdr:pic>
      <xdr:nvPicPr>
        <xdr:cNvPr id="3" name="Afbeelding 2">
          <a:extLst>
            <a:ext uri="{FF2B5EF4-FFF2-40B4-BE49-F238E27FC236}">
              <a16:creationId xmlns:a16="http://schemas.microsoft.com/office/drawing/2014/main" id="{7FB57C84-D421-971B-D202-0DDD9F39BC18}"/>
            </a:ext>
          </a:extLst>
        </xdr:cNvPr>
        <xdr:cNvPicPr>
          <a:picLocks noChangeAspect="1"/>
        </xdr:cNvPicPr>
      </xdr:nvPicPr>
      <xdr:blipFill>
        <a:blip xmlns:r="http://schemas.openxmlformats.org/officeDocument/2006/relationships" r:embed="rId1"/>
        <a:stretch>
          <a:fillRect/>
        </a:stretch>
      </xdr:blipFill>
      <xdr:spPr>
        <a:xfrm>
          <a:off x="12785725" y="136525"/>
          <a:ext cx="2920946" cy="511175"/>
        </a:xfrm>
        <a:prstGeom prst="rect">
          <a:avLst/>
        </a:prstGeom>
      </xdr:spPr>
    </xdr:pic>
    <xdr:clientData/>
  </xdr:twoCellAnchor>
  <xdr:twoCellAnchor editAs="oneCell">
    <xdr:from>
      <xdr:col>10</xdr:col>
      <xdr:colOff>469900</xdr:colOff>
      <xdr:row>0</xdr:row>
      <xdr:rowOff>152400</xdr:rowOff>
    </xdr:from>
    <xdr:to>
      <xdr:col>12</xdr:col>
      <xdr:colOff>6495</xdr:colOff>
      <xdr:row>1</xdr:row>
      <xdr:rowOff>317500</xdr:rowOff>
    </xdr:to>
    <xdr:pic>
      <xdr:nvPicPr>
        <xdr:cNvPr id="2" name="Afbeelding 1">
          <a:extLst>
            <a:ext uri="{FF2B5EF4-FFF2-40B4-BE49-F238E27FC236}">
              <a16:creationId xmlns:a16="http://schemas.microsoft.com/office/drawing/2014/main" id="{58EB68E3-3B73-37DF-2229-F3F292954246}"/>
            </a:ext>
          </a:extLst>
        </xdr:cNvPr>
        <xdr:cNvPicPr>
          <a:picLocks noChangeAspect="1"/>
        </xdr:cNvPicPr>
      </xdr:nvPicPr>
      <xdr:blipFill>
        <a:blip xmlns:r="http://schemas.openxmlformats.org/officeDocument/2006/relationships" r:embed="rId2"/>
        <a:stretch>
          <a:fillRect/>
        </a:stretch>
      </xdr:blipFill>
      <xdr:spPr>
        <a:xfrm>
          <a:off x="15735300" y="152400"/>
          <a:ext cx="1289195" cy="54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102305</xdr:colOff>
      <xdr:row>0</xdr:row>
      <xdr:rowOff>239890</xdr:rowOff>
    </xdr:from>
    <xdr:to>
      <xdr:col>11</xdr:col>
      <xdr:colOff>410620</xdr:colOff>
      <xdr:row>0</xdr:row>
      <xdr:rowOff>776112</xdr:rowOff>
    </xdr:to>
    <xdr:pic>
      <xdr:nvPicPr>
        <xdr:cNvPr id="3" name="Afbeelding 2">
          <a:extLst>
            <a:ext uri="{FF2B5EF4-FFF2-40B4-BE49-F238E27FC236}">
              <a16:creationId xmlns:a16="http://schemas.microsoft.com/office/drawing/2014/main" id="{17622113-AF82-A5C6-A1A9-210A25AA9DCC}"/>
            </a:ext>
          </a:extLst>
        </xdr:cNvPr>
        <xdr:cNvPicPr>
          <a:picLocks noChangeAspect="1"/>
        </xdr:cNvPicPr>
      </xdr:nvPicPr>
      <xdr:blipFill>
        <a:blip xmlns:r="http://schemas.openxmlformats.org/officeDocument/2006/relationships" r:embed="rId1"/>
        <a:stretch>
          <a:fillRect/>
        </a:stretch>
      </xdr:blipFill>
      <xdr:spPr>
        <a:xfrm>
          <a:off x="15271749" y="239890"/>
          <a:ext cx="3017649" cy="536222"/>
        </a:xfrm>
        <a:prstGeom prst="rect">
          <a:avLst/>
        </a:prstGeom>
      </xdr:spPr>
    </xdr:pic>
    <xdr:clientData/>
  </xdr:twoCellAnchor>
  <xdr:twoCellAnchor editAs="oneCell">
    <xdr:from>
      <xdr:col>11</xdr:col>
      <xdr:colOff>409222</xdr:colOff>
      <xdr:row>0</xdr:row>
      <xdr:rowOff>183445</xdr:rowOff>
    </xdr:from>
    <xdr:to>
      <xdr:col>13</xdr:col>
      <xdr:colOff>553620</xdr:colOff>
      <xdr:row>0</xdr:row>
      <xdr:rowOff>818445</xdr:rowOff>
    </xdr:to>
    <xdr:pic>
      <xdr:nvPicPr>
        <xdr:cNvPr id="2" name="Afbeelding 1">
          <a:extLst>
            <a:ext uri="{FF2B5EF4-FFF2-40B4-BE49-F238E27FC236}">
              <a16:creationId xmlns:a16="http://schemas.microsoft.com/office/drawing/2014/main" id="{EBCD4E3B-9714-4785-5630-671E787F0639}"/>
            </a:ext>
          </a:extLst>
        </xdr:cNvPr>
        <xdr:cNvPicPr>
          <a:picLocks noChangeAspect="1"/>
        </xdr:cNvPicPr>
      </xdr:nvPicPr>
      <xdr:blipFill>
        <a:blip xmlns:r="http://schemas.openxmlformats.org/officeDocument/2006/relationships" r:embed="rId2"/>
        <a:stretch>
          <a:fillRect/>
        </a:stretch>
      </xdr:blipFill>
      <xdr:spPr>
        <a:xfrm>
          <a:off x="18288000" y="183445"/>
          <a:ext cx="1499064" cy="635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179918</xdr:colOff>
      <xdr:row>0</xdr:row>
      <xdr:rowOff>179917</xdr:rowOff>
    </xdr:from>
    <xdr:to>
      <xdr:col>11</xdr:col>
      <xdr:colOff>508088</xdr:colOff>
      <xdr:row>0</xdr:row>
      <xdr:rowOff>719667</xdr:rowOff>
    </xdr:to>
    <xdr:pic>
      <xdr:nvPicPr>
        <xdr:cNvPr id="3" name="Afbeelding 2">
          <a:extLst>
            <a:ext uri="{FF2B5EF4-FFF2-40B4-BE49-F238E27FC236}">
              <a16:creationId xmlns:a16="http://schemas.microsoft.com/office/drawing/2014/main" id="{CDC48C69-616F-ABB2-7949-219D801E4125}"/>
            </a:ext>
          </a:extLst>
        </xdr:cNvPr>
        <xdr:cNvPicPr>
          <a:picLocks noChangeAspect="1"/>
        </xdr:cNvPicPr>
      </xdr:nvPicPr>
      <xdr:blipFill>
        <a:blip xmlns:r="http://schemas.openxmlformats.org/officeDocument/2006/relationships" r:embed="rId1"/>
        <a:stretch>
          <a:fillRect/>
        </a:stretch>
      </xdr:blipFill>
      <xdr:spPr>
        <a:xfrm>
          <a:off x="15377585" y="179917"/>
          <a:ext cx="3037504" cy="539750"/>
        </a:xfrm>
        <a:prstGeom prst="rect">
          <a:avLst/>
        </a:prstGeom>
      </xdr:spPr>
    </xdr:pic>
    <xdr:clientData/>
  </xdr:twoCellAnchor>
  <xdr:twoCellAnchor editAs="oneCell">
    <xdr:from>
      <xdr:col>11</xdr:col>
      <xdr:colOff>614426</xdr:colOff>
      <xdr:row>0</xdr:row>
      <xdr:rowOff>141111</xdr:rowOff>
    </xdr:from>
    <xdr:to>
      <xdr:col>14</xdr:col>
      <xdr:colOff>148114</xdr:colOff>
      <xdr:row>0</xdr:row>
      <xdr:rowOff>804333</xdr:rowOff>
    </xdr:to>
    <xdr:pic>
      <xdr:nvPicPr>
        <xdr:cNvPr id="2" name="Afbeelding 1">
          <a:extLst>
            <a:ext uri="{FF2B5EF4-FFF2-40B4-BE49-F238E27FC236}">
              <a16:creationId xmlns:a16="http://schemas.microsoft.com/office/drawing/2014/main" id="{251D0BBC-F803-B104-6A17-F5EBD90A5FC3}"/>
            </a:ext>
          </a:extLst>
        </xdr:cNvPr>
        <xdr:cNvPicPr>
          <a:picLocks noChangeAspect="1"/>
        </xdr:cNvPicPr>
      </xdr:nvPicPr>
      <xdr:blipFill>
        <a:blip xmlns:r="http://schemas.openxmlformats.org/officeDocument/2006/relationships" r:embed="rId2"/>
        <a:stretch>
          <a:fillRect/>
        </a:stretch>
      </xdr:blipFill>
      <xdr:spPr>
        <a:xfrm>
          <a:off x="18521426" y="141111"/>
          <a:ext cx="1565688" cy="6632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169335</xdr:colOff>
      <xdr:row>0</xdr:row>
      <xdr:rowOff>169334</xdr:rowOff>
    </xdr:from>
    <xdr:to>
      <xdr:col>12</xdr:col>
      <xdr:colOff>38556</xdr:colOff>
      <xdr:row>0</xdr:row>
      <xdr:rowOff>747890</xdr:rowOff>
    </xdr:to>
    <xdr:pic>
      <xdr:nvPicPr>
        <xdr:cNvPr id="3" name="Afbeelding 2">
          <a:extLst>
            <a:ext uri="{FF2B5EF4-FFF2-40B4-BE49-F238E27FC236}">
              <a16:creationId xmlns:a16="http://schemas.microsoft.com/office/drawing/2014/main" id="{2BADD6A3-7ECD-FC22-4EDE-D64AA032B466}"/>
            </a:ext>
          </a:extLst>
        </xdr:cNvPr>
        <xdr:cNvPicPr>
          <a:picLocks noChangeAspect="1"/>
        </xdr:cNvPicPr>
      </xdr:nvPicPr>
      <xdr:blipFill>
        <a:blip xmlns:r="http://schemas.openxmlformats.org/officeDocument/2006/relationships" r:embed="rId1"/>
        <a:stretch>
          <a:fillRect/>
        </a:stretch>
      </xdr:blipFill>
      <xdr:spPr>
        <a:xfrm>
          <a:off x="15338779" y="169334"/>
          <a:ext cx="3255888" cy="578556"/>
        </a:xfrm>
        <a:prstGeom prst="rect">
          <a:avLst/>
        </a:prstGeom>
      </xdr:spPr>
    </xdr:pic>
    <xdr:clientData/>
  </xdr:twoCellAnchor>
  <xdr:twoCellAnchor editAs="oneCell">
    <xdr:from>
      <xdr:col>12</xdr:col>
      <xdr:colOff>84666</xdr:colOff>
      <xdr:row>0</xdr:row>
      <xdr:rowOff>155222</xdr:rowOff>
    </xdr:from>
    <xdr:to>
      <xdr:col>14</xdr:col>
      <xdr:colOff>395626</xdr:colOff>
      <xdr:row>0</xdr:row>
      <xdr:rowOff>860778</xdr:rowOff>
    </xdr:to>
    <xdr:pic>
      <xdr:nvPicPr>
        <xdr:cNvPr id="2" name="Afbeelding 1">
          <a:extLst>
            <a:ext uri="{FF2B5EF4-FFF2-40B4-BE49-F238E27FC236}">
              <a16:creationId xmlns:a16="http://schemas.microsoft.com/office/drawing/2014/main" id="{C0FF0E7E-4271-CC37-AC24-703807EC9BA4}"/>
            </a:ext>
          </a:extLst>
        </xdr:cNvPr>
        <xdr:cNvPicPr>
          <a:picLocks noChangeAspect="1"/>
        </xdr:cNvPicPr>
      </xdr:nvPicPr>
      <xdr:blipFill>
        <a:blip xmlns:r="http://schemas.openxmlformats.org/officeDocument/2006/relationships" r:embed="rId2"/>
        <a:stretch>
          <a:fillRect/>
        </a:stretch>
      </xdr:blipFill>
      <xdr:spPr>
        <a:xfrm>
          <a:off x="18640777" y="155222"/>
          <a:ext cx="1665627" cy="7055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134056</xdr:colOff>
      <xdr:row>0</xdr:row>
      <xdr:rowOff>197555</xdr:rowOff>
    </xdr:from>
    <xdr:to>
      <xdr:col>11</xdr:col>
      <xdr:colOff>601199</xdr:colOff>
      <xdr:row>0</xdr:row>
      <xdr:rowOff>762000</xdr:rowOff>
    </xdr:to>
    <xdr:pic>
      <xdr:nvPicPr>
        <xdr:cNvPr id="3" name="Afbeelding 2">
          <a:extLst>
            <a:ext uri="{FF2B5EF4-FFF2-40B4-BE49-F238E27FC236}">
              <a16:creationId xmlns:a16="http://schemas.microsoft.com/office/drawing/2014/main" id="{8C574FFF-D7A2-7A84-34A1-CCB27E9CB2C0}"/>
            </a:ext>
          </a:extLst>
        </xdr:cNvPr>
        <xdr:cNvPicPr>
          <a:picLocks noChangeAspect="1"/>
        </xdr:cNvPicPr>
      </xdr:nvPicPr>
      <xdr:blipFill>
        <a:blip xmlns:r="http://schemas.openxmlformats.org/officeDocument/2006/relationships" r:embed="rId1"/>
        <a:stretch>
          <a:fillRect/>
        </a:stretch>
      </xdr:blipFill>
      <xdr:spPr>
        <a:xfrm>
          <a:off x="15303500" y="197555"/>
          <a:ext cx="3176477" cy="564445"/>
        </a:xfrm>
        <a:prstGeom prst="rect">
          <a:avLst/>
        </a:prstGeom>
      </xdr:spPr>
    </xdr:pic>
    <xdr:clientData/>
  </xdr:twoCellAnchor>
  <xdr:twoCellAnchor editAs="oneCell">
    <xdr:from>
      <xdr:col>11</xdr:col>
      <xdr:colOff>620889</xdr:colOff>
      <xdr:row>0</xdr:row>
      <xdr:rowOff>155224</xdr:rowOff>
    </xdr:from>
    <xdr:to>
      <xdr:col>14</xdr:col>
      <xdr:colOff>54638</xdr:colOff>
      <xdr:row>0</xdr:row>
      <xdr:rowOff>776112</xdr:rowOff>
    </xdr:to>
    <xdr:pic>
      <xdr:nvPicPr>
        <xdr:cNvPr id="2" name="Afbeelding 1">
          <a:extLst>
            <a:ext uri="{FF2B5EF4-FFF2-40B4-BE49-F238E27FC236}">
              <a16:creationId xmlns:a16="http://schemas.microsoft.com/office/drawing/2014/main" id="{DBCB6437-51C9-577C-2AAC-027C5664BF9A}"/>
            </a:ext>
          </a:extLst>
        </xdr:cNvPr>
        <xdr:cNvPicPr>
          <a:picLocks noChangeAspect="1"/>
        </xdr:cNvPicPr>
      </xdr:nvPicPr>
      <xdr:blipFill>
        <a:blip xmlns:r="http://schemas.openxmlformats.org/officeDocument/2006/relationships" r:embed="rId2"/>
        <a:stretch>
          <a:fillRect/>
        </a:stretch>
      </xdr:blipFill>
      <xdr:spPr>
        <a:xfrm>
          <a:off x="18499667" y="155224"/>
          <a:ext cx="1465749" cy="6208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127000</xdr:colOff>
      <xdr:row>0</xdr:row>
      <xdr:rowOff>144640</xdr:rowOff>
    </xdr:from>
    <xdr:to>
      <xdr:col>12</xdr:col>
      <xdr:colOff>28223</xdr:colOff>
      <xdr:row>0</xdr:row>
      <xdr:rowOff>728882</xdr:rowOff>
    </xdr:to>
    <xdr:pic>
      <xdr:nvPicPr>
        <xdr:cNvPr id="3" name="Afbeelding 2">
          <a:extLst>
            <a:ext uri="{FF2B5EF4-FFF2-40B4-BE49-F238E27FC236}">
              <a16:creationId xmlns:a16="http://schemas.microsoft.com/office/drawing/2014/main" id="{F098A402-99BE-FDBF-32AA-B3BC89CA1726}"/>
            </a:ext>
          </a:extLst>
        </xdr:cNvPr>
        <xdr:cNvPicPr>
          <a:picLocks noChangeAspect="1"/>
        </xdr:cNvPicPr>
      </xdr:nvPicPr>
      <xdr:blipFill>
        <a:blip xmlns:r="http://schemas.openxmlformats.org/officeDocument/2006/relationships" r:embed="rId1"/>
        <a:stretch>
          <a:fillRect/>
        </a:stretch>
      </xdr:blipFill>
      <xdr:spPr>
        <a:xfrm>
          <a:off x="15465778" y="144640"/>
          <a:ext cx="3287890" cy="584242"/>
        </a:xfrm>
        <a:prstGeom prst="rect">
          <a:avLst/>
        </a:prstGeom>
      </xdr:spPr>
    </xdr:pic>
    <xdr:clientData/>
  </xdr:twoCellAnchor>
  <xdr:twoCellAnchor editAs="oneCell">
    <xdr:from>
      <xdr:col>12</xdr:col>
      <xdr:colOff>47664</xdr:colOff>
      <xdr:row>0</xdr:row>
      <xdr:rowOff>169334</xdr:rowOff>
    </xdr:from>
    <xdr:to>
      <xdr:col>14</xdr:col>
      <xdr:colOff>125433</xdr:colOff>
      <xdr:row>0</xdr:row>
      <xdr:rowOff>776111</xdr:rowOff>
    </xdr:to>
    <xdr:pic>
      <xdr:nvPicPr>
        <xdr:cNvPr id="2" name="Afbeelding 1">
          <a:extLst>
            <a:ext uri="{FF2B5EF4-FFF2-40B4-BE49-F238E27FC236}">
              <a16:creationId xmlns:a16="http://schemas.microsoft.com/office/drawing/2014/main" id="{1F90A963-A3F3-DBF2-801D-9EFE45CA5F06}"/>
            </a:ext>
          </a:extLst>
        </xdr:cNvPr>
        <xdr:cNvPicPr>
          <a:picLocks noChangeAspect="1"/>
        </xdr:cNvPicPr>
      </xdr:nvPicPr>
      <xdr:blipFill>
        <a:blip xmlns:r="http://schemas.openxmlformats.org/officeDocument/2006/relationships" r:embed="rId2"/>
        <a:stretch>
          <a:fillRect/>
        </a:stretch>
      </xdr:blipFill>
      <xdr:spPr>
        <a:xfrm>
          <a:off x="18773108" y="169334"/>
          <a:ext cx="1432436" cy="6067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74084</xdr:colOff>
      <xdr:row>0</xdr:row>
      <xdr:rowOff>109362</xdr:rowOff>
    </xdr:from>
    <xdr:to>
      <xdr:col>12</xdr:col>
      <xdr:colOff>42565</xdr:colOff>
      <xdr:row>0</xdr:row>
      <xdr:rowOff>705556</xdr:rowOff>
    </xdr:to>
    <xdr:pic>
      <xdr:nvPicPr>
        <xdr:cNvPr id="3" name="Afbeelding 2">
          <a:extLst>
            <a:ext uri="{FF2B5EF4-FFF2-40B4-BE49-F238E27FC236}">
              <a16:creationId xmlns:a16="http://schemas.microsoft.com/office/drawing/2014/main" id="{66DAF5F0-E116-93CC-2F2B-D74243E58FD7}"/>
            </a:ext>
          </a:extLst>
        </xdr:cNvPr>
        <xdr:cNvPicPr>
          <a:picLocks noChangeAspect="1"/>
        </xdr:cNvPicPr>
      </xdr:nvPicPr>
      <xdr:blipFill>
        <a:blip xmlns:r="http://schemas.openxmlformats.org/officeDocument/2006/relationships" r:embed="rId1"/>
        <a:stretch>
          <a:fillRect/>
        </a:stretch>
      </xdr:blipFill>
      <xdr:spPr>
        <a:xfrm>
          <a:off x="15412862" y="109362"/>
          <a:ext cx="3355148" cy="596194"/>
        </a:xfrm>
        <a:prstGeom prst="rect">
          <a:avLst/>
        </a:prstGeom>
      </xdr:spPr>
    </xdr:pic>
    <xdr:clientData/>
  </xdr:twoCellAnchor>
  <xdr:twoCellAnchor editAs="oneCell">
    <xdr:from>
      <xdr:col>12</xdr:col>
      <xdr:colOff>56445</xdr:colOff>
      <xdr:row>0</xdr:row>
      <xdr:rowOff>127001</xdr:rowOff>
    </xdr:from>
    <xdr:to>
      <xdr:col>14</xdr:col>
      <xdr:colOff>234157</xdr:colOff>
      <xdr:row>0</xdr:row>
      <xdr:rowOff>776113</xdr:rowOff>
    </xdr:to>
    <xdr:pic>
      <xdr:nvPicPr>
        <xdr:cNvPr id="2" name="Afbeelding 1">
          <a:extLst>
            <a:ext uri="{FF2B5EF4-FFF2-40B4-BE49-F238E27FC236}">
              <a16:creationId xmlns:a16="http://schemas.microsoft.com/office/drawing/2014/main" id="{08BE02D2-FE42-243A-0795-5866104BF7F8}"/>
            </a:ext>
          </a:extLst>
        </xdr:cNvPr>
        <xdr:cNvPicPr>
          <a:picLocks noChangeAspect="1"/>
        </xdr:cNvPicPr>
      </xdr:nvPicPr>
      <xdr:blipFill>
        <a:blip xmlns:r="http://schemas.openxmlformats.org/officeDocument/2006/relationships" r:embed="rId2"/>
        <a:stretch>
          <a:fillRect/>
        </a:stretch>
      </xdr:blipFill>
      <xdr:spPr>
        <a:xfrm>
          <a:off x="18781889" y="127001"/>
          <a:ext cx="1532379" cy="6491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134056</xdr:colOff>
      <xdr:row>0</xdr:row>
      <xdr:rowOff>179918</xdr:rowOff>
    </xdr:from>
    <xdr:to>
      <xdr:col>12</xdr:col>
      <xdr:colOff>23120</xdr:colOff>
      <xdr:row>0</xdr:row>
      <xdr:rowOff>762000</xdr:rowOff>
    </xdr:to>
    <xdr:pic>
      <xdr:nvPicPr>
        <xdr:cNvPr id="3" name="Afbeelding 2">
          <a:extLst>
            <a:ext uri="{FF2B5EF4-FFF2-40B4-BE49-F238E27FC236}">
              <a16:creationId xmlns:a16="http://schemas.microsoft.com/office/drawing/2014/main" id="{0BFBFBEA-E171-11BE-7585-4A18716A3F93}"/>
            </a:ext>
          </a:extLst>
        </xdr:cNvPr>
        <xdr:cNvPicPr>
          <a:picLocks noChangeAspect="1"/>
        </xdr:cNvPicPr>
      </xdr:nvPicPr>
      <xdr:blipFill>
        <a:blip xmlns:r="http://schemas.openxmlformats.org/officeDocument/2006/relationships" r:embed="rId1"/>
        <a:stretch>
          <a:fillRect/>
        </a:stretch>
      </xdr:blipFill>
      <xdr:spPr>
        <a:xfrm>
          <a:off x="15472834" y="179918"/>
          <a:ext cx="3275731" cy="582082"/>
        </a:xfrm>
        <a:prstGeom prst="rect">
          <a:avLst/>
        </a:prstGeom>
      </xdr:spPr>
    </xdr:pic>
    <xdr:clientData/>
  </xdr:twoCellAnchor>
  <xdr:twoCellAnchor editAs="oneCell">
    <xdr:from>
      <xdr:col>12</xdr:col>
      <xdr:colOff>28223</xdr:colOff>
      <xdr:row>0</xdr:row>
      <xdr:rowOff>169335</xdr:rowOff>
    </xdr:from>
    <xdr:to>
      <xdr:col>14</xdr:col>
      <xdr:colOff>205929</xdr:colOff>
      <xdr:row>0</xdr:row>
      <xdr:rowOff>818445</xdr:rowOff>
    </xdr:to>
    <xdr:pic>
      <xdr:nvPicPr>
        <xdr:cNvPr id="2" name="Afbeelding 1">
          <a:extLst>
            <a:ext uri="{FF2B5EF4-FFF2-40B4-BE49-F238E27FC236}">
              <a16:creationId xmlns:a16="http://schemas.microsoft.com/office/drawing/2014/main" id="{F5766A40-CA82-B58F-03F4-8CA1E767EB07}"/>
            </a:ext>
          </a:extLst>
        </xdr:cNvPr>
        <xdr:cNvPicPr>
          <a:picLocks noChangeAspect="1"/>
        </xdr:cNvPicPr>
      </xdr:nvPicPr>
      <xdr:blipFill>
        <a:blip xmlns:r="http://schemas.openxmlformats.org/officeDocument/2006/relationships" r:embed="rId2"/>
        <a:stretch>
          <a:fillRect/>
        </a:stretch>
      </xdr:blipFill>
      <xdr:spPr>
        <a:xfrm>
          <a:off x="18753667" y="169335"/>
          <a:ext cx="1532373" cy="6491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134056</xdr:colOff>
      <xdr:row>0</xdr:row>
      <xdr:rowOff>179918</xdr:rowOff>
    </xdr:from>
    <xdr:to>
      <xdr:col>12</xdr:col>
      <xdr:colOff>23120</xdr:colOff>
      <xdr:row>0</xdr:row>
      <xdr:rowOff>762000</xdr:rowOff>
    </xdr:to>
    <xdr:pic>
      <xdr:nvPicPr>
        <xdr:cNvPr id="2" name="Afbeelding 1">
          <a:extLst>
            <a:ext uri="{FF2B5EF4-FFF2-40B4-BE49-F238E27FC236}">
              <a16:creationId xmlns:a16="http://schemas.microsoft.com/office/drawing/2014/main" id="{DBDC4242-34CA-B34B-A56A-0F7FB1D0C9E0}"/>
            </a:ext>
          </a:extLst>
        </xdr:cNvPr>
        <xdr:cNvPicPr>
          <a:picLocks noChangeAspect="1"/>
        </xdr:cNvPicPr>
      </xdr:nvPicPr>
      <xdr:blipFill>
        <a:blip xmlns:r="http://schemas.openxmlformats.org/officeDocument/2006/relationships" r:embed="rId1"/>
        <a:stretch>
          <a:fillRect/>
        </a:stretch>
      </xdr:blipFill>
      <xdr:spPr>
        <a:xfrm>
          <a:off x="15285156" y="179918"/>
          <a:ext cx="3254564" cy="582082"/>
        </a:xfrm>
        <a:prstGeom prst="rect">
          <a:avLst/>
        </a:prstGeom>
      </xdr:spPr>
    </xdr:pic>
    <xdr:clientData/>
  </xdr:twoCellAnchor>
  <xdr:twoCellAnchor editAs="oneCell">
    <xdr:from>
      <xdr:col>12</xdr:col>
      <xdr:colOff>28223</xdr:colOff>
      <xdr:row>0</xdr:row>
      <xdr:rowOff>169335</xdr:rowOff>
    </xdr:from>
    <xdr:to>
      <xdr:col>14</xdr:col>
      <xdr:colOff>205929</xdr:colOff>
      <xdr:row>0</xdr:row>
      <xdr:rowOff>818445</xdr:rowOff>
    </xdr:to>
    <xdr:pic>
      <xdr:nvPicPr>
        <xdr:cNvPr id="3" name="Afbeelding 2">
          <a:extLst>
            <a:ext uri="{FF2B5EF4-FFF2-40B4-BE49-F238E27FC236}">
              <a16:creationId xmlns:a16="http://schemas.microsoft.com/office/drawing/2014/main" id="{BAFB2A52-1C3D-EF42-AA30-EFA760F1CB9C}"/>
            </a:ext>
          </a:extLst>
        </xdr:cNvPr>
        <xdr:cNvPicPr>
          <a:picLocks noChangeAspect="1"/>
        </xdr:cNvPicPr>
      </xdr:nvPicPr>
      <xdr:blipFill>
        <a:blip xmlns:r="http://schemas.openxmlformats.org/officeDocument/2006/relationships" r:embed="rId2"/>
        <a:stretch>
          <a:fillRect/>
        </a:stretch>
      </xdr:blipFill>
      <xdr:spPr>
        <a:xfrm>
          <a:off x="18544823" y="169335"/>
          <a:ext cx="1523906" cy="64911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O384"/>
  <sheetViews>
    <sheetView showGridLines="0" tabSelected="1" topLeftCell="A33" zoomScaleNormal="100" workbookViewId="0">
      <selection activeCell="A4" sqref="A4"/>
    </sheetView>
  </sheetViews>
  <sheetFormatPr baseColWidth="10" defaultColWidth="11.5" defaultRowHeight="15" x14ac:dyDescent="0.2"/>
  <cols>
    <col min="1" max="1" width="97.1640625" customWidth="1"/>
    <col min="2" max="2" width="20.33203125" style="12" bestFit="1" customWidth="1"/>
  </cols>
  <sheetData>
    <row r="1" spans="1:15" ht="30" customHeight="1" x14ac:dyDescent="0.2">
      <c r="A1" s="21" t="s">
        <v>21</v>
      </c>
      <c r="B1" s="8" t="s">
        <v>3</v>
      </c>
    </row>
    <row r="2" spans="1:15" ht="70" customHeight="1" x14ac:dyDescent="0.2">
      <c r="A2" s="32" t="s">
        <v>23</v>
      </c>
      <c r="B2" s="8" t="s">
        <v>14</v>
      </c>
      <c r="C2" s="8"/>
      <c r="D2" s="8"/>
      <c r="E2" s="12"/>
      <c r="F2" s="12"/>
      <c r="G2" s="12"/>
      <c r="H2" s="12"/>
      <c r="I2" s="12"/>
      <c r="J2" s="12"/>
      <c r="K2" s="12"/>
      <c r="L2" s="12"/>
      <c r="M2" s="12"/>
      <c r="N2" s="12"/>
      <c r="O2" s="12"/>
    </row>
    <row r="3" spans="1:15" ht="21" customHeight="1" x14ac:dyDescent="0.2">
      <c r="A3" s="22" t="s">
        <v>56</v>
      </c>
      <c r="B3" s="8" t="s">
        <v>22</v>
      </c>
      <c r="C3" s="8"/>
      <c r="D3" s="8"/>
      <c r="E3" s="12"/>
      <c r="F3" s="12"/>
      <c r="G3" s="12"/>
      <c r="H3" s="12"/>
      <c r="I3" s="12"/>
      <c r="J3" s="12"/>
      <c r="K3" s="12"/>
      <c r="L3" s="12"/>
      <c r="M3" s="12"/>
      <c r="N3" s="12"/>
      <c r="O3" s="12"/>
    </row>
    <row r="4" spans="1:15" ht="20" customHeight="1" x14ac:dyDescent="0.2">
      <c r="A4" s="23" t="s">
        <v>16</v>
      </c>
      <c r="B4" s="57" t="s">
        <v>46</v>
      </c>
      <c r="C4" s="8" t="s">
        <v>12</v>
      </c>
      <c r="D4" s="8" t="s">
        <v>2</v>
      </c>
      <c r="E4" s="12"/>
      <c r="F4" s="12"/>
      <c r="G4" s="12"/>
      <c r="H4" s="12"/>
      <c r="I4" s="12"/>
      <c r="J4" s="12"/>
      <c r="K4" s="12"/>
      <c r="L4" s="12"/>
      <c r="M4" s="12"/>
      <c r="N4" s="12"/>
      <c r="O4" s="12"/>
    </row>
    <row r="5" spans="1:15" ht="20" customHeight="1" x14ac:dyDescent="0.2">
      <c r="A5" s="23" t="s">
        <v>19</v>
      </c>
      <c r="B5" s="57"/>
      <c r="C5" s="8"/>
      <c r="D5" s="8"/>
      <c r="E5" s="12"/>
      <c r="F5" s="12"/>
      <c r="G5" s="12"/>
      <c r="H5" s="12"/>
      <c r="I5" s="12"/>
      <c r="J5" s="12"/>
      <c r="K5" s="12"/>
      <c r="L5" s="12"/>
      <c r="M5" s="12"/>
      <c r="N5" s="12"/>
      <c r="O5" s="12"/>
    </row>
    <row r="6" spans="1:15" ht="20" customHeight="1" x14ac:dyDescent="0.2">
      <c r="A6" s="23" t="s">
        <v>31</v>
      </c>
      <c r="B6" s="57"/>
      <c r="C6" s="12"/>
      <c r="D6" s="12"/>
      <c r="E6" s="12"/>
      <c r="F6" s="12"/>
      <c r="G6" s="12"/>
      <c r="H6" s="12"/>
      <c r="I6" s="12"/>
      <c r="J6" s="12"/>
      <c r="K6" s="12"/>
      <c r="L6" s="12"/>
      <c r="M6" s="12"/>
      <c r="N6" s="12"/>
      <c r="O6" s="12"/>
    </row>
    <row r="7" spans="1:15" ht="20" customHeight="1" x14ac:dyDescent="0.2">
      <c r="A7" s="23" t="s">
        <v>17</v>
      </c>
      <c r="B7" s="57"/>
      <c r="C7" s="12"/>
      <c r="D7" s="12"/>
      <c r="E7" s="12"/>
      <c r="F7" s="12"/>
      <c r="G7" s="12"/>
      <c r="H7" s="12"/>
      <c r="I7" s="12"/>
      <c r="J7" s="12"/>
      <c r="K7" s="12"/>
      <c r="L7" s="12"/>
      <c r="M7" s="12"/>
      <c r="N7" s="12"/>
      <c r="O7" s="12"/>
    </row>
    <row r="8" spans="1:15" ht="20" customHeight="1" x14ac:dyDescent="0.2">
      <c r="A8" s="47" t="s">
        <v>32</v>
      </c>
      <c r="B8" s="57"/>
      <c r="C8" s="12"/>
      <c r="D8" s="12"/>
      <c r="E8" s="12"/>
      <c r="F8" s="12"/>
      <c r="G8" s="12"/>
      <c r="H8" s="12"/>
      <c r="I8" s="12"/>
      <c r="J8" s="12"/>
      <c r="K8" s="12"/>
      <c r="L8" s="12"/>
      <c r="M8" s="12"/>
      <c r="N8" s="12"/>
      <c r="O8" s="12"/>
    </row>
    <row r="9" spans="1:15" ht="20" customHeight="1" x14ac:dyDescent="0.2">
      <c r="A9" s="24" t="s">
        <v>34</v>
      </c>
      <c r="B9" s="57"/>
      <c r="C9" s="8" t="s">
        <v>11</v>
      </c>
      <c r="D9" s="8" t="s">
        <v>2</v>
      </c>
      <c r="E9" s="12"/>
      <c r="F9" s="12"/>
      <c r="G9" s="12"/>
      <c r="H9" s="12"/>
      <c r="I9" s="12"/>
      <c r="J9" s="12"/>
      <c r="K9" s="8"/>
      <c r="L9" s="8"/>
      <c r="M9" s="8"/>
      <c r="N9" s="12"/>
      <c r="O9" s="12"/>
    </row>
    <row r="10" spans="1:15" ht="21" customHeight="1" x14ac:dyDescent="0.2">
      <c r="A10" s="22" t="s">
        <v>55</v>
      </c>
      <c r="C10" s="8"/>
      <c r="D10" s="8"/>
      <c r="E10" s="12"/>
      <c r="F10" s="12"/>
      <c r="G10" s="12"/>
      <c r="H10" s="12"/>
      <c r="I10" s="12"/>
      <c r="J10" s="12"/>
      <c r="K10" s="8"/>
      <c r="L10" s="8" t="s">
        <v>2</v>
      </c>
      <c r="M10" s="8" t="s">
        <v>2</v>
      </c>
      <c r="N10" s="12"/>
      <c r="O10" s="12"/>
    </row>
    <row r="11" spans="1:15" ht="20" customHeight="1" x14ac:dyDescent="0.2">
      <c r="A11" s="23" t="s">
        <v>16</v>
      </c>
      <c r="B11" s="57" t="s">
        <v>46</v>
      </c>
      <c r="C11" s="8" t="s">
        <v>12</v>
      </c>
      <c r="D11" s="8" t="s">
        <v>2</v>
      </c>
      <c r="E11" s="12"/>
      <c r="F11" s="12"/>
      <c r="G11" s="12"/>
      <c r="H11" s="12"/>
      <c r="I11" s="12"/>
      <c r="J11" s="12"/>
      <c r="K11" s="8"/>
      <c r="L11" s="8" t="s">
        <v>14</v>
      </c>
      <c r="M11" s="8"/>
      <c r="N11" s="12"/>
      <c r="O11" s="12"/>
    </row>
    <row r="12" spans="1:15" ht="20" customHeight="1" x14ac:dyDescent="0.2">
      <c r="A12" s="23" t="s">
        <v>19</v>
      </c>
      <c r="B12" s="57"/>
      <c r="C12" s="8"/>
      <c r="D12" s="8"/>
      <c r="E12" s="12"/>
      <c r="F12" s="12"/>
      <c r="G12" s="12"/>
      <c r="H12" s="12"/>
      <c r="I12" s="12"/>
      <c r="J12" s="12"/>
      <c r="K12" s="8"/>
      <c r="L12" s="8" t="s">
        <v>22</v>
      </c>
      <c r="M12" s="8"/>
      <c r="N12" s="12"/>
      <c r="O12" s="12"/>
    </row>
    <row r="13" spans="1:15" ht="20" customHeight="1" x14ac:dyDescent="0.2">
      <c r="A13" s="23" t="s">
        <v>31</v>
      </c>
      <c r="B13" s="57"/>
      <c r="C13" s="12"/>
      <c r="D13" s="12"/>
      <c r="E13" s="12"/>
      <c r="F13" s="12"/>
      <c r="G13" s="12"/>
      <c r="H13" s="12"/>
      <c r="I13" s="12"/>
      <c r="J13" s="12"/>
      <c r="K13" s="8"/>
      <c r="L13" s="8" t="s">
        <v>15</v>
      </c>
      <c r="M13" s="8"/>
      <c r="N13" s="12"/>
      <c r="O13" s="12"/>
    </row>
    <row r="14" spans="1:15" ht="20" customHeight="1" x14ac:dyDescent="0.2">
      <c r="A14" s="23" t="s">
        <v>17</v>
      </c>
      <c r="B14" s="57"/>
      <c r="C14" s="12"/>
      <c r="D14" s="12"/>
      <c r="E14" s="12"/>
      <c r="F14" s="12"/>
      <c r="G14" s="12"/>
      <c r="H14" s="12"/>
      <c r="I14" s="12"/>
      <c r="J14" s="12"/>
      <c r="K14" s="8"/>
      <c r="L14" s="8" t="s">
        <v>27</v>
      </c>
      <c r="M14" s="8"/>
      <c r="N14" s="12"/>
      <c r="O14" s="12"/>
    </row>
    <row r="15" spans="1:15" ht="20" customHeight="1" x14ac:dyDescent="0.2">
      <c r="A15" s="47" t="s">
        <v>32</v>
      </c>
      <c r="B15" s="57"/>
      <c r="C15" s="8" t="s">
        <v>11</v>
      </c>
      <c r="D15" s="8" t="s">
        <v>2</v>
      </c>
      <c r="E15" s="12"/>
      <c r="F15" s="12"/>
      <c r="G15" s="12"/>
      <c r="H15" s="12"/>
      <c r="I15" s="12"/>
      <c r="J15" s="12"/>
      <c r="K15" s="8"/>
      <c r="L15" s="8"/>
      <c r="M15" s="8"/>
      <c r="N15" s="12"/>
      <c r="O15" s="12"/>
    </row>
    <row r="16" spans="1:15" ht="20" customHeight="1" x14ac:dyDescent="0.2">
      <c r="A16" s="24" t="s">
        <v>34</v>
      </c>
      <c r="B16" s="57"/>
      <c r="C16" s="8"/>
      <c r="D16" s="8"/>
      <c r="E16" s="12"/>
      <c r="F16" s="12"/>
      <c r="G16" s="12"/>
      <c r="H16" s="12"/>
      <c r="I16" s="12"/>
      <c r="J16" s="12"/>
      <c r="K16" s="8"/>
      <c r="L16" s="8"/>
      <c r="M16" s="8"/>
      <c r="N16" s="12"/>
      <c r="O16" s="12"/>
    </row>
    <row r="17" spans="1:15" ht="21" customHeight="1" x14ac:dyDescent="0.2">
      <c r="A17" s="22" t="s">
        <v>54</v>
      </c>
      <c r="C17" s="8"/>
      <c r="D17" s="8"/>
      <c r="E17" s="12"/>
      <c r="F17" s="12"/>
      <c r="G17" s="12"/>
      <c r="H17" s="12"/>
      <c r="I17" s="12"/>
      <c r="J17" s="12"/>
      <c r="K17" s="8"/>
      <c r="L17" s="8"/>
      <c r="M17" s="8"/>
      <c r="N17" s="12"/>
      <c r="O17" s="12"/>
    </row>
    <row r="18" spans="1:15" ht="20" customHeight="1" x14ac:dyDescent="0.2">
      <c r="A18" s="47" t="s">
        <v>16</v>
      </c>
      <c r="B18" s="57" t="s">
        <v>46</v>
      </c>
      <c r="C18" s="8" t="s">
        <v>12</v>
      </c>
      <c r="D18" s="8" t="s">
        <v>2</v>
      </c>
      <c r="E18" s="12"/>
      <c r="F18" s="12"/>
      <c r="G18" s="12"/>
      <c r="H18" s="12"/>
      <c r="I18" s="12"/>
      <c r="J18" s="12"/>
      <c r="K18" s="12"/>
      <c r="L18" s="12"/>
      <c r="M18" s="12"/>
      <c r="N18" s="12"/>
      <c r="O18" s="12"/>
    </row>
    <row r="19" spans="1:15" ht="20" customHeight="1" x14ac:dyDescent="0.2">
      <c r="A19" s="48" t="s">
        <v>19</v>
      </c>
      <c r="B19" s="57"/>
      <c r="C19" s="12"/>
      <c r="D19" s="12"/>
      <c r="E19" s="12"/>
      <c r="F19" s="12"/>
      <c r="G19" s="12"/>
      <c r="H19" s="12"/>
      <c r="I19" s="12"/>
      <c r="J19" s="12"/>
      <c r="K19" s="12"/>
      <c r="L19" s="12"/>
      <c r="M19" s="12"/>
      <c r="N19" s="12"/>
      <c r="O19" s="12"/>
    </row>
    <row r="20" spans="1:15" ht="20" customHeight="1" x14ac:dyDescent="0.2">
      <c r="A20" s="23" t="s">
        <v>31</v>
      </c>
      <c r="B20" s="57"/>
      <c r="C20" s="12"/>
      <c r="D20" s="12"/>
      <c r="E20" s="12"/>
      <c r="F20" s="12"/>
      <c r="G20" s="12"/>
      <c r="H20" s="12"/>
      <c r="I20" s="12"/>
      <c r="J20" s="12"/>
      <c r="K20" s="12"/>
      <c r="L20" s="12"/>
      <c r="M20" s="12"/>
      <c r="N20" s="12"/>
      <c r="O20" s="12"/>
    </row>
    <row r="21" spans="1:15" ht="20" customHeight="1" x14ac:dyDescent="0.2">
      <c r="A21" s="48" t="s">
        <v>17</v>
      </c>
      <c r="B21" s="57"/>
      <c r="C21" s="12"/>
      <c r="D21" s="12"/>
      <c r="E21" s="12"/>
      <c r="F21" s="12"/>
      <c r="G21" s="12"/>
      <c r="H21" s="12"/>
      <c r="I21" s="12"/>
      <c r="J21" s="12"/>
      <c r="K21" s="12"/>
      <c r="L21" s="12"/>
      <c r="M21" s="12"/>
      <c r="N21" s="12"/>
      <c r="O21" s="12"/>
    </row>
    <row r="22" spans="1:15" ht="20" customHeight="1" x14ac:dyDescent="0.2">
      <c r="A22" s="47" t="s">
        <v>32</v>
      </c>
      <c r="B22" s="57"/>
      <c r="C22" s="8" t="s">
        <v>11</v>
      </c>
      <c r="D22" s="8" t="s">
        <v>2</v>
      </c>
      <c r="E22" s="12"/>
      <c r="F22" s="12"/>
      <c r="G22" s="12"/>
      <c r="H22" s="12"/>
      <c r="I22" s="12"/>
      <c r="J22" s="12"/>
      <c r="K22" s="12"/>
      <c r="L22" s="12"/>
      <c r="M22" s="12"/>
      <c r="N22" s="12"/>
      <c r="O22" s="12"/>
    </row>
    <row r="23" spans="1:15" ht="20" customHeight="1" x14ac:dyDescent="0.2">
      <c r="A23" s="49" t="s">
        <v>34</v>
      </c>
      <c r="B23" s="57"/>
      <c r="C23" s="8"/>
      <c r="D23" s="8"/>
      <c r="E23" s="12"/>
      <c r="F23" s="12"/>
      <c r="G23" s="12"/>
      <c r="H23" s="12"/>
      <c r="I23" s="12"/>
      <c r="J23" s="12"/>
      <c r="K23" s="12"/>
      <c r="L23" s="12"/>
      <c r="M23" s="12"/>
      <c r="N23" s="12"/>
      <c r="O23" s="12"/>
    </row>
    <row r="24" spans="1:15" ht="20" customHeight="1" x14ac:dyDescent="0.2">
      <c r="A24" s="22" t="s">
        <v>53</v>
      </c>
      <c r="B24" s="13"/>
      <c r="C24" s="8"/>
      <c r="D24" s="8"/>
      <c r="E24" s="12"/>
      <c r="F24" s="12"/>
      <c r="G24" s="12"/>
      <c r="H24" s="12"/>
      <c r="I24" s="12"/>
      <c r="J24" s="12"/>
      <c r="K24" s="12"/>
      <c r="L24" s="12"/>
      <c r="M24" s="12"/>
      <c r="N24" s="12"/>
      <c r="O24" s="12"/>
    </row>
    <row r="25" spans="1:15" ht="20" customHeight="1" x14ac:dyDescent="0.2">
      <c r="A25" s="23" t="s">
        <v>16</v>
      </c>
      <c r="B25" s="57" t="s">
        <v>46</v>
      </c>
      <c r="C25" s="12"/>
      <c r="D25" s="12"/>
      <c r="E25" s="12"/>
      <c r="F25" s="12"/>
      <c r="G25" s="12"/>
      <c r="H25" s="12"/>
      <c r="I25" s="12"/>
      <c r="J25" s="12"/>
      <c r="K25" s="12"/>
      <c r="L25" s="12"/>
      <c r="M25" s="12"/>
      <c r="N25" s="12"/>
      <c r="O25" s="12"/>
    </row>
    <row r="26" spans="1:15" ht="20" customHeight="1" x14ac:dyDescent="0.2">
      <c r="A26" s="23" t="s">
        <v>19</v>
      </c>
      <c r="B26" s="57"/>
      <c r="C26" s="12"/>
      <c r="D26" s="12"/>
      <c r="E26" s="12"/>
      <c r="F26" s="12"/>
      <c r="G26" s="12"/>
      <c r="H26" s="12"/>
      <c r="I26" s="12"/>
      <c r="J26" s="12"/>
      <c r="K26" s="12"/>
      <c r="L26" s="12"/>
      <c r="M26" s="12"/>
      <c r="N26" s="12"/>
      <c r="O26" s="12"/>
    </row>
    <row r="27" spans="1:15" ht="20" customHeight="1" x14ac:dyDescent="0.2">
      <c r="A27" s="23" t="s">
        <v>31</v>
      </c>
      <c r="B27" s="57"/>
      <c r="C27" s="12"/>
      <c r="D27" s="12"/>
      <c r="E27" s="12"/>
      <c r="F27" s="12"/>
      <c r="G27" s="12"/>
      <c r="H27" s="12"/>
      <c r="I27" s="12"/>
      <c r="J27" s="12"/>
      <c r="K27" s="12"/>
      <c r="L27" s="12"/>
      <c r="M27" s="12"/>
      <c r="N27" s="12"/>
      <c r="O27" s="12"/>
    </row>
    <row r="28" spans="1:15" ht="20" customHeight="1" x14ac:dyDescent="0.2">
      <c r="A28" s="23" t="s">
        <v>17</v>
      </c>
      <c r="B28" s="57"/>
      <c r="C28" s="12"/>
      <c r="D28" s="12"/>
      <c r="E28" s="12"/>
      <c r="F28" s="12"/>
      <c r="G28" s="12"/>
      <c r="H28" s="12"/>
      <c r="I28" s="12"/>
      <c r="J28" s="12"/>
      <c r="K28" s="12"/>
      <c r="L28" s="12"/>
      <c r="M28" s="12"/>
      <c r="N28" s="12"/>
      <c r="O28" s="12"/>
    </row>
    <row r="29" spans="1:15" ht="20" customHeight="1" x14ac:dyDescent="0.2">
      <c r="A29" s="47" t="s">
        <v>32</v>
      </c>
      <c r="B29" s="57"/>
      <c r="C29" s="12"/>
      <c r="D29" s="12"/>
      <c r="E29" s="12"/>
      <c r="F29" s="12"/>
      <c r="G29" s="12"/>
      <c r="H29" s="12"/>
      <c r="I29" s="12"/>
      <c r="J29" s="12"/>
      <c r="K29" s="12"/>
      <c r="L29" s="12"/>
      <c r="M29" s="12"/>
      <c r="N29" s="12"/>
      <c r="O29" s="12"/>
    </row>
    <row r="30" spans="1:15" ht="20" customHeight="1" x14ac:dyDescent="0.2">
      <c r="A30" s="24" t="s">
        <v>34</v>
      </c>
      <c r="B30" s="57"/>
      <c r="C30" s="12"/>
      <c r="D30" s="12"/>
      <c r="E30" s="12"/>
      <c r="F30" s="12"/>
      <c r="G30" s="12"/>
      <c r="H30" s="12"/>
      <c r="I30" s="12"/>
      <c r="J30" s="12"/>
      <c r="K30" s="12"/>
      <c r="L30" s="12"/>
      <c r="M30" s="12"/>
      <c r="N30" s="12"/>
      <c r="O30" s="12"/>
    </row>
    <row r="31" spans="1:15" ht="20" customHeight="1" x14ac:dyDescent="0.2">
      <c r="A31" s="22" t="s">
        <v>52</v>
      </c>
      <c r="B31" s="13"/>
      <c r="C31" s="12"/>
      <c r="D31" s="12"/>
      <c r="E31" s="12"/>
      <c r="F31" s="12"/>
      <c r="G31" s="12"/>
      <c r="H31" s="12"/>
      <c r="I31" s="12"/>
      <c r="J31" s="12"/>
      <c r="K31" s="12"/>
      <c r="L31" s="12"/>
      <c r="M31" s="12"/>
      <c r="N31" s="12"/>
      <c r="O31" s="12"/>
    </row>
    <row r="32" spans="1:15" ht="20" customHeight="1" x14ac:dyDescent="0.2">
      <c r="A32" s="47" t="s">
        <v>16</v>
      </c>
      <c r="B32" s="57" t="s">
        <v>46</v>
      </c>
      <c r="C32" s="12"/>
      <c r="D32" s="12"/>
      <c r="E32" s="12"/>
      <c r="F32" s="12"/>
      <c r="G32" s="12"/>
      <c r="H32" s="12"/>
      <c r="I32" s="12"/>
      <c r="J32" s="12"/>
      <c r="K32" s="12"/>
      <c r="L32" s="12"/>
      <c r="M32" s="12"/>
      <c r="N32" s="12"/>
      <c r="O32" s="12"/>
    </row>
    <row r="33" spans="1:15" ht="20" customHeight="1" x14ac:dyDescent="0.2">
      <c r="A33" s="48" t="s">
        <v>19</v>
      </c>
      <c r="B33" s="57"/>
      <c r="C33" s="12"/>
      <c r="D33" s="12"/>
      <c r="E33" s="12"/>
      <c r="F33" s="12"/>
      <c r="G33" s="12"/>
      <c r="H33" s="12"/>
      <c r="I33" s="12"/>
      <c r="J33" s="12"/>
      <c r="K33" s="12"/>
      <c r="L33" s="12"/>
      <c r="M33" s="12"/>
      <c r="N33" s="12"/>
      <c r="O33" s="12"/>
    </row>
    <row r="34" spans="1:15" ht="20" customHeight="1" x14ac:dyDescent="0.2">
      <c r="A34" s="23" t="s">
        <v>31</v>
      </c>
      <c r="B34" s="57"/>
      <c r="C34" s="12"/>
      <c r="D34" s="12"/>
      <c r="E34" s="12"/>
      <c r="F34" s="12"/>
      <c r="G34" s="12"/>
      <c r="H34" s="12"/>
      <c r="I34" s="12"/>
      <c r="J34" s="12"/>
      <c r="K34" s="12"/>
      <c r="L34" s="12"/>
      <c r="M34" s="12"/>
      <c r="N34" s="12"/>
      <c r="O34" s="12"/>
    </row>
    <row r="35" spans="1:15" ht="20" customHeight="1" x14ac:dyDescent="0.2">
      <c r="A35" s="48" t="s">
        <v>17</v>
      </c>
      <c r="B35" s="57"/>
      <c r="C35" s="12"/>
      <c r="D35" s="12"/>
      <c r="E35" s="12"/>
      <c r="F35" s="12"/>
      <c r="G35" s="12"/>
      <c r="H35" s="12"/>
      <c r="I35" s="12"/>
      <c r="J35" s="12"/>
      <c r="K35" s="12"/>
      <c r="L35" s="12"/>
      <c r="M35" s="12"/>
      <c r="N35" s="12"/>
      <c r="O35" s="12"/>
    </row>
    <row r="36" spans="1:15" ht="20" customHeight="1" x14ac:dyDescent="0.2">
      <c r="A36" s="47" t="s">
        <v>32</v>
      </c>
      <c r="B36" s="57"/>
      <c r="C36" s="12"/>
      <c r="D36" s="12"/>
      <c r="E36" s="12"/>
      <c r="F36" s="12"/>
      <c r="G36" s="12"/>
      <c r="H36" s="12"/>
      <c r="I36" s="12"/>
      <c r="J36" s="12"/>
      <c r="K36" s="12"/>
      <c r="L36" s="12"/>
      <c r="M36" s="12"/>
      <c r="N36" s="12"/>
      <c r="O36" s="12"/>
    </row>
    <row r="37" spans="1:15" ht="20" customHeight="1" x14ac:dyDescent="0.2">
      <c r="A37" s="49" t="s">
        <v>34</v>
      </c>
      <c r="B37" s="57"/>
      <c r="C37" s="12"/>
      <c r="D37" s="12"/>
      <c r="E37" s="12"/>
      <c r="F37" s="12"/>
      <c r="G37" s="12"/>
      <c r="H37" s="12"/>
      <c r="I37" s="12"/>
      <c r="J37" s="12"/>
      <c r="K37" s="12"/>
      <c r="L37" s="12"/>
      <c r="M37" s="12"/>
      <c r="N37" s="12"/>
      <c r="O37" s="12"/>
    </row>
    <row r="38" spans="1:15" ht="20" customHeight="1" x14ac:dyDescent="0.2">
      <c r="A38" s="22" t="s">
        <v>43</v>
      </c>
      <c r="B38" s="13"/>
      <c r="C38" s="12"/>
      <c r="D38" s="12"/>
      <c r="E38" s="12"/>
      <c r="F38" s="12"/>
      <c r="G38" s="12"/>
      <c r="H38" s="12"/>
      <c r="I38" s="12"/>
      <c r="J38" s="12"/>
      <c r="K38" s="12"/>
      <c r="L38" s="12"/>
      <c r="M38" s="12"/>
      <c r="N38" s="12"/>
      <c r="O38" s="12"/>
    </row>
    <row r="39" spans="1:15" ht="20" customHeight="1" x14ac:dyDescent="0.2">
      <c r="A39" s="23" t="s">
        <v>16</v>
      </c>
      <c r="B39" s="57" t="s">
        <v>46</v>
      </c>
      <c r="C39" s="12"/>
      <c r="D39" s="12"/>
      <c r="E39" s="12"/>
      <c r="F39" s="12"/>
      <c r="G39" s="12"/>
      <c r="H39" s="12"/>
      <c r="I39" s="12"/>
      <c r="J39" s="12"/>
      <c r="K39" s="12"/>
      <c r="L39" s="12"/>
      <c r="M39" s="12"/>
      <c r="N39" s="12"/>
      <c r="O39" s="12"/>
    </row>
    <row r="40" spans="1:15" ht="20" customHeight="1" x14ac:dyDescent="0.2">
      <c r="A40" s="23" t="s">
        <v>19</v>
      </c>
      <c r="B40" s="57"/>
      <c r="C40" s="12"/>
      <c r="D40" s="12"/>
      <c r="E40" s="12"/>
      <c r="F40" s="12"/>
      <c r="G40" s="12"/>
      <c r="H40" s="12"/>
      <c r="I40" s="12"/>
      <c r="J40" s="12"/>
      <c r="K40" s="12"/>
      <c r="L40" s="12"/>
      <c r="M40" s="12"/>
      <c r="N40" s="12"/>
      <c r="O40" s="12"/>
    </row>
    <row r="41" spans="1:15" ht="20" customHeight="1" x14ac:dyDescent="0.2">
      <c r="A41" s="23" t="s">
        <v>31</v>
      </c>
      <c r="B41" s="57"/>
      <c r="C41" s="12"/>
      <c r="D41" s="12"/>
      <c r="E41" s="12"/>
      <c r="F41" s="12"/>
      <c r="G41" s="12"/>
      <c r="H41" s="12"/>
      <c r="I41" s="12"/>
      <c r="J41" s="12"/>
      <c r="K41" s="12"/>
      <c r="L41" s="12"/>
      <c r="M41" s="12"/>
      <c r="N41" s="12"/>
      <c r="O41" s="12"/>
    </row>
    <row r="42" spans="1:15" ht="20" customHeight="1" x14ac:dyDescent="0.2">
      <c r="A42" s="23" t="s">
        <v>17</v>
      </c>
      <c r="B42" s="57"/>
      <c r="C42" s="12"/>
      <c r="D42" s="12"/>
      <c r="E42" s="12"/>
      <c r="F42" s="12"/>
      <c r="G42" s="12"/>
      <c r="H42" s="12"/>
      <c r="I42" s="12"/>
      <c r="J42" s="12"/>
      <c r="K42" s="12"/>
      <c r="L42" s="12"/>
      <c r="M42" s="12"/>
      <c r="N42" s="12"/>
      <c r="O42" s="12"/>
    </row>
    <row r="43" spans="1:15" ht="20" customHeight="1" x14ac:dyDescent="0.2">
      <c r="A43" s="47" t="s">
        <v>32</v>
      </c>
      <c r="B43" s="57"/>
      <c r="C43" s="12"/>
      <c r="D43" s="12"/>
      <c r="E43" s="12"/>
      <c r="F43" s="12"/>
      <c r="G43" s="12"/>
      <c r="H43" s="12"/>
      <c r="I43" s="12"/>
      <c r="J43" s="12"/>
      <c r="K43" s="12"/>
      <c r="L43" s="12"/>
      <c r="M43" s="12"/>
      <c r="N43" s="12"/>
      <c r="O43" s="12"/>
    </row>
    <row r="44" spans="1:15" ht="20" customHeight="1" x14ac:dyDescent="0.2">
      <c r="A44" s="24" t="s">
        <v>34</v>
      </c>
      <c r="B44" s="57"/>
      <c r="C44" s="12"/>
      <c r="D44" s="12"/>
      <c r="E44" s="12"/>
      <c r="F44" s="12"/>
      <c r="G44" s="12"/>
      <c r="H44" s="12"/>
      <c r="I44" s="12"/>
      <c r="J44" s="12"/>
      <c r="K44" s="12"/>
      <c r="L44" s="12"/>
      <c r="M44" s="12"/>
      <c r="N44" s="12"/>
      <c r="O44" s="12"/>
    </row>
    <row r="45" spans="1:15" ht="20" customHeight="1" x14ac:dyDescent="0.2">
      <c r="A45" s="22" t="s">
        <v>51</v>
      </c>
      <c r="C45" s="12"/>
      <c r="D45" s="12"/>
      <c r="E45" s="12"/>
      <c r="F45" s="12"/>
      <c r="G45" s="12"/>
      <c r="H45" s="12"/>
      <c r="I45" s="12"/>
      <c r="J45" s="12"/>
      <c r="K45" s="12"/>
      <c r="L45" s="12"/>
      <c r="M45" s="12"/>
      <c r="N45" s="12"/>
      <c r="O45" s="12"/>
    </row>
    <row r="46" spans="1:15" ht="20" customHeight="1" x14ac:dyDescent="0.2">
      <c r="A46" s="23" t="s">
        <v>16</v>
      </c>
      <c r="B46" s="57" t="s">
        <v>46</v>
      </c>
      <c r="C46" s="12"/>
      <c r="D46" s="12"/>
      <c r="E46" s="12"/>
      <c r="F46" s="12"/>
      <c r="G46" s="12"/>
      <c r="H46" s="12"/>
      <c r="I46" s="12"/>
      <c r="J46" s="12"/>
      <c r="K46" s="12"/>
      <c r="L46" s="12"/>
      <c r="M46" s="12"/>
      <c r="N46" s="12"/>
      <c r="O46" s="12"/>
    </row>
    <row r="47" spans="1:15" ht="20" customHeight="1" x14ac:dyDescent="0.2">
      <c r="A47" s="23" t="s">
        <v>33</v>
      </c>
      <c r="B47" s="57"/>
      <c r="C47" s="12"/>
      <c r="D47" s="12"/>
      <c r="E47" s="12"/>
      <c r="F47" s="12"/>
      <c r="G47" s="12"/>
      <c r="H47" s="12"/>
      <c r="I47" s="12"/>
      <c r="J47" s="12"/>
      <c r="K47" s="12"/>
      <c r="L47" s="12"/>
      <c r="M47" s="12"/>
      <c r="N47" s="12"/>
      <c r="O47" s="12"/>
    </row>
    <row r="48" spans="1:15" ht="20" customHeight="1" x14ac:dyDescent="0.2">
      <c r="A48" s="23" t="s">
        <v>31</v>
      </c>
      <c r="B48" s="57"/>
      <c r="C48" s="12"/>
      <c r="D48" s="12"/>
      <c r="E48" s="12"/>
      <c r="F48" s="12"/>
      <c r="G48" s="12"/>
      <c r="H48" s="12"/>
      <c r="I48" s="12"/>
      <c r="J48" s="12"/>
      <c r="K48" s="12"/>
      <c r="L48" s="12"/>
      <c r="M48" s="12"/>
      <c r="N48" s="12"/>
      <c r="O48" s="12"/>
    </row>
    <row r="49" spans="1:15" ht="21" customHeight="1" x14ac:dyDescent="0.2">
      <c r="A49" s="23" t="s">
        <v>17</v>
      </c>
      <c r="B49" s="57"/>
      <c r="C49" s="12"/>
      <c r="D49" s="12"/>
      <c r="E49" s="12"/>
      <c r="F49" s="12"/>
      <c r="G49" s="12"/>
      <c r="H49" s="12"/>
      <c r="I49" s="12"/>
      <c r="J49" s="12"/>
      <c r="K49" s="12"/>
      <c r="L49" s="12"/>
      <c r="M49" s="12"/>
      <c r="N49" s="12"/>
      <c r="O49" s="12"/>
    </row>
    <row r="50" spans="1:15" ht="20" customHeight="1" x14ac:dyDescent="0.2">
      <c r="A50" s="23" t="s">
        <v>32</v>
      </c>
      <c r="B50" s="57"/>
      <c r="C50" s="12"/>
      <c r="D50" s="12"/>
      <c r="E50" s="12"/>
      <c r="F50" s="12"/>
      <c r="G50" s="12"/>
      <c r="H50" s="12"/>
      <c r="I50" s="12"/>
      <c r="J50" s="12"/>
      <c r="K50" s="12"/>
      <c r="L50" s="12"/>
      <c r="M50" s="12"/>
      <c r="N50" s="12"/>
      <c r="O50" s="12"/>
    </row>
    <row r="51" spans="1:15" ht="20" customHeight="1" x14ac:dyDescent="0.2">
      <c r="A51" s="22" t="s">
        <v>50</v>
      </c>
      <c r="C51" s="12"/>
      <c r="D51" s="12"/>
      <c r="E51" s="12"/>
      <c r="F51" s="12"/>
      <c r="G51" s="12"/>
      <c r="H51" s="12"/>
      <c r="I51" s="12"/>
      <c r="J51" s="12"/>
      <c r="K51" s="12"/>
      <c r="L51" s="12"/>
      <c r="M51" s="12"/>
      <c r="N51" s="12"/>
      <c r="O51" s="12"/>
    </row>
    <row r="52" spans="1:15" ht="20" customHeight="1" x14ac:dyDescent="0.2">
      <c r="A52" s="23" t="s">
        <v>16</v>
      </c>
      <c r="B52" s="57" t="s">
        <v>46</v>
      </c>
      <c r="C52" s="12"/>
      <c r="D52" s="12"/>
      <c r="E52" s="12"/>
      <c r="F52" s="12"/>
      <c r="G52" s="12"/>
      <c r="H52" s="12"/>
      <c r="I52" s="12"/>
      <c r="J52" s="12"/>
      <c r="K52" s="12"/>
      <c r="L52" s="12"/>
      <c r="M52" s="12"/>
      <c r="N52" s="12"/>
      <c r="O52" s="12"/>
    </row>
    <row r="53" spans="1:15" ht="20" customHeight="1" x14ac:dyDescent="0.2">
      <c r="A53" s="47" t="s">
        <v>44</v>
      </c>
      <c r="B53" s="57"/>
      <c r="C53" s="12"/>
      <c r="D53" s="12"/>
      <c r="E53" s="12"/>
      <c r="F53" s="12"/>
      <c r="G53" s="12"/>
      <c r="H53" s="12"/>
      <c r="I53" s="12"/>
      <c r="J53" s="12"/>
      <c r="K53" s="12"/>
      <c r="L53" s="12"/>
      <c r="M53" s="12"/>
      <c r="N53" s="12"/>
      <c r="O53" s="12"/>
    </row>
    <row r="54" spans="1:15" ht="21" customHeight="1" x14ac:dyDescent="0.2">
      <c r="A54" s="23" t="s">
        <v>28</v>
      </c>
      <c r="B54" s="57"/>
      <c r="C54" s="12"/>
      <c r="D54" s="12"/>
      <c r="E54" s="12"/>
      <c r="F54" s="12"/>
      <c r="G54" s="12"/>
      <c r="H54" s="12"/>
      <c r="I54" s="12"/>
      <c r="J54" s="12"/>
      <c r="K54" s="12"/>
      <c r="L54" s="12"/>
      <c r="M54" s="12"/>
      <c r="N54" s="12"/>
      <c r="O54" s="12"/>
    </row>
    <row r="55" spans="1:15" ht="20" customHeight="1" x14ac:dyDescent="0.2">
      <c r="A55" s="23" t="s">
        <v>35</v>
      </c>
      <c r="B55" s="57"/>
      <c r="C55" s="12"/>
      <c r="D55" s="12"/>
      <c r="E55" s="12"/>
      <c r="F55" s="12"/>
      <c r="G55" s="12"/>
      <c r="H55" s="12"/>
      <c r="I55" s="12"/>
      <c r="J55" s="12"/>
      <c r="K55" s="12"/>
      <c r="L55" s="12"/>
      <c r="M55" s="12"/>
      <c r="N55" s="12"/>
      <c r="O55" s="12"/>
    </row>
    <row r="56" spans="1:15" ht="20" customHeight="1" x14ac:dyDescent="0.2">
      <c r="A56" s="23" t="s">
        <v>29</v>
      </c>
      <c r="B56" s="57"/>
      <c r="C56" s="12"/>
      <c r="D56" s="12"/>
      <c r="E56" s="12"/>
      <c r="F56" s="12"/>
      <c r="G56" s="12"/>
      <c r="H56" s="12"/>
      <c r="I56" s="12"/>
      <c r="J56" s="12"/>
      <c r="K56" s="12"/>
      <c r="L56" s="12"/>
      <c r="M56" s="12"/>
      <c r="N56" s="12"/>
      <c r="O56" s="12"/>
    </row>
    <row r="57" spans="1:15" ht="20" customHeight="1" x14ac:dyDescent="0.2">
      <c r="A57" s="23" t="s">
        <v>30</v>
      </c>
      <c r="B57" s="57"/>
      <c r="C57" s="12"/>
      <c r="D57" s="12"/>
      <c r="E57" s="12"/>
      <c r="F57" s="12"/>
      <c r="G57" s="12"/>
      <c r="H57" s="12"/>
      <c r="I57" s="12"/>
      <c r="J57" s="12"/>
      <c r="K57" s="12"/>
      <c r="L57" s="12"/>
      <c r="M57" s="12"/>
      <c r="N57" s="12"/>
      <c r="O57" s="12"/>
    </row>
    <row r="58" spans="1:15" x14ac:dyDescent="0.2">
      <c r="A58" s="12"/>
      <c r="C58" s="12"/>
      <c r="D58" s="12"/>
      <c r="E58" s="12"/>
      <c r="F58" s="12"/>
      <c r="G58" s="12"/>
      <c r="H58" s="12"/>
      <c r="I58" s="12"/>
      <c r="J58" s="12"/>
      <c r="K58" s="12"/>
      <c r="L58" s="12"/>
      <c r="M58" s="12"/>
      <c r="N58" s="12"/>
      <c r="O58" s="12"/>
    </row>
    <row r="59" spans="1:15" x14ac:dyDescent="0.2">
      <c r="A59" s="12"/>
      <c r="C59" s="12"/>
      <c r="D59" s="12"/>
      <c r="E59" s="12"/>
      <c r="F59" s="12"/>
      <c r="G59" s="12"/>
      <c r="H59" s="12"/>
      <c r="I59" s="12"/>
      <c r="J59" s="12"/>
      <c r="K59" s="12"/>
      <c r="L59" s="12"/>
      <c r="M59" s="12"/>
      <c r="N59" s="12"/>
      <c r="O59" s="12"/>
    </row>
    <row r="60" spans="1:15" x14ac:dyDescent="0.2">
      <c r="A60" s="12"/>
      <c r="C60" s="12"/>
      <c r="D60" s="12"/>
      <c r="E60" s="12"/>
      <c r="F60" s="12"/>
      <c r="G60" s="12"/>
      <c r="H60" s="12"/>
      <c r="I60" s="12"/>
      <c r="J60" s="12"/>
      <c r="K60" s="12"/>
      <c r="L60" s="12"/>
      <c r="M60" s="12"/>
      <c r="N60" s="12"/>
      <c r="O60" s="12"/>
    </row>
    <row r="61" spans="1:15" x14ac:dyDescent="0.2">
      <c r="A61" s="12"/>
      <c r="C61" s="12"/>
      <c r="D61" s="12"/>
      <c r="E61" s="12"/>
      <c r="F61" s="12"/>
      <c r="G61" s="12"/>
      <c r="H61" s="12"/>
      <c r="I61" s="12"/>
      <c r="J61" s="12"/>
      <c r="K61" s="12"/>
      <c r="L61" s="12"/>
      <c r="M61" s="12"/>
      <c r="N61" s="12"/>
      <c r="O61" s="12"/>
    </row>
    <row r="62" spans="1:15" x14ac:dyDescent="0.2">
      <c r="A62" s="12"/>
      <c r="C62" s="12"/>
      <c r="D62" s="12"/>
      <c r="E62" s="12"/>
      <c r="F62" s="12"/>
      <c r="G62" s="12"/>
      <c r="H62" s="12"/>
      <c r="I62" s="12"/>
      <c r="J62" s="12"/>
      <c r="K62" s="12"/>
      <c r="L62" s="12"/>
      <c r="M62" s="12"/>
      <c r="N62" s="12"/>
      <c r="O62" s="12"/>
    </row>
    <row r="63" spans="1:15" x14ac:dyDescent="0.2">
      <c r="A63" s="12"/>
      <c r="C63" s="12"/>
      <c r="D63" s="12"/>
      <c r="E63" s="12"/>
      <c r="F63" s="12"/>
      <c r="G63" s="12"/>
      <c r="H63" s="12"/>
      <c r="I63" s="12"/>
      <c r="J63" s="12"/>
      <c r="K63" s="12"/>
      <c r="L63" s="12"/>
      <c r="M63" s="12"/>
      <c r="N63" s="12"/>
      <c r="O63" s="12"/>
    </row>
    <row r="64" spans="1:15" x14ac:dyDescent="0.2">
      <c r="A64" s="12"/>
      <c r="C64" s="12"/>
      <c r="D64" s="12"/>
      <c r="E64" s="12"/>
      <c r="F64" s="12"/>
      <c r="G64" s="12"/>
      <c r="H64" s="12"/>
      <c r="I64" s="12"/>
      <c r="J64" s="12"/>
      <c r="K64" s="12"/>
      <c r="L64" s="12"/>
      <c r="M64" s="12"/>
      <c r="N64" s="12"/>
      <c r="O64" s="12"/>
    </row>
    <row r="65" spans="1:15" x14ac:dyDescent="0.2">
      <c r="A65" s="12"/>
      <c r="C65" s="12"/>
      <c r="D65" s="12"/>
      <c r="E65" s="12"/>
      <c r="F65" s="12"/>
      <c r="G65" s="12"/>
      <c r="H65" s="12"/>
      <c r="I65" s="12"/>
      <c r="J65" s="12"/>
      <c r="K65" s="12"/>
      <c r="L65" s="12"/>
      <c r="M65" s="12"/>
      <c r="N65" s="12"/>
      <c r="O65" s="12"/>
    </row>
    <row r="66" spans="1:15" x14ac:dyDescent="0.2">
      <c r="A66" s="12"/>
      <c r="C66" s="12"/>
      <c r="D66" s="12"/>
      <c r="E66" s="12"/>
      <c r="F66" s="12"/>
      <c r="G66" s="12"/>
      <c r="H66" s="12"/>
      <c r="I66" s="12"/>
      <c r="J66" s="12"/>
      <c r="K66" s="12"/>
      <c r="L66" s="12"/>
      <c r="M66" s="12"/>
      <c r="N66" s="12"/>
      <c r="O66" s="12"/>
    </row>
    <row r="67" spans="1:15" x14ac:dyDescent="0.2">
      <c r="A67" s="12"/>
      <c r="C67" s="12"/>
      <c r="D67" s="12"/>
      <c r="E67" s="12"/>
      <c r="F67" s="12"/>
      <c r="G67" s="12"/>
      <c r="H67" s="12"/>
      <c r="I67" s="12"/>
      <c r="J67" s="12"/>
      <c r="K67" s="12"/>
      <c r="L67" s="12"/>
      <c r="M67" s="12"/>
      <c r="N67" s="12"/>
      <c r="O67" s="12"/>
    </row>
    <row r="68" spans="1:15" x14ac:dyDescent="0.2">
      <c r="A68" s="12"/>
      <c r="C68" s="12"/>
      <c r="D68" s="12"/>
      <c r="E68" s="12"/>
      <c r="F68" s="12"/>
      <c r="G68" s="12"/>
      <c r="H68" s="12"/>
      <c r="I68" s="12"/>
      <c r="J68" s="12"/>
      <c r="K68" s="12"/>
      <c r="L68" s="12"/>
      <c r="M68" s="12"/>
      <c r="N68" s="12"/>
      <c r="O68" s="12"/>
    </row>
    <row r="69" spans="1:15" x14ac:dyDescent="0.2">
      <c r="A69" s="12"/>
      <c r="C69" s="12"/>
      <c r="D69" s="12"/>
      <c r="E69" s="12"/>
      <c r="F69" s="12"/>
      <c r="G69" s="12"/>
      <c r="H69" s="12"/>
      <c r="I69" s="12"/>
      <c r="J69" s="12"/>
      <c r="K69" s="12"/>
      <c r="L69" s="12"/>
      <c r="M69" s="12"/>
      <c r="N69" s="12"/>
      <c r="O69" s="12"/>
    </row>
    <row r="70" spans="1:15" x14ac:dyDescent="0.2">
      <c r="A70" s="12"/>
      <c r="C70" s="12"/>
      <c r="D70" s="12"/>
      <c r="E70" s="12"/>
      <c r="F70" s="12"/>
      <c r="G70" s="12"/>
      <c r="H70" s="12"/>
      <c r="I70" s="12"/>
      <c r="J70" s="12"/>
      <c r="K70" s="12"/>
      <c r="L70" s="12"/>
      <c r="M70" s="12"/>
      <c r="N70" s="12"/>
      <c r="O70" s="12"/>
    </row>
    <row r="71" spans="1:15" x14ac:dyDescent="0.2">
      <c r="A71" s="12"/>
      <c r="C71" s="12"/>
      <c r="D71" s="12"/>
      <c r="E71" s="12"/>
      <c r="F71" s="12"/>
      <c r="G71" s="12"/>
      <c r="H71" s="12"/>
      <c r="I71" s="12"/>
      <c r="J71" s="12"/>
      <c r="K71" s="12"/>
      <c r="L71" s="12"/>
      <c r="M71" s="12"/>
      <c r="N71" s="12"/>
      <c r="O71" s="12"/>
    </row>
    <row r="72" spans="1:15" x14ac:dyDescent="0.2">
      <c r="A72" s="12"/>
      <c r="C72" s="12"/>
      <c r="D72" s="12"/>
      <c r="E72" s="12"/>
      <c r="F72" s="12"/>
      <c r="G72" s="12"/>
      <c r="H72" s="12"/>
      <c r="I72" s="12"/>
      <c r="J72" s="12"/>
      <c r="K72" s="12"/>
      <c r="L72" s="12"/>
      <c r="M72" s="12"/>
      <c r="N72" s="12"/>
      <c r="O72" s="12"/>
    </row>
    <row r="73" spans="1:15" x14ac:dyDescent="0.2">
      <c r="A73" s="12"/>
      <c r="C73" s="12"/>
      <c r="D73" s="12"/>
      <c r="E73" s="12"/>
      <c r="F73" s="12"/>
      <c r="G73" s="12"/>
      <c r="H73" s="12"/>
      <c r="I73" s="12"/>
      <c r="J73" s="12"/>
      <c r="K73" s="12"/>
      <c r="L73" s="12"/>
      <c r="M73" s="12"/>
      <c r="N73" s="12"/>
      <c r="O73" s="12"/>
    </row>
    <row r="74" spans="1:15" x14ac:dyDescent="0.2">
      <c r="A74" s="12"/>
      <c r="C74" s="12"/>
      <c r="D74" s="12"/>
      <c r="E74" s="12"/>
      <c r="F74" s="12"/>
      <c r="G74" s="12"/>
      <c r="H74" s="12"/>
      <c r="I74" s="12"/>
      <c r="J74" s="12"/>
      <c r="K74" s="12"/>
      <c r="L74" s="12"/>
      <c r="M74" s="12"/>
      <c r="N74" s="12"/>
      <c r="O74" s="12"/>
    </row>
    <row r="75" spans="1:15" x14ac:dyDescent="0.2">
      <c r="A75" s="12"/>
      <c r="C75" s="12"/>
      <c r="D75" s="12"/>
      <c r="E75" s="12"/>
      <c r="F75" s="12"/>
      <c r="G75" s="12"/>
      <c r="H75" s="12"/>
      <c r="I75" s="12"/>
      <c r="J75" s="12"/>
      <c r="K75" s="12"/>
      <c r="L75" s="12"/>
      <c r="M75" s="12"/>
      <c r="N75" s="12"/>
      <c r="O75" s="12"/>
    </row>
    <row r="76" spans="1:15" x14ac:dyDescent="0.2">
      <c r="A76" s="12"/>
      <c r="C76" s="12"/>
      <c r="D76" s="12"/>
      <c r="E76" s="12"/>
      <c r="F76" s="12"/>
      <c r="G76" s="12"/>
      <c r="H76" s="12"/>
      <c r="I76" s="12"/>
      <c r="J76" s="12"/>
      <c r="K76" s="12"/>
      <c r="L76" s="12"/>
      <c r="M76" s="12"/>
      <c r="N76" s="12"/>
      <c r="O76" s="12"/>
    </row>
    <row r="77" spans="1:15" x14ac:dyDescent="0.2">
      <c r="A77" s="12"/>
      <c r="C77" s="12"/>
      <c r="D77" s="12"/>
      <c r="E77" s="12"/>
      <c r="F77" s="12"/>
      <c r="G77" s="12"/>
      <c r="H77" s="12"/>
      <c r="I77" s="12"/>
      <c r="J77" s="12"/>
      <c r="K77" s="12"/>
      <c r="L77" s="12"/>
      <c r="M77" s="12"/>
      <c r="N77" s="12"/>
      <c r="O77" s="12"/>
    </row>
    <row r="78" spans="1:15" x14ac:dyDescent="0.2">
      <c r="A78" s="12"/>
      <c r="C78" s="12"/>
      <c r="D78" s="12"/>
      <c r="E78" s="12"/>
      <c r="F78" s="12"/>
      <c r="G78" s="12"/>
      <c r="H78" s="12"/>
      <c r="I78" s="12"/>
      <c r="J78" s="12"/>
      <c r="K78" s="12"/>
      <c r="L78" s="12"/>
      <c r="M78" s="12"/>
      <c r="N78" s="12"/>
      <c r="O78" s="12"/>
    </row>
    <row r="79" spans="1:15" x14ac:dyDescent="0.2">
      <c r="A79" s="12"/>
      <c r="C79" s="12"/>
      <c r="D79" s="12"/>
      <c r="E79" s="12"/>
      <c r="F79" s="12"/>
      <c r="G79" s="12"/>
      <c r="H79" s="12"/>
      <c r="I79" s="12"/>
      <c r="J79" s="12"/>
      <c r="K79" s="12"/>
      <c r="L79" s="12"/>
      <c r="M79" s="12"/>
      <c r="N79" s="12"/>
      <c r="O79" s="12"/>
    </row>
    <row r="80" spans="1:15" x14ac:dyDescent="0.2">
      <c r="A80" s="12"/>
      <c r="C80" s="12"/>
      <c r="D80" s="12"/>
      <c r="E80" s="12"/>
      <c r="F80" s="12"/>
      <c r="G80" s="12"/>
      <c r="H80" s="12"/>
      <c r="I80" s="12"/>
      <c r="J80" s="12"/>
      <c r="K80" s="12"/>
      <c r="L80" s="12"/>
      <c r="M80" s="12"/>
      <c r="N80" s="12"/>
      <c r="O80" s="12"/>
    </row>
    <row r="81" spans="1:15" x14ac:dyDescent="0.2">
      <c r="A81" s="12"/>
      <c r="C81" s="12"/>
      <c r="D81" s="12"/>
      <c r="E81" s="12"/>
      <c r="F81" s="12"/>
      <c r="G81" s="12"/>
      <c r="H81" s="12"/>
      <c r="I81" s="12"/>
      <c r="J81" s="12"/>
      <c r="K81" s="12"/>
      <c r="L81" s="12"/>
      <c r="M81" s="12"/>
      <c r="N81" s="12"/>
      <c r="O81" s="12"/>
    </row>
    <row r="82" spans="1:15" x14ac:dyDescent="0.2">
      <c r="A82" s="12"/>
      <c r="C82" s="12"/>
      <c r="D82" s="12"/>
      <c r="E82" s="12"/>
      <c r="F82" s="12"/>
      <c r="G82" s="12"/>
      <c r="H82" s="12"/>
      <c r="I82" s="12"/>
      <c r="J82" s="12"/>
      <c r="K82" s="12"/>
      <c r="L82" s="12"/>
      <c r="M82" s="12"/>
      <c r="N82" s="12"/>
      <c r="O82" s="12"/>
    </row>
    <row r="83" spans="1:15" x14ac:dyDescent="0.2">
      <c r="A83" s="12"/>
      <c r="C83" s="12"/>
      <c r="D83" s="12"/>
      <c r="E83" s="12"/>
      <c r="F83" s="12"/>
      <c r="G83" s="12"/>
      <c r="H83" s="12"/>
      <c r="I83" s="12"/>
      <c r="J83" s="12"/>
      <c r="K83" s="12"/>
      <c r="L83" s="12"/>
      <c r="M83" s="12"/>
      <c r="N83" s="12"/>
      <c r="O83" s="12"/>
    </row>
    <row r="84" spans="1:15" x14ac:dyDescent="0.2">
      <c r="A84" s="12"/>
      <c r="C84" s="12"/>
      <c r="D84" s="12"/>
      <c r="E84" s="12"/>
      <c r="F84" s="12"/>
      <c r="G84" s="12"/>
      <c r="H84" s="12"/>
      <c r="I84" s="12"/>
      <c r="J84" s="12"/>
      <c r="K84" s="12"/>
      <c r="L84" s="12"/>
      <c r="M84" s="12"/>
      <c r="N84" s="12"/>
      <c r="O84" s="12"/>
    </row>
    <row r="85" spans="1:15" x14ac:dyDescent="0.2">
      <c r="A85" s="12"/>
      <c r="C85" s="12"/>
      <c r="D85" s="12"/>
      <c r="E85" s="12"/>
      <c r="F85" s="12"/>
      <c r="G85" s="12"/>
      <c r="H85" s="12"/>
      <c r="I85" s="12"/>
      <c r="J85" s="12"/>
      <c r="K85" s="12"/>
      <c r="L85" s="12"/>
      <c r="M85" s="12"/>
      <c r="N85" s="12"/>
      <c r="O85" s="12"/>
    </row>
    <row r="86" spans="1:15" x14ac:dyDescent="0.2">
      <c r="A86" s="12"/>
      <c r="C86" s="12"/>
      <c r="D86" s="12"/>
      <c r="E86" s="12"/>
      <c r="F86" s="12"/>
      <c r="G86" s="12"/>
      <c r="H86" s="12"/>
      <c r="I86" s="12"/>
      <c r="J86" s="12"/>
      <c r="K86" s="12"/>
      <c r="L86" s="12"/>
      <c r="M86" s="12"/>
      <c r="N86" s="12"/>
      <c r="O86" s="12"/>
    </row>
    <row r="87" spans="1:15" x14ac:dyDescent="0.2">
      <c r="A87" s="12"/>
      <c r="C87" s="12"/>
      <c r="D87" s="12"/>
      <c r="E87" s="12"/>
      <c r="F87" s="12"/>
      <c r="G87" s="12"/>
      <c r="H87" s="12"/>
      <c r="I87" s="12"/>
      <c r="J87" s="12"/>
      <c r="K87" s="12"/>
      <c r="L87" s="12"/>
      <c r="M87" s="12"/>
      <c r="N87" s="12"/>
      <c r="O87" s="12"/>
    </row>
    <row r="88" spans="1:15" x14ac:dyDescent="0.2">
      <c r="A88" s="12"/>
      <c r="C88" s="12"/>
      <c r="D88" s="12"/>
      <c r="E88" s="12"/>
      <c r="F88" s="12"/>
      <c r="G88" s="12"/>
      <c r="H88" s="12"/>
      <c r="I88" s="12"/>
      <c r="J88" s="12"/>
      <c r="K88" s="12"/>
      <c r="L88" s="12"/>
      <c r="M88" s="12"/>
      <c r="N88" s="12"/>
      <c r="O88" s="12"/>
    </row>
    <row r="89" spans="1:15" x14ac:dyDescent="0.2">
      <c r="A89" s="12"/>
      <c r="C89" s="12"/>
      <c r="D89" s="12"/>
      <c r="E89" s="12"/>
      <c r="F89" s="12"/>
      <c r="G89" s="12"/>
      <c r="H89" s="12"/>
      <c r="I89" s="12"/>
      <c r="J89" s="12"/>
      <c r="K89" s="12"/>
      <c r="L89" s="12"/>
      <c r="M89" s="12"/>
      <c r="N89" s="12"/>
      <c r="O89" s="12"/>
    </row>
    <row r="90" spans="1:15" x14ac:dyDescent="0.2">
      <c r="A90" s="12"/>
      <c r="C90" s="12"/>
      <c r="D90" s="12"/>
      <c r="E90" s="12"/>
      <c r="F90" s="12"/>
      <c r="G90" s="12"/>
      <c r="H90" s="12"/>
      <c r="I90" s="12"/>
      <c r="J90" s="12"/>
      <c r="K90" s="12"/>
      <c r="L90" s="12"/>
      <c r="M90" s="12"/>
      <c r="N90" s="12"/>
      <c r="O90" s="12"/>
    </row>
    <row r="91" spans="1:15" x14ac:dyDescent="0.2">
      <c r="A91" s="12"/>
      <c r="C91" s="12"/>
      <c r="D91" s="12"/>
      <c r="E91" s="12"/>
      <c r="F91" s="12"/>
      <c r="G91" s="12"/>
      <c r="H91" s="12"/>
      <c r="I91" s="12"/>
      <c r="J91" s="12"/>
      <c r="K91" s="12"/>
      <c r="L91" s="12"/>
      <c r="M91" s="12"/>
      <c r="N91" s="12"/>
      <c r="O91" s="12"/>
    </row>
    <row r="92" spans="1:15" x14ac:dyDescent="0.2">
      <c r="A92" s="12"/>
      <c r="C92" s="12"/>
      <c r="D92" s="12"/>
      <c r="E92" s="12"/>
      <c r="F92" s="12"/>
      <c r="G92" s="12"/>
      <c r="H92" s="12"/>
      <c r="I92" s="12"/>
      <c r="J92" s="12"/>
      <c r="K92" s="12"/>
      <c r="L92" s="12"/>
      <c r="M92" s="12"/>
      <c r="N92" s="12"/>
      <c r="O92" s="12"/>
    </row>
    <row r="93" spans="1:15" x14ac:dyDescent="0.2">
      <c r="A93" s="12"/>
      <c r="C93" s="12"/>
      <c r="D93" s="12"/>
      <c r="E93" s="12"/>
      <c r="F93" s="12"/>
      <c r="G93" s="12"/>
      <c r="H93" s="12"/>
      <c r="I93" s="12"/>
      <c r="J93" s="12"/>
      <c r="K93" s="12"/>
      <c r="L93" s="12"/>
      <c r="M93" s="12"/>
      <c r="N93" s="12"/>
      <c r="O93" s="12"/>
    </row>
    <row r="94" spans="1:15" x14ac:dyDescent="0.2">
      <c r="A94" s="12"/>
      <c r="C94" s="12"/>
      <c r="D94" s="12"/>
      <c r="E94" s="12"/>
      <c r="F94" s="12"/>
      <c r="G94" s="12"/>
      <c r="H94" s="12"/>
      <c r="I94" s="12"/>
      <c r="J94" s="12"/>
      <c r="K94" s="12"/>
      <c r="L94" s="12"/>
      <c r="M94" s="12"/>
      <c r="N94" s="12"/>
      <c r="O94" s="12"/>
    </row>
    <row r="95" spans="1:15" x14ac:dyDescent="0.2">
      <c r="A95" s="12"/>
      <c r="C95" s="12"/>
      <c r="D95" s="12"/>
      <c r="E95" s="12"/>
      <c r="F95" s="12"/>
      <c r="G95" s="12"/>
      <c r="H95" s="12"/>
      <c r="I95" s="12"/>
      <c r="J95" s="12"/>
      <c r="K95" s="12"/>
      <c r="L95" s="12"/>
      <c r="M95" s="12"/>
      <c r="N95" s="12"/>
      <c r="O95" s="12"/>
    </row>
    <row r="96" spans="1:15" x14ac:dyDescent="0.2">
      <c r="A96" s="12"/>
      <c r="C96" s="12"/>
      <c r="D96" s="12"/>
      <c r="E96" s="12"/>
      <c r="F96" s="12"/>
      <c r="J96" s="12"/>
      <c r="K96" s="12"/>
      <c r="L96" s="12"/>
      <c r="M96" s="12"/>
      <c r="N96" s="12"/>
      <c r="O96" s="12"/>
    </row>
    <row r="97" spans="1:15" x14ac:dyDescent="0.2">
      <c r="A97" s="12"/>
      <c r="C97" s="12"/>
      <c r="D97" s="12"/>
      <c r="E97" s="12"/>
      <c r="F97" s="12"/>
      <c r="J97" s="12"/>
      <c r="K97" s="12"/>
      <c r="L97" s="12"/>
      <c r="M97" s="12"/>
      <c r="N97" s="12"/>
      <c r="O97" s="12"/>
    </row>
    <row r="98" spans="1:15" x14ac:dyDescent="0.2">
      <c r="A98" s="12"/>
      <c r="C98" s="12"/>
      <c r="D98" s="12"/>
      <c r="E98" s="12"/>
      <c r="F98" s="12"/>
      <c r="J98" s="12"/>
      <c r="K98" s="12"/>
      <c r="L98" s="12"/>
      <c r="M98" s="12"/>
      <c r="N98" s="12"/>
      <c r="O98" s="12"/>
    </row>
    <row r="99" spans="1:15" x14ac:dyDescent="0.2">
      <c r="A99" s="12"/>
      <c r="C99" s="12"/>
      <c r="D99" s="12"/>
      <c r="E99" s="12"/>
      <c r="F99" s="12"/>
      <c r="J99" s="12"/>
      <c r="K99" s="12"/>
      <c r="L99" s="12"/>
      <c r="M99" s="12"/>
      <c r="N99" s="12"/>
      <c r="O99" s="12"/>
    </row>
    <row r="100" spans="1:15" x14ac:dyDescent="0.2">
      <c r="A100" s="12"/>
      <c r="C100" s="12"/>
      <c r="D100" s="12"/>
      <c r="E100" s="12"/>
      <c r="F100" s="12"/>
      <c r="J100" s="12"/>
      <c r="K100" s="12"/>
      <c r="L100" s="12"/>
      <c r="M100" s="12"/>
      <c r="N100" s="12"/>
      <c r="O100" s="12"/>
    </row>
    <row r="101" spans="1:15" x14ac:dyDescent="0.2">
      <c r="A101" s="12"/>
      <c r="C101" s="12"/>
      <c r="D101" s="12"/>
      <c r="E101" s="12"/>
      <c r="F101" s="12"/>
      <c r="J101" s="12"/>
      <c r="K101" s="12"/>
      <c r="L101" s="12"/>
      <c r="M101" s="12"/>
      <c r="N101" s="12"/>
      <c r="O101" s="12"/>
    </row>
    <row r="102" spans="1:15" x14ac:dyDescent="0.2">
      <c r="A102" s="12"/>
      <c r="C102" s="12"/>
      <c r="D102" s="12"/>
      <c r="E102" s="12"/>
      <c r="F102" s="12"/>
      <c r="J102" s="12"/>
      <c r="K102" s="12"/>
      <c r="L102" s="12"/>
      <c r="M102" s="12"/>
      <c r="N102" s="12"/>
      <c r="O102" s="12"/>
    </row>
    <row r="103" spans="1:15" x14ac:dyDescent="0.2">
      <c r="A103" s="12"/>
      <c r="C103" s="12"/>
      <c r="D103" s="12"/>
      <c r="E103" s="12"/>
      <c r="F103" s="12"/>
      <c r="J103" s="12"/>
      <c r="K103" s="12"/>
      <c r="L103" s="12"/>
      <c r="M103" s="12"/>
      <c r="N103" s="12"/>
      <c r="O103" s="12"/>
    </row>
    <row r="104" spans="1:15" x14ac:dyDescent="0.2">
      <c r="A104" s="12"/>
      <c r="C104" s="12"/>
      <c r="D104" s="12"/>
      <c r="E104" s="12"/>
      <c r="F104" s="12"/>
    </row>
    <row r="105" spans="1:15" x14ac:dyDescent="0.2">
      <c r="A105" s="12"/>
      <c r="C105" s="12"/>
      <c r="D105" s="12"/>
      <c r="E105" s="12"/>
      <c r="F105" s="12"/>
    </row>
    <row r="106" spans="1:15" x14ac:dyDescent="0.2">
      <c r="A106" s="12"/>
      <c r="C106" s="12"/>
      <c r="D106" s="12"/>
      <c r="E106" s="12"/>
      <c r="F106" s="12"/>
    </row>
    <row r="107" spans="1:15" x14ac:dyDescent="0.2">
      <c r="A107" s="12"/>
      <c r="C107" s="12"/>
      <c r="D107" s="12"/>
      <c r="E107" s="12"/>
      <c r="F107" s="12"/>
    </row>
    <row r="108" spans="1:15" x14ac:dyDescent="0.2">
      <c r="A108" s="12"/>
      <c r="C108" s="12"/>
      <c r="D108" s="12"/>
      <c r="E108" s="12"/>
      <c r="F108" s="12"/>
    </row>
    <row r="109" spans="1:15" x14ac:dyDescent="0.2">
      <c r="A109" s="12"/>
      <c r="C109" s="12"/>
      <c r="D109" s="12"/>
      <c r="E109" s="12"/>
      <c r="F109" s="12"/>
    </row>
    <row r="384" spans="1:1" x14ac:dyDescent="0.2">
      <c r="A384" t="str">
        <f>Productdemonstratie!A52</f>
        <v xml:space="preserve">1. Stabiliteit </v>
      </c>
    </row>
  </sheetData>
  <sheetProtection algorithmName="SHA-512" hashValue="wKZRh9GaTKMOit3OWoC7DsQTppBiHdF1ERfFpwH83Q6jOYkK53DZ+P0JEdpOgL1cJsXPY3olEjtcz4spR1wXSw==" saltValue="Mja9yx9zsneqYph5EI/BDA==" spinCount="100000" sheet="1" objects="1" scenarios="1"/>
  <mergeCells count="8">
    <mergeCell ref="B52:B57"/>
    <mergeCell ref="B46:B50"/>
    <mergeCell ref="B4:B9"/>
    <mergeCell ref="B11:B16"/>
    <mergeCell ref="B18:B23"/>
    <mergeCell ref="B25:B30"/>
    <mergeCell ref="B32:B37"/>
    <mergeCell ref="B39:B44"/>
  </mergeCells>
  <dataValidations disablePrompts="1" count="2">
    <dataValidation allowBlank="1" showInputMessage="1" showErrorMessage="1" promptTitle="L9+L10+L11+L12+L13" sqref="L10:L14" xr:uid="{B3C15CB8-F4AC-8449-B190-189406237F2C}"/>
    <dataValidation type="list" allowBlank="1" showInputMessage="1" showErrorMessage="1" sqref="M10" xr:uid="{8DA5E045-E749-AA49-AC78-591CC8AA5373}">
      <formula1>$L$10:$L$15</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5A86-2AD3-5749-9E1D-1883E2FCF927}">
  <sheetPr>
    <pageSetUpPr fitToPage="1"/>
  </sheetPr>
  <dimension ref="A1:V105"/>
  <sheetViews>
    <sheetView showGridLines="0" zoomScale="90" zoomScaleNormal="90" zoomScalePageLayoutView="85" workbookViewId="0">
      <pane ySplit="1" topLeftCell="A2" activePane="bottomLeft" state="frozen"/>
      <selection pane="bottomLeft"/>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58</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WKqXKXYHe/wlg6fOaxlaMTaAcwL5BFxVLAXTDLcDZs+OxBZoxbAlBacaPggvA8f85Fd9uHKJ/Iusof622qqBKw==" saltValue="a5nOTOHKKjo9EMVcTpclaQ==" spinCount="100000" sheet="1" objects="1" scenarios="1"/>
  <mergeCells count="56">
    <mergeCell ref="A23:A24"/>
    <mergeCell ref="A3:G3"/>
    <mergeCell ref="A4:A5"/>
    <mergeCell ref="A6:A7"/>
    <mergeCell ref="A8:A9"/>
    <mergeCell ref="A10:A11"/>
    <mergeCell ref="A12:A13"/>
    <mergeCell ref="A14:A15"/>
    <mergeCell ref="A16:G16"/>
    <mergeCell ref="A17:A18"/>
    <mergeCell ref="A19:A20"/>
    <mergeCell ref="A21:A22"/>
    <mergeCell ref="A45:A46"/>
    <mergeCell ref="A25:A26"/>
    <mergeCell ref="A27:A28"/>
    <mergeCell ref="A29:G29"/>
    <mergeCell ref="A30:A31"/>
    <mergeCell ref="A32:A33"/>
    <mergeCell ref="A34:A35"/>
    <mergeCell ref="A36:A37"/>
    <mergeCell ref="A38:A39"/>
    <mergeCell ref="A40:A41"/>
    <mergeCell ref="A42:G42"/>
    <mergeCell ref="A43:A44"/>
    <mergeCell ref="A68:G68"/>
    <mergeCell ref="A47:A48"/>
    <mergeCell ref="A49:A50"/>
    <mergeCell ref="A51:A52"/>
    <mergeCell ref="A53:A54"/>
    <mergeCell ref="A55:G55"/>
    <mergeCell ref="A56:A57"/>
    <mergeCell ref="A58:A59"/>
    <mergeCell ref="A60:A61"/>
    <mergeCell ref="A62:A63"/>
    <mergeCell ref="A64:A65"/>
    <mergeCell ref="A66:A67"/>
    <mergeCell ref="A90:A91"/>
    <mergeCell ref="A69:A70"/>
    <mergeCell ref="A71:A72"/>
    <mergeCell ref="A73:A74"/>
    <mergeCell ref="A75:A76"/>
    <mergeCell ref="A77:A78"/>
    <mergeCell ref="A79:A80"/>
    <mergeCell ref="A81:G81"/>
    <mergeCell ref="A82:A83"/>
    <mergeCell ref="A84:A85"/>
    <mergeCell ref="A86:A87"/>
    <mergeCell ref="A88:A89"/>
    <mergeCell ref="A103:A104"/>
    <mergeCell ref="A105:G105"/>
    <mergeCell ref="A92:G92"/>
    <mergeCell ref="A93:A94"/>
    <mergeCell ref="A95:A96"/>
    <mergeCell ref="A97:A98"/>
    <mergeCell ref="A99:A100"/>
    <mergeCell ref="A101:A102"/>
  </mergeCells>
  <dataValidations count="3">
    <dataValidation allowBlank="1" showInputMessage="1" showErrorMessage="1" promptTitle="L9+L10+L11+L12+L13" sqref="Q2:Q6 V12:V13" xr:uid="{D9BCEFCD-946F-5345-88EC-14F3057A43FA}"/>
    <dataValidation type="list" allowBlank="1" showInputMessage="1" showErrorMessage="1" sqref="R2" xr:uid="{65956F3C-3023-E04B-A8C9-B94B989012BD}">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CC7A9653-D8E5-D749-890D-1D758B568269}">
      <formula1>SCORE</formula1>
    </dataValidation>
  </dataValidations>
  <pageMargins left="0.7" right="0.7" top="0.75" bottom="0.75" header="0.3" footer="0.3"/>
  <pageSetup paperSize="8" scale="4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R546"/>
  <sheetViews>
    <sheetView showGridLines="0" zoomScaleNormal="100" workbookViewId="0">
      <pane ySplit="1" topLeftCell="A91" activePane="bottomLeft" state="frozen"/>
      <selection pane="bottomLeft" activeCell="G544" sqref="G544:H544"/>
    </sheetView>
  </sheetViews>
  <sheetFormatPr baseColWidth="10" defaultColWidth="8.83203125" defaultRowHeight="15" x14ac:dyDescent="0.2"/>
  <cols>
    <col min="1" max="1" width="64" customWidth="1"/>
    <col min="2" max="2" width="39" bestFit="1" customWidth="1"/>
    <col min="3" max="3" width="2.83203125" style="4" customWidth="1"/>
    <col min="4" max="5" width="28.83203125" customWidth="1"/>
    <col min="6" max="6" width="2.83203125" customWidth="1"/>
    <col min="7" max="7" width="28.83203125" customWidth="1"/>
    <col min="8" max="8" width="28.6640625" customWidth="1"/>
    <col min="9" max="9" width="2.83203125" customWidth="1"/>
    <col min="10" max="11" width="28.83203125" customWidth="1"/>
  </cols>
  <sheetData>
    <row r="1" spans="1:18" ht="70" customHeight="1" x14ac:dyDescent="0.2">
      <c r="A1" s="78" t="s">
        <v>4</v>
      </c>
      <c r="B1" s="79"/>
      <c r="C1" s="6"/>
      <c r="D1" s="76" t="str">
        <f>Architect!C1</f>
        <v>Inschrijver 1</v>
      </c>
      <c r="E1" s="77"/>
      <c r="G1" s="76" t="str">
        <f>Architect!E1</f>
        <v>Inschrijver 2</v>
      </c>
      <c r="H1" s="77"/>
      <c r="J1" s="76" t="str">
        <f>Architect!G1</f>
        <v>Inschrijver 3</v>
      </c>
      <c r="K1" s="77"/>
    </row>
    <row r="2" spans="1:18" ht="43" customHeight="1" x14ac:dyDescent="0.2">
      <c r="A2" s="33" t="s">
        <v>4</v>
      </c>
      <c r="B2" s="34"/>
      <c r="C2" s="18"/>
      <c r="D2" s="35" t="s">
        <v>2</v>
      </c>
      <c r="E2" s="36" t="s">
        <v>13</v>
      </c>
      <c r="F2" s="19"/>
      <c r="G2" s="35" t="s">
        <v>2</v>
      </c>
      <c r="H2" s="36" t="s">
        <v>13</v>
      </c>
      <c r="I2" s="19"/>
      <c r="J2" s="35" t="s">
        <v>2</v>
      </c>
      <c r="K2" s="36" t="s">
        <v>13</v>
      </c>
      <c r="P2" s="8"/>
      <c r="Q2" s="8" t="s">
        <v>2</v>
      </c>
      <c r="R2" s="8" t="s">
        <v>2</v>
      </c>
    </row>
    <row r="3" spans="1:18" ht="20" customHeight="1" x14ac:dyDescent="0.2">
      <c r="A3" s="50" t="str">
        <f>Productdemonstratie!A3</f>
        <v xml:space="preserve">1.	Vergaderstoel - Code Z.01 </v>
      </c>
      <c r="B3" s="51"/>
      <c r="C3" s="5"/>
      <c r="D3" s="51"/>
      <c r="E3" s="51"/>
      <c r="G3" s="51"/>
      <c r="H3" s="51"/>
      <c r="J3" s="51"/>
      <c r="K3" s="51"/>
      <c r="P3" s="8"/>
      <c r="Q3" s="8" t="s">
        <v>48</v>
      </c>
      <c r="R3" s="8"/>
    </row>
    <row r="4" spans="1:18" ht="20" customHeight="1" x14ac:dyDescent="0.2">
      <c r="A4" s="66" t="str">
        <f>Productdemonstratie!A4:A4</f>
        <v xml:space="preserve">1. Stabiliteit </v>
      </c>
      <c r="B4" s="37" t="str">
        <f>Architect!$A$1</f>
        <v>Architect</v>
      </c>
      <c r="C4" s="5"/>
      <c r="D4" s="11" t="str">
        <f>Architect!C4</f>
        <v>SCORE</v>
      </c>
      <c r="E4" s="71" t="s">
        <v>0</v>
      </c>
      <c r="G4" s="11" t="str">
        <f>Architect!E4</f>
        <v>SCORE</v>
      </c>
      <c r="H4" s="71" t="s">
        <v>0</v>
      </c>
      <c r="J4" s="11" t="str">
        <f>Architect!G4</f>
        <v>SCORE</v>
      </c>
      <c r="K4" s="71" t="s">
        <v>0</v>
      </c>
      <c r="P4" s="8"/>
      <c r="Q4" s="8" t="s">
        <v>11</v>
      </c>
      <c r="R4" s="8"/>
    </row>
    <row r="5" spans="1:18" ht="20" customHeight="1" x14ac:dyDescent="0.2">
      <c r="A5" s="67"/>
      <c r="B5" s="37" t="str">
        <f>'Medewerker Interieurverzorging'!$A$1</f>
        <v>Medewerker Interieurverzorging</v>
      </c>
      <c r="C5" s="5"/>
      <c r="D5" s="11" t="str">
        <f>'Medewerker Interieurverzorging'!C4</f>
        <v>SCORE</v>
      </c>
      <c r="E5" s="72"/>
      <c r="G5" s="11" t="str">
        <f>'Medewerker Interieurverzorging'!E4</f>
        <v>SCORE</v>
      </c>
      <c r="H5" s="72"/>
      <c r="J5" s="11" t="str">
        <f>'Medewerker Interieurverzorging'!G4</f>
        <v>SCORE</v>
      </c>
      <c r="K5" s="72"/>
      <c r="P5" s="8"/>
      <c r="Q5" s="8" t="s">
        <v>49</v>
      </c>
      <c r="R5" s="8"/>
    </row>
    <row r="6" spans="1:18" ht="20" customHeight="1" x14ac:dyDescent="0.2">
      <c r="A6" s="67"/>
      <c r="B6" s="37" t="str">
        <f>'Medewerker Bodedienst 1'!$A$1</f>
        <v>Medewerker Bodedienst 1</v>
      </c>
      <c r="C6" s="5"/>
      <c r="D6" s="9" t="str">
        <f>'Medewerker Bodedienst 1'!C4</f>
        <v>SCORE</v>
      </c>
      <c r="E6" s="72"/>
      <c r="G6" s="9" t="str">
        <f>'Medewerker Bodedienst 1'!E4</f>
        <v>SCORE</v>
      </c>
      <c r="H6" s="72"/>
      <c r="J6" s="9" t="str">
        <f>'Medewerker Bodedienst 1'!G4</f>
        <v>SCORE</v>
      </c>
      <c r="K6" s="72"/>
      <c r="P6" s="8"/>
      <c r="Q6" s="8" t="s">
        <v>27</v>
      </c>
      <c r="R6" s="8"/>
    </row>
    <row r="7" spans="1:18" ht="20" customHeight="1" x14ac:dyDescent="0.2">
      <c r="A7" s="67"/>
      <c r="B7" s="37" t="str">
        <f>'Medewerker Bodedienst 2'!$A$1</f>
        <v>Medewerker Bodedienst 2</v>
      </c>
      <c r="C7" s="5"/>
      <c r="D7" s="9" t="str">
        <f>'Medewerker Bodedienst 2'!C4</f>
        <v>SCORE</v>
      </c>
      <c r="E7" s="72"/>
      <c r="G7" s="9" t="str">
        <f>'Medewerker Bodedienst 2'!E4</f>
        <v>SCORE</v>
      </c>
      <c r="H7" s="72"/>
      <c r="J7" s="9" t="str">
        <f>'Medewerker Bodedienst 2'!G4</f>
        <v>SCORE</v>
      </c>
      <c r="K7" s="72"/>
      <c r="P7" s="8"/>
      <c r="Q7" s="8"/>
      <c r="R7" s="8"/>
    </row>
    <row r="8" spans="1:18" ht="20" customHeight="1" x14ac:dyDescent="0.2">
      <c r="A8" s="67"/>
      <c r="B8" s="37" t="str">
        <f>'Medewerker Fysiek Domein'!$A$1</f>
        <v>Medewerker Fysiek Domein</v>
      </c>
      <c r="C8" s="5"/>
      <c r="D8" s="9" t="str">
        <f>'Medewerker Fysiek Domein'!C4</f>
        <v>SCORE</v>
      </c>
      <c r="E8" s="72"/>
      <c r="G8" s="9" t="str">
        <f>'Medewerker Fysiek Domein'!E4</f>
        <v>SCORE</v>
      </c>
      <c r="H8" s="72"/>
      <c r="J8" s="9" t="str">
        <f>'Medewerker Fysiek Domein'!G4</f>
        <v>SCORE</v>
      </c>
      <c r="K8" s="72"/>
    </row>
    <row r="9" spans="1:18" ht="20" customHeight="1" x14ac:dyDescent="0.2">
      <c r="A9" s="67"/>
      <c r="B9" s="37" t="str">
        <f>'Medewerker Bedrijfsvoering'!$A$1</f>
        <v>Medewerker Bedrijfsvoering</v>
      </c>
      <c r="C9" s="5"/>
      <c r="D9" s="9" t="str">
        <f>'Medewerker Bedrijfsvoering'!C4</f>
        <v>SCORE</v>
      </c>
      <c r="E9" s="72"/>
      <c r="G9" s="9" t="str">
        <f>'Medewerker Bedrijfsvoering'!E4</f>
        <v>SCORE</v>
      </c>
      <c r="H9" s="72"/>
      <c r="J9" s="9" t="str">
        <f>'Medewerker Bedrijfsvoering'!G4</f>
        <v>SCORE</v>
      </c>
      <c r="K9" s="72"/>
    </row>
    <row r="10" spans="1:18" ht="20" customHeight="1" x14ac:dyDescent="0.2">
      <c r="A10" s="67"/>
      <c r="B10" s="37" t="str">
        <f>'Medewerker Sociaal Domein'!$A$1</f>
        <v>Medewerker Sociaal Domein</v>
      </c>
      <c r="C10" s="5"/>
      <c r="D10" s="9" t="str">
        <f>'Medewerker Sociaal Domein'!C4</f>
        <v>SCORE</v>
      </c>
      <c r="E10" s="72"/>
      <c r="G10" s="9" t="str">
        <f>'Medewerker Sociaal Domein'!E4</f>
        <v>SCORE</v>
      </c>
      <c r="H10" s="72"/>
      <c r="J10" s="9" t="str">
        <f>'Medewerker Sociaal Domein'!G4</f>
        <v>SCORE</v>
      </c>
      <c r="K10" s="72"/>
    </row>
    <row r="11" spans="1:18" ht="20" customHeight="1" x14ac:dyDescent="0.2">
      <c r="A11" s="67"/>
      <c r="B11" s="37" t="str">
        <f>'Senior Projectleider'!$A$1</f>
        <v>Senior Projectleider</v>
      </c>
      <c r="C11" s="5"/>
      <c r="D11" s="9" t="str">
        <f>'Senior Projectleider'!C4</f>
        <v>SCORE</v>
      </c>
      <c r="E11" s="72"/>
      <c r="G11" s="9" t="str">
        <f>'Senior Projectleider'!E4</f>
        <v>SCORE</v>
      </c>
      <c r="H11" s="72"/>
      <c r="J11" s="9" t="str">
        <f>'Senior Projectleider'!G4</f>
        <v>SCORE</v>
      </c>
      <c r="K11" s="72"/>
    </row>
    <row r="12" spans="1:18" ht="20" customHeight="1" x14ac:dyDescent="0.2">
      <c r="A12" s="68"/>
      <c r="B12" s="37" t="str">
        <f>'Junior Projectleider'!$A$1</f>
        <v>Junior Projectleider</v>
      </c>
      <c r="C12" s="5"/>
      <c r="D12" s="9" t="str">
        <f>'Junior Projectleider'!C4</f>
        <v>SCORE</v>
      </c>
      <c r="E12" s="72"/>
      <c r="G12" s="9" t="str">
        <f>'Junior Projectleider'!E4</f>
        <v>SCORE</v>
      </c>
      <c r="H12" s="72"/>
      <c r="J12" s="9" t="str">
        <f>'Junior Projectleider'!G4</f>
        <v>SCORE</v>
      </c>
      <c r="K12" s="72"/>
    </row>
    <row r="13" spans="1:18" ht="20" customHeight="1" x14ac:dyDescent="0.2">
      <c r="A13" s="74" t="s">
        <v>1</v>
      </c>
      <c r="B13" s="75"/>
      <c r="C13" s="5"/>
      <c r="D13" s="30" t="s">
        <v>2</v>
      </c>
      <c r="E13" s="72"/>
      <c r="G13" s="30" t="s">
        <v>2</v>
      </c>
      <c r="H13" s="72"/>
      <c r="J13" s="30" t="s">
        <v>2</v>
      </c>
      <c r="K13" s="72"/>
    </row>
    <row r="14" spans="1:18" ht="20" customHeight="1" x14ac:dyDescent="0.2">
      <c r="A14" s="74"/>
      <c r="B14" s="75"/>
      <c r="C14" s="5"/>
      <c r="D14" s="38" t="str">
        <f>IF(D13="Uitmuntend","€ 1.300",IF(D13="Voldoende","€ 300",IF(D13="matig","-€ 1.300",IF(D13="onacceptabel"," KO "," "))))</f>
        <v xml:space="preserve"> </v>
      </c>
      <c r="E14" s="73"/>
      <c r="G14" s="38" t="str">
        <f>IF(G13="Uitmuntend","€ 1.300",IF(G13="Voldoende","€ 300",IF(G13="matig","-€ 1.300",IF(G13="onacceptabel"," KO "," "))))</f>
        <v xml:space="preserve"> </v>
      </c>
      <c r="H14" s="73"/>
      <c r="J14" s="38" t="str">
        <f>IF(J13="Uitmuntend","€ 1.300",IF(J13="Voldoende","€ 300",IF(J13="matig","-€ 1.300",IF(J13="onacceptabel"," KO "," "))))</f>
        <v xml:space="preserve"> </v>
      </c>
      <c r="K14" s="73"/>
    </row>
    <row r="15" spans="1:18" ht="20" customHeight="1" x14ac:dyDescent="0.2">
      <c r="A15" s="66" t="str">
        <f>Productdemonstratie!A5:A5</f>
        <v>2. Constructie tussen frame en zitting</v>
      </c>
      <c r="B15" s="37" t="str">
        <f>Architect!$A$1</f>
        <v>Architect</v>
      </c>
      <c r="C15" s="5"/>
      <c r="D15" s="9" t="str">
        <f>Architect!C6</f>
        <v>SCORE</v>
      </c>
      <c r="E15" s="71" t="s">
        <v>0</v>
      </c>
      <c r="G15" s="9" t="str">
        <f>Architect!E6</f>
        <v>SCORE</v>
      </c>
      <c r="H15" s="71" t="s">
        <v>0</v>
      </c>
      <c r="J15" s="9" t="str">
        <f>Architect!G6</f>
        <v>SCORE</v>
      </c>
      <c r="K15" s="71" t="s">
        <v>0</v>
      </c>
    </row>
    <row r="16" spans="1:18" ht="20" customHeight="1" x14ac:dyDescent="0.2">
      <c r="A16" s="67"/>
      <c r="B16" s="37" t="str">
        <f>'Medewerker Interieurverzorging'!$A$1</f>
        <v>Medewerker Interieurverzorging</v>
      </c>
      <c r="C16" s="5"/>
      <c r="D16" s="9" t="str">
        <f>'Medewerker Interieurverzorging'!C6</f>
        <v>SCORE</v>
      </c>
      <c r="E16" s="72"/>
      <c r="G16" s="9" t="str">
        <f>'Medewerker Interieurverzorging'!E6</f>
        <v>SCORE</v>
      </c>
      <c r="H16" s="72"/>
      <c r="J16" s="9" t="str">
        <f>'Medewerker Interieurverzorging'!G6</f>
        <v>SCORE</v>
      </c>
      <c r="K16" s="72"/>
    </row>
    <row r="17" spans="1:11" ht="20" customHeight="1" x14ac:dyDescent="0.2">
      <c r="A17" s="67"/>
      <c r="B17" s="37" t="str">
        <f>'Medewerker Bodedienst 1'!$A$1</f>
        <v>Medewerker Bodedienst 1</v>
      </c>
      <c r="C17" s="5"/>
      <c r="D17" s="9" t="str">
        <f>'Medewerker Bodedienst 1'!C6</f>
        <v>SCORE</v>
      </c>
      <c r="E17" s="72"/>
      <c r="G17" s="9" t="str">
        <f>'Medewerker Bodedienst 1'!E6</f>
        <v>SCORE</v>
      </c>
      <c r="H17" s="72"/>
      <c r="J17" s="9" t="str">
        <f>'Medewerker Bodedienst 1'!G6</f>
        <v>SCORE</v>
      </c>
      <c r="K17" s="72"/>
    </row>
    <row r="18" spans="1:11" ht="20" customHeight="1" x14ac:dyDescent="0.2">
      <c r="A18" s="67"/>
      <c r="B18" s="37" t="str">
        <f>'Medewerker Bodedienst 2'!$A$1</f>
        <v>Medewerker Bodedienst 2</v>
      </c>
      <c r="C18" s="5"/>
      <c r="D18" s="9" t="str">
        <f>'Medewerker Bodedienst 2'!C6</f>
        <v>SCORE</v>
      </c>
      <c r="E18" s="72"/>
      <c r="G18" s="9" t="str">
        <f>'Medewerker Bodedienst 2'!E6</f>
        <v>SCORE</v>
      </c>
      <c r="H18" s="72"/>
      <c r="J18" s="9" t="str">
        <f>'Medewerker Bodedienst 2'!G6</f>
        <v>SCORE</v>
      </c>
      <c r="K18" s="72"/>
    </row>
    <row r="19" spans="1:11" ht="20" customHeight="1" x14ac:dyDescent="0.2">
      <c r="A19" s="67"/>
      <c r="B19" s="37" t="str">
        <f>'Medewerker Fysiek Domein'!$A$1</f>
        <v>Medewerker Fysiek Domein</v>
      </c>
      <c r="C19" s="5"/>
      <c r="D19" s="9" t="str">
        <f>'Medewerker Fysiek Domein'!C6</f>
        <v>SCORE</v>
      </c>
      <c r="E19" s="72"/>
      <c r="G19" s="9" t="str">
        <f>'Medewerker Fysiek Domein'!E6</f>
        <v>SCORE</v>
      </c>
      <c r="H19" s="72"/>
      <c r="J19" s="9" t="str">
        <f>'Medewerker Fysiek Domein'!G6</f>
        <v>SCORE</v>
      </c>
      <c r="K19" s="72"/>
    </row>
    <row r="20" spans="1:11" ht="20" customHeight="1" x14ac:dyDescent="0.2">
      <c r="A20" s="67"/>
      <c r="B20" s="37" t="str">
        <f>'Medewerker Bedrijfsvoering'!$A$1</f>
        <v>Medewerker Bedrijfsvoering</v>
      </c>
      <c r="C20" s="5"/>
      <c r="D20" s="9" t="str">
        <f>'Medewerker Bedrijfsvoering'!C6</f>
        <v>SCORE</v>
      </c>
      <c r="E20" s="72"/>
      <c r="G20" s="9" t="str">
        <f>'Medewerker Bedrijfsvoering'!E6</f>
        <v>SCORE</v>
      </c>
      <c r="H20" s="72"/>
      <c r="J20" s="9" t="str">
        <f>'Medewerker Bedrijfsvoering'!G6</f>
        <v>SCORE</v>
      </c>
      <c r="K20" s="72"/>
    </row>
    <row r="21" spans="1:11" ht="20" customHeight="1" x14ac:dyDescent="0.2">
      <c r="A21" s="67"/>
      <c r="B21" s="37" t="str">
        <f>'Medewerker Sociaal Domein'!$A$1</f>
        <v>Medewerker Sociaal Domein</v>
      </c>
      <c r="C21" s="5"/>
      <c r="D21" s="9" t="str">
        <f>'Medewerker Sociaal Domein'!C6</f>
        <v>SCORE</v>
      </c>
      <c r="E21" s="72"/>
      <c r="G21" s="9" t="str">
        <f>'Medewerker Sociaal Domein'!E6</f>
        <v>SCORE</v>
      </c>
      <c r="H21" s="72"/>
      <c r="J21" s="9" t="str">
        <f>'Medewerker Sociaal Domein'!G6</f>
        <v>SCORE</v>
      </c>
      <c r="K21" s="72"/>
    </row>
    <row r="22" spans="1:11" ht="20" customHeight="1" x14ac:dyDescent="0.2">
      <c r="A22" s="67"/>
      <c r="B22" s="37" t="str">
        <f>'Senior Projectleider'!$A$1</f>
        <v>Senior Projectleider</v>
      </c>
      <c r="C22" s="5"/>
      <c r="D22" s="9" t="str">
        <f>'Senior Projectleider'!C6</f>
        <v>SCORE</v>
      </c>
      <c r="E22" s="72"/>
      <c r="G22" s="9" t="str">
        <f>'Senior Projectleider'!E6</f>
        <v>SCORE</v>
      </c>
      <c r="H22" s="72"/>
      <c r="J22" s="9" t="str">
        <f>'Senior Projectleider'!G6</f>
        <v>SCORE</v>
      </c>
      <c r="K22" s="72"/>
    </row>
    <row r="23" spans="1:11" ht="20" customHeight="1" x14ac:dyDescent="0.2">
      <c r="A23" s="68"/>
      <c r="B23" s="37" t="str">
        <f>'Junior Projectleider'!$A$1</f>
        <v>Junior Projectleider</v>
      </c>
      <c r="C23" s="5"/>
      <c r="D23" s="9" t="str">
        <f>'Junior Projectleider'!C6</f>
        <v>SCORE</v>
      </c>
      <c r="E23" s="72"/>
      <c r="G23" s="9" t="str">
        <f>'Junior Projectleider'!E6</f>
        <v>SCORE</v>
      </c>
      <c r="H23" s="72"/>
      <c r="J23" s="9" t="str">
        <f>'Junior Projectleider'!G6</f>
        <v>SCORE</v>
      </c>
      <c r="K23" s="72"/>
    </row>
    <row r="24" spans="1:11" ht="20" customHeight="1" x14ac:dyDescent="0.2">
      <c r="A24" s="74" t="s">
        <v>1</v>
      </c>
      <c r="B24" s="75"/>
      <c r="C24" s="5"/>
      <c r="D24" s="30" t="s">
        <v>2</v>
      </c>
      <c r="E24" s="72"/>
      <c r="G24" s="30" t="s">
        <v>2</v>
      </c>
      <c r="H24" s="72"/>
      <c r="J24" s="30" t="s">
        <v>2</v>
      </c>
      <c r="K24" s="72"/>
    </row>
    <row r="25" spans="1:11" ht="20" customHeight="1" x14ac:dyDescent="0.2">
      <c r="A25" s="74"/>
      <c r="B25" s="75"/>
      <c r="C25" s="5"/>
      <c r="D25" s="38" t="str">
        <f>IF(D24="Uitmuntend","€ 1.300",IF(D24="Voldoende","€ 300",IF(D24="matig","-€ 1.300",IF(D24="onacceptabel"," KO "," "))))</f>
        <v xml:space="preserve"> </v>
      </c>
      <c r="E25" s="73"/>
      <c r="G25" s="38" t="str">
        <f>IF(G24="Uitmuntend","€ 1.300",IF(G24="Voldoende","€ 300",IF(G24="matig","-€ 1.300",IF(G24="onacceptabel"," KO "," "))))</f>
        <v xml:space="preserve"> </v>
      </c>
      <c r="H25" s="73"/>
      <c r="J25" s="38" t="str">
        <f>IF(J24="Uitmuntend","€ 1.300",IF(J24="Voldoende","€ 300",IF(J24="matig","-€ 1.300",IF(J24="onacceptabel"," KO "," "))))</f>
        <v xml:space="preserve"> </v>
      </c>
      <c r="K25" s="73"/>
    </row>
    <row r="26" spans="1:11" ht="20" customHeight="1" x14ac:dyDescent="0.2">
      <c r="A26" s="66" t="str">
        <f>Productdemonstratie!A6:A6</f>
        <v>3. Uitstraling/vormgeving passend bij het bij het ontwerp en gevraagde kleuren uit bijlage 10</v>
      </c>
      <c r="B26" s="37" t="str">
        <f>Architect!$A$1</f>
        <v>Architect</v>
      </c>
      <c r="C26" s="5"/>
      <c r="D26" s="9" t="str">
        <f>Architect!C8</f>
        <v>SCORE</v>
      </c>
      <c r="E26" s="71" t="s">
        <v>0</v>
      </c>
      <c r="G26" s="9" t="str">
        <f>Architect!E8</f>
        <v>SCORE</v>
      </c>
      <c r="H26" s="71" t="s">
        <v>0</v>
      </c>
      <c r="J26" s="9" t="str">
        <f>Architect!G8</f>
        <v>SCORE</v>
      </c>
      <c r="K26" s="71" t="s">
        <v>0</v>
      </c>
    </row>
    <row r="27" spans="1:11" ht="20" customHeight="1" x14ac:dyDescent="0.2">
      <c r="A27" s="67"/>
      <c r="B27" s="37" t="str">
        <f>'Medewerker Interieurverzorging'!$A$1</f>
        <v>Medewerker Interieurverzorging</v>
      </c>
      <c r="C27" s="5"/>
      <c r="D27" s="9" t="str">
        <f>'Medewerker Interieurverzorging'!C8</f>
        <v>SCORE</v>
      </c>
      <c r="E27" s="72"/>
      <c r="G27" s="9" t="str">
        <f>'Medewerker Interieurverzorging'!E8</f>
        <v>SCORE</v>
      </c>
      <c r="H27" s="72"/>
      <c r="J27" s="9" t="str">
        <f>'Medewerker Interieurverzorging'!G8</f>
        <v>SCORE</v>
      </c>
      <c r="K27" s="72"/>
    </row>
    <row r="28" spans="1:11" ht="20" customHeight="1" x14ac:dyDescent="0.2">
      <c r="A28" s="67"/>
      <c r="B28" s="37" t="str">
        <f>'Medewerker Bodedienst 1'!$A$1</f>
        <v>Medewerker Bodedienst 1</v>
      </c>
      <c r="C28" s="5"/>
      <c r="D28" s="9" t="str">
        <f>'Medewerker Bodedienst 1'!C8</f>
        <v>SCORE</v>
      </c>
      <c r="E28" s="72"/>
      <c r="G28" s="9" t="str">
        <f>'Medewerker Bodedienst 1'!E8</f>
        <v>SCORE</v>
      </c>
      <c r="H28" s="72"/>
      <c r="J28" s="9" t="str">
        <f>'Medewerker Bodedienst 1'!G8</f>
        <v>SCORE</v>
      </c>
      <c r="K28" s="72"/>
    </row>
    <row r="29" spans="1:11" ht="20" customHeight="1" x14ac:dyDescent="0.2">
      <c r="A29" s="67"/>
      <c r="B29" s="37" t="str">
        <f>'Medewerker Bodedienst 2'!$A$1</f>
        <v>Medewerker Bodedienst 2</v>
      </c>
      <c r="C29" s="5"/>
      <c r="D29" s="9" t="str">
        <f>'Medewerker Bodedienst 2'!C8</f>
        <v>SCORE</v>
      </c>
      <c r="E29" s="72"/>
      <c r="G29" s="9" t="str">
        <f>'Medewerker Bodedienst 2'!E8</f>
        <v>SCORE</v>
      </c>
      <c r="H29" s="72"/>
      <c r="J29" s="9" t="str">
        <f>'Medewerker Bodedienst 2'!G8</f>
        <v>SCORE</v>
      </c>
      <c r="K29" s="72"/>
    </row>
    <row r="30" spans="1:11" ht="20" customHeight="1" x14ac:dyDescent="0.2">
      <c r="A30" s="67"/>
      <c r="B30" s="37" t="str">
        <f>'Medewerker Fysiek Domein'!$A$1</f>
        <v>Medewerker Fysiek Domein</v>
      </c>
      <c r="C30" s="5"/>
      <c r="D30" s="9" t="str">
        <f>'Medewerker Fysiek Domein'!C8</f>
        <v>SCORE</v>
      </c>
      <c r="E30" s="72"/>
      <c r="G30" s="9" t="str">
        <f>'Medewerker Fysiek Domein'!E8</f>
        <v>SCORE</v>
      </c>
      <c r="H30" s="72"/>
      <c r="J30" s="9" t="str">
        <f>'Medewerker Fysiek Domein'!G8</f>
        <v>SCORE</v>
      </c>
      <c r="K30" s="72"/>
    </row>
    <row r="31" spans="1:11" ht="20" customHeight="1" x14ac:dyDescent="0.2">
      <c r="A31" s="67"/>
      <c r="B31" s="37" t="str">
        <f>'Medewerker Bedrijfsvoering'!$A$1</f>
        <v>Medewerker Bedrijfsvoering</v>
      </c>
      <c r="C31" s="5"/>
      <c r="D31" s="9" t="str">
        <f>'Medewerker Bedrijfsvoering'!C8</f>
        <v>SCORE</v>
      </c>
      <c r="E31" s="72"/>
      <c r="G31" s="9" t="str">
        <f>'Medewerker Bedrijfsvoering'!E8</f>
        <v>SCORE</v>
      </c>
      <c r="H31" s="72"/>
      <c r="J31" s="9" t="str">
        <f>'Medewerker Bedrijfsvoering'!G8</f>
        <v>SCORE</v>
      </c>
      <c r="K31" s="72"/>
    </row>
    <row r="32" spans="1:11" ht="20" customHeight="1" x14ac:dyDescent="0.2">
      <c r="A32" s="67"/>
      <c r="B32" s="37" t="str">
        <f>'Medewerker Sociaal Domein'!$A$1</f>
        <v>Medewerker Sociaal Domein</v>
      </c>
      <c r="C32" s="5"/>
      <c r="D32" s="9" t="str">
        <f>'Medewerker Sociaal Domein'!C8</f>
        <v>SCORE</v>
      </c>
      <c r="E32" s="72"/>
      <c r="G32" s="9" t="str">
        <f>'Medewerker Sociaal Domein'!E8</f>
        <v>SCORE</v>
      </c>
      <c r="H32" s="72"/>
      <c r="J32" s="9" t="str">
        <f>'Medewerker Sociaal Domein'!G8</f>
        <v>SCORE</v>
      </c>
      <c r="K32" s="72"/>
    </row>
    <row r="33" spans="1:11" ht="20" customHeight="1" x14ac:dyDescent="0.2">
      <c r="A33" s="67"/>
      <c r="B33" s="37" t="str">
        <f>'Senior Projectleider'!$A$1</f>
        <v>Senior Projectleider</v>
      </c>
      <c r="C33" s="5"/>
      <c r="D33" s="9" t="str">
        <f>'Senior Projectleider'!C8</f>
        <v>SCORE</v>
      </c>
      <c r="E33" s="72"/>
      <c r="G33" s="9" t="str">
        <f>'Senior Projectleider'!E8</f>
        <v>SCORE</v>
      </c>
      <c r="H33" s="72"/>
      <c r="J33" s="9" t="str">
        <f>'Senior Projectleider'!G8</f>
        <v>SCORE</v>
      </c>
      <c r="K33" s="72"/>
    </row>
    <row r="34" spans="1:11" ht="20" customHeight="1" x14ac:dyDescent="0.2">
      <c r="A34" s="68"/>
      <c r="B34" s="37" t="str">
        <f>'Junior Projectleider'!$A$1</f>
        <v>Junior Projectleider</v>
      </c>
      <c r="C34" s="5"/>
      <c r="D34" s="9" t="str">
        <f>'Junior Projectleider'!C8</f>
        <v>SCORE</v>
      </c>
      <c r="E34" s="72"/>
      <c r="G34" s="9" t="str">
        <f>'Junior Projectleider'!E8</f>
        <v>SCORE</v>
      </c>
      <c r="H34" s="72"/>
      <c r="J34" s="9" t="str">
        <f>'Junior Projectleider'!G8</f>
        <v>SCORE</v>
      </c>
      <c r="K34" s="72"/>
    </row>
    <row r="35" spans="1:11" ht="20" customHeight="1" x14ac:dyDescent="0.2">
      <c r="A35" s="74" t="s">
        <v>1</v>
      </c>
      <c r="B35" s="75"/>
      <c r="C35" s="5"/>
      <c r="D35" s="30" t="s">
        <v>2</v>
      </c>
      <c r="E35" s="72"/>
      <c r="G35" s="30" t="s">
        <v>2</v>
      </c>
      <c r="H35" s="72"/>
      <c r="J35" s="30" t="s">
        <v>2</v>
      </c>
      <c r="K35" s="72"/>
    </row>
    <row r="36" spans="1:11" ht="20" customHeight="1" x14ac:dyDescent="0.2">
      <c r="A36" s="74"/>
      <c r="B36" s="75"/>
      <c r="C36" s="5"/>
      <c r="D36" s="38" t="str">
        <f>IF(D35="Uitmuntend","€ 1.300",IF(D35="Voldoende","€ 300",IF(D35="matig","-€ 1.300",IF(D35="onacceptabel"," KO "," "))))</f>
        <v xml:space="preserve"> </v>
      </c>
      <c r="E36" s="73"/>
      <c r="G36" s="38" t="str">
        <f>IF(G35="Uitmuntend","€ 1.300",IF(G35="Voldoende","€ 300",IF(G35="matig","-€ 1.300",IF(G35="onacceptabel"," KO "," "))))</f>
        <v xml:space="preserve"> </v>
      </c>
      <c r="H36" s="73"/>
      <c r="J36" s="38" t="str">
        <f>IF(J35="Uitmuntend","€ 1.300",IF(J35="Voldoende","€ 300",IF(J35="matig","-€ 1.300",IF(J35="onacceptabel"," KO "," "))))</f>
        <v xml:space="preserve"> </v>
      </c>
      <c r="K36" s="73"/>
    </row>
    <row r="37" spans="1:11" ht="20" customHeight="1" x14ac:dyDescent="0.2">
      <c r="A37" s="66" t="str">
        <f>Productdemonstratie!A7:A7</f>
        <v>4. Gemak schoonmaken</v>
      </c>
      <c r="B37" s="37" t="str">
        <f>Architect!$A$1</f>
        <v>Architect</v>
      </c>
      <c r="C37" s="5"/>
      <c r="D37" s="9" t="str">
        <f>Architect!C10</f>
        <v>SCORE</v>
      </c>
      <c r="E37" s="71" t="s">
        <v>0</v>
      </c>
      <c r="G37" s="9" t="str">
        <f>Architect!E10</f>
        <v>SCORE</v>
      </c>
      <c r="H37" s="71" t="s">
        <v>0</v>
      </c>
      <c r="J37" s="9" t="str">
        <f>Architect!G10</f>
        <v>SCORE</v>
      </c>
      <c r="K37" s="71" t="s">
        <v>0</v>
      </c>
    </row>
    <row r="38" spans="1:11" ht="20" customHeight="1" x14ac:dyDescent="0.2">
      <c r="A38" s="67"/>
      <c r="B38" s="37" t="str">
        <f>'Medewerker Interieurverzorging'!$A$1</f>
        <v>Medewerker Interieurverzorging</v>
      </c>
      <c r="C38" s="5"/>
      <c r="D38" s="9" t="str">
        <f>'Medewerker Interieurverzorging'!C10</f>
        <v>SCORE</v>
      </c>
      <c r="E38" s="72"/>
      <c r="G38" s="9" t="str">
        <f>'Medewerker Interieurverzorging'!E10</f>
        <v>SCORE</v>
      </c>
      <c r="H38" s="72"/>
      <c r="J38" s="9" t="str">
        <f>'Medewerker Interieurverzorging'!G10</f>
        <v>SCORE</v>
      </c>
      <c r="K38" s="72"/>
    </row>
    <row r="39" spans="1:11" ht="20" customHeight="1" x14ac:dyDescent="0.2">
      <c r="A39" s="67"/>
      <c r="B39" s="37" t="str">
        <f>'Medewerker Bodedienst 1'!$A$1</f>
        <v>Medewerker Bodedienst 1</v>
      </c>
      <c r="C39" s="5"/>
      <c r="D39" s="9" t="str">
        <f>'Medewerker Bodedienst 1'!C10</f>
        <v>SCORE</v>
      </c>
      <c r="E39" s="72"/>
      <c r="G39" s="9" t="str">
        <f>'Medewerker Bodedienst 1'!E10</f>
        <v>SCORE</v>
      </c>
      <c r="H39" s="72"/>
      <c r="J39" s="9" t="str">
        <f>'Medewerker Bodedienst 1'!G10</f>
        <v>SCORE</v>
      </c>
      <c r="K39" s="72"/>
    </row>
    <row r="40" spans="1:11" ht="20" customHeight="1" x14ac:dyDescent="0.2">
      <c r="A40" s="67"/>
      <c r="B40" s="37" t="str">
        <f>'Medewerker Bodedienst 2'!$A$1</f>
        <v>Medewerker Bodedienst 2</v>
      </c>
      <c r="C40" s="5"/>
      <c r="D40" s="9" t="str">
        <f>'Medewerker Bodedienst 2'!C10</f>
        <v>SCORE</v>
      </c>
      <c r="E40" s="72"/>
      <c r="G40" s="9" t="str">
        <f>'Medewerker Bodedienst 2'!E10</f>
        <v>SCORE</v>
      </c>
      <c r="H40" s="72"/>
      <c r="J40" s="9" t="str">
        <f>'Medewerker Bodedienst 2'!G10</f>
        <v>SCORE</v>
      </c>
      <c r="K40" s="72"/>
    </row>
    <row r="41" spans="1:11" ht="20" customHeight="1" x14ac:dyDescent="0.2">
      <c r="A41" s="67"/>
      <c r="B41" s="37" t="str">
        <f>'Medewerker Fysiek Domein'!$A$1</f>
        <v>Medewerker Fysiek Domein</v>
      </c>
      <c r="C41" s="5"/>
      <c r="D41" s="9" t="str">
        <f>'Medewerker Fysiek Domein'!C10</f>
        <v>SCORE</v>
      </c>
      <c r="E41" s="72"/>
      <c r="G41" s="9" t="str">
        <f>'Medewerker Fysiek Domein'!E10</f>
        <v>SCORE</v>
      </c>
      <c r="H41" s="72"/>
      <c r="J41" s="9" t="str">
        <f>'Medewerker Fysiek Domein'!G10</f>
        <v>SCORE</v>
      </c>
      <c r="K41" s="72"/>
    </row>
    <row r="42" spans="1:11" ht="20" customHeight="1" x14ac:dyDescent="0.2">
      <c r="A42" s="67"/>
      <c r="B42" s="37" t="str">
        <f>'Medewerker Bedrijfsvoering'!$A$1</f>
        <v>Medewerker Bedrijfsvoering</v>
      </c>
      <c r="C42" s="5"/>
      <c r="D42" s="9" t="str">
        <f>'Medewerker Bedrijfsvoering'!C10</f>
        <v>SCORE</v>
      </c>
      <c r="E42" s="72"/>
      <c r="G42" s="9" t="str">
        <f>'Medewerker Bedrijfsvoering'!E10</f>
        <v>SCORE</v>
      </c>
      <c r="H42" s="72"/>
      <c r="J42" s="9" t="str">
        <f>'Medewerker Bedrijfsvoering'!G10</f>
        <v>SCORE</v>
      </c>
      <c r="K42" s="72"/>
    </row>
    <row r="43" spans="1:11" ht="20" customHeight="1" x14ac:dyDescent="0.2">
      <c r="A43" s="67"/>
      <c r="B43" s="37" t="str">
        <f>'Medewerker Sociaal Domein'!$A$1</f>
        <v>Medewerker Sociaal Domein</v>
      </c>
      <c r="C43" s="5"/>
      <c r="D43" s="9" t="str">
        <f>'Medewerker Sociaal Domein'!C10</f>
        <v>SCORE</v>
      </c>
      <c r="E43" s="72"/>
      <c r="G43" s="9" t="str">
        <f>'Medewerker Sociaal Domein'!E10</f>
        <v>SCORE</v>
      </c>
      <c r="H43" s="72"/>
      <c r="J43" s="9" t="str">
        <f>'Medewerker Sociaal Domein'!G10</f>
        <v>SCORE</v>
      </c>
      <c r="K43" s="72"/>
    </row>
    <row r="44" spans="1:11" ht="20" customHeight="1" x14ac:dyDescent="0.2">
      <c r="A44" s="67"/>
      <c r="B44" s="37" t="str">
        <f>'Senior Projectleider'!$A$1</f>
        <v>Senior Projectleider</v>
      </c>
      <c r="C44" s="5"/>
      <c r="D44" s="9" t="str">
        <f>'Senior Projectleider'!C10</f>
        <v>SCORE</v>
      </c>
      <c r="E44" s="72"/>
      <c r="G44" s="9" t="str">
        <f>'Senior Projectleider'!E10</f>
        <v>SCORE</v>
      </c>
      <c r="H44" s="72"/>
      <c r="J44" s="9" t="str">
        <f>'Senior Projectleider'!G10</f>
        <v>SCORE</v>
      </c>
      <c r="K44" s="72"/>
    </row>
    <row r="45" spans="1:11" ht="20" customHeight="1" x14ac:dyDescent="0.2">
      <c r="A45" s="68"/>
      <c r="B45" s="37" t="str">
        <f>'Junior Projectleider'!$A$1</f>
        <v>Junior Projectleider</v>
      </c>
      <c r="C45" s="5"/>
      <c r="D45" s="9" t="str">
        <f>'Junior Projectleider'!C10</f>
        <v>SCORE</v>
      </c>
      <c r="E45" s="72"/>
      <c r="G45" s="9" t="str">
        <f>'Junior Projectleider'!E10</f>
        <v>SCORE</v>
      </c>
      <c r="H45" s="72"/>
      <c r="J45" s="9" t="str">
        <f>'Junior Projectleider'!G10</f>
        <v>SCORE</v>
      </c>
      <c r="K45" s="72"/>
    </row>
    <row r="46" spans="1:11" ht="20" customHeight="1" x14ac:dyDescent="0.2">
      <c r="A46" s="74" t="s">
        <v>1</v>
      </c>
      <c r="B46" s="75"/>
      <c r="C46" s="5"/>
      <c r="D46" s="30" t="s">
        <v>2</v>
      </c>
      <c r="E46" s="72"/>
      <c r="G46" s="30" t="s">
        <v>2</v>
      </c>
      <c r="H46" s="72"/>
      <c r="J46" s="30" t="s">
        <v>2</v>
      </c>
      <c r="K46" s="72"/>
    </row>
    <row r="47" spans="1:11" ht="20" customHeight="1" x14ac:dyDescent="0.2">
      <c r="A47" s="74"/>
      <c r="B47" s="75"/>
      <c r="C47" s="5"/>
      <c r="D47" s="38" t="str">
        <f>IF(D46="Uitmuntend","€ 1.300",IF(D46="Voldoende","€ 300",IF(D46="matig","-€ 1.300",IF(D46="onacceptabel"," KO "," "))))</f>
        <v xml:space="preserve"> </v>
      </c>
      <c r="E47" s="73"/>
      <c r="G47" s="38" t="str">
        <f>IF(G46="Uitmuntend","€ 1.300",IF(G46="Voldoende","€ 300",IF(G46="matig","-€ 1.300",IF(G46="onacceptabel"," KO "," "))))</f>
        <v xml:space="preserve"> </v>
      </c>
      <c r="H47" s="73"/>
      <c r="J47" s="38" t="str">
        <f>IF(J46="Uitmuntend","€ 1.300",IF(J46="Voldoende","€ 300",IF(J46="matig","-€ 1.300",IF(J46="onacceptabel"," KO "," "))))</f>
        <v xml:space="preserve"> </v>
      </c>
      <c r="K47" s="73"/>
    </row>
    <row r="48" spans="1:11" ht="20" customHeight="1" x14ac:dyDescent="0.2">
      <c r="A48" s="66" t="str">
        <f>Productdemonstratie!A8:A8</f>
        <v>5. Mate veiligheid (scherpe randen, hoeken, stevigheid)</v>
      </c>
      <c r="B48" s="37" t="str">
        <f>Architect!$A$1</f>
        <v>Architect</v>
      </c>
      <c r="C48" s="5"/>
      <c r="D48" s="9" t="str">
        <f>Architect!C12</f>
        <v>SCORE</v>
      </c>
      <c r="E48" s="71" t="s">
        <v>0</v>
      </c>
      <c r="G48" s="9" t="str">
        <f>Architect!E12</f>
        <v>SCORE</v>
      </c>
      <c r="H48" s="71" t="s">
        <v>0</v>
      </c>
      <c r="J48" s="9" t="str">
        <f>Architect!G12</f>
        <v>SCORE</v>
      </c>
      <c r="K48" s="71" t="s">
        <v>0</v>
      </c>
    </row>
    <row r="49" spans="1:11" ht="20" customHeight="1" x14ac:dyDescent="0.2">
      <c r="A49" s="67"/>
      <c r="B49" s="37" t="str">
        <f>'Medewerker Interieurverzorging'!$A$1</f>
        <v>Medewerker Interieurverzorging</v>
      </c>
      <c r="C49" s="5"/>
      <c r="D49" s="9" t="str">
        <f>'Medewerker Interieurverzorging'!C12</f>
        <v>SCORE</v>
      </c>
      <c r="E49" s="72"/>
      <c r="G49" s="9" t="str">
        <f>'Medewerker Interieurverzorging'!E12</f>
        <v>SCORE</v>
      </c>
      <c r="H49" s="72"/>
      <c r="J49" s="9" t="str">
        <f>'Medewerker Interieurverzorging'!G12</f>
        <v>SCORE</v>
      </c>
      <c r="K49" s="72"/>
    </row>
    <row r="50" spans="1:11" ht="20" customHeight="1" x14ac:dyDescent="0.2">
      <c r="A50" s="67"/>
      <c r="B50" s="37" t="str">
        <f>'Medewerker Bodedienst 1'!$A$1</f>
        <v>Medewerker Bodedienst 1</v>
      </c>
      <c r="C50" s="5"/>
      <c r="D50" s="9" t="str">
        <f>'Medewerker Bodedienst 1'!C12</f>
        <v>SCORE</v>
      </c>
      <c r="E50" s="72"/>
      <c r="G50" s="9" t="str">
        <f>'Medewerker Bodedienst 1'!E12</f>
        <v>SCORE</v>
      </c>
      <c r="H50" s="72"/>
      <c r="J50" s="9" t="str">
        <f>'Medewerker Bodedienst 1'!G12</f>
        <v>SCORE</v>
      </c>
      <c r="K50" s="72"/>
    </row>
    <row r="51" spans="1:11" ht="20" customHeight="1" x14ac:dyDescent="0.2">
      <c r="A51" s="67"/>
      <c r="B51" s="37" t="str">
        <f>'Medewerker Bodedienst 2'!$A$1</f>
        <v>Medewerker Bodedienst 2</v>
      </c>
      <c r="C51" s="5"/>
      <c r="D51" s="9" t="str">
        <f>'Medewerker Bodedienst 2'!C12</f>
        <v>SCORE</v>
      </c>
      <c r="E51" s="72"/>
      <c r="G51" s="9" t="str">
        <f>'Medewerker Bodedienst 2'!E12</f>
        <v>SCORE</v>
      </c>
      <c r="H51" s="72"/>
      <c r="J51" s="9" t="str">
        <f>'Medewerker Bodedienst 2'!G12</f>
        <v>SCORE</v>
      </c>
      <c r="K51" s="72"/>
    </row>
    <row r="52" spans="1:11" ht="20" customHeight="1" x14ac:dyDescent="0.2">
      <c r="A52" s="67"/>
      <c r="B52" s="37" t="str">
        <f>'Medewerker Fysiek Domein'!$A$1</f>
        <v>Medewerker Fysiek Domein</v>
      </c>
      <c r="C52" s="5"/>
      <c r="D52" s="9" t="str">
        <f>'Medewerker Fysiek Domein'!C12</f>
        <v>SCORE</v>
      </c>
      <c r="E52" s="72"/>
      <c r="G52" s="9" t="str">
        <f>'Medewerker Fysiek Domein'!E12</f>
        <v>SCORE</v>
      </c>
      <c r="H52" s="72"/>
      <c r="J52" s="9" t="str">
        <f>'Medewerker Fysiek Domein'!G12</f>
        <v>SCORE</v>
      </c>
      <c r="K52" s="72"/>
    </row>
    <row r="53" spans="1:11" ht="20" customHeight="1" x14ac:dyDescent="0.2">
      <c r="A53" s="67"/>
      <c r="B53" s="37" t="str">
        <f>'Medewerker Bedrijfsvoering'!$A$1</f>
        <v>Medewerker Bedrijfsvoering</v>
      </c>
      <c r="C53" s="5"/>
      <c r="D53" s="9" t="str">
        <f>'Medewerker Bedrijfsvoering'!C12</f>
        <v>SCORE</v>
      </c>
      <c r="E53" s="72"/>
      <c r="G53" s="9" t="str">
        <f>'Medewerker Bedrijfsvoering'!E12</f>
        <v>SCORE</v>
      </c>
      <c r="H53" s="72"/>
      <c r="J53" s="9" t="str">
        <f>'Medewerker Bedrijfsvoering'!G12</f>
        <v>SCORE</v>
      </c>
      <c r="K53" s="72"/>
    </row>
    <row r="54" spans="1:11" ht="20" customHeight="1" x14ac:dyDescent="0.2">
      <c r="A54" s="67"/>
      <c r="B54" s="37" t="str">
        <f>'Medewerker Sociaal Domein'!$A$1</f>
        <v>Medewerker Sociaal Domein</v>
      </c>
      <c r="C54" s="5"/>
      <c r="D54" s="9" t="str">
        <f>'Medewerker Sociaal Domein'!C12</f>
        <v>SCORE</v>
      </c>
      <c r="E54" s="72"/>
      <c r="G54" s="9" t="str">
        <f>'Medewerker Sociaal Domein'!E12</f>
        <v>SCORE</v>
      </c>
      <c r="H54" s="72"/>
      <c r="J54" s="9" t="str">
        <f>'Medewerker Sociaal Domein'!G12</f>
        <v>SCORE</v>
      </c>
      <c r="K54" s="72"/>
    </row>
    <row r="55" spans="1:11" ht="20" customHeight="1" x14ac:dyDescent="0.2">
      <c r="A55" s="67"/>
      <c r="B55" s="37" t="str">
        <f>'Senior Projectleider'!$A$1</f>
        <v>Senior Projectleider</v>
      </c>
      <c r="C55" s="5"/>
      <c r="D55" s="9" t="str">
        <f>'Senior Projectleider'!C12</f>
        <v>SCORE</v>
      </c>
      <c r="E55" s="72"/>
      <c r="G55" s="9" t="str">
        <f>'Senior Projectleider'!E12</f>
        <v>SCORE</v>
      </c>
      <c r="H55" s="72"/>
      <c r="J55" s="9" t="str">
        <f>'Senior Projectleider'!G12</f>
        <v>SCORE</v>
      </c>
      <c r="K55" s="72"/>
    </row>
    <row r="56" spans="1:11" ht="20" customHeight="1" x14ac:dyDescent="0.2">
      <c r="A56" s="68"/>
      <c r="B56" s="37" t="str">
        <f>'Junior Projectleider'!$A$1</f>
        <v>Junior Projectleider</v>
      </c>
      <c r="C56" s="5"/>
      <c r="D56" s="9" t="str">
        <f>'Junior Projectleider'!C12</f>
        <v>SCORE</v>
      </c>
      <c r="E56" s="72"/>
      <c r="G56" s="9" t="str">
        <f>'Junior Projectleider'!E12</f>
        <v>SCORE</v>
      </c>
      <c r="H56" s="72"/>
      <c r="J56" s="9" t="str">
        <f>'Junior Projectleider'!G12</f>
        <v>SCORE</v>
      </c>
      <c r="K56" s="72"/>
    </row>
    <row r="57" spans="1:11" ht="20" customHeight="1" x14ac:dyDescent="0.2">
      <c r="A57" s="74" t="s">
        <v>1</v>
      </c>
      <c r="B57" s="75"/>
      <c r="C57" s="5"/>
      <c r="D57" s="30" t="s">
        <v>2</v>
      </c>
      <c r="E57" s="72"/>
      <c r="G57" s="30" t="s">
        <v>2</v>
      </c>
      <c r="H57" s="72"/>
      <c r="J57" s="30" t="s">
        <v>2</v>
      </c>
      <c r="K57" s="72"/>
    </row>
    <row r="58" spans="1:11" ht="20" customHeight="1" x14ac:dyDescent="0.2">
      <c r="A58" s="74"/>
      <c r="B58" s="75"/>
      <c r="C58" s="5"/>
      <c r="D58" s="38" t="str">
        <f>IF(D57="Uitmuntend","€ 1.300",IF(D57="Voldoende","€ 300",IF(D57="matig","-€ 1.300",IF(D57="onacceptabel"," KO "," "))))</f>
        <v xml:space="preserve"> </v>
      </c>
      <c r="E58" s="73"/>
      <c r="G58" s="38" t="str">
        <f>IF(G57="Uitmuntend","€ 1.300",IF(G57="Voldoende","€ 300",IF(G57="matig","-€ 1.300",IF(G57="onacceptabel"," KO "," "))))</f>
        <v xml:space="preserve"> </v>
      </c>
      <c r="H58" s="73"/>
      <c r="J58" s="38" t="str">
        <f>IF(J57="Uitmuntend","€ 1.300",IF(J57="Voldoende","€ 300",IF(J57="matig","-€ 1.300",IF(J57="onacceptabel"," KO "," "))))</f>
        <v xml:space="preserve"> </v>
      </c>
      <c r="K58" s="73"/>
    </row>
    <row r="59" spans="1:11" ht="20" customHeight="1" x14ac:dyDescent="0.2">
      <c r="A59" s="66" t="str">
        <f>Productdemonstratie!A9:A9</f>
        <v>6. Zitcomfort</v>
      </c>
      <c r="B59" s="37" t="str">
        <f>Architect!$A$1</f>
        <v>Architect</v>
      </c>
      <c r="C59" s="5"/>
      <c r="D59" s="9" t="str">
        <f>Architect!C14</f>
        <v>SCORE</v>
      </c>
      <c r="E59" s="71" t="s">
        <v>0</v>
      </c>
      <c r="G59" s="9" t="str">
        <f>Architect!E14</f>
        <v>SCORE</v>
      </c>
      <c r="H59" s="71" t="s">
        <v>0</v>
      </c>
      <c r="J59" s="9" t="str">
        <f>Architect!G14</f>
        <v>SCORE</v>
      </c>
      <c r="K59" s="71" t="s">
        <v>0</v>
      </c>
    </row>
    <row r="60" spans="1:11" ht="20" customHeight="1" x14ac:dyDescent="0.2">
      <c r="A60" s="67"/>
      <c r="B60" s="37" t="str">
        <f>'Medewerker Interieurverzorging'!$A$1</f>
        <v>Medewerker Interieurverzorging</v>
      </c>
      <c r="C60" s="5"/>
      <c r="D60" s="9" t="str">
        <f>'Medewerker Interieurverzorging'!C14</f>
        <v>SCORE</v>
      </c>
      <c r="E60" s="72"/>
      <c r="G60" s="9" t="str">
        <f>'Medewerker Interieurverzorging'!E14</f>
        <v>SCORE</v>
      </c>
      <c r="H60" s="72"/>
      <c r="J60" s="9" t="str">
        <f>'Medewerker Interieurverzorging'!G14</f>
        <v>SCORE</v>
      </c>
      <c r="K60" s="72"/>
    </row>
    <row r="61" spans="1:11" ht="20" customHeight="1" x14ac:dyDescent="0.2">
      <c r="A61" s="67"/>
      <c r="B61" s="37" t="str">
        <f>'Medewerker Bodedienst 1'!$A$1</f>
        <v>Medewerker Bodedienst 1</v>
      </c>
      <c r="C61" s="5"/>
      <c r="D61" s="9" t="str">
        <f>'Medewerker Bodedienst 1'!C14</f>
        <v>SCORE</v>
      </c>
      <c r="E61" s="72"/>
      <c r="G61" s="9" t="str">
        <f>'Medewerker Bodedienst 1'!E14</f>
        <v>SCORE</v>
      </c>
      <c r="H61" s="72"/>
      <c r="J61" s="9" t="str">
        <f>'Medewerker Bodedienst 1'!G14</f>
        <v>SCORE</v>
      </c>
      <c r="K61" s="72"/>
    </row>
    <row r="62" spans="1:11" ht="20" customHeight="1" x14ac:dyDescent="0.2">
      <c r="A62" s="67"/>
      <c r="B62" s="37" t="str">
        <f>'Medewerker Bodedienst 2'!$A$1</f>
        <v>Medewerker Bodedienst 2</v>
      </c>
      <c r="C62" s="5"/>
      <c r="D62" s="9" t="str">
        <f>'Medewerker Bodedienst 2'!C14</f>
        <v>SCORE</v>
      </c>
      <c r="E62" s="72"/>
      <c r="G62" s="9" t="str">
        <f>'Medewerker Bodedienst 2'!E14</f>
        <v>SCORE</v>
      </c>
      <c r="H62" s="72"/>
      <c r="J62" s="9" t="str">
        <f>'Medewerker Bodedienst 2'!G14</f>
        <v>SCORE</v>
      </c>
      <c r="K62" s="72"/>
    </row>
    <row r="63" spans="1:11" ht="20" customHeight="1" x14ac:dyDescent="0.2">
      <c r="A63" s="67"/>
      <c r="B63" s="37" t="str">
        <f>'Medewerker Fysiek Domein'!$A$1</f>
        <v>Medewerker Fysiek Domein</v>
      </c>
      <c r="C63" s="5"/>
      <c r="D63" s="9" t="str">
        <f>'Medewerker Fysiek Domein'!C14</f>
        <v>SCORE</v>
      </c>
      <c r="E63" s="72"/>
      <c r="G63" s="9" t="str">
        <f>'Medewerker Fysiek Domein'!E14</f>
        <v>SCORE</v>
      </c>
      <c r="H63" s="72"/>
      <c r="J63" s="9" t="str">
        <f>'Medewerker Fysiek Domein'!G14</f>
        <v>SCORE</v>
      </c>
      <c r="K63" s="72"/>
    </row>
    <row r="64" spans="1:11" ht="20" customHeight="1" x14ac:dyDescent="0.2">
      <c r="A64" s="67"/>
      <c r="B64" s="37" t="str">
        <f>'Medewerker Bedrijfsvoering'!$A$1</f>
        <v>Medewerker Bedrijfsvoering</v>
      </c>
      <c r="C64" s="5"/>
      <c r="D64" s="9" t="str">
        <f>'Medewerker Bedrijfsvoering'!C14</f>
        <v>SCORE</v>
      </c>
      <c r="E64" s="72"/>
      <c r="G64" s="9" t="str">
        <f>'Medewerker Bedrijfsvoering'!E14</f>
        <v>SCORE</v>
      </c>
      <c r="H64" s="72"/>
      <c r="J64" s="9" t="str">
        <f>'Medewerker Bedrijfsvoering'!G14</f>
        <v>SCORE</v>
      </c>
      <c r="K64" s="72"/>
    </row>
    <row r="65" spans="1:11" ht="20" customHeight="1" x14ac:dyDescent="0.2">
      <c r="A65" s="67"/>
      <c r="B65" s="37" t="str">
        <f>'Medewerker Sociaal Domein'!$A$1</f>
        <v>Medewerker Sociaal Domein</v>
      </c>
      <c r="C65" s="5"/>
      <c r="D65" s="9" t="str">
        <f>'Medewerker Sociaal Domein'!C14</f>
        <v>SCORE</v>
      </c>
      <c r="E65" s="72"/>
      <c r="G65" s="9" t="str">
        <f>'Medewerker Sociaal Domein'!E14</f>
        <v>SCORE</v>
      </c>
      <c r="H65" s="72"/>
      <c r="J65" s="9" t="str">
        <f>'Medewerker Sociaal Domein'!G14</f>
        <v>SCORE</v>
      </c>
      <c r="K65" s="72"/>
    </row>
    <row r="66" spans="1:11" ht="20" customHeight="1" x14ac:dyDescent="0.2">
      <c r="A66" s="67"/>
      <c r="B66" s="37" t="str">
        <f>'Senior Projectleider'!$A$1</f>
        <v>Senior Projectleider</v>
      </c>
      <c r="C66" s="5"/>
      <c r="D66" s="9" t="str">
        <f>'Senior Projectleider'!C14</f>
        <v>SCORE</v>
      </c>
      <c r="E66" s="72"/>
      <c r="G66" s="9" t="str">
        <f>'Senior Projectleider'!E14</f>
        <v>SCORE</v>
      </c>
      <c r="H66" s="72"/>
      <c r="J66" s="9" t="str">
        <f>'Senior Projectleider'!G14</f>
        <v>SCORE</v>
      </c>
      <c r="K66" s="72"/>
    </row>
    <row r="67" spans="1:11" ht="20" customHeight="1" x14ac:dyDescent="0.2">
      <c r="A67" s="68"/>
      <c r="B67" s="37" t="str">
        <f>'Junior Projectleider'!$A$1</f>
        <v>Junior Projectleider</v>
      </c>
      <c r="C67" s="5"/>
      <c r="D67" s="9" t="str">
        <f>'Junior Projectleider'!C14</f>
        <v>SCORE</v>
      </c>
      <c r="E67" s="72"/>
      <c r="G67" s="9" t="str">
        <f>'Junior Projectleider'!E14</f>
        <v>SCORE</v>
      </c>
      <c r="H67" s="72"/>
      <c r="J67" s="9" t="str">
        <f>'Junior Projectleider'!G14</f>
        <v>SCORE</v>
      </c>
      <c r="K67" s="72"/>
    </row>
    <row r="68" spans="1:11" ht="20" customHeight="1" x14ac:dyDescent="0.2">
      <c r="A68" s="74" t="s">
        <v>1</v>
      </c>
      <c r="B68" s="75"/>
      <c r="C68" s="5"/>
      <c r="D68" s="30" t="s">
        <v>2</v>
      </c>
      <c r="E68" s="72"/>
      <c r="G68" s="30" t="s">
        <v>2</v>
      </c>
      <c r="H68" s="72"/>
      <c r="J68" s="30" t="s">
        <v>2</v>
      </c>
      <c r="K68" s="72"/>
    </row>
    <row r="69" spans="1:11" ht="20" customHeight="1" x14ac:dyDescent="0.2">
      <c r="A69" s="74"/>
      <c r="B69" s="75"/>
      <c r="C69" s="5"/>
      <c r="D69" s="38" t="str">
        <f>IF(D68="Uitmuntend","€ 1.300",IF(D68="Voldoende","€ 300",IF(D68="matig","-€ 1.300",IF(D68="onacceptabel"," KO "," "))))</f>
        <v xml:space="preserve"> </v>
      </c>
      <c r="E69" s="73"/>
      <c r="G69" s="38" t="str">
        <f>IF(G68="Uitmuntend","€ 1.300",IF(G68="Voldoende","€ 300",IF(G68="matig","-€ 1.300",IF(G68="onacceptabel"," KO "," "))))</f>
        <v xml:space="preserve"> </v>
      </c>
      <c r="H69" s="73"/>
      <c r="J69" s="38" t="str">
        <f>IF(J68="Uitmuntend","€ 1.300",IF(J68="Voldoende","€ 300",IF(J68="matig","-€ 1.300",IF(J68="onacceptabel"," KO "," "))))</f>
        <v xml:space="preserve"> </v>
      </c>
      <c r="K69" s="73"/>
    </row>
    <row r="70" spans="1:11" ht="31" customHeight="1" x14ac:dyDescent="0.2">
      <c r="A70" s="74" t="s">
        <v>18</v>
      </c>
      <c r="B70" s="75"/>
      <c r="C70" s="10"/>
      <c r="D70" s="69" t="e">
        <f>D14+D25+D36+D47+D69+D58</f>
        <v>#VALUE!</v>
      </c>
      <c r="E70" s="70"/>
      <c r="G70" s="69" t="e">
        <f>G14+G25+G36+G47+G69+G58</f>
        <v>#VALUE!</v>
      </c>
      <c r="H70" s="70"/>
      <c r="J70" s="69" t="e">
        <f>J14+J25+J36+J47+J69+J58</f>
        <v>#VALUE!</v>
      </c>
      <c r="K70" s="70"/>
    </row>
    <row r="71" spans="1:11" ht="30" customHeight="1" x14ac:dyDescent="0.2">
      <c r="D71" s="14" t="s">
        <v>46</v>
      </c>
      <c r="G71" s="14" t="s">
        <v>46</v>
      </c>
      <c r="J71" s="14" t="s">
        <v>46</v>
      </c>
    </row>
    <row r="72" spans="1:11" ht="20" customHeight="1" x14ac:dyDescent="0.2">
      <c r="A72" s="80" t="str">
        <f>Productdemonstratie!A10</f>
        <v>2.	Stoel pantry met armleuning – Code Z.02a</v>
      </c>
      <c r="B72" s="81"/>
      <c r="C72" s="81"/>
      <c r="D72" s="81"/>
      <c r="E72" s="81"/>
      <c r="F72" s="81"/>
      <c r="G72" s="81"/>
      <c r="H72" s="81"/>
      <c r="I72" s="81"/>
      <c r="J72" s="81"/>
      <c r="K72" s="81"/>
    </row>
    <row r="73" spans="1:11" ht="20" customHeight="1" x14ac:dyDescent="0.2">
      <c r="A73" s="66" t="str">
        <f>Productdemonstratie!A11</f>
        <v xml:space="preserve">1. Stabiliteit </v>
      </c>
      <c r="B73" s="37" t="str">
        <f>Architect!$A$1</f>
        <v>Architect</v>
      </c>
      <c r="C73" s="5"/>
      <c r="D73" s="9" t="str">
        <f>Architect!C17</f>
        <v>SCORE</v>
      </c>
      <c r="E73" s="71" t="s">
        <v>0</v>
      </c>
      <c r="G73" s="9" t="str">
        <f>Architect!E17</f>
        <v>SCORE</v>
      </c>
      <c r="H73" s="71" t="s">
        <v>0</v>
      </c>
      <c r="J73" s="9" t="str">
        <f>Architect!G17</f>
        <v>SCORE</v>
      </c>
      <c r="K73" s="71" t="s">
        <v>0</v>
      </c>
    </row>
    <row r="74" spans="1:11" ht="20" customHeight="1" x14ac:dyDescent="0.2">
      <c r="A74" s="67"/>
      <c r="B74" s="37" t="str">
        <f>'Medewerker Interieurverzorging'!$A$1</f>
        <v>Medewerker Interieurverzorging</v>
      </c>
      <c r="C74" s="5"/>
      <c r="D74" s="9" t="str">
        <f>'Medewerker Interieurverzorging'!C17</f>
        <v>SCORE</v>
      </c>
      <c r="E74" s="72"/>
      <c r="G74" s="9" t="str">
        <f>'Medewerker Interieurverzorging'!E17</f>
        <v>SCORE</v>
      </c>
      <c r="H74" s="72"/>
      <c r="J74" s="9" t="str">
        <f>'Medewerker Interieurverzorging'!G17</f>
        <v>SCORE</v>
      </c>
      <c r="K74" s="72"/>
    </row>
    <row r="75" spans="1:11" ht="20" customHeight="1" x14ac:dyDescent="0.2">
      <c r="A75" s="67"/>
      <c r="B75" s="37" t="str">
        <f>'Medewerker Bodedienst 1'!$A$1</f>
        <v>Medewerker Bodedienst 1</v>
      </c>
      <c r="C75" s="5"/>
      <c r="D75" s="9" t="str">
        <f>'Medewerker Bodedienst 1'!C17</f>
        <v>SCORE</v>
      </c>
      <c r="E75" s="72"/>
      <c r="G75" s="9" t="str">
        <f>'Medewerker Bodedienst 1'!E17</f>
        <v>SCORE</v>
      </c>
      <c r="H75" s="72"/>
      <c r="J75" s="9" t="str">
        <f>'Medewerker Bodedienst 1'!G17</f>
        <v>SCORE</v>
      </c>
      <c r="K75" s="72"/>
    </row>
    <row r="76" spans="1:11" ht="20" customHeight="1" x14ac:dyDescent="0.2">
      <c r="A76" s="67"/>
      <c r="B76" s="37" t="str">
        <f>'Medewerker Bodedienst 2'!$A$1</f>
        <v>Medewerker Bodedienst 2</v>
      </c>
      <c r="C76" s="5"/>
      <c r="D76" s="9" t="str">
        <f>'Medewerker Bodedienst 2'!C17</f>
        <v>SCORE</v>
      </c>
      <c r="E76" s="72"/>
      <c r="G76" s="9" t="str">
        <f>'Medewerker Bodedienst 2'!E17</f>
        <v>SCORE</v>
      </c>
      <c r="H76" s="72"/>
      <c r="J76" s="9" t="str">
        <f>'Medewerker Bodedienst 2'!G17</f>
        <v>SCORE</v>
      </c>
      <c r="K76" s="72"/>
    </row>
    <row r="77" spans="1:11" ht="20" customHeight="1" x14ac:dyDescent="0.2">
      <c r="A77" s="67"/>
      <c r="B77" s="37" t="str">
        <f>'Medewerker Fysiek Domein'!$A$1</f>
        <v>Medewerker Fysiek Domein</v>
      </c>
      <c r="C77" s="5"/>
      <c r="D77" s="9" t="str">
        <f>'Medewerker Fysiek Domein'!C17</f>
        <v>SCORE</v>
      </c>
      <c r="E77" s="72"/>
      <c r="G77" s="9" t="str">
        <f>'Medewerker Fysiek Domein'!E17</f>
        <v>SCORE</v>
      </c>
      <c r="H77" s="72"/>
      <c r="J77" s="9" t="str">
        <f>'Medewerker Fysiek Domein'!G17</f>
        <v>SCORE</v>
      </c>
      <c r="K77" s="72"/>
    </row>
    <row r="78" spans="1:11" ht="20" customHeight="1" x14ac:dyDescent="0.2">
      <c r="A78" s="67"/>
      <c r="B78" s="37" t="str">
        <f>'Medewerker Bedrijfsvoering'!$A$1</f>
        <v>Medewerker Bedrijfsvoering</v>
      </c>
      <c r="C78" s="5"/>
      <c r="D78" s="9" t="str">
        <f>'Medewerker Bedrijfsvoering'!C17</f>
        <v>SCORE</v>
      </c>
      <c r="E78" s="72"/>
      <c r="G78" s="9" t="str">
        <f>'Medewerker Bedrijfsvoering'!E17</f>
        <v>SCORE</v>
      </c>
      <c r="H78" s="72"/>
      <c r="J78" s="9" t="str">
        <f>'Medewerker Bedrijfsvoering'!G17</f>
        <v>SCORE</v>
      </c>
      <c r="K78" s="72"/>
    </row>
    <row r="79" spans="1:11" ht="20" customHeight="1" x14ac:dyDescent="0.2">
      <c r="A79" s="67"/>
      <c r="B79" s="37" t="str">
        <f>'Medewerker Sociaal Domein'!$A$1</f>
        <v>Medewerker Sociaal Domein</v>
      </c>
      <c r="C79" s="5"/>
      <c r="D79" s="9" t="str">
        <f>'Medewerker Sociaal Domein'!C17</f>
        <v>SCORE</v>
      </c>
      <c r="E79" s="72"/>
      <c r="G79" s="9" t="str">
        <f>'Medewerker Sociaal Domein'!E17</f>
        <v>SCORE</v>
      </c>
      <c r="H79" s="72"/>
      <c r="J79" s="9" t="str">
        <f>'Medewerker Sociaal Domein'!G17</f>
        <v>SCORE</v>
      </c>
      <c r="K79" s="72"/>
    </row>
    <row r="80" spans="1:11" ht="20" customHeight="1" x14ac:dyDescent="0.2">
      <c r="A80" s="67"/>
      <c r="B80" s="37" t="str">
        <f>'Senior Projectleider'!$A$1</f>
        <v>Senior Projectleider</v>
      </c>
      <c r="C80" s="5"/>
      <c r="D80" s="9" t="str">
        <f>'Senior Projectleider'!C17</f>
        <v>SCORE</v>
      </c>
      <c r="E80" s="72"/>
      <c r="G80" s="9" t="str">
        <f>'Senior Projectleider'!E17</f>
        <v>SCORE</v>
      </c>
      <c r="H80" s="72"/>
      <c r="J80" s="9" t="str">
        <f>'Senior Projectleider'!G17</f>
        <v>SCORE</v>
      </c>
      <c r="K80" s="72"/>
    </row>
    <row r="81" spans="1:11" ht="20" customHeight="1" x14ac:dyDescent="0.2">
      <c r="A81" s="68"/>
      <c r="B81" s="37" t="str">
        <f>'Junior Projectleider'!$A$1</f>
        <v>Junior Projectleider</v>
      </c>
      <c r="C81" s="5"/>
      <c r="D81" s="9" t="str">
        <f>'Junior Projectleider'!C17</f>
        <v>SCORE</v>
      </c>
      <c r="E81" s="72"/>
      <c r="G81" s="9" t="str">
        <f>'Junior Projectleider'!E17</f>
        <v>SCORE</v>
      </c>
      <c r="H81" s="72"/>
      <c r="J81" s="9" t="str">
        <f>'Junior Projectleider'!G17</f>
        <v>SCORE</v>
      </c>
      <c r="K81" s="72"/>
    </row>
    <row r="82" spans="1:11" ht="20" customHeight="1" x14ac:dyDescent="0.2">
      <c r="A82" s="74" t="s">
        <v>1</v>
      </c>
      <c r="B82" s="75"/>
      <c r="C82" s="5"/>
      <c r="D82" s="30" t="s">
        <v>2</v>
      </c>
      <c r="E82" s="72"/>
      <c r="G82" s="30" t="s">
        <v>2</v>
      </c>
      <c r="H82" s="72"/>
      <c r="J82" s="30" t="s">
        <v>2</v>
      </c>
      <c r="K82" s="72"/>
    </row>
    <row r="83" spans="1:11" ht="20" customHeight="1" x14ac:dyDescent="0.2">
      <c r="A83" s="74"/>
      <c r="B83" s="75"/>
      <c r="C83" s="5"/>
      <c r="D83" s="38" t="str">
        <f>IF(D82="Uitmuntend","€ 1.300",IF(D82="Voldoende","€ 300",IF(D82="matig","-€ 1.300",IF(D82="onacceptabel"," KO "," "))))</f>
        <v xml:space="preserve"> </v>
      </c>
      <c r="E83" s="73"/>
      <c r="G83" s="38" t="str">
        <f>IF(G82="Uitmuntend","€ 1.300",IF(G82="Voldoende","€ 300",IF(G82="matig","-€ 1.300",IF(G82="onacceptabel"," KO "," "))))</f>
        <v xml:space="preserve"> </v>
      </c>
      <c r="H83" s="73"/>
      <c r="J83" s="38" t="str">
        <f>IF(J82="Uitmuntend","€ 1.300",IF(J82="Voldoende","€ 300",IF(J82="matig","-€ 1.300",IF(J82="onacceptabel"," KO "," "))))</f>
        <v xml:space="preserve"> </v>
      </c>
      <c r="K83" s="73"/>
    </row>
    <row r="84" spans="1:11" ht="20" customHeight="1" x14ac:dyDescent="0.2">
      <c r="A84" s="66" t="str">
        <f>Productdemonstratie!A12</f>
        <v>2. Constructie tussen frame en zitting</v>
      </c>
      <c r="B84" s="37" t="str">
        <f>Architect!$A$1</f>
        <v>Architect</v>
      </c>
      <c r="C84" s="5"/>
      <c r="D84" s="9" t="str">
        <f>Architect!C19</f>
        <v>SCORE</v>
      </c>
      <c r="E84" s="71" t="s">
        <v>0</v>
      </c>
      <c r="G84" s="9" t="str">
        <f>Architect!E19</f>
        <v>SCORE</v>
      </c>
      <c r="H84" s="71" t="s">
        <v>0</v>
      </c>
      <c r="J84" s="9" t="str">
        <f>Architect!G19</f>
        <v>SCORE</v>
      </c>
      <c r="K84" s="71" t="s">
        <v>0</v>
      </c>
    </row>
    <row r="85" spans="1:11" ht="20" customHeight="1" x14ac:dyDescent="0.2">
      <c r="A85" s="67"/>
      <c r="B85" s="37" t="str">
        <f>'Medewerker Interieurverzorging'!$A$1</f>
        <v>Medewerker Interieurverzorging</v>
      </c>
      <c r="C85" s="5"/>
      <c r="D85" s="9" t="str">
        <f>'Medewerker Interieurverzorging'!C19</f>
        <v>SCORE</v>
      </c>
      <c r="E85" s="72"/>
      <c r="G85" s="9" t="str">
        <f>'Medewerker Interieurverzorging'!E19</f>
        <v>SCORE</v>
      </c>
      <c r="H85" s="72"/>
      <c r="J85" s="9" t="str">
        <f>'Medewerker Interieurverzorging'!G19</f>
        <v>SCORE</v>
      </c>
      <c r="K85" s="72"/>
    </row>
    <row r="86" spans="1:11" ht="20" customHeight="1" x14ac:dyDescent="0.2">
      <c r="A86" s="67"/>
      <c r="B86" s="37" t="str">
        <f>'Medewerker Bodedienst 1'!$A$1</f>
        <v>Medewerker Bodedienst 1</v>
      </c>
      <c r="C86" s="5"/>
      <c r="D86" s="9" t="str">
        <f>'Medewerker Bodedienst 1'!C19</f>
        <v>SCORE</v>
      </c>
      <c r="E86" s="72"/>
      <c r="G86" s="9" t="str">
        <f>'Medewerker Bodedienst 1'!E19</f>
        <v>SCORE</v>
      </c>
      <c r="H86" s="72"/>
      <c r="J86" s="9" t="str">
        <f>'Medewerker Bodedienst 1'!G19</f>
        <v>SCORE</v>
      </c>
      <c r="K86" s="72"/>
    </row>
    <row r="87" spans="1:11" ht="20" customHeight="1" x14ac:dyDescent="0.2">
      <c r="A87" s="67"/>
      <c r="B87" s="37" t="str">
        <f>'Medewerker Bodedienst 2'!$A$1</f>
        <v>Medewerker Bodedienst 2</v>
      </c>
      <c r="C87" s="5"/>
      <c r="D87" s="9" t="str">
        <f>'Medewerker Bodedienst 2'!C19</f>
        <v>SCORE</v>
      </c>
      <c r="E87" s="72"/>
      <c r="G87" s="9" t="str">
        <f>'Medewerker Bodedienst 2'!E19</f>
        <v>SCORE</v>
      </c>
      <c r="H87" s="72"/>
      <c r="J87" s="9" t="str">
        <f>'Medewerker Bodedienst 2'!G19</f>
        <v>SCORE</v>
      </c>
      <c r="K87" s="72"/>
    </row>
    <row r="88" spans="1:11" ht="20" customHeight="1" x14ac:dyDescent="0.2">
      <c r="A88" s="67"/>
      <c r="B88" s="37" t="str">
        <f>'Medewerker Fysiek Domein'!$A$1</f>
        <v>Medewerker Fysiek Domein</v>
      </c>
      <c r="C88" s="5"/>
      <c r="D88" s="9" t="str">
        <f>'Medewerker Fysiek Domein'!C19</f>
        <v>SCORE</v>
      </c>
      <c r="E88" s="72"/>
      <c r="G88" s="9" t="str">
        <f>'Medewerker Fysiek Domein'!E19</f>
        <v>SCORE</v>
      </c>
      <c r="H88" s="72"/>
      <c r="J88" s="9" t="str">
        <f>'Medewerker Fysiek Domein'!G19</f>
        <v>SCORE</v>
      </c>
      <c r="K88" s="72"/>
    </row>
    <row r="89" spans="1:11" ht="20" customHeight="1" x14ac:dyDescent="0.2">
      <c r="A89" s="67"/>
      <c r="B89" s="37" t="str">
        <f>'Medewerker Bedrijfsvoering'!$A$1</f>
        <v>Medewerker Bedrijfsvoering</v>
      </c>
      <c r="C89" s="5"/>
      <c r="D89" s="9" t="str">
        <f>'Medewerker Bedrijfsvoering'!C19</f>
        <v>SCORE</v>
      </c>
      <c r="E89" s="72"/>
      <c r="G89" s="9" t="str">
        <f>'Medewerker Bedrijfsvoering'!E19</f>
        <v>SCORE</v>
      </c>
      <c r="H89" s="72"/>
      <c r="J89" s="9" t="str">
        <f>'Medewerker Bedrijfsvoering'!G19</f>
        <v>SCORE</v>
      </c>
      <c r="K89" s="72"/>
    </row>
    <row r="90" spans="1:11" ht="20" customHeight="1" x14ac:dyDescent="0.2">
      <c r="A90" s="67"/>
      <c r="B90" s="37" t="str">
        <f>'Medewerker Sociaal Domein'!$A$1</f>
        <v>Medewerker Sociaal Domein</v>
      </c>
      <c r="C90" s="5"/>
      <c r="D90" s="9" t="str">
        <f>'Medewerker Sociaal Domein'!C19</f>
        <v>SCORE</v>
      </c>
      <c r="E90" s="72"/>
      <c r="G90" s="9" t="str">
        <f>'Medewerker Sociaal Domein'!E19</f>
        <v>SCORE</v>
      </c>
      <c r="H90" s="72"/>
      <c r="J90" s="9" t="str">
        <f>'Medewerker Sociaal Domein'!G19</f>
        <v>SCORE</v>
      </c>
      <c r="K90" s="72"/>
    </row>
    <row r="91" spans="1:11" ht="20" customHeight="1" x14ac:dyDescent="0.2">
      <c r="A91" s="67"/>
      <c r="B91" s="37" t="str">
        <f>'Senior Projectleider'!$A$1</f>
        <v>Senior Projectleider</v>
      </c>
      <c r="C91" s="5"/>
      <c r="D91" s="9" t="str">
        <f>'Senior Projectleider'!C19</f>
        <v>SCORE</v>
      </c>
      <c r="E91" s="72"/>
      <c r="G91" s="9" t="str">
        <f>'Senior Projectleider'!E19</f>
        <v>SCORE</v>
      </c>
      <c r="H91" s="72"/>
      <c r="J91" s="9" t="str">
        <f>'Senior Projectleider'!G19</f>
        <v>SCORE</v>
      </c>
      <c r="K91" s="72"/>
    </row>
    <row r="92" spans="1:11" ht="20" customHeight="1" x14ac:dyDescent="0.2">
      <c r="A92" s="68"/>
      <c r="B92" s="37" t="str">
        <f>'Junior Projectleider'!$A$1</f>
        <v>Junior Projectleider</v>
      </c>
      <c r="C92" s="5"/>
      <c r="D92" s="9" t="str">
        <f>'Junior Projectleider'!C19</f>
        <v>SCORE</v>
      </c>
      <c r="E92" s="72"/>
      <c r="G92" s="9" t="str">
        <f>'Junior Projectleider'!E19</f>
        <v>SCORE</v>
      </c>
      <c r="H92" s="72"/>
      <c r="J92" s="9" t="str">
        <f>'Junior Projectleider'!G19</f>
        <v>SCORE</v>
      </c>
      <c r="K92" s="72"/>
    </row>
    <row r="93" spans="1:11" ht="20" customHeight="1" x14ac:dyDescent="0.2">
      <c r="A93" s="74" t="s">
        <v>1</v>
      </c>
      <c r="B93" s="75"/>
      <c r="C93" s="5"/>
      <c r="D93" s="30" t="s">
        <v>2</v>
      </c>
      <c r="E93" s="72"/>
      <c r="G93" s="30" t="s">
        <v>2</v>
      </c>
      <c r="H93" s="72"/>
      <c r="J93" s="30" t="s">
        <v>2</v>
      </c>
      <c r="K93" s="72"/>
    </row>
    <row r="94" spans="1:11" ht="20" customHeight="1" x14ac:dyDescent="0.2">
      <c r="A94" s="74"/>
      <c r="B94" s="75"/>
      <c r="C94" s="5"/>
      <c r="D94" s="38" t="str">
        <f>IF(D93="Uitmuntend","€ 1.300",IF(D93="Voldoende","€ 300",IF(D93="matig","-€ 1.300",IF(D93="onacceptabel"," KO "," "))))</f>
        <v xml:space="preserve"> </v>
      </c>
      <c r="E94" s="73"/>
      <c r="G94" s="38" t="str">
        <f>IF(G93="Uitmuntend","€ 1.300",IF(G93="Voldoende","€ 300",IF(G93="matig","-€ 1.300",IF(G93="onacceptabel"," KO "," "))))</f>
        <v xml:space="preserve"> </v>
      </c>
      <c r="H94" s="73"/>
      <c r="J94" s="38" t="str">
        <f>IF(J93="Uitmuntend","€ 1.300",IF(J93="Voldoende","€ 300",IF(J93="matig","-€ 1.300",IF(J93="onacceptabel"," KO "," "))))</f>
        <v xml:space="preserve"> </v>
      </c>
      <c r="K94" s="73"/>
    </row>
    <row r="95" spans="1:11" ht="20" customHeight="1" x14ac:dyDescent="0.2">
      <c r="A95" s="66" t="str">
        <f>Productdemonstratie!A13</f>
        <v>3. Uitstraling/vormgeving passend bij het bij het ontwerp en gevraagde kleuren uit bijlage 10</v>
      </c>
      <c r="B95" s="37" t="str">
        <f>Architect!$A$1</f>
        <v>Architect</v>
      </c>
      <c r="C95" s="5"/>
      <c r="D95" s="9" t="str">
        <f>Architect!C21</f>
        <v>SCORE</v>
      </c>
      <c r="E95" s="71" t="s">
        <v>0</v>
      </c>
      <c r="G95" s="9" t="str">
        <f>Architect!E21</f>
        <v>SCORE</v>
      </c>
      <c r="H95" s="71" t="s">
        <v>0</v>
      </c>
      <c r="J95" s="9" t="str">
        <f>Architect!G21</f>
        <v>SCORE</v>
      </c>
      <c r="K95" s="71" t="s">
        <v>0</v>
      </c>
    </row>
    <row r="96" spans="1:11" ht="20" customHeight="1" x14ac:dyDescent="0.2">
      <c r="A96" s="67"/>
      <c r="B96" s="37" t="str">
        <f>'Medewerker Interieurverzorging'!$A$1</f>
        <v>Medewerker Interieurverzorging</v>
      </c>
      <c r="C96" s="5"/>
      <c r="D96" s="9" t="str">
        <f>'Medewerker Interieurverzorging'!C21</f>
        <v>SCORE</v>
      </c>
      <c r="E96" s="72"/>
      <c r="G96" s="9" t="str">
        <f>'Medewerker Interieurverzorging'!E21</f>
        <v>SCORE</v>
      </c>
      <c r="H96" s="72"/>
      <c r="J96" s="9" t="str">
        <f>'Medewerker Interieurverzorging'!G21</f>
        <v>SCORE</v>
      </c>
      <c r="K96" s="72"/>
    </row>
    <row r="97" spans="1:11" ht="20" customHeight="1" x14ac:dyDescent="0.2">
      <c r="A97" s="67"/>
      <c r="B97" s="37" t="str">
        <f>'Medewerker Bodedienst 1'!$A$1</f>
        <v>Medewerker Bodedienst 1</v>
      </c>
      <c r="C97" s="5"/>
      <c r="D97" s="9" t="str">
        <f>'Medewerker Bodedienst 1'!C21</f>
        <v>SCORE</v>
      </c>
      <c r="E97" s="72"/>
      <c r="G97" s="9" t="str">
        <f>'Medewerker Bodedienst 1'!E21</f>
        <v>SCORE</v>
      </c>
      <c r="H97" s="72"/>
      <c r="J97" s="9" t="str">
        <f>'Medewerker Bodedienst 1'!G21</f>
        <v>SCORE</v>
      </c>
      <c r="K97" s="72"/>
    </row>
    <row r="98" spans="1:11" ht="20" customHeight="1" x14ac:dyDescent="0.2">
      <c r="A98" s="67"/>
      <c r="B98" s="37" t="str">
        <f>'Medewerker Bodedienst 2'!$A$1</f>
        <v>Medewerker Bodedienst 2</v>
      </c>
      <c r="C98" s="5"/>
      <c r="D98" s="9" t="str">
        <f>'Medewerker Bodedienst 2'!C21</f>
        <v>SCORE</v>
      </c>
      <c r="E98" s="72"/>
      <c r="G98" s="9" t="str">
        <f>'Medewerker Bodedienst 2'!E21</f>
        <v>SCORE</v>
      </c>
      <c r="H98" s="72"/>
      <c r="J98" s="9" t="str">
        <f>'Medewerker Bodedienst 2'!G21</f>
        <v>SCORE</v>
      </c>
      <c r="K98" s="72"/>
    </row>
    <row r="99" spans="1:11" ht="20" customHeight="1" x14ac:dyDescent="0.2">
      <c r="A99" s="67"/>
      <c r="B99" s="37" t="str">
        <f>'Medewerker Fysiek Domein'!$A$1</f>
        <v>Medewerker Fysiek Domein</v>
      </c>
      <c r="C99" s="5"/>
      <c r="D99" s="9" t="str">
        <f>'Medewerker Fysiek Domein'!C21</f>
        <v>SCORE</v>
      </c>
      <c r="E99" s="72"/>
      <c r="G99" s="9" t="str">
        <f>'Medewerker Fysiek Domein'!E21</f>
        <v>SCORE</v>
      </c>
      <c r="H99" s="72"/>
      <c r="J99" s="9" t="str">
        <f>'Medewerker Fysiek Domein'!G21</f>
        <v>SCORE</v>
      </c>
      <c r="K99" s="72"/>
    </row>
    <row r="100" spans="1:11" ht="20" customHeight="1" x14ac:dyDescent="0.2">
      <c r="A100" s="67"/>
      <c r="B100" s="37" t="str">
        <f>'Medewerker Bedrijfsvoering'!$A$1</f>
        <v>Medewerker Bedrijfsvoering</v>
      </c>
      <c r="C100" s="5"/>
      <c r="D100" s="9" t="str">
        <f>'Medewerker Bedrijfsvoering'!C21</f>
        <v>SCORE</v>
      </c>
      <c r="E100" s="72"/>
      <c r="G100" s="9" t="str">
        <f>'Medewerker Bedrijfsvoering'!E21</f>
        <v>SCORE</v>
      </c>
      <c r="H100" s="72"/>
      <c r="J100" s="9" t="str">
        <f>'Medewerker Bedrijfsvoering'!G21</f>
        <v>SCORE</v>
      </c>
      <c r="K100" s="72"/>
    </row>
    <row r="101" spans="1:11" ht="20" customHeight="1" x14ac:dyDescent="0.2">
      <c r="A101" s="67"/>
      <c r="B101" s="37" t="str">
        <f>'Medewerker Sociaal Domein'!$A$1</f>
        <v>Medewerker Sociaal Domein</v>
      </c>
      <c r="C101" s="5"/>
      <c r="D101" s="9" t="str">
        <f>'Medewerker Sociaal Domein'!C21</f>
        <v>SCORE</v>
      </c>
      <c r="E101" s="72"/>
      <c r="G101" s="9" t="str">
        <f>'Medewerker Sociaal Domein'!E21</f>
        <v>SCORE</v>
      </c>
      <c r="H101" s="72"/>
      <c r="J101" s="9" t="str">
        <f>'Medewerker Sociaal Domein'!G21</f>
        <v>SCORE</v>
      </c>
      <c r="K101" s="72"/>
    </row>
    <row r="102" spans="1:11" ht="20" customHeight="1" x14ac:dyDescent="0.2">
      <c r="A102" s="67"/>
      <c r="B102" s="37" t="str">
        <f>'Senior Projectleider'!$A$1</f>
        <v>Senior Projectleider</v>
      </c>
      <c r="C102" s="5"/>
      <c r="D102" s="9" t="str">
        <f>'Senior Projectleider'!C21</f>
        <v>SCORE</v>
      </c>
      <c r="E102" s="72"/>
      <c r="G102" s="9" t="str">
        <f>'Senior Projectleider'!E21</f>
        <v>SCORE</v>
      </c>
      <c r="H102" s="72"/>
      <c r="J102" s="9" t="str">
        <f>'Senior Projectleider'!G21</f>
        <v>SCORE</v>
      </c>
      <c r="K102" s="72"/>
    </row>
    <row r="103" spans="1:11" ht="20" customHeight="1" x14ac:dyDescent="0.2">
      <c r="A103" s="68"/>
      <c r="B103" s="37" t="str">
        <f>'Junior Projectleider'!$A$1</f>
        <v>Junior Projectleider</v>
      </c>
      <c r="C103" s="5"/>
      <c r="D103" s="9" t="str">
        <f>'Junior Projectleider'!C21</f>
        <v>SCORE</v>
      </c>
      <c r="E103" s="72"/>
      <c r="G103" s="9" t="str">
        <f>'Junior Projectleider'!E21</f>
        <v>SCORE</v>
      </c>
      <c r="H103" s="72"/>
      <c r="J103" s="9" t="str">
        <f>'Junior Projectleider'!G21</f>
        <v>SCORE</v>
      </c>
      <c r="K103" s="72"/>
    </row>
    <row r="104" spans="1:11" ht="20" customHeight="1" x14ac:dyDescent="0.2">
      <c r="A104" s="74" t="s">
        <v>1</v>
      </c>
      <c r="B104" s="75"/>
      <c r="C104" s="5"/>
      <c r="D104" s="30" t="s">
        <v>2</v>
      </c>
      <c r="E104" s="72"/>
      <c r="G104" s="30" t="s">
        <v>2</v>
      </c>
      <c r="H104" s="72"/>
      <c r="J104" s="30" t="s">
        <v>2</v>
      </c>
      <c r="K104" s="72"/>
    </row>
    <row r="105" spans="1:11" ht="20" customHeight="1" x14ac:dyDescent="0.2">
      <c r="A105" s="74"/>
      <c r="B105" s="75"/>
      <c r="C105" s="5"/>
      <c r="D105" s="38" t="str">
        <f>IF(D104="Uitmuntend","€ 1.300",IF(D104="Voldoende","€ 300",IF(D104="matig","-€ 1.300",IF(D104="onacceptabel"," KO "," "))))</f>
        <v xml:space="preserve"> </v>
      </c>
      <c r="E105" s="73"/>
      <c r="G105" s="38" t="str">
        <f>IF(G104="Uitmuntend","€ 1.300",IF(G104="Voldoende","€ 300",IF(G104="matig","-€ 1.300",IF(G104="onacceptabel"," KO "," "))))</f>
        <v xml:space="preserve"> </v>
      </c>
      <c r="H105" s="73"/>
      <c r="J105" s="38" t="str">
        <f>IF(J104="Uitmuntend","€ 1.300",IF(J104="Voldoende","€ 300",IF(J104="matig","-€ 1.300",IF(J104="onacceptabel"," KO "," "))))</f>
        <v xml:space="preserve"> </v>
      </c>
      <c r="K105" s="73"/>
    </row>
    <row r="106" spans="1:11" ht="20" customHeight="1" x14ac:dyDescent="0.2">
      <c r="A106" s="66" t="str">
        <f>Productdemonstratie!A14</f>
        <v>4. Gemak schoonmaken</v>
      </c>
      <c r="B106" s="37" t="str">
        <f>Architect!$A$1</f>
        <v>Architect</v>
      </c>
      <c r="C106" s="5"/>
      <c r="D106" s="9" t="str">
        <f>Architect!C23</f>
        <v>SCORE</v>
      </c>
      <c r="E106" s="71" t="s">
        <v>0</v>
      </c>
      <c r="G106" s="9" t="str">
        <f>Architect!E23</f>
        <v>SCORE</v>
      </c>
      <c r="H106" s="71" t="s">
        <v>0</v>
      </c>
      <c r="J106" s="9" t="str">
        <f>Architect!G23</f>
        <v>SCORE</v>
      </c>
      <c r="K106" s="71" t="s">
        <v>0</v>
      </c>
    </row>
    <row r="107" spans="1:11" ht="20" customHeight="1" x14ac:dyDescent="0.2">
      <c r="A107" s="67"/>
      <c r="B107" s="37" t="str">
        <f>'Medewerker Interieurverzorging'!$A$1</f>
        <v>Medewerker Interieurverzorging</v>
      </c>
      <c r="C107" s="5"/>
      <c r="D107" s="9" t="str">
        <f>'Medewerker Interieurverzorging'!C23</f>
        <v>SCORE</v>
      </c>
      <c r="E107" s="72"/>
      <c r="G107" s="9" t="str">
        <f>'Medewerker Interieurverzorging'!E23</f>
        <v>SCORE</v>
      </c>
      <c r="H107" s="72"/>
      <c r="J107" s="9" t="str">
        <f>'Medewerker Interieurverzorging'!G23</f>
        <v>SCORE</v>
      </c>
      <c r="K107" s="72"/>
    </row>
    <row r="108" spans="1:11" ht="20" customHeight="1" x14ac:dyDescent="0.2">
      <c r="A108" s="67"/>
      <c r="B108" s="37" t="str">
        <f>'Medewerker Bodedienst 1'!$A$1</f>
        <v>Medewerker Bodedienst 1</v>
      </c>
      <c r="C108" s="5"/>
      <c r="D108" s="9" t="str">
        <f>'Medewerker Bodedienst 1'!C23</f>
        <v>SCORE</v>
      </c>
      <c r="E108" s="72"/>
      <c r="G108" s="9" t="str">
        <f>'Medewerker Bodedienst 1'!E23</f>
        <v>SCORE</v>
      </c>
      <c r="H108" s="72"/>
      <c r="J108" s="9" t="str">
        <f>'Medewerker Bodedienst 1'!G23</f>
        <v>SCORE</v>
      </c>
      <c r="K108" s="72"/>
    </row>
    <row r="109" spans="1:11" ht="20" customHeight="1" x14ac:dyDescent="0.2">
      <c r="A109" s="67"/>
      <c r="B109" s="37" t="str">
        <f>'Medewerker Bodedienst 2'!$A$1</f>
        <v>Medewerker Bodedienst 2</v>
      </c>
      <c r="C109" s="5"/>
      <c r="D109" s="9" t="str">
        <f>'Medewerker Bodedienst 2'!C23</f>
        <v>SCORE</v>
      </c>
      <c r="E109" s="72"/>
      <c r="G109" s="9" t="str">
        <f>'Medewerker Bodedienst 2'!E23</f>
        <v>SCORE</v>
      </c>
      <c r="H109" s="72"/>
      <c r="J109" s="9" t="str">
        <f>'Medewerker Bodedienst 2'!G23</f>
        <v>SCORE</v>
      </c>
      <c r="K109" s="72"/>
    </row>
    <row r="110" spans="1:11" ht="20" customHeight="1" x14ac:dyDescent="0.2">
      <c r="A110" s="67"/>
      <c r="B110" s="37" t="str">
        <f>'Medewerker Fysiek Domein'!$A$1</f>
        <v>Medewerker Fysiek Domein</v>
      </c>
      <c r="C110" s="5"/>
      <c r="D110" s="9" t="str">
        <f>'Medewerker Fysiek Domein'!C23</f>
        <v>SCORE</v>
      </c>
      <c r="E110" s="72"/>
      <c r="G110" s="9" t="str">
        <f>'Medewerker Fysiek Domein'!E23</f>
        <v>SCORE</v>
      </c>
      <c r="H110" s="72"/>
      <c r="J110" s="9" t="str">
        <f>'Medewerker Fysiek Domein'!G23</f>
        <v>SCORE</v>
      </c>
      <c r="K110" s="72"/>
    </row>
    <row r="111" spans="1:11" ht="20" customHeight="1" x14ac:dyDescent="0.2">
      <c r="A111" s="67"/>
      <c r="B111" s="37" t="str">
        <f>'Medewerker Bedrijfsvoering'!$A$1</f>
        <v>Medewerker Bedrijfsvoering</v>
      </c>
      <c r="C111" s="5"/>
      <c r="D111" s="9" t="str">
        <f>'Medewerker Bedrijfsvoering'!C23</f>
        <v>SCORE</v>
      </c>
      <c r="E111" s="72"/>
      <c r="G111" s="9" t="str">
        <f>'Medewerker Bedrijfsvoering'!E23</f>
        <v>SCORE</v>
      </c>
      <c r="H111" s="72"/>
      <c r="J111" s="9" t="str">
        <f>'Medewerker Bedrijfsvoering'!G23</f>
        <v>SCORE</v>
      </c>
      <c r="K111" s="72"/>
    </row>
    <row r="112" spans="1:11" ht="20" customHeight="1" x14ac:dyDescent="0.2">
      <c r="A112" s="67"/>
      <c r="B112" s="37" t="str">
        <f>'Medewerker Sociaal Domein'!$A$1</f>
        <v>Medewerker Sociaal Domein</v>
      </c>
      <c r="C112" s="5"/>
      <c r="D112" s="9" t="str">
        <f>'Medewerker Sociaal Domein'!C23</f>
        <v>SCORE</v>
      </c>
      <c r="E112" s="72"/>
      <c r="G112" s="9" t="str">
        <f>'Medewerker Sociaal Domein'!E23</f>
        <v>SCORE</v>
      </c>
      <c r="H112" s="72"/>
      <c r="J112" s="9" t="str">
        <f>'Medewerker Sociaal Domein'!G23</f>
        <v>SCORE</v>
      </c>
      <c r="K112" s="72"/>
    </row>
    <row r="113" spans="1:11" ht="20" customHeight="1" x14ac:dyDescent="0.2">
      <c r="A113" s="67"/>
      <c r="B113" s="37" t="str">
        <f>'Senior Projectleider'!$A$1</f>
        <v>Senior Projectleider</v>
      </c>
      <c r="C113" s="5"/>
      <c r="D113" s="9" t="str">
        <f>'Senior Projectleider'!C23</f>
        <v>SCORE</v>
      </c>
      <c r="E113" s="72"/>
      <c r="G113" s="9" t="str">
        <f>'Senior Projectleider'!E23</f>
        <v>SCORE</v>
      </c>
      <c r="H113" s="72"/>
      <c r="J113" s="9" t="str">
        <f>'Senior Projectleider'!G23</f>
        <v>SCORE</v>
      </c>
      <c r="K113" s="72"/>
    </row>
    <row r="114" spans="1:11" ht="20" customHeight="1" x14ac:dyDescent="0.2">
      <c r="A114" s="68"/>
      <c r="B114" s="37" t="str">
        <f>'Junior Projectleider'!$A$1</f>
        <v>Junior Projectleider</v>
      </c>
      <c r="C114" s="5"/>
      <c r="D114" s="9" t="str">
        <f>'Junior Projectleider'!C23</f>
        <v>SCORE</v>
      </c>
      <c r="E114" s="72"/>
      <c r="G114" s="9" t="str">
        <f>'Junior Projectleider'!E23</f>
        <v>SCORE</v>
      </c>
      <c r="H114" s="72"/>
      <c r="J114" s="9" t="str">
        <f>'Junior Projectleider'!G23</f>
        <v>SCORE</v>
      </c>
      <c r="K114" s="72"/>
    </row>
    <row r="115" spans="1:11" ht="20" customHeight="1" x14ac:dyDescent="0.2">
      <c r="A115" s="74" t="s">
        <v>1</v>
      </c>
      <c r="B115" s="75"/>
      <c r="C115" s="5"/>
      <c r="D115" s="30" t="s">
        <v>2</v>
      </c>
      <c r="E115" s="72"/>
      <c r="G115" s="30" t="s">
        <v>2</v>
      </c>
      <c r="H115" s="72"/>
      <c r="J115" s="30" t="s">
        <v>2</v>
      </c>
      <c r="K115" s="72"/>
    </row>
    <row r="116" spans="1:11" ht="20" customHeight="1" x14ac:dyDescent="0.2">
      <c r="A116" s="74"/>
      <c r="B116" s="75"/>
      <c r="C116" s="5"/>
      <c r="D116" s="38" t="str">
        <f>IF(D115="Uitmuntend","€ 1.300",IF(D115="Voldoende","€ 300",IF(D115="matig","-€ 1.300",IF(D115="onacceptabel"," KO "," "))))</f>
        <v xml:space="preserve"> </v>
      </c>
      <c r="E116" s="73"/>
      <c r="G116" s="38" t="str">
        <f>IF(G115="Uitmuntend","€ 1.300",IF(G115="Voldoende","€ 300",IF(G115="matig","-€ 1.300",IF(G115="onacceptabel"," KO "," "))))</f>
        <v xml:space="preserve"> </v>
      </c>
      <c r="H116" s="73"/>
      <c r="J116" s="38" t="str">
        <f>IF(J115="Uitmuntend","€ 1.300",IF(J115="Voldoende","€ 300",IF(J115="matig","-€ 1.300",IF(J115="onacceptabel"," KO "," "))))</f>
        <v xml:space="preserve"> </v>
      </c>
      <c r="K116" s="73"/>
    </row>
    <row r="117" spans="1:11" ht="20" customHeight="1" x14ac:dyDescent="0.2">
      <c r="A117" s="66" t="str">
        <f>Productdemonstratie!A15</f>
        <v>5. Mate veiligheid (scherpe randen, hoeken, stevigheid)</v>
      </c>
      <c r="B117" s="37" t="str">
        <f>Architect!$A$1</f>
        <v>Architect</v>
      </c>
      <c r="C117" s="5"/>
      <c r="D117" s="9" t="str">
        <f>Architect!C25</f>
        <v>SCORE</v>
      </c>
      <c r="E117" s="71" t="s">
        <v>0</v>
      </c>
      <c r="G117" s="9" t="str">
        <f>Architect!E25</f>
        <v>SCORE</v>
      </c>
      <c r="H117" s="71" t="s">
        <v>0</v>
      </c>
      <c r="J117" s="9" t="str">
        <f>Architect!G25</f>
        <v>SCORE</v>
      </c>
      <c r="K117" s="71" t="s">
        <v>0</v>
      </c>
    </row>
    <row r="118" spans="1:11" ht="20" customHeight="1" x14ac:dyDescent="0.2">
      <c r="A118" s="67"/>
      <c r="B118" s="37" t="str">
        <f>'Medewerker Interieurverzorging'!$A$1</f>
        <v>Medewerker Interieurverzorging</v>
      </c>
      <c r="C118" s="5"/>
      <c r="D118" s="9" t="str">
        <f>'Medewerker Interieurverzorging'!C25</f>
        <v>SCORE</v>
      </c>
      <c r="E118" s="72"/>
      <c r="G118" s="9" t="str">
        <f>'Medewerker Interieurverzorging'!E25</f>
        <v>SCORE</v>
      </c>
      <c r="H118" s="72"/>
      <c r="J118" s="9" t="str">
        <f>'Medewerker Interieurverzorging'!G25</f>
        <v>SCORE</v>
      </c>
      <c r="K118" s="72"/>
    </row>
    <row r="119" spans="1:11" ht="20" customHeight="1" x14ac:dyDescent="0.2">
      <c r="A119" s="67"/>
      <c r="B119" s="37" t="str">
        <f>'Medewerker Bodedienst 1'!$A$1</f>
        <v>Medewerker Bodedienst 1</v>
      </c>
      <c r="C119" s="5"/>
      <c r="D119" s="9" t="str">
        <f>'Medewerker Bodedienst 1'!C25</f>
        <v>SCORE</v>
      </c>
      <c r="E119" s="72"/>
      <c r="G119" s="9" t="str">
        <f>'Medewerker Bodedienst 1'!E25</f>
        <v>SCORE</v>
      </c>
      <c r="H119" s="72"/>
      <c r="J119" s="9" t="str">
        <f>'Medewerker Bodedienst 1'!G25</f>
        <v>SCORE</v>
      </c>
      <c r="K119" s="72"/>
    </row>
    <row r="120" spans="1:11" ht="20" customHeight="1" x14ac:dyDescent="0.2">
      <c r="A120" s="67"/>
      <c r="B120" s="37" t="str">
        <f>'Medewerker Bodedienst 2'!$A$1</f>
        <v>Medewerker Bodedienst 2</v>
      </c>
      <c r="C120" s="5"/>
      <c r="D120" s="9" t="str">
        <f>'Medewerker Bodedienst 2'!C25</f>
        <v>SCORE</v>
      </c>
      <c r="E120" s="72"/>
      <c r="G120" s="9" t="str">
        <f>'Medewerker Bodedienst 2'!E25</f>
        <v>SCORE</v>
      </c>
      <c r="H120" s="72"/>
      <c r="J120" s="9" t="str">
        <f>'Medewerker Bodedienst 2'!G25</f>
        <v>SCORE</v>
      </c>
      <c r="K120" s="72"/>
    </row>
    <row r="121" spans="1:11" ht="20" customHeight="1" x14ac:dyDescent="0.2">
      <c r="A121" s="67"/>
      <c r="B121" s="37" t="str">
        <f>'Medewerker Fysiek Domein'!$A$1</f>
        <v>Medewerker Fysiek Domein</v>
      </c>
      <c r="C121" s="5"/>
      <c r="D121" s="9" t="str">
        <f>'Medewerker Fysiek Domein'!C25</f>
        <v>SCORE</v>
      </c>
      <c r="E121" s="72"/>
      <c r="G121" s="9" t="str">
        <f>'Medewerker Fysiek Domein'!E25</f>
        <v>SCORE</v>
      </c>
      <c r="H121" s="72"/>
      <c r="J121" s="9" t="str">
        <f>'Medewerker Fysiek Domein'!G25</f>
        <v>SCORE</v>
      </c>
      <c r="K121" s="72"/>
    </row>
    <row r="122" spans="1:11" ht="20" customHeight="1" x14ac:dyDescent="0.2">
      <c r="A122" s="67"/>
      <c r="B122" s="37" t="str">
        <f>'Medewerker Bedrijfsvoering'!$A$1</f>
        <v>Medewerker Bedrijfsvoering</v>
      </c>
      <c r="C122" s="5"/>
      <c r="D122" s="9" t="str">
        <f>'Medewerker Bedrijfsvoering'!C25</f>
        <v>SCORE</v>
      </c>
      <c r="E122" s="72"/>
      <c r="G122" s="9" t="str">
        <f>'Medewerker Bedrijfsvoering'!E25</f>
        <v>SCORE</v>
      </c>
      <c r="H122" s="72"/>
      <c r="J122" s="9" t="str">
        <f>'Medewerker Bedrijfsvoering'!G25</f>
        <v>SCORE</v>
      </c>
      <c r="K122" s="72"/>
    </row>
    <row r="123" spans="1:11" ht="20" customHeight="1" x14ac:dyDescent="0.2">
      <c r="A123" s="67"/>
      <c r="B123" s="37" t="str">
        <f>'Medewerker Sociaal Domein'!$A$1</f>
        <v>Medewerker Sociaal Domein</v>
      </c>
      <c r="C123" s="5"/>
      <c r="D123" s="9" t="str">
        <f>'Medewerker Sociaal Domein'!C25</f>
        <v>SCORE</v>
      </c>
      <c r="E123" s="72"/>
      <c r="G123" s="9" t="str">
        <f>'Medewerker Sociaal Domein'!E25</f>
        <v>SCORE</v>
      </c>
      <c r="H123" s="72"/>
      <c r="J123" s="9" t="str">
        <f>'Medewerker Sociaal Domein'!G25</f>
        <v>SCORE</v>
      </c>
      <c r="K123" s="72"/>
    </row>
    <row r="124" spans="1:11" ht="20" customHeight="1" x14ac:dyDescent="0.2">
      <c r="A124" s="67"/>
      <c r="B124" s="37" t="str">
        <f>'Senior Projectleider'!$A$1</f>
        <v>Senior Projectleider</v>
      </c>
      <c r="C124" s="5"/>
      <c r="D124" s="9" t="str">
        <f>'Senior Projectleider'!C25</f>
        <v>SCORE</v>
      </c>
      <c r="E124" s="72"/>
      <c r="G124" s="9" t="str">
        <f>'Senior Projectleider'!E25</f>
        <v>SCORE</v>
      </c>
      <c r="H124" s="72"/>
      <c r="J124" s="9" t="str">
        <f>'Senior Projectleider'!G25</f>
        <v>SCORE</v>
      </c>
      <c r="K124" s="72"/>
    </row>
    <row r="125" spans="1:11" ht="20" customHeight="1" x14ac:dyDescent="0.2">
      <c r="A125" s="68"/>
      <c r="B125" s="37" t="str">
        <f>'Junior Projectleider'!$A$1</f>
        <v>Junior Projectleider</v>
      </c>
      <c r="C125" s="5"/>
      <c r="D125" s="9" t="str">
        <f>'Junior Projectleider'!C25</f>
        <v>SCORE</v>
      </c>
      <c r="E125" s="72"/>
      <c r="G125" s="9" t="str">
        <f>'Junior Projectleider'!E25</f>
        <v>SCORE</v>
      </c>
      <c r="H125" s="72"/>
      <c r="J125" s="9" t="str">
        <f>'Junior Projectleider'!G25</f>
        <v>SCORE</v>
      </c>
      <c r="K125" s="72"/>
    </row>
    <row r="126" spans="1:11" ht="20" customHeight="1" x14ac:dyDescent="0.2">
      <c r="A126" s="74" t="s">
        <v>1</v>
      </c>
      <c r="B126" s="75"/>
      <c r="C126" s="5"/>
      <c r="D126" s="30" t="s">
        <v>2</v>
      </c>
      <c r="E126" s="72"/>
      <c r="G126" s="30" t="s">
        <v>2</v>
      </c>
      <c r="H126" s="72"/>
      <c r="J126" s="30" t="s">
        <v>2</v>
      </c>
      <c r="K126" s="72"/>
    </row>
    <row r="127" spans="1:11" ht="20" customHeight="1" x14ac:dyDescent="0.2">
      <c r="A127" s="74"/>
      <c r="B127" s="75"/>
      <c r="C127" s="5"/>
      <c r="D127" s="38" t="str">
        <f>IF(D126="Uitmuntend","€ 1.300",IF(D126="Voldoende","€ 300",IF(D126="matig","-€ 1.300",IF(D126="onacceptabel"," KO "," "))))</f>
        <v xml:space="preserve"> </v>
      </c>
      <c r="E127" s="73"/>
      <c r="G127" s="38" t="str">
        <f>IF(G126="Uitmuntend","€ 1.300",IF(G126="Voldoende","€ 300",IF(G126="matig","-€ 1.300",IF(G126="onacceptabel"," KO "," "))))</f>
        <v xml:space="preserve"> </v>
      </c>
      <c r="H127" s="73"/>
      <c r="J127" s="38" t="str">
        <f>IF(J126="Uitmuntend","€ 1.300",IF(J126="Voldoende","€ 300",IF(J126="matig","-€ 1.300",IF(J126="onacceptabel"," KO "," "))))</f>
        <v xml:space="preserve"> </v>
      </c>
      <c r="K127" s="73"/>
    </row>
    <row r="128" spans="1:11" ht="20" customHeight="1" x14ac:dyDescent="0.2">
      <c r="A128" s="66" t="str">
        <f>Productdemonstratie!A16</f>
        <v>6. Zitcomfort</v>
      </c>
      <c r="B128" s="37" t="str">
        <f>Architect!$A$1</f>
        <v>Architect</v>
      </c>
      <c r="C128" s="5"/>
      <c r="D128" s="9" t="str">
        <f>Architect!C27</f>
        <v>SCORE</v>
      </c>
      <c r="E128" s="71" t="s">
        <v>0</v>
      </c>
      <c r="G128" s="9" t="str">
        <f>Architect!E27</f>
        <v>SCORE</v>
      </c>
      <c r="H128" s="71" t="s">
        <v>0</v>
      </c>
      <c r="J128" s="9" t="str">
        <f>Architect!G27</f>
        <v>SCORE</v>
      </c>
      <c r="K128" s="71" t="s">
        <v>0</v>
      </c>
    </row>
    <row r="129" spans="1:11" ht="20" customHeight="1" x14ac:dyDescent="0.2">
      <c r="A129" s="67"/>
      <c r="B129" s="37" t="str">
        <f>'Medewerker Interieurverzorging'!$A$1</f>
        <v>Medewerker Interieurverzorging</v>
      </c>
      <c r="C129" s="5"/>
      <c r="D129" s="9" t="str">
        <f>'Medewerker Interieurverzorging'!C27</f>
        <v>SCORE</v>
      </c>
      <c r="E129" s="72"/>
      <c r="G129" s="9" t="str">
        <f>'Medewerker Interieurverzorging'!E27</f>
        <v>SCORE</v>
      </c>
      <c r="H129" s="72"/>
      <c r="J129" s="9" t="str">
        <f>'Medewerker Interieurverzorging'!G27</f>
        <v>SCORE</v>
      </c>
      <c r="K129" s="72"/>
    </row>
    <row r="130" spans="1:11" ht="20" customHeight="1" x14ac:dyDescent="0.2">
      <c r="A130" s="67"/>
      <c r="B130" s="37" t="str">
        <f>'Medewerker Bodedienst 1'!$A$1</f>
        <v>Medewerker Bodedienst 1</v>
      </c>
      <c r="C130" s="5"/>
      <c r="D130" s="9" t="str">
        <f>'Medewerker Bodedienst 1'!C27</f>
        <v>SCORE</v>
      </c>
      <c r="E130" s="72"/>
      <c r="G130" s="9" t="str">
        <f>'Medewerker Bodedienst 1'!E27</f>
        <v>SCORE</v>
      </c>
      <c r="H130" s="72"/>
      <c r="J130" s="9" t="str">
        <f>'Medewerker Bodedienst 1'!G27</f>
        <v>SCORE</v>
      </c>
      <c r="K130" s="72"/>
    </row>
    <row r="131" spans="1:11" ht="20" customHeight="1" x14ac:dyDescent="0.2">
      <c r="A131" s="67"/>
      <c r="B131" s="37" t="str">
        <f>'Medewerker Bodedienst 2'!$A$1</f>
        <v>Medewerker Bodedienst 2</v>
      </c>
      <c r="C131" s="5"/>
      <c r="D131" s="9" t="str">
        <f>'Medewerker Bodedienst 2'!C27</f>
        <v>SCORE</v>
      </c>
      <c r="E131" s="72"/>
      <c r="G131" s="9" t="str">
        <f>'Medewerker Bodedienst 2'!E27</f>
        <v>SCORE</v>
      </c>
      <c r="H131" s="72"/>
      <c r="J131" s="9" t="str">
        <f>'Medewerker Bodedienst 2'!G27</f>
        <v>SCORE</v>
      </c>
      <c r="K131" s="72"/>
    </row>
    <row r="132" spans="1:11" ht="20" customHeight="1" x14ac:dyDescent="0.2">
      <c r="A132" s="67"/>
      <c r="B132" s="37" t="str">
        <f>'Medewerker Fysiek Domein'!$A$1</f>
        <v>Medewerker Fysiek Domein</v>
      </c>
      <c r="C132" s="5"/>
      <c r="D132" s="9" t="str">
        <f>'Medewerker Fysiek Domein'!C27</f>
        <v>SCORE</v>
      </c>
      <c r="E132" s="72"/>
      <c r="G132" s="9" t="str">
        <f>'Medewerker Fysiek Domein'!E27</f>
        <v>SCORE</v>
      </c>
      <c r="H132" s="72"/>
      <c r="J132" s="9" t="str">
        <f>'Medewerker Fysiek Domein'!G27</f>
        <v>SCORE</v>
      </c>
      <c r="K132" s="72"/>
    </row>
    <row r="133" spans="1:11" ht="20" customHeight="1" x14ac:dyDescent="0.2">
      <c r="A133" s="67"/>
      <c r="B133" s="37" t="str">
        <f>'Medewerker Bedrijfsvoering'!$A$1</f>
        <v>Medewerker Bedrijfsvoering</v>
      </c>
      <c r="C133" s="5"/>
      <c r="D133" s="9" t="str">
        <f>'Medewerker Bedrijfsvoering'!C27</f>
        <v>SCORE</v>
      </c>
      <c r="E133" s="72"/>
      <c r="G133" s="9" t="str">
        <f>'Medewerker Bedrijfsvoering'!E27</f>
        <v>SCORE</v>
      </c>
      <c r="H133" s="72"/>
      <c r="J133" s="9" t="str">
        <f>'Medewerker Bedrijfsvoering'!G27</f>
        <v>SCORE</v>
      </c>
      <c r="K133" s="72"/>
    </row>
    <row r="134" spans="1:11" ht="20" customHeight="1" x14ac:dyDescent="0.2">
      <c r="A134" s="67"/>
      <c r="B134" s="37" t="str">
        <f>'Medewerker Sociaal Domein'!$A$1</f>
        <v>Medewerker Sociaal Domein</v>
      </c>
      <c r="C134" s="5"/>
      <c r="D134" s="9" t="str">
        <f>'Medewerker Sociaal Domein'!C27</f>
        <v>SCORE</v>
      </c>
      <c r="E134" s="72"/>
      <c r="G134" s="9" t="str">
        <f>'Medewerker Sociaal Domein'!E27</f>
        <v>SCORE</v>
      </c>
      <c r="H134" s="72"/>
      <c r="J134" s="9" t="str">
        <f>'Medewerker Sociaal Domein'!G27</f>
        <v>SCORE</v>
      </c>
      <c r="K134" s="72"/>
    </row>
    <row r="135" spans="1:11" ht="20" customHeight="1" x14ac:dyDescent="0.2">
      <c r="A135" s="67"/>
      <c r="B135" s="37" t="str">
        <f>'Senior Projectleider'!$A$1</f>
        <v>Senior Projectleider</v>
      </c>
      <c r="C135" s="5"/>
      <c r="D135" s="9" t="str">
        <f>'Senior Projectleider'!C27</f>
        <v>SCORE</v>
      </c>
      <c r="E135" s="72"/>
      <c r="G135" s="9" t="str">
        <f>'Senior Projectleider'!E27</f>
        <v>SCORE</v>
      </c>
      <c r="H135" s="72"/>
      <c r="J135" s="9" t="str">
        <f>'Senior Projectleider'!G27</f>
        <v>SCORE</v>
      </c>
      <c r="K135" s="72"/>
    </row>
    <row r="136" spans="1:11" ht="20" customHeight="1" x14ac:dyDescent="0.2">
      <c r="A136" s="68"/>
      <c r="B136" s="37" t="str">
        <f>'Junior Projectleider'!$A$1</f>
        <v>Junior Projectleider</v>
      </c>
      <c r="C136" s="5"/>
      <c r="D136" s="9" t="str">
        <f>'Junior Projectleider'!C27</f>
        <v>SCORE</v>
      </c>
      <c r="E136" s="72"/>
      <c r="G136" s="9" t="str">
        <f>'Junior Projectleider'!E27</f>
        <v>SCORE</v>
      </c>
      <c r="H136" s="72"/>
      <c r="J136" s="9" t="str">
        <f>'Junior Projectleider'!G27</f>
        <v>SCORE</v>
      </c>
      <c r="K136" s="72"/>
    </row>
    <row r="137" spans="1:11" ht="20" customHeight="1" x14ac:dyDescent="0.2">
      <c r="A137" s="74" t="s">
        <v>1</v>
      </c>
      <c r="B137" s="75"/>
      <c r="C137" s="5"/>
      <c r="D137" s="30" t="s">
        <v>2</v>
      </c>
      <c r="E137" s="72"/>
      <c r="G137" s="30" t="s">
        <v>2</v>
      </c>
      <c r="H137" s="72"/>
      <c r="J137" s="30" t="s">
        <v>2</v>
      </c>
      <c r="K137" s="72"/>
    </row>
    <row r="138" spans="1:11" ht="20" customHeight="1" x14ac:dyDescent="0.2">
      <c r="A138" s="74"/>
      <c r="B138" s="75"/>
      <c r="C138" s="5"/>
      <c r="D138" s="38" t="str">
        <f>IF(D137="Uitmuntend","€ 1.300",IF(D137="Voldoende","€ 300",IF(D137="matig","-€ 1.300",IF(D137="onacceptabel"," KO "," "))))</f>
        <v xml:space="preserve"> </v>
      </c>
      <c r="E138" s="73"/>
      <c r="G138" s="38" t="str">
        <f>IF(G137="Uitmuntend","€ 1.300",IF(G137="Voldoende","€ 300",IF(G137="matig","-€ 1.300",IF(G137="onacceptabel"," KO "," "))))</f>
        <v xml:space="preserve"> </v>
      </c>
      <c r="H138" s="73"/>
      <c r="J138" s="38" t="str">
        <f>IF(J137="Uitmuntend","€ 1.300",IF(J137="Voldoende","€ 300",IF(J137="matig","-€ 1.300",IF(J137="onacceptabel"," KO "," "))))</f>
        <v xml:space="preserve"> </v>
      </c>
      <c r="K138" s="73"/>
    </row>
    <row r="139" spans="1:11" ht="31" customHeight="1" x14ac:dyDescent="0.2">
      <c r="A139" s="74" t="s">
        <v>18</v>
      </c>
      <c r="B139" s="75"/>
      <c r="C139" s="10"/>
      <c r="D139" s="69" t="e">
        <f>D83+D94+D105+D116+D127+D138</f>
        <v>#VALUE!</v>
      </c>
      <c r="E139" s="70"/>
      <c r="G139" s="69" t="e">
        <f>G83+G94+G105+G116+G127+G138</f>
        <v>#VALUE!</v>
      </c>
      <c r="H139" s="70"/>
      <c r="J139" s="69" t="e">
        <f>J83+J94+J105+J116+J127+J138</f>
        <v>#VALUE!</v>
      </c>
      <c r="K139" s="70"/>
    </row>
    <row r="140" spans="1:11" ht="30" customHeight="1" x14ac:dyDescent="0.2">
      <c r="D140" s="14" t="s">
        <v>46</v>
      </c>
      <c r="G140" s="14" t="s">
        <v>46</v>
      </c>
      <c r="J140" s="14" t="s">
        <v>46</v>
      </c>
    </row>
    <row r="141" spans="1:11" ht="20" customHeight="1" x14ac:dyDescent="0.2">
      <c r="A141" s="80" t="str">
        <f>Productdemonstratie!A17</f>
        <v>3.	Vergaderstoel B&amp;W – Code Z.03</v>
      </c>
      <c r="B141" s="81"/>
      <c r="C141" s="81"/>
      <c r="D141" s="81"/>
      <c r="E141" s="81"/>
      <c r="F141" s="81"/>
      <c r="G141" s="81"/>
      <c r="H141" s="81"/>
      <c r="I141" s="81"/>
      <c r="J141" s="81"/>
      <c r="K141" s="81"/>
    </row>
    <row r="142" spans="1:11" ht="20" customHeight="1" x14ac:dyDescent="0.2">
      <c r="A142" s="66" t="str">
        <f>Productdemonstratie!A18</f>
        <v xml:space="preserve">1. Stabiliteit </v>
      </c>
      <c r="B142" s="37" t="str">
        <f>Architect!$A$1</f>
        <v>Architect</v>
      </c>
      <c r="C142" s="5"/>
      <c r="D142" s="9" t="str">
        <f>Architect!C30</f>
        <v>SCORE</v>
      </c>
      <c r="E142" s="71" t="s">
        <v>0</v>
      </c>
      <c r="G142" s="9" t="str">
        <f>Architect!E30</f>
        <v>SCORE</v>
      </c>
      <c r="H142" s="71" t="s">
        <v>0</v>
      </c>
      <c r="J142" s="9" t="str">
        <f>Architect!G30</f>
        <v>SCORE</v>
      </c>
      <c r="K142" s="71" t="s">
        <v>0</v>
      </c>
    </row>
    <row r="143" spans="1:11" ht="20" customHeight="1" x14ac:dyDescent="0.2">
      <c r="A143" s="67"/>
      <c r="B143" s="37" t="str">
        <f>'Medewerker Interieurverzorging'!$A$1</f>
        <v>Medewerker Interieurverzorging</v>
      </c>
      <c r="C143" s="5"/>
      <c r="D143" s="9" t="str">
        <f>'Medewerker Interieurverzorging'!C30</f>
        <v>SCORE</v>
      </c>
      <c r="E143" s="72"/>
      <c r="G143" s="9" t="str">
        <f>'Medewerker Interieurverzorging'!E30</f>
        <v>SCORE</v>
      </c>
      <c r="H143" s="72"/>
      <c r="J143" s="9" t="str">
        <f>'Medewerker Interieurverzorging'!G30</f>
        <v>SCORE</v>
      </c>
      <c r="K143" s="72"/>
    </row>
    <row r="144" spans="1:11" ht="20" customHeight="1" x14ac:dyDescent="0.2">
      <c r="A144" s="67"/>
      <c r="B144" s="37" t="str">
        <f>'Medewerker Bodedienst 1'!$A$1</f>
        <v>Medewerker Bodedienst 1</v>
      </c>
      <c r="C144" s="5"/>
      <c r="D144" s="9" t="str">
        <f>'Medewerker Bodedienst 1'!C30</f>
        <v>SCORE</v>
      </c>
      <c r="E144" s="72"/>
      <c r="G144" s="9" t="str">
        <f>'Medewerker Bodedienst 1'!E30</f>
        <v>SCORE</v>
      </c>
      <c r="H144" s="72"/>
      <c r="J144" s="9" t="str">
        <f>'Medewerker Bodedienst 1'!G30</f>
        <v>SCORE</v>
      </c>
      <c r="K144" s="72"/>
    </row>
    <row r="145" spans="1:11" ht="20" customHeight="1" x14ac:dyDescent="0.2">
      <c r="A145" s="67"/>
      <c r="B145" s="37" t="str">
        <f>'Medewerker Bodedienst 2'!$A$1</f>
        <v>Medewerker Bodedienst 2</v>
      </c>
      <c r="C145" s="5"/>
      <c r="D145" s="9" t="str">
        <f>'Medewerker Bodedienst 2'!C30</f>
        <v>SCORE</v>
      </c>
      <c r="E145" s="72"/>
      <c r="G145" s="9" t="str">
        <f>'Medewerker Bodedienst 2'!E30</f>
        <v>SCORE</v>
      </c>
      <c r="H145" s="72"/>
      <c r="J145" s="9" t="str">
        <f>'Medewerker Bodedienst 2'!G30</f>
        <v>SCORE</v>
      </c>
      <c r="K145" s="72"/>
    </row>
    <row r="146" spans="1:11" ht="20" customHeight="1" x14ac:dyDescent="0.2">
      <c r="A146" s="67"/>
      <c r="B146" s="37" t="str">
        <f>'Medewerker Fysiek Domein'!$A$1</f>
        <v>Medewerker Fysiek Domein</v>
      </c>
      <c r="C146" s="5"/>
      <c r="D146" s="9" t="str">
        <f>'Medewerker Fysiek Domein'!C30</f>
        <v>SCORE</v>
      </c>
      <c r="E146" s="72"/>
      <c r="G146" s="9" t="str">
        <f>'Medewerker Fysiek Domein'!E30</f>
        <v>SCORE</v>
      </c>
      <c r="H146" s="72"/>
      <c r="J146" s="9" t="str">
        <f>'Medewerker Fysiek Domein'!G30</f>
        <v>SCORE</v>
      </c>
      <c r="K146" s="72"/>
    </row>
    <row r="147" spans="1:11" ht="20" customHeight="1" x14ac:dyDescent="0.2">
      <c r="A147" s="67"/>
      <c r="B147" s="37" t="str">
        <f>'Medewerker Bedrijfsvoering'!$A$1</f>
        <v>Medewerker Bedrijfsvoering</v>
      </c>
      <c r="C147" s="5"/>
      <c r="D147" s="9" t="str">
        <f>'Medewerker Bedrijfsvoering'!C30</f>
        <v>SCORE</v>
      </c>
      <c r="E147" s="72"/>
      <c r="G147" s="9" t="str">
        <f>'Medewerker Bedrijfsvoering'!E30</f>
        <v>SCORE</v>
      </c>
      <c r="H147" s="72"/>
      <c r="J147" s="9" t="str">
        <f>'Medewerker Bedrijfsvoering'!G30</f>
        <v>SCORE</v>
      </c>
      <c r="K147" s="72"/>
    </row>
    <row r="148" spans="1:11" ht="20" customHeight="1" x14ac:dyDescent="0.2">
      <c r="A148" s="67"/>
      <c r="B148" s="37" t="str">
        <f>'Medewerker Sociaal Domein'!$A$1</f>
        <v>Medewerker Sociaal Domein</v>
      </c>
      <c r="C148" s="5"/>
      <c r="D148" s="9" t="str">
        <f>'Medewerker Sociaal Domein'!C30</f>
        <v>SCORE</v>
      </c>
      <c r="E148" s="72"/>
      <c r="G148" s="9" t="str">
        <f>'Medewerker Sociaal Domein'!E30</f>
        <v>SCORE</v>
      </c>
      <c r="H148" s="72"/>
      <c r="J148" s="9" t="str">
        <f>'Medewerker Sociaal Domein'!G30</f>
        <v>SCORE</v>
      </c>
      <c r="K148" s="72"/>
    </row>
    <row r="149" spans="1:11" ht="20" customHeight="1" x14ac:dyDescent="0.2">
      <c r="A149" s="67"/>
      <c r="B149" s="37" t="str">
        <f>'Senior Projectleider'!$A$1</f>
        <v>Senior Projectleider</v>
      </c>
      <c r="C149" s="5"/>
      <c r="D149" s="9" t="str">
        <f>'Senior Projectleider'!C30</f>
        <v>SCORE</v>
      </c>
      <c r="E149" s="72"/>
      <c r="G149" s="9" t="str">
        <f>'Senior Projectleider'!E30</f>
        <v>SCORE</v>
      </c>
      <c r="H149" s="72"/>
      <c r="J149" s="9" t="str">
        <f>'Senior Projectleider'!G30</f>
        <v>SCORE</v>
      </c>
      <c r="K149" s="72"/>
    </row>
    <row r="150" spans="1:11" ht="20" customHeight="1" x14ac:dyDescent="0.2">
      <c r="A150" s="68"/>
      <c r="B150" s="37" t="str">
        <f>'Junior Projectleider'!$A$1</f>
        <v>Junior Projectleider</v>
      </c>
      <c r="C150" s="5"/>
      <c r="D150" s="9" t="str">
        <f>'Junior Projectleider'!C30</f>
        <v>SCORE</v>
      </c>
      <c r="E150" s="72"/>
      <c r="G150" s="9" t="str">
        <f>'Junior Projectleider'!E30</f>
        <v>SCORE</v>
      </c>
      <c r="H150" s="72"/>
      <c r="J150" s="9" t="str">
        <f>'Junior Projectleider'!G30</f>
        <v>SCORE</v>
      </c>
      <c r="K150" s="72"/>
    </row>
    <row r="151" spans="1:11" ht="20" customHeight="1" x14ac:dyDescent="0.2">
      <c r="A151" s="74" t="s">
        <v>1</v>
      </c>
      <c r="B151" s="75"/>
      <c r="C151" s="5"/>
      <c r="D151" s="30" t="s">
        <v>2</v>
      </c>
      <c r="E151" s="72"/>
      <c r="G151" s="30" t="s">
        <v>2</v>
      </c>
      <c r="H151" s="72"/>
      <c r="J151" s="30" t="s">
        <v>2</v>
      </c>
      <c r="K151" s="72"/>
    </row>
    <row r="152" spans="1:11" ht="20" customHeight="1" x14ac:dyDescent="0.2">
      <c r="A152" s="74"/>
      <c r="B152" s="75"/>
      <c r="C152" s="5"/>
      <c r="D152" s="38" t="str">
        <f>IF(D151="Uitmuntend","€ 1.300",IF(D151="Voldoende","€ 300",IF(D151="matig","-€ 1.300",IF(D151="onacceptabel"," KO "," "))))</f>
        <v xml:space="preserve"> </v>
      </c>
      <c r="E152" s="73"/>
      <c r="G152" s="38" t="str">
        <f>IF(G151="Uitmuntend","€ 1.300",IF(G151="Voldoende","€ 300",IF(G151="matig","-€ 1.300",IF(G151="onacceptabel"," KO "," "))))</f>
        <v xml:space="preserve"> </v>
      </c>
      <c r="H152" s="73"/>
      <c r="J152" s="38" t="str">
        <f>IF(J151="Uitmuntend","€ 1.300",IF(J151="Voldoende","€ 300",IF(J151="matig","-€ 1.300",IF(J151="onacceptabel"," KO "," "))))</f>
        <v xml:space="preserve"> </v>
      </c>
      <c r="K152" s="73"/>
    </row>
    <row r="153" spans="1:11" ht="20" customHeight="1" x14ac:dyDescent="0.2">
      <c r="A153" s="66" t="str">
        <f>Productdemonstratie!A19</f>
        <v>2. Constructie tussen frame en zitting</v>
      </c>
      <c r="B153" s="37" t="str">
        <f>Architect!$A$1</f>
        <v>Architect</v>
      </c>
      <c r="C153" s="5"/>
      <c r="D153" s="9" t="str">
        <f>Architect!C32</f>
        <v>SCORE</v>
      </c>
      <c r="E153" s="71" t="s">
        <v>0</v>
      </c>
      <c r="G153" s="9" t="str">
        <f>Architect!E32</f>
        <v>SCORE</v>
      </c>
      <c r="H153" s="71" t="s">
        <v>0</v>
      </c>
      <c r="J153" s="9" t="str">
        <f>Architect!G32</f>
        <v>SCORE</v>
      </c>
      <c r="K153" s="71" t="s">
        <v>0</v>
      </c>
    </row>
    <row r="154" spans="1:11" ht="20" customHeight="1" x14ac:dyDescent="0.2">
      <c r="A154" s="67"/>
      <c r="B154" s="37" t="str">
        <f>'Medewerker Interieurverzorging'!$A$1</f>
        <v>Medewerker Interieurverzorging</v>
      </c>
      <c r="C154" s="5"/>
      <c r="D154" s="9" t="str">
        <f>'Medewerker Interieurverzorging'!C32</f>
        <v>SCORE</v>
      </c>
      <c r="E154" s="72"/>
      <c r="G154" s="9" t="str">
        <f>'Medewerker Interieurverzorging'!E32</f>
        <v>SCORE</v>
      </c>
      <c r="H154" s="72"/>
      <c r="J154" s="9" t="str">
        <f>'Medewerker Interieurverzorging'!G32</f>
        <v>SCORE</v>
      </c>
      <c r="K154" s="72"/>
    </row>
    <row r="155" spans="1:11" ht="20" customHeight="1" x14ac:dyDescent="0.2">
      <c r="A155" s="67"/>
      <c r="B155" s="37" t="str">
        <f>'Medewerker Bodedienst 1'!$A$1</f>
        <v>Medewerker Bodedienst 1</v>
      </c>
      <c r="C155" s="5"/>
      <c r="D155" s="9" t="str">
        <f>'Medewerker Bodedienst 1'!C32</f>
        <v>SCORE</v>
      </c>
      <c r="E155" s="72"/>
      <c r="G155" s="9" t="str">
        <f>'Medewerker Bodedienst 1'!E32</f>
        <v>SCORE</v>
      </c>
      <c r="H155" s="72"/>
      <c r="J155" s="9" t="str">
        <f>'Medewerker Bodedienst 1'!G32</f>
        <v>SCORE</v>
      </c>
      <c r="K155" s="72"/>
    </row>
    <row r="156" spans="1:11" ht="20" customHeight="1" x14ac:dyDescent="0.2">
      <c r="A156" s="67"/>
      <c r="B156" s="37" t="str">
        <f>'Medewerker Bodedienst 2'!$A$1</f>
        <v>Medewerker Bodedienst 2</v>
      </c>
      <c r="C156" s="5"/>
      <c r="D156" s="9" t="str">
        <f>'Medewerker Bodedienst 2'!C32</f>
        <v>SCORE</v>
      </c>
      <c r="E156" s="72"/>
      <c r="G156" s="9" t="str">
        <f>'Medewerker Bodedienst 2'!E32</f>
        <v>SCORE</v>
      </c>
      <c r="H156" s="72"/>
      <c r="J156" s="9" t="str">
        <f>'Medewerker Bodedienst 2'!G32</f>
        <v>SCORE</v>
      </c>
      <c r="K156" s="72"/>
    </row>
    <row r="157" spans="1:11" ht="20" customHeight="1" x14ac:dyDescent="0.2">
      <c r="A157" s="67"/>
      <c r="B157" s="37" t="str">
        <f>'Medewerker Fysiek Domein'!$A$1</f>
        <v>Medewerker Fysiek Domein</v>
      </c>
      <c r="C157" s="5"/>
      <c r="D157" s="9" t="str">
        <f>'Medewerker Fysiek Domein'!C32</f>
        <v>SCORE</v>
      </c>
      <c r="E157" s="72"/>
      <c r="G157" s="9" t="str">
        <f>'Medewerker Fysiek Domein'!E32</f>
        <v>SCORE</v>
      </c>
      <c r="H157" s="72"/>
      <c r="J157" s="9" t="str">
        <f>'Medewerker Fysiek Domein'!G32</f>
        <v>SCORE</v>
      </c>
      <c r="K157" s="72"/>
    </row>
    <row r="158" spans="1:11" ht="20" customHeight="1" x14ac:dyDescent="0.2">
      <c r="A158" s="67"/>
      <c r="B158" s="37" t="str">
        <f>'Medewerker Bedrijfsvoering'!$A$1</f>
        <v>Medewerker Bedrijfsvoering</v>
      </c>
      <c r="C158" s="5"/>
      <c r="D158" s="9" t="str">
        <f>'Medewerker Bedrijfsvoering'!C32</f>
        <v>SCORE</v>
      </c>
      <c r="E158" s="72"/>
      <c r="G158" s="9" t="str">
        <f>'Medewerker Bedrijfsvoering'!E32</f>
        <v>SCORE</v>
      </c>
      <c r="H158" s="72"/>
      <c r="J158" s="9" t="str">
        <f>'Medewerker Bedrijfsvoering'!G32</f>
        <v>SCORE</v>
      </c>
      <c r="K158" s="72"/>
    </row>
    <row r="159" spans="1:11" ht="20" customHeight="1" x14ac:dyDescent="0.2">
      <c r="A159" s="67"/>
      <c r="B159" s="37" t="str">
        <f>'Medewerker Sociaal Domein'!$A$1</f>
        <v>Medewerker Sociaal Domein</v>
      </c>
      <c r="C159" s="5"/>
      <c r="D159" s="9" t="str">
        <f>'Medewerker Sociaal Domein'!C32</f>
        <v>SCORE</v>
      </c>
      <c r="E159" s="72"/>
      <c r="G159" s="9" t="str">
        <f>'Medewerker Sociaal Domein'!E32</f>
        <v>SCORE</v>
      </c>
      <c r="H159" s="72"/>
      <c r="J159" s="9" t="str">
        <f>'Medewerker Sociaal Domein'!G32</f>
        <v>SCORE</v>
      </c>
      <c r="K159" s="72"/>
    </row>
    <row r="160" spans="1:11" ht="20" customHeight="1" x14ac:dyDescent="0.2">
      <c r="A160" s="67"/>
      <c r="B160" s="37" t="str">
        <f>'Senior Projectleider'!$A$1</f>
        <v>Senior Projectleider</v>
      </c>
      <c r="C160" s="5"/>
      <c r="D160" s="9" t="str">
        <f>'Senior Projectleider'!C32</f>
        <v>SCORE</v>
      </c>
      <c r="E160" s="72"/>
      <c r="G160" s="9" t="str">
        <f>'Senior Projectleider'!E32</f>
        <v>SCORE</v>
      </c>
      <c r="H160" s="72"/>
      <c r="J160" s="9" t="str">
        <f>'Senior Projectleider'!G32</f>
        <v>SCORE</v>
      </c>
      <c r="K160" s="72"/>
    </row>
    <row r="161" spans="1:11" ht="20" customHeight="1" x14ac:dyDescent="0.2">
      <c r="A161" s="68"/>
      <c r="B161" s="37" t="str">
        <f>'Junior Projectleider'!$A$1</f>
        <v>Junior Projectleider</v>
      </c>
      <c r="C161" s="5"/>
      <c r="D161" s="9" t="str">
        <f>'Junior Projectleider'!C32</f>
        <v>SCORE</v>
      </c>
      <c r="E161" s="72"/>
      <c r="G161" s="9" t="str">
        <f>'Junior Projectleider'!E32</f>
        <v>SCORE</v>
      </c>
      <c r="H161" s="72"/>
      <c r="J161" s="9" t="str">
        <f>'Junior Projectleider'!G32</f>
        <v>SCORE</v>
      </c>
      <c r="K161" s="72"/>
    </row>
    <row r="162" spans="1:11" ht="20" customHeight="1" x14ac:dyDescent="0.2">
      <c r="A162" s="74" t="s">
        <v>1</v>
      </c>
      <c r="B162" s="75"/>
      <c r="C162" s="5"/>
      <c r="D162" s="30" t="s">
        <v>2</v>
      </c>
      <c r="E162" s="72"/>
      <c r="G162" s="30" t="s">
        <v>2</v>
      </c>
      <c r="H162" s="72"/>
      <c r="J162" s="30" t="s">
        <v>2</v>
      </c>
      <c r="K162" s="72"/>
    </row>
    <row r="163" spans="1:11" ht="20" customHeight="1" x14ac:dyDescent="0.2">
      <c r="A163" s="74"/>
      <c r="B163" s="75"/>
      <c r="C163" s="5"/>
      <c r="D163" s="38" t="str">
        <f>IF(D162="Uitmuntend","€ 1.300",IF(D162="Voldoende","€ 300",IF(D162="matig","-€ 1.300",IF(D162="onacceptabel"," KO "," "))))</f>
        <v xml:space="preserve"> </v>
      </c>
      <c r="E163" s="73"/>
      <c r="G163" s="38" t="str">
        <f>IF(G162="Uitmuntend","€ 1.300",IF(G162="Voldoende","€ 300",IF(G162="matig","-€ 1.300",IF(G162="onacceptabel"," KO "," "))))</f>
        <v xml:space="preserve"> </v>
      </c>
      <c r="H163" s="73"/>
      <c r="J163" s="38" t="str">
        <f>IF(J162="Uitmuntend","€ 1.300",IF(J162="Voldoende","€ 300",IF(J162="matig","-€ 1.300",IF(J162="onacceptabel"," KO "," "))))</f>
        <v xml:space="preserve"> </v>
      </c>
      <c r="K163" s="73"/>
    </row>
    <row r="164" spans="1:11" ht="20" customHeight="1" x14ac:dyDescent="0.2">
      <c r="A164" s="66" t="str">
        <f>Productdemonstratie!A20</f>
        <v>3. Uitstraling/vormgeving passend bij het bij het ontwerp en gevraagde kleuren uit bijlage 10</v>
      </c>
      <c r="B164" s="37" t="str">
        <f>Architect!$A$1</f>
        <v>Architect</v>
      </c>
      <c r="C164" s="5"/>
      <c r="D164" s="9" t="str">
        <f>Architect!C34</f>
        <v>SCORE</v>
      </c>
      <c r="E164" s="71" t="s">
        <v>0</v>
      </c>
      <c r="G164" s="9" t="str">
        <f>Architect!E34</f>
        <v>SCORE</v>
      </c>
      <c r="H164" s="82" t="s">
        <v>0</v>
      </c>
      <c r="J164" s="9" t="str">
        <f>Architect!G34</f>
        <v>SCORE</v>
      </c>
      <c r="K164" s="71" t="s">
        <v>0</v>
      </c>
    </row>
    <row r="165" spans="1:11" ht="20" customHeight="1" x14ac:dyDescent="0.2">
      <c r="A165" s="67"/>
      <c r="B165" s="37" t="str">
        <f>'Medewerker Interieurverzorging'!$A$1</f>
        <v>Medewerker Interieurverzorging</v>
      </c>
      <c r="C165" s="5"/>
      <c r="D165" s="9" t="str">
        <f>'Medewerker Interieurverzorging'!C34</f>
        <v>SCORE</v>
      </c>
      <c r="E165" s="72"/>
      <c r="G165" s="9" t="str">
        <f>'Medewerker Interieurverzorging'!E34</f>
        <v>SCORE</v>
      </c>
      <c r="H165" s="72"/>
      <c r="J165" s="9" t="str">
        <f>'Medewerker Interieurverzorging'!G34</f>
        <v>SCORE</v>
      </c>
      <c r="K165" s="72"/>
    </row>
    <row r="166" spans="1:11" ht="20" customHeight="1" x14ac:dyDescent="0.2">
      <c r="A166" s="67"/>
      <c r="B166" s="37" t="str">
        <f>'Medewerker Bodedienst 1'!$A$1</f>
        <v>Medewerker Bodedienst 1</v>
      </c>
      <c r="C166" s="5"/>
      <c r="D166" s="9" t="str">
        <f>'Medewerker Bodedienst 1'!C34</f>
        <v>SCORE</v>
      </c>
      <c r="E166" s="72"/>
      <c r="G166" s="9" t="str">
        <f>'Medewerker Bodedienst 1'!E34</f>
        <v>SCORE</v>
      </c>
      <c r="H166" s="72"/>
      <c r="J166" s="9" t="str">
        <f>'Medewerker Bodedienst 1'!G34</f>
        <v>SCORE</v>
      </c>
      <c r="K166" s="72"/>
    </row>
    <row r="167" spans="1:11" ht="20" customHeight="1" x14ac:dyDescent="0.2">
      <c r="A167" s="67"/>
      <c r="B167" s="37" t="str">
        <f>'Medewerker Bodedienst 2'!$A$1</f>
        <v>Medewerker Bodedienst 2</v>
      </c>
      <c r="C167" s="5"/>
      <c r="D167" s="9" t="str">
        <f>'Medewerker Bodedienst 2'!C34</f>
        <v>SCORE</v>
      </c>
      <c r="E167" s="72"/>
      <c r="G167" s="9" t="str">
        <f>'Medewerker Bodedienst 2'!E34</f>
        <v>SCORE</v>
      </c>
      <c r="H167" s="72"/>
      <c r="J167" s="9" t="str">
        <f>'Medewerker Bodedienst 2'!G34</f>
        <v>SCORE</v>
      </c>
      <c r="K167" s="72"/>
    </row>
    <row r="168" spans="1:11" ht="20" customHeight="1" x14ac:dyDescent="0.2">
      <c r="A168" s="67"/>
      <c r="B168" s="37" t="str">
        <f>'Medewerker Fysiek Domein'!$A$1</f>
        <v>Medewerker Fysiek Domein</v>
      </c>
      <c r="C168" s="5"/>
      <c r="D168" s="9" t="str">
        <f>'Medewerker Fysiek Domein'!C34</f>
        <v>SCORE</v>
      </c>
      <c r="E168" s="72"/>
      <c r="G168" s="9" t="str">
        <f>'Medewerker Fysiek Domein'!E34</f>
        <v>SCORE</v>
      </c>
      <c r="H168" s="72"/>
      <c r="J168" s="9" t="str">
        <f>'Medewerker Fysiek Domein'!G34</f>
        <v>SCORE</v>
      </c>
      <c r="K168" s="72"/>
    </row>
    <row r="169" spans="1:11" ht="20" customHeight="1" x14ac:dyDescent="0.2">
      <c r="A169" s="67"/>
      <c r="B169" s="37" t="str">
        <f>'Medewerker Bedrijfsvoering'!$A$1</f>
        <v>Medewerker Bedrijfsvoering</v>
      </c>
      <c r="C169" s="5"/>
      <c r="D169" s="9" t="str">
        <f>'Medewerker Bedrijfsvoering'!C34</f>
        <v>SCORE</v>
      </c>
      <c r="E169" s="72"/>
      <c r="G169" s="9" t="str">
        <f>'Medewerker Bedrijfsvoering'!E34</f>
        <v>SCORE</v>
      </c>
      <c r="H169" s="72"/>
      <c r="J169" s="9" t="str">
        <f>'Medewerker Bedrijfsvoering'!G34</f>
        <v>SCORE</v>
      </c>
      <c r="K169" s="72"/>
    </row>
    <row r="170" spans="1:11" ht="20" customHeight="1" x14ac:dyDescent="0.2">
      <c r="A170" s="67"/>
      <c r="B170" s="37" t="str">
        <f>'Medewerker Sociaal Domein'!$A$1</f>
        <v>Medewerker Sociaal Domein</v>
      </c>
      <c r="C170" s="5"/>
      <c r="D170" s="9" t="str">
        <f>'Medewerker Sociaal Domein'!C34</f>
        <v>SCORE</v>
      </c>
      <c r="E170" s="72"/>
      <c r="G170" s="9" t="str">
        <f>'Medewerker Sociaal Domein'!E34</f>
        <v>SCORE</v>
      </c>
      <c r="H170" s="72"/>
      <c r="J170" s="9" t="str">
        <f>'Medewerker Sociaal Domein'!G34</f>
        <v>SCORE</v>
      </c>
      <c r="K170" s="72"/>
    </row>
    <row r="171" spans="1:11" ht="20" customHeight="1" x14ac:dyDescent="0.2">
      <c r="A171" s="67"/>
      <c r="B171" s="37" t="str">
        <f>'Senior Projectleider'!$A$1</f>
        <v>Senior Projectleider</v>
      </c>
      <c r="C171" s="5"/>
      <c r="D171" s="9" t="str">
        <f>'Senior Projectleider'!C34</f>
        <v>SCORE</v>
      </c>
      <c r="E171" s="72"/>
      <c r="G171" s="9" t="str">
        <f>'Senior Projectleider'!E34</f>
        <v>SCORE</v>
      </c>
      <c r="H171" s="72"/>
      <c r="J171" s="9" t="str">
        <f>'Senior Projectleider'!G34</f>
        <v>SCORE</v>
      </c>
      <c r="K171" s="72"/>
    </row>
    <row r="172" spans="1:11" ht="20" customHeight="1" x14ac:dyDescent="0.2">
      <c r="A172" s="68"/>
      <c r="B172" s="37" t="str">
        <f>'Junior Projectleider'!$A$1</f>
        <v>Junior Projectleider</v>
      </c>
      <c r="C172" s="5"/>
      <c r="D172" s="9" t="str">
        <f>'Junior Projectleider'!C34</f>
        <v>SCORE</v>
      </c>
      <c r="E172" s="72"/>
      <c r="G172" s="9" t="str">
        <f>'Junior Projectleider'!E34</f>
        <v>SCORE</v>
      </c>
      <c r="H172" s="72"/>
      <c r="J172" s="9" t="str">
        <f>'Junior Projectleider'!G34</f>
        <v>SCORE</v>
      </c>
      <c r="K172" s="72"/>
    </row>
    <row r="173" spans="1:11" ht="20" customHeight="1" x14ac:dyDescent="0.2">
      <c r="A173" s="74" t="s">
        <v>1</v>
      </c>
      <c r="B173" s="75"/>
      <c r="C173" s="5"/>
      <c r="D173" s="30" t="s">
        <v>2</v>
      </c>
      <c r="E173" s="72"/>
      <c r="G173" s="30" t="s">
        <v>2</v>
      </c>
      <c r="H173" s="72"/>
      <c r="J173" s="30" t="s">
        <v>2</v>
      </c>
      <c r="K173" s="72"/>
    </row>
    <row r="174" spans="1:11" ht="20" customHeight="1" x14ac:dyDescent="0.2">
      <c r="A174" s="74"/>
      <c r="B174" s="75"/>
      <c r="C174" s="5"/>
      <c r="D174" s="38" t="str">
        <f>IF(D173="Uitmuntend","€ 1.300",IF(D173="Voldoende","€ 300",IF(D173="matig","-€ 1.300",IF(D173="onacceptabel"," KO "," "))))</f>
        <v xml:space="preserve"> </v>
      </c>
      <c r="E174" s="73"/>
      <c r="G174" s="38" t="str">
        <f>IF(G173="Uitmuntend","€ 1.300",IF(G173="Voldoende","€ 300",IF(G173="matig","-€ 1.300",IF(G173="onacceptabel"," KO "," "))))</f>
        <v xml:space="preserve"> </v>
      </c>
      <c r="H174" s="73"/>
      <c r="J174" s="38" t="str">
        <f>IF(J173="Uitmuntend","€ 1.300",IF(J173="Voldoende","€ 300",IF(J173="matig","-€ 1.300",IF(J173="onacceptabel"," KO "," "))))</f>
        <v xml:space="preserve"> </v>
      </c>
      <c r="K174" s="73"/>
    </row>
    <row r="175" spans="1:11" ht="20" customHeight="1" x14ac:dyDescent="0.2">
      <c r="A175" s="66" t="str">
        <f>Productdemonstratie!A21</f>
        <v>4. Gemak schoonmaken</v>
      </c>
      <c r="B175" s="37" t="str">
        <f>Architect!$A$1</f>
        <v>Architect</v>
      </c>
      <c r="C175" s="5"/>
      <c r="D175" s="9" t="str">
        <f>Architect!C36</f>
        <v>SCORE</v>
      </c>
      <c r="E175" s="71" t="s">
        <v>0</v>
      </c>
      <c r="G175" s="9" t="str">
        <f>Architect!E36</f>
        <v>SCORE</v>
      </c>
      <c r="H175" s="71" t="s">
        <v>0</v>
      </c>
      <c r="J175" s="9" t="str">
        <f>Architect!G36</f>
        <v>SCORE</v>
      </c>
      <c r="K175" s="71" t="s">
        <v>0</v>
      </c>
    </row>
    <row r="176" spans="1:11" ht="20" customHeight="1" x14ac:dyDescent="0.2">
      <c r="A176" s="67"/>
      <c r="B176" s="37" t="str">
        <f>'Medewerker Interieurverzorging'!$A$1</f>
        <v>Medewerker Interieurverzorging</v>
      </c>
      <c r="C176" s="5"/>
      <c r="D176" s="9" t="str">
        <f>'Medewerker Interieurverzorging'!C36</f>
        <v>SCORE</v>
      </c>
      <c r="E176" s="72"/>
      <c r="G176" s="9" t="str">
        <f>'Medewerker Interieurverzorging'!E36</f>
        <v>SCORE</v>
      </c>
      <c r="H176" s="72"/>
      <c r="J176" s="9" t="str">
        <f>'Medewerker Interieurverzorging'!G36</f>
        <v>SCORE</v>
      </c>
      <c r="K176" s="72"/>
    </row>
    <row r="177" spans="1:11" ht="20" customHeight="1" x14ac:dyDescent="0.2">
      <c r="A177" s="67"/>
      <c r="B177" s="37" t="str">
        <f>'Medewerker Bodedienst 1'!$A$1</f>
        <v>Medewerker Bodedienst 1</v>
      </c>
      <c r="C177" s="5"/>
      <c r="D177" s="9" t="str">
        <f>'Medewerker Bodedienst 1'!C36</f>
        <v>SCORE</v>
      </c>
      <c r="E177" s="72"/>
      <c r="G177" s="9" t="str">
        <f>'Medewerker Bodedienst 1'!E36</f>
        <v>SCORE</v>
      </c>
      <c r="H177" s="72"/>
      <c r="J177" s="9" t="str">
        <f>'Medewerker Bodedienst 1'!G36</f>
        <v>SCORE</v>
      </c>
      <c r="K177" s="72"/>
    </row>
    <row r="178" spans="1:11" ht="20" customHeight="1" x14ac:dyDescent="0.2">
      <c r="A178" s="67"/>
      <c r="B178" s="37" t="str">
        <f>'Medewerker Bodedienst 2'!$A$1</f>
        <v>Medewerker Bodedienst 2</v>
      </c>
      <c r="C178" s="5"/>
      <c r="D178" s="9" t="str">
        <f>'Medewerker Bodedienst 2'!C36</f>
        <v>SCORE</v>
      </c>
      <c r="E178" s="72"/>
      <c r="G178" s="9" t="str">
        <f>'Medewerker Bodedienst 2'!E36</f>
        <v>SCORE</v>
      </c>
      <c r="H178" s="72"/>
      <c r="J178" s="9" t="str">
        <f>'Medewerker Bodedienst 2'!G36</f>
        <v>SCORE</v>
      </c>
      <c r="K178" s="72"/>
    </row>
    <row r="179" spans="1:11" ht="20" customHeight="1" x14ac:dyDescent="0.2">
      <c r="A179" s="67"/>
      <c r="B179" s="37" t="str">
        <f>'Medewerker Fysiek Domein'!$A$1</f>
        <v>Medewerker Fysiek Domein</v>
      </c>
      <c r="C179" s="5"/>
      <c r="D179" s="9" t="str">
        <f>'Medewerker Fysiek Domein'!C36</f>
        <v>SCORE</v>
      </c>
      <c r="E179" s="72"/>
      <c r="G179" s="9" t="str">
        <f>'Medewerker Fysiek Domein'!E36</f>
        <v>SCORE</v>
      </c>
      <c r="H179" s="72"/>
      <c r="J179" s="9" t="str">
        <f>'Medewerker Fysiek Domein'!G36</f>
        <v>SCORE</v>
      </c>
      <c r="K179" s="72"/>
    </row>
    <row r="180" spans="1:11" ht="20" customHeight="1" x14ac:dyDescent="0.2">
      <c r="A180" s="67"/>
      <c r="B180" s="37" t="str">
        <f>'Medewerker Bedrijfsvoering'!$A$1</f>
        <v>Medewerker Bedrijfsvoering</v>
      </c>
      <c r="C180" s="5"/>
      <c r="D180" s="9" t="str">
        <f>'Medewerker Bedrijfsvoering'!C36</f>
        <v>SCORE</v>
      </c>
      <c r="E180" s="72"/>
      <c r="G180" s="9" t="str">
        <f>'Medewerker Bedrijfsvoering'!E36</f>
        <v>SCORE</v>
      </c>
      <c r="H180" s="72"/>
      <c r="J180" s="9" t="str">
        <f>'Medewerker Bedrijfsvoering'!G36</f>
        <v>SCORE</v>
      </c>
      <c r="K180" s="72"/>
    </row>
    <row r="181" spans="1:11" ht="20" customHeight="1" x14ac:dyDescent="0.2">
      <c r="A181" s="67"/>
      <c r="B181" s="37" t="str">
        <f>'Medewerker Sociaal Domein'!$A$1</f>
        <v>Medewerker Sociaal Domein</v>
      </c>
      <c r="C181" s="5"/>
      <c r="D181" s="9" t="str">
        <f>'Medewerker Sociaal Domein'!C36</f>
        <v>SCORE</v>
      </c>
      <c r="E181" s="72"/>
      <c r="G181" s="9" t="str">
        <f>'Medewerker Sociaal Domein'!E36</f>
        <v>SCORE</v>
      </c>
      <c r="H181" s="72"/>
      <c r="J181" s="9" t="str">
        <f>'Medewerker Sociaal Domein'!G36</f>
        <v>SCORE</v>
      </c>
      <c r="K181" s="72"/>
    </row>
    <row r="182" spans="1:11" ht="20" customHeight="1" x14ac:dyDescent="0.2">
      <c r="A182" s="67"/>
      <c r="B182" s="37" t="str">
        <f>'Senior Projectleider'!$A$1</f>
        <v>Senior Projectleider</v>
      </c>
      <c r="C182" s="5"/>
      <c r="D182" s="9" t="str">
        <f>'Senior Projectleider'!C36</f>
        <v>SCORE</v>
      </c>
      <c r="E182" s="72"/>
      <c r="G182" s="9" t="str">
        <f>'Senior Projectleider'!E36</f>
        <v>SCORE</v>
      </c>
      <c r="H182" s="72"/>
      <c r="J182" s="9" t="str">
        <f>'Senior Projectleider'!G36</f>
        <v>SCORE</v>
      </c>
      <c r="K182" s="72"/>
    </row>
    <row r="183" spans="1:11" ht="20" customHeight="1" x14ac:dyDescent="0.2">
      <c r="A183" s="68"/>
      <c r="B183" s="37" t="str">
        <f>'Junior Projectleider'!$A$1</f>
        <v>Junior Projectleider</v>
      </c>
      <c r="C183" s="5"/>
      <c r="D183" s="9" t="str">
        <f>'Junior Projectleider'!C36</f>
        <v>SCORE</v>
      </c>
      <c r="E183" s="72"/>
      <c r="G183" s="9" t="str">
        <f>'Junior Projectleider'!E36</f>
        <v>SCORE</v>
      </c>
      <c r="H183" s="72"/>
      <c r="J183" s="9" t="str">
        <f>'Junior Projectleider'!G36</f>
        <v>SCORE</v>
      </c>
      <c r="K183" s="72"/>
    </row>
    <row r="184" spans="1:11" ht="20" customHeight="1" x14ac:dyDescent="0.2">
      <c r="A184" s="74" t="s">
        <v>1</v>
      </c>
      <c r="B184" s="75"/>
      <c r="C184" s="5"/>
      <c r="D184" s="30" t="s">
        <v>2</v>
      </c>
      <c r="E184" s="72"/>
      <c r="G184" s="30" t="s">
        <v>2</v>
      </c>
      <c r="H184" s="72"/>
      <c r="J184" s="30" t="s">
        <v>2</v>
      </c>
      <c r="K184" s="72"/>
    </row>
    <row r="185" spans="1:11" ht="20" customHeight="1" x14ac:dyDescent="0.2">
      <c r="A185" s="74"/>
      <c r="B185" s="75"/>
      <c r="C185" s="5"/>
      <c r="D185" s="38" t="str">
        <f>IF(D184="Uitmuntend","€ 1.300",IF(D184="Voldoende","€ 300",IF(D184="matig","-€ 1.300",IF(D184="onacceptabel"," KO "," "))))</f>
        <v xml:space="preserve"> </v>
      </c>
      <c r="E185" s="73"/>
      <c r="G185" s="38" t="str">
        <f>IF(G184="Uitmuntend","€ 1.300",IF(G184="Voldoende","€ 300",IF(G184="matig","-€ 1.300",IF(G184="onacceptabel"," KO "," "))))</f>
        <v xml:space="preserve"> </v>
      </c>
      <c r="H185" s="73"/>
      <c r="J185" s="38" t="str">
        <f>IF(J184="Uitmuntend","€ 1.300",IF(J184="Voldoende","€ 300",IF(J184="matig","-€ 1.300",IF(J184="onacceptabel"," KO "," "))))</f>
        <v xml:space="preserve"> </v>
      </c>
      <c r="K185" s="73"/>
    </row>
    <row r="186" spans="1:11" ht="20" customHeight="1" x14ac:dyDescent="0.2">
      <c r="A186" s="66" t="str">
        <f>Productdemonstratie!A22</f>
        <v>5. Mate veiligheid (scherpe randen, hoeken, stevigheid)</v>
      </c>
      <c r="B186" s="37" t="str">
        <f>Architect!$A$1</f>
        <v>Architect</v>
      </c>
      <c r="C186" s="5"/>
      <c r="D186" s="9" t="str">
        <f>Architect!C38</f>
        <v>SCORE</v>
      </c>
      <c r="E186" s="71" t="s">
        <v>0</v>
      </c>
      <c r="G186" s="9" t="str">
        <f>Architect!E38</f>
        <v>SCORE</v>
      </c>
      <c r="H186" s="71" t="s">
        <v>0</v>
      </c>
      <c r="J186" s="9" t="str">
        <f>Architect!G38</f>
        <v>SCORE</v>
      </c>
      <c r="K186" s="71" t="s">
        <v>0</v>
      </c>
    </row>
    <row r="187" spans="1:11" ht="20" customHeight="1" x14ac:dyDescent="0.2">
      <c r="A187" s="67"/>
      <c r="B187" s="37" t="str">
        <f>'Medewerker Interieurverzorging'!$A$1</f>
        <v>Medewerker Interieurverzorging</v>
      </c>
      <c r="C187" s="5"/>
      <c r="D187" s="9" t="str">
        <f>'Medewerker Interieurverzorging'!C38</f>
        <v>SCORE</v>
      </c>
      <c r="E187" s="72"/>
      <c r="G187" s="9" t="str">
        <f>'Medewerker Interieurverzorging'!E38</f>
        <v>SCORE</v>
      </c>
      <c r="H187" s="72"/>
      <c r="J187" s="9" t="str">
        <f>'Medewerker Interieurverzorging'!G38</f>
        <v>SCORE</v>
      </c>
      <c r="K187" s="72"/>
    </row>
    <row r="188" spans="1:11" ht="20" customHeight="1" x14ac:dyDescent="0.2">
      <c r="A188" s="67"/>
      <c r="B188" s="37" t="str">
        <f>'Medewerker Bodedienst 1'!$A$1</f>
        <v>Medewerker Bodedienst 1</v>
      </c>
      <c r="C188" s="5"/>
      <c r="D188" s="9" t="str">
        <f>'Medewerker Bodedienst 1'!C38</f>
        <v>SCORE</v>
      </c>
      <c r="E188" s="72"/>
      <c r="G188" s="9" t="str">
        <f>'Medewerker Bodedienst 1'!E38</f>
        <v>SCORE</v>
      </c>
      <c r="H188" s="72"/>
      <c r="J188" s="9" t="str">
        <f>'Medewerker Bodedienst 1'!G38</f>
        <v>SCORE</v>
      </c>
      <c r="K188" s="72"/>
    </row>
    <row r="189" spans="1:11" ht="20" customHeight="1" x14ac:dyDescent="0.2">
      <c r="A189" s="67"/>
      <c r="B189" s="37" t="str">
        <f>'Medewerker Bodedienst 2'!$A$1</f>
        <v>Medewerker Bodedienst 2</v>
      </c>
      <c r="C189" s="5"/>
      <c r="D189" s="9" t="str">
        <f>'Medewerker Bodedienst 2'!C38</f>
        <v>SCORE</v>
      </c>
      <c r="E189" s="72"/>
      <c r="G189" s="9" t="str">
        <f>'Medewerker Bodedienst 2'!E38</f>
        <v>SCORE</v>
      </c>
      <c r="H189" s="72"/>
      <c r="J189" s="9" t="str">
        <f>'Medewerker Bodedienst 2'!G38</f>
        <v>SCORE</v>
      </c>
      <c r="K189" s="72"/>
    </row>
    <row r="190" spans="1:11" ht="20" customHeight="1" x14ac:dyDescent="0.2">
      <c r="A190" s="67"/>
      <c r="B190" s="37" t="str">
        <f>'Medewerker Fysiek Domein'!$A$1</f>
        <v>Medewerker Fysiek Domein</v>
      </c>
      <c r="C190" s="5"/>
      <c r="D190" s="9" t="str">
        <f>'Medewerker Fysiek Domein'!C38</f>
        <v>SCORE</v>
      </c>
      <c r="E190" s="72"/>
      <c r="G190" s="9" t="str">
        <f>'Medewerker Fysiek Domein'!E38</f>
        <v>SCORE</v>
      </c>
      <c r="H190" s="72"/>
      <c r="J190" s="9" t="str">
        <f>'Medewerker Fysiek Domein'!G38</f>
        <v>SCORE</v>
      </c>
      <c r="K190" s="72"/>
    </row>
    <row r="191" spans="1:11" ht="20" customHeight="1" x14ac:dyDescent="0.2">
      <c r="A191" s="67"/>
      <c r="B191" s="37" t="str">
        <f>'Medewerker Bedrijfsvoering'!$A$1</f>
        <v>Medewerker Bedrijfsvoering</v>
      </c>
      <c r="C191" s="5"/>
      <c r="D191" s="9" t="str">
        <f>'Medewerker Bedrijfsvoering'!C38</f>
        <v>SCORE</v>
      </c>
      <c r="E191" s="72"/>
      <c r="G191" s="9" t="str">
        <f>'Medewerker Bedrijfsvoering'!E38</f>
        <v>SCORE</v>
      </c>
      <c r="H191" s="72"/>
      <c r="J191" s="9" t="str">
        <f>'Medewerker Bedrijfsvoering'!G38</f>
        <v>SCORE</v>
      </c>
      <c r="K191" s="72"/>
    </row>
    <row r="192" spans="1:11" ht="20" customHeight="1" x14ac:dyDescent="0.2">
      <c r="A192" s="67"/>
      <c r="B192" s="37" t="str">
        <f>'Medewerker Sociaal Domein'!$A$1</f>
        <v>Medewerker Sociaal Domein</v>
      </c>
      <c r="C192" s="5"/>
      <c r="D192" s="9" t="str">
        <f>'Medewerker Sociaal Domein'!C38</f>
        <v>SCORE</v>
      </c>
      <c r="E192" s="72"/>
      <c r="G192" s="9" t="str">
        <f>'Medewerker Sociaal Domein'!E38</f>
        <v>SCORE</v>
      </c>
      <c r="H192" s="72"/>
      <c r="J192" s="9" t="str">
        <f>'Medewerker Sociaal Domein'!G38</f>
        <v>SCORE</v>
      </c>
      <c r="K192" s="72"/>
    </row>
    <row r="193" spans="1:11" ht="20" customHeight="1" x14ac:dyDescent="0.2">
      <c r="A193" s="67"/>
      <c r="B193" s="37" t="str">
        <f>'Senior Projectleider'!$A$1</f>
        <v>Senior Projectleider</v>
      </c>
      <c r="C193" s="5"/>
      <c r="D193" s="9" t="str">
        <f>'Senior Projectleider'!C38</f>
        <v>SCORE</v>
      </c>
      <c r="E193" s="72"/>
      <c r="G193" s="9" t="str">
        <f>'Senior Projectleider'!E38</f>
        <v>SCORE</v>
      </c>
      <c r="H193" s="72"/>
      <c r="J193" s="9" t="str">
        <f>'Senior Projectleider'!G38</f>
        <v>SCORE</v>
      </c>
      <c r="K193" s="72"/>
    </row>
    <row r="194" spans="1:11" ht="20" customHeight="1" x14ac:dyDescent="0.2">
      <c r="A194" s="68"/>
      <c r="B194" s="37" t="str">
        <f>'Junior Projectleider'!$A$1</f>
        <v>Junior Projectleider</v>
      </c>
      <c r="C194" s="5"/>
      <c r="D194" s="9" t="str">
        <f>'Junior Projectleider'!C38</f>
        <v>SCORE</v>
      </c>
      <c r="E194" s="72"/>
      <c r="G194" s="9" t="str">
        <f>'Junior Projectleider'!E38</f>
        <v>SCORE</v>
      </c>
      <c r="H194" s="72"/>
      <c r="J194" s="9" t="str">
        <f>'Junior Projectleider'!G38</f>
        <v>SCORE</v>
      </c>
      <c r="K194" s="72"/>
    </row>
    <row r="195" spans="1:11" ht="20" customHeight="1" x14ac:dyDescent="0.2">
      <c r="A195" s="74" t="s">
        <v>1</v>
      </c>
      <c r="B195" s="75"/>
      <c r="C195" s="5"/>
      <c r="D195" s="30" t="s">
        <v>2</v>
      </c>
      <c r="E195" s="72"/>
      <c r="G195" s="30" t="s">
        <v>2</v>
      </c>
      <c r="H195" s="72"/>
      <c r="J195" s="30" t="s">
        <v>2</v>
      </c>
      <c r="K195" s="72"/>
    </row>
    <row r="196" spans="1:11" ht="20" customHeight="1" x14ac:dyDescent="0.2">
      <c r="A196" s="74"/>
      <c r="B196" s="75"/>
      <c r="C196" s="5"/>
      <c r="D196" s="38" t="str">
        <f>IF(D195="Uitmuntend","€ 1.300",IF(D195="Voldoende","€ 300",IF(D195="matig","-€ 1.300",IF(D195="onacceptabel"," KO "," "))))</f>
        <v xml:space="preserve"> </v>
      </c>
      <c r="E196" s="73"/>
      <c r="G196" s="38" t="str">
        <f>IF(G195="Uitmuntend","€ 1.300",IF(G195="Voldoende","€ 300",IF(G195="matig","-€ 1.300",IF(G195="onacceptabel"," KO "," "))))</f>
        <v xml:space="preserve"> </v>
      </c>
      <c r="H196" s="73"/>
      <c r="J196" s="38" t="str">
        <f>IF(J195="Uitmuntend","€ 1.300",IF(J195="Voldoende","€ 300",IF(J195="matig","-€ 1.300",IF(J195="onacceptabel"," KO "," "))))</f>
        <v xml:space="preserve"> </v>
      </c>
      <c r="K196" s="73"/>
    </row>
    <row r="197" spans="1:11" ht="20" customHeight="1" x14ac:dyDescent="0.2">
      <c r="A197" s="66" t="str">
        <f>Productdemonstratie!A23</f>
        <v>6. Zitcomfort</v>
      </c>
      <c r="B197" s="37" t="str">
        <f>Architect!$A$1</f>
        <v>Architect</v>
      </c>
      <c r="C197" s="5"/>
      <c r="D197" s="9" t="str">
        <f>Architect!C40</f>
        <v>SCORE</v>
      </c>
      <c r="E197" s="71" t="s">
        <v>0</v>
      </c>
      <c r="G197" s="9" t="str">
        <f>Architect!E40</f>
        <v>SCORE</v>
      </c>
      <c r="H197" s="71" t="s">
        <v>0</v>
      </c>
      <c r="J197" s="9" t="str">
        <f>Architect!G40</f>
        <v>SCORE</v>
      </c>
      <c r="K197" s="71" t="s">
        <v>0</v>
      </c>
    </row>
    <row r="198" spans="1:11" ht="20" customHeight="1" x14ac:dyDescent="0.2">
      <c r="A198" s="67"/>
      <c r="B198" s="37" t="str">
        <f>'Medewerker Interieurverzorging'!$A$1</f>
        <v>Medewerker Interieurverzorging</v>
      </c>
      <c r="C198" s="5"/>
      <c r="D198" s="9" t="str">
        <f>'Medewerker Interieurverzorging'!C40</f>
        <v>SCORE</v>
      </c>
      <c r="E198" s="72"/>
      <c r="G198" s="9" t="str">
        <f>'Medewerker Interieurverzorging'!E40</f>
        <v>SCORE</v>
      </c>
      <c r="H198" s="72"/>
      <c r="J198" s="9" t="str">
        <f>'Medewerker Interieurverzorging'!G40</f>
        <v>SCORE</v>
      </c>
      <c r="K198" s="72"/>
    </row>
    <row r="199" spans="1:11" ht="20" customHeight="1" x14ac:dyDescent="0.2">
      <c r="A199" s="67"/>
      <c r="B199" s="37" t="str">
        <f>'Medewerker Bodedienst 1'!$A$1</f>
        <v>Medewerker Bodedienst 1</v>
      </c>
      <c r="C199" s="5"/>
      <c r="D199" s="9" t="str">
        <f>'Medewerker Bodedienst 1'!C40</f>
        <v>SCORE</v>
      </c>
      <c r="E199" s="72"/>
      <c r="G199" s="9" t="str">
        <f>'Medewerker Bodedienst 1'!E40</f>
        <v>SCORE</v>
      </c>
      <c r="H199" s="72"/>
      <c r="J199" s="9" t="str">
        <f>'Medewerker Bodedienst 1'!G40</f>
        <v>SCORE</v>
      </c>
      <c r="K199" s="72"/>
    </row>
    <row r="200" spans="1:11" ht="20" customHeight="1" x14ac:dyDescent="0.2">
      <c r="A200" s="67"/>
      <c r="B200" s="37" t="str">
        <f>'Medewerker Bodedienst 2'!$A$1</f>
        <v>Medewerker Bodedienst 2</v>
      </c>
      <c r="C200" s="5"/>
      <c r="D200" s="9" t="str">
        <f>'Medewerker Bodedienst 2'!C40</f>
        <v>SCORE</v>
      </c>
      <c r="E200" s="72"/>
      <c r="G200" s="9" t="str">
        <f>'Medewerker Bodedienst 2'!E40</f>
        <v>SCORE</v>
      </c>
      <c r="H200" s="72"/>
      <c r="J200" s="9" t="str">
        <f>'Medewerker Bodedienst 2'!G40</f>
        <v>SCORE</v>
      </c>
      <c r="K200" s="72"/>
    </row>
    <row r="201" spans="1:11" ht="20" customHeight="1" x14ac:dyDescent="0.2">
      <c r="A201" s="67"/>
      <c r="B201" s="37" t="str">
        <f>'Medewerker Fysiek Domein'!$A$1</f>
        <v>Medewerker Fysiek Domein</v>
      </c>
      <c r="C201" s="5"/>
      <c r="D201" s="9" t="str">
        <f>'Medewerker Fysiek Domein'!C40</f>
        <v>SCORE</v>
      </c>
      <c r="E201" s="72"/>
      <c r="G201" s="9" t="str">
        <f>'Medewerker Fysiek Domein'!E40</f>
        <v>SCORE</v>
      </c>
      <c r="H201" s="72"/>
      <c r="J201" s="9" t="str">
        <f>'Medewerker Fysiek Domein'!G40</f>
        <v>SCORE</v>
      </c>
      <c r="K201" s="72"/>
    </row>
    <row r="202" spans="1:11" ht="20" customHeight="1" x14ac:dyDescent="0.2">
      <c r="A202" s="67"/>
      <c r="B202" s="37" t="str">
        <f>'Medewerker Bedrijfsvoering'!$A$1</f>
        <v>Medewerker Bedrijfsvoering</v>
      </c>
      <c r="C202" s="5"/>
      <c r="D202" s="9" t="str">
        <f>'Medewerker Bedrijfsvoering'!C40</f>
        <v>SCORE</v>
      </c>
      <c r="E202" s="72"/>
      <c r="G202" s="9" t="str">
        <f>'Medewerker Bedrijfsvoering'!E40</f>
        <v>SCORE</v>
      </c>
      <c r="H202" s="72"/>
      <c r="J202" s="9" t="str">
        <f>'Medewerker Bedrijfsvoering'!G40</f>
        <v>SCORE</v>
      </c>
      <c r="K202" s="72"/>
    </row>
    <row r="203" spans="1:11" ht="20" customHeight="1" x14ac:dyDescent="0.2">
      <c r="A203" s="67"/>
      <c r="B203" s="37" t="str">
        <f>'Medewerker Sociaal Domein'!$A$1</f>
        <v>Medewerker Sociaal Domein</v>
      </c>
      <c r="C203" s="5"/>
      <c r="D203" s="9" t="str">
        <f>'Medewerker Sociaal Domein'!C40</f>
        <v>SCORE</v>
      </c>
      <c r="E203" s="72"/>
      <c r="G203" s="9" t="str">
        <f>'Medewerker Sociaal Domein'!E40</f>
        <v>SCORE</v>
      </c>
      <c r="H203" s="72"/>
      <c r="J203" s="9" t="str">
        <f>'Medewerker Sociaal Domein'!G40</f>
        <v>SCORE</v>
      </c>
      <c r="K203" s="72"/>
    </row>
    <row r="204" spans="1:11" ht="20" customHeight="1" x14ac:dyDescent="0.2">
      <c r="A204" s="67"/>
      <c r="B204" s="37" t="str">
        <f>'Senior Projectleider'!$A$1</f>
        <v>Senior Projectleider</v>
      </c>
      <c r="C204" s="5"/>
      <c r="D204" s="9" t="str">
        <f>'Senior Projectleider'!C40</f>
        <v>SCORE</v>
      </c>
      <c r="E204" s="72"/>
      <c r="G204" s="9" t="str">
        <f>'Senior Projectleider'!E40</f>
        <v>SCORE</v>
      </c>
      <c r="H204" s="72"/>
      <c r="J204" s="9" t="str">
        <f>'Senior Projectleider'!G40</f>
        <v>SCORE</v>
      </c>
      <c r="K204" s="72"/>
    </row>
    <row r="205" spans="1:11" ht="20" customHeight="1" x14ac:dyDescent="0.2">
      <c r="A205" s="68"/>
      <c r="B205" s="37" t="str">
        <f>'Junior Projectleider'!$A$1</f>
        <v>Junior Projectleider</v>
      </c>
      <c r="C205" s="5"/>
      <c r="D205" s="9" t="str">
        <f>'Junior Projectleider'!C40</f>
        <v>SCORE</v>
      </c>
      <c r="E205" s="72"/>
      <c r="G205" s="9" t="str">
        <f>'Junior Projectleider'!E40</f>
        <v>SCORE</v>
      </c>
      <c r="H205" s="72"/>
      <c r="J205" s="9" t="str">
        <f>'Junior Projectleider'!G40</f>
        <v>SCORE</v>
      </c>
      <c r="K205" s="72"/>
    </row>
    <row r="206" spans="1:11" ht="20" customHeight="1" x14ac:dyDescent="0.2">
      <c r="A206" s="74" t="s">
        <v>1</v>
      </c>
      <c r="B206" s="75"/>
      <c r="C206" s="5"/>
      <c r="D206" s="30" t="s">
        <v>2</v>
      </c>
      <c r="E206" s="72"/>
      <c r="G206" s="30" t="s">
        <v>2</v>
      </c>
      <c r="H206" s="72"/>
      <c r="J206" s="30" t="s">
        <v>2</v>
      </c>
      <c r="K206" s="72"/>
    </row>
    <row r="207" spans="1:11" ht="20" customHeight="1" x14ac:dyDescent="0.2">
      <c r="A207" s="74"/>
      <c r="B207" s="75"/>
      <c r="C207" s="5"/>
      <c r="D207" s="38" t="str">
        <f>IF(D206="Uitmuntend","€ 1.300",IF(D206="Voldoende","€ 300",IF(D206="matig","-€ 1.300",IF(D206="onacceptabel"," KO "," "))))</f>
        <v xml:space="preserve"> </v>
      </c>
      <c r="E207" s="73"/>
      <c r="G207" s="38" t="str">
        <f>IF(G206="Uitmuntend","€ 1.300",IF(G206="Voldoende","€ 300",IF(G206="matig","-€ 1.300",IF(G206="onacceptabel"," KO "," "))))</f>
        <v xml:space="preserve"> </v>
      </c>
      <c r="H207" s="73"/>
      <c r="J207" s="38" t="str">
        <f>IF(J206="Uitmuntend","€ 1.300",IF(J206="Voldoende","€ 300",IF(J206="matig","-€ 1.300",IF(J206="onacceptabel"," KO "," "))))</f>
        <v xml:space="preserve"> </v>
      </c>
      <c r="K207" s="73"/>
    </row>
    <row r="208" spans="1:11" ht="31" customHeight="1" x14ac:dyDescent="0.2">
      <c r="A208" s="74" t="s">
        <v>18</v>
      </c>
      <c r="B208" s="75"/>
      <c r="C208" s="10"/>
      <c r="D208" s="69" t="e">
        <f>D152+D163+D174+D185+D196+D207</f>
        <v>#VALUE!</v>
      </c>
      <c r="E208" s="70"/>
      <c r="G208" s="69" t="e">
        <f>G152+G163+G174+G185+G196+G207</f>
        <v>#VALUE!</v>
      </c>
      <c r="H208" s="70"/>
      <c r="J208" s="69" t="e">
        <f>J152+J163+J174+J185+J196+J207</f>
        <v>#VALUE!</v>
      </c>
      <c r="K208" s="70"/>
    </row>
    <row r="209" spans="1:11" ht="30" customHeight="1" x14ac:dyDescent="0.2">
      <c r="D209" s="14" t="s">
        <v>46</v>
      </c>
      <c r="G209" s="14" t="s">
        <v>46</v>
      </c>
      <c r="J209" s="14" t="s">
        <v>46</v>
      </c>
    </row>
    <row r="210" spans="1:11" ht="20" customHeight="1" x14ac:dyDescent="0.2">
      <c r="A210" s="80" t="str">
        <f>Productdemonstratie!A24</f>
        <v xml:space="preserve">4.	Vergaderstoel raadzaal – Code Z.05 </v>
      </c>
      <c r="B210" s="81"/>
      <c r="C210" s="81"/>
      <c r="D210" s="81"/>
      <c r="E210" s="81"/>
      <c r="F210" s="81"/>
      <c r="G210" s="81"/>
      <c r="H210" s="81"/>
      <c r="I210" s="81"/>
      <c r="J210" s="81"/>
      <c r="K210" s="81"/>
    </row>
    <row r="211" spans="1:11" ht="20" customHeight="1" x14ac:dyDescent="0.2">
      <c r="A211" s="66" t="str">
        <f>Productdemonstratie!A25</f>
        <v xml:space="preserve">1. Stabiliteit </v>
      </c>
      <c r="B211" s="37" t="str">
        <f>Architect!$A$1</f>
        <v>Architect</v>
      </c>
      <c r="C211" s="5"/>
      <c r="D211" s="9" t="str">
        <f>Architect!C43</f>
        <v>SCORE</v>
      </c>
      <c r="E211" s="71" t="s">
        <v>0</v>
      </c>
      <c r="G211" s="9" t="str">
        <f>Architect!E43</f>
        <v>SCORE</v>
      </c>
      <c r="H211" s="71" t="s">
        <v>0</v>
      </c>
      <c r="J211" s="9" t="str">
        <f>Architect!G43</f>
        <v>SCORE</v>
      </c>
      <c r="K211" s="71" t="s">
        <v>0</v>
      </c>
    </row>
    <row r="212" spans="1:11" ht="20" customHeight="1" x14ac:dyDescent="0.2">
      <c r="A212" s="67"/>
      <c r="B212" s="37" t="str">
        <f>'Medewerker Interieurverzorging'!$A$1</f>
        <v>Medewerker Interieurverzorging</v>
      </c>
      <c r="C212" s="5"/>
      <c r="D212" s="9" t="str">
        <f>'Medewerker Interieurverzorging'!C43</f>
        <v>SCORE</v>
      </c>
      <c r="E212" s="72"/>
      <c r="G212" s="9" t="str">
        <f>'Medewerker Interieurverzorging'!E43</f>
        <v>SCORE</v>
      </c>
      <c r="H212" s="72"/>
      <c r="J212" s="9" t="str">
        <f>'Medewerker Interieurverzorging'!G43</f>
        <v>SCORE</v>
      </c>
      <c r="K212" s="72"/>
    </row>
    <row r="213" spans="1:11" ht="20" customHeight="1" x14ac:dyDescent="0.2">
      <c r="A213" s="67"/>
      <c r="B213" s="37" t="str">
        <f>'Medewerker Bodedienst 1'!$A$1</f>
        <v>Medewerker Bodedienst 1</v>
      </c>
      <c r="C213" s="5"/>
      <c r="D213" s="9" t="str">
        <f>'Medewerker Bodedienst 1'!C43</f>
        <v>SCORE</v>
      </c>
      <c r="E213" s="72"/>
      <c r="G213" s="9" t="str">
        <f>'Medewerker Bodedienst 1'!E43</f>
        <v>SCORE</v>
      </c>
      <c r="H213" s="72"/>
      <c r="J213" s="9" t="str">
        <f>'Medewerker Bodedienst 1'!G43</f>
        <v>SCORE</v>
      </c>
      <c r="K213" s="72"/>
    </row>
    <row r="214" spans="1:11" ht="20" customHeight="1" x14ac:dyDescent="0.2">
      <c r="A214" s="67"/>
      <c r="B214" s="37" t="str">
        <f>'Medewerker Bodedienst 2'!$A$1</f>
        <v>Medewerker Bodedienst 2</v>
      </c>
      <c r="C214" s="5"/>
      <c r="D214" s="9" t="str">
        <f>'Medewerker Bodedienst 2'!C43</f>
        <v>SCORE</v>
      </c>
      <c r="E214" s="72"/>
      <c r="G214" s="9" t="str">
        <f>'Medewerker Bodedienst 2'!E43</f>
        <v>SCORE</v>
      </c>
      <c r="H214" s="72"/>
      <c r="J214" s="9" t="str">
        <f>'Medewerker Bodedienst 2'!G43</f>
        <v>SCORE</v>
      </c>
      <c r="K214" s="72"/>
    </row>
    <row r="215" spans="1:11" ht="20" customHeight="1" x14ac:dyDescent="0.2">
      <c r="A215" s="67"/>
      <c r="B215" s="37" t="str">
        <f>'Medewerker Fysiek Domein'!$A$1</f>
        <v>Medewerker Fysiek Domein</v>
      </c>
      <c r="C215" s="5"/>
      <c r="D215" s="9" t="str">
        <f>'Medewerker Fysiek Domein'!C43</f>
        <v>SCORE</v>
      </c>
      <c r="E215" s="72"/>
      <c r="G215" s="9" t="str">
        <f>'Medewerker Fysiek Domein'!E43</f>
        <v>SCORE</v>
      </c>
      <c r="H215" s="72"/>
      <c r="J215" s="9" t="str">
        <f>'Medewerker Fysiek Domein'!G43</f>
        <v>SCORE</v>
      </c>
      <c r="K215" s="72"/>
    </row>
    <row r="216" spans="1:11" ht="20" customHeight="1" x14ac:dyDescent="0.2">
      <c r="A216" s="67"/>
      <c r="B216" s="37" t="str">
        <f>'Medewerker Bedrijfsvoering'!$A$1</f>
        <v>Medewerker Bedrijfsvoering</v>
      </c>
      <c r="C216" s="5"/>
      <c r="D216" s="9" t="str">
        <f>'Medewerker Bedrijfsvoering'!C43</f>
        <v>SCORE</v>
      </c>
      <c r="E216" s="72"/>
      <c r="G216" s="9" t="str">
        <f>'Medewerker Bedrijfsvoering'!E43</f>
        <v>SCORE</v>
      </c>
      <c r="H216" s="72"/>
      <c r="J216" s="9" t="str">
        <f>'Medewerker Bedrijfsvoering'!G43</f>
        <v>SCORE</v>
      </c>
      <c r="K216" s="72"/>
    </row>
    <row r="217" spans="1:11" ht="20" customHeight="1" x14ac:dyDescent="0.2">
      <c r="A217" s="67"/>
      <c r="B217" s="37" t="str">
        <f>'Medewerker Sociaal Domein'!$A$1</f>
        <v>Medewerker Sociaal Domein</v>
      </c>
      <c r="C217" s="5"/>
      <c r="D217" s="9" t="str">
        <f>'Medewerker Sociaal Domein'!C43</f>
        <v>SCORE</v>
      </c>
      <c r="E217" s="72"/>
      <c r="G217" s="9" t="str">
        <f>'Medewerker Sociaal Domein'!E43</f>
        <v>SCORE</v>
      </c>
      <c r="H217" s="72"/>
      <c r="J217" s="9" t="str">
        <f>'Medewerker Sociaal Domein'!G43</f>
        <v>SCORE</v>
      </c>
      <c r="K217" s="72"/>
    </row>
    <row r="218" spans="1:11" ht="20" customHeight="1" x14ac:dyDescent="0.2">
      <c r="A218" s="67"/>
      <c r="B218" s="37" t="str">
        <f>'Senior Projectleider'!$A$1</f>
        <v>Senior Projectleider</v>
      </c>
      <c r="C218" s="5"/>
      <c r="D218" s="9" t="str">
        <f>'Senior Projectleider'!C43</f>
        <v>SCORE</v>
      </c>
      <c r="E218" s="72"/>
      <c r="G218" s="9" t="str">
        <f>'Senior Projectleider'!E43</f>
        <v>SCORE</v>
      </c>
      <c r="H218" s="72"/>
      <c r="J218" s="9" t="str">
        <f>'Senior Projectleider'!G43</f>
        <v>SCORE</v>
      </c>
      <c r="K218" s="72"/>
    </row>
    <row r="219" spans="1:11" ht="20" customHeight="1" x14ac:dyDescent="0.2">
      <c r="A219" s="68"/>
      <c r="B219" s="37" t="str">
        <f>'Junior Projectleider'!$A$1</f>
        <v>Junior Projectleider</v>
      </c>
      <c r="C219" s="5"/>
      <c r="D219" s="9" t="str">
        <f>'Junior Projectleider'!C43</f>
        <v>SCORE</v>
      </c>
      <c r="E219" s="72"/>
      <c r="G219" s="9" t="str">
        <f>'Junior Projectleider'!E43</f>
        <v>SCORE</v>
      </c>
      <c r="H219" s="72"/>
      <c r="J219" s="9" t="str">
        <f>'Junior Projectleider'!G43</f>
        <v>SCORE</v>
      </c>
      <c r="K219" s="72"/>
    </row>
    <row r="220" spans="1:11" ht="20" customHeight="1" x14ac:dyDescent="0.2">
      <c r="A220" s="74" t="s">
        <v>1</v>
      </c>
      <c r="B220" s="75"/>
      <c r="C220" s="5"/>
      <c r="D220" s="30" t="s">
        <v>2</v>
      </c>
      <c r="E220" s="72"/>
      <c r="G220" s="30" t="s">
        <v>2</v>
      </c>
      <c r="H220" s="72"/>
      <c r="J220" s="30" t="s">
        <v>2</v>
      </c>
      <c r="K220" s="72"/>
    </row>
    <row r="221" spans="1:11" ht="20" customHeight="1" x14ac:dyDescent="0.2">
      <c r="A221" s="74"/>
      <c r="B221" s="75"/>
      <c r="C221" s="5"/>
      <c r="D221" s="38" t="str">
        <f>IF(D220="Uitmuntend","€ 1.300",IF(D220="Voldoende","€ 300",IF(D220="matig","-€ 1.300",IF(D220="onacceptabel"," KO "," "))))</f>
        <v xml:space="preserve"> </v>
      </c>
      <c r="E221" s="73"/>
      <c r="G221" s="38" t="str">
        <f>IF(G220="Uitmuntend","€ 1.300",IF(G220="Voldoende","€ 300",IF(G220="matig","-€ 1.300",IF(G220="onacceptabel"," KO "," "))))</f>
        <v xml:space="preserve"> </v>
      </c>
      <c r="H221" s="73"/>
      <c r="J221" s="38" t="str">
        <f>IF(J220="Uitmuntend","€ 1.300",IF(J220="Voldoende","€ 300",IF(J220="matig","-€ 1.300",IF(J220="onacceptabel"," KO "," "))))</f>
        <v xml:space="preserve"> </v>
      </c>
      <c r="K221" s="73"/>
    </row>
    <row r="222" spans="1:11" ht="20" customHeight="1" x14ac:dyDescent="0.2">
      <c r="A222" s="66" t="str">
        <f>Productdemonstratie!A26</f>
        <v>2. Constructie tussen frame en zitting</v>
      </c>
      <c r="B222" s="37" t="str">
        <f>Architect!$A$1</f>
        <v>Architect</v>
      </c>
      <c r="C222" s="5"/>
      <c r="D222" s="9" t="str">
        <f>Architect!C45</f>
        <v>SCORE</v>
      </c>
      <c r="E222" s="71" t="s">
        <v>0</v>
      </c>
      <c r="G222" s="9" t="str">
        <f>Architect!E45</f>
        <v>SCORE</v>
      </c>
      <c r="H222" s="71" t="s">
        <v>0</v>
      </c>
      <c r="J222" s="9" t="str">
        <f>Architect!G45</f>
        <v>SCORE</v>
      </c>
      <c r="K222" s="71" t="s">
        <v>0</v>
      </c>
    </row>
    <row r="223" spans="1:11" ht="20" customHeight="1" x14ac:dyDescent="0.2">
      <c r="A223" s="67"/>
      <c r="B223" s="37" t="str">
        <f>'Medewerker Interieurverzorging'!$A$1</f>
        <v>Medewerker Interieurverzorging</v>
      </c>
      <c r="C223" s="5"/>
      <c r="D223" s="9" t="str">
        <f>'Medewerker Interieurverzorging'!C45</f>
        <v>SCORE</v>
      </c>
      <c r="E223" s="72"/>
      <c r="G223" s="9" t="str">
        <f>'Medewerker Interieurverzorging'!E45</f>
        <v>SCORE</v>
      </c>
      <c r="H223" s="72"/>
      <c r="J223" s="9" t="str">
        <f>'Medewerker Interieurverzorging'!G45</f>
        <v>SCORE</v>
      </c>
      <c r="K223" s="72"/>
    </row>
    <row r="224" spans="1:11" ht="20" customHeight="1" x14ac:dyDescent="0.2">
      <c r="A224" s="67"/>
      <c r="B224" s="37" t="str">
        <f>'Medewerker Bodedienst 1'!$A$1</f>
        <v>Medewerker Bodedienst 1</v>
      </c>
      <c r="C224" s="5"/>
      <c r="D224" s="9" t="str">
        <f>'Medewerker Bodedienst 1'!C45</f>
        <v>SCORE</v>
      </c>
      <c r="E224" s="72"/>
      <c r="G224" s="9" t="str">
        <f>'Medewerker Bodedienst 1'!E45</f>
        <v>SCORE</v>
      </c>
      <c r="H224" s="72"/>
      <c r="J224" s="9" t="str">
        <f>'Medewerker Bodedienst 1'!G45</f>
        <v>SCORE</v>
      </c>
      <c r="K224" s="72"/>
    </row>
    <row r="225" spans="1:11" ht="20" customHeight="1" x14ac:dyDescent="0.2">
      <c r="A225" s="67"/>
      <c r="B225" s="37" t="str">
        <f>'Medewerker Bodedienst 2'!$A$1</f>
        <v>Medewerker Bodedienst 2</v>
      </c>
      <c r="C225" s="5"/>
      <c r="D225" s="9" t="str">
        <f>'Medewerker Bodedienst 2'!C45</f>
        <v>SCORE</v>
      </c>
      <c r="E225" s="72"/>
      <c r="G225" s="9" t="str">
        <f>'Medewerker Bodedienst 2'!E45</f>
        <v>SCORE</v>
      </c>
      <c r="H225" s="72"/>
      <c r="J225" s="9" t="str">
        <f>'Medewerker Bodedienst 2'!G45</f>
        <v>SCORE</v>
      </c>
      <c r="K225" s="72"/>
    </row>
    <row r="226" spans="1:11" ht="20" customHeight="1" x14ac:dyDescent="0.2">
      <c r="A226" s="67"/>
      <c r="B226" s="37" t="str">
        <f>'Medewerker Fysiek Domein'!$A$1</f>
        <v>Medewerker Fysiek Domein</v>
      </c>
      <c r="C226" s="5"/>
      <c r="D226" s="9" t="str">
        <f>'Medewerker Fysiek Domein'!C45</f>
        <v>SCORE</v>
      </c>
      <c r="E226" s="72"/>
      <c r="G226" s="9" t="str">
        <f>'Medewerker Fysiek Domein'!E45</f>
        <v>SCORE</v>
      </c>
      <c r="H226" s="72"/>
      <c r="J226" s="9" t="str">
        <f>'Medewerker Fysiek Domein'!G45</f>
        <v>SCORE</v>
      </c>
      <c r="K226" s="72"/>
    </row>
    <row r="227" spans="1:11" ht="20" customHeight="1" x14ac:dyDescent="0.2">
      <c r="A227" s="67"/>
      <c r="B227" s="37" t="str">
        <f>'Medewerker Bedrijfsvoering'!$A$1</f>
        <v>Medewerker Bedrijfsvoering</v>
      </c>
      <c r="C227" s="5"/>
      <c r="D227" s="9" t="str">
        <f>'Medewerker Bedrijfsvoering'!C45</f>
        <v>SCORE</v>
      </c>
      <c r="E227" s="72"/>
      <c r="G227" s="9" t="str">
        <f>'Medewerker Bedrijfsvoering'!E45</f>
        <v>SCORE</v>
      </c>
      <c r="H227" s="72"/>
      <c r="J227" s="9" t="str">
        <f>'Medewerker Bedrijfsvoering'!G45</f>
        <v>SCORE</v>
      </c>
      <c r="K227" s="72"/>
    </row>
    <row r="228" spans="1:11" ht="20" customHeight="1" x14ac:dyDescent="0.2">
      <c r="A228" s="67"/>
      <c r="B228" s="37" t="str">
        <f>'Medewerker Sociaal Domein'!$A$1</f>
        <v>Medewerker Sociaal Domein</v>
      </c>
      <c r="C228" s="5"/>
      <c r="D228" s="9" t="str">
        <f>'Medewerker Sociaal Domein'!C45</f>
        <v>SCORE</v>
      </c>
      <c r="E228" s="72"/>
      <c r="G228" s="9" t="str">
        <f>'Medewerker Sociaal Domein'!E45</f>
        <v>SCORE</v>
      </c>
      <c r="H228" s="72"/>
      <c r="J228" s="9" t="str">
        <f>'Medewerker Sociaal Domein'!G45</f>
        <v>SCORE</v>
      </c>
      <c r="K228" s="72"/>
    </row>
    <row r="229" spans="1:11" ht="20" customHeight="1" x14ac:dyDescent="0.2">
      <c r="A229" s="67"/>
      <c r="B229" s="37" t="str">
        <f>'Senior Projectleider'!$A$1</f>
        <v>Senior Projectleider</v>
      </c>
      <c r="C229" s="5"/>
      <c r="D229" s="9" t="str">
        <f>'Senior Projectleider'!C45</f>
        <v>SCORE</v>
      </c>
      <c r="E229" s="72"/>
      <c r="G229" s="9" t="str">
        <f>'Senior Projectleider'!E45</f>
        <v>SCORE</v>
      </c>
      <c r="H229" s="72"/>
      <c r="J229" s="9" t="str">
        <f>'Senior Projectleider'!G45</f>
        <v>SCORE</v>
      </c>
      <c r="K229" s="72"/>
    </row>
    <row r="230" spans="1:11" ht="20" customHeight="1" x14ac:dyDescent="0.2">
      <c r="A230" s="68"/>
      <c r="B230" s="37" t="str">
        <f>'Junior Projectleider'!$A$1</f>
        <v>Junior Projectleider</v>
      </c>
      <c r="C230" s="5"/>
      <c r="D230" s="9" t="str">
        <f>'Junior Projectleider'!C45</f>
        <v>SCORE</v>
      </c>
      <c r="E230" s="72"/>
      <c r="G230" s="9" t="str">
        <f>'Junior Projectleider'!E45</f>
        <v>SCORE</v>
      </c>
      <c r="H230" s="72"/>
      <c r="J230" s="9" t="str">
        <f>'Junior Projectleider'!G45</f>
        <v>SCORE</v>
      </c>
      <c r="K230" s="72"/>
    </row>
    <row r="231" spans="1:11" ht="20" customHeight="1" x14ac:dyDescent="0.2">
      <c r="A231" s="74" t="s">
        <v>1</v>
      </c>
      <c r="B231" s="75"/>
      <c r="C231" s="5"/>
      <c r="D231" s="30" t="s">
        <v>2</v>
      </c>
      <c r="E231" s="72"/>
      <c r="G231" s="30" t="s">
        <v>2</v>
      </c>
      <c r="H231" s="72"/>
      <c r="J231" s="30" t="s">
        <v>2</v>
      </c>
      <c r="K231" s="72"/>
    </row>
    <row r="232" spans="1:11" ht="20" customHeight="1" x14ac:dyDescent="0.2">
      <c r="A232" s="74"/>
      <c r="B232" s="75"/>
      <c r="C232" s="5"/>
      <c r="D232" s="38" t="str">
        <f>IF(D231="Uitmuntend","€ 1.300",IF(D231="Voldoende","€ 300",IF(D231="matig","-€ 1.300",IF(D231="onacceptabel"," KO "," "))))</f>
        <v xml:space="preserve"> </v>
      </c>
      <c r="E232" s="73"/>
      <c r="G232" s="38" t="str">
        <f>IF(G231="Uitmuntend","€ 1.300",IF(G231="Voldoende","€ 300",IF(G231="matig","-€ 1.300",IF(G231="onacceptabel"," KO "," "))))</f>
        <v xml:space="preserve"> </v>
      </c>
      <c r="H232" s="73"/>
      <c r="J232" s="38" t="str">
        <f>IF(J231="Uitmuntend","€ 1.300",IF(J231="Voldoende","€ 300",IF(J231="matig","-€ 1.300",IF(J231="onacceptabel"," KO "," "))))</f>
        <v xml:space="preserve"> </v>
      </c>
      <c r="K232" s="73"/>
    </row>
    <row r="233" spans="1:11" ht="20" customHeight="1" x14ac:dyDescent="0.2">
      <c r="A233" s="66" t="str">
        <f>Productdemonstratie!A27</f>
        <v>3. Uitstraling/vormgeving passend bij het bij het ontwerp en gevraagde kleuren uit bijlage 10</v>
      </c>
      <c r="B233" s="37" t="str">
        <f>Architect!$A$1</f>
        <v>Architect</v>
      </c>
      <c r="C233" s="5"/>
      <c r="D233" s="9" t="str">
        <f>Architect!C47</f>
        <v>SCORE</v>
      </c>
      <c r="E233" s="71" t="s">
        <v>0</v>
      </c>
      <c r="G233" s="9" t="str">
        <f>Architect!E47</f>
        <v>SCORE</v>
      </c>
      <c r="H233" s="71" t="s">
        <v>0</v>
      </c>
      <c r="J233" s="9" t="str">
        <f>Architect!G47</f>
        <v>SCORE</v>
      </c>
      <c r="K233" s="71" t="s">
        <v>0</v>
      </c>
    </row>
    <row r="234" spans="1:11" ht="20" customHeight="1" x14ac:dyDescent="0.2">
      <c r="A234" s="67"/>
      <c r="B234" s="37" t="str">
        <f>'Medewerker Interieurverzorging'!$A$1</f>
        <v>Medewerker Interieurverzorging</v>
      </c>
      <c r="C234" s="5"/>
      <c r="D234" s="9" t="str">
        <f>'Medewerker Interieurverzorging'!C47</f>
        <v>SCORE</v>
      </c>
      <c r="E234" s="72"/>
      <c r="G234" s="9" t="str">
        <f>'Medewerker Interieurverzorging'!E47</f>
        <v>SCORE</v>
      </c>
      <c r="H234" s="72"/>
      <c r="J234" s="9" t="str">
        <f>'Medewerker Interieurverzorging'!G47</f>
        <v>SCORE</v>
      </c>
      <c r="K234" s="72"/>
    </row>
    <row r="235" spans="1:11" ht="20" customHeight="1" x14ac:dyDescent="0.2">
      <c r="A235" s="67"/>
      <c r="B235" s="37" t="str">
        <f>'Medewerker Bodedienst 1'!$A$1</f>
        <v>Medewerker Bodedienst 1</v>
      </c>
      <c r="C235" s="5"/>
      <c r="D235" s="9" t="str">
        <f>'Medewerker Bodedienst 1'!C47</f>
        <v>SCORE</v>
      </c>
      <c r="E235" s="72"/>
      <c r="G235" s="9" t="str">
        <f>'Medewerker Bodedienst 1'!E47</f>
        <v>SCORE</v>
      </c>
      <c r="H235" s="72"/>
      <c r="J235" s="9" t="str">
        <f>'Medewerker Bodedienst 1'!G47</f>
        <v>SCORE</v>
      </c>
      <c r="K235" s="72"/>
    </row>
    <row r="236" spans="1:11" ht="20" customHeight="1" x14ac:dyDescent="0.2">
      <c r="A236" s="67"/>
      <c r="B236" s="37" t="str">
        <f>'Medewerker Bodedienst 2'!$A$1</f>
        <v>Medewerker Bodedienst 2</v>
      </c>
      <c r="C236" s="5"/>
      <c r="D236" s="9" t="str">
        <f>'Medewerker Bodedienst 2'!C47</f>
        <v>SCORE</v>
      </c>
      <c r="E236" s="72"/>
      <c r="G236" s="9" t="str">
        <f>'Medewerker Bodedienst 2'!E47</f>
        <v>SCORE</v>
      </c>
      <c r="H236" s="72"/>
      <c r="J236" s="9" t="str">
        <f>'Medewerker Bodedienst 2'!G47</f>
        <v>SCORE</v>
      </c>
      <c r="K236" s="72"/>
    </row>
    <row r="237" spans="1:11" ht="20" customHeight="1" x14ac:dyDescent="0.2">
      <c r="A237" s="67"/>
      <c r="B237" s="37" t="str">
        <f>'Medewerker Fysiek Domein'!$A$1</f>
        <v>Medewerker Fysiek Domein</v>
      </c>
      <c r="C237" s="5"/>
      <c r="D237" s="9" t="str">
        <f>'Medewerker Fysiek Domein'!C47</f>
        <v>SCORE</v>
      </c>
      <c r="E237" s="72"/>
      <c r="G237" s="9" t="str">
        <f>'Medewerker Fysiek Domein'!E47</f>
        <v>SCORE</v>
      </c>
      <c r="H237" s="72"/>
      <c r="J237" s="9" t="str">
        <f>'Medewerker Fysiek Domein'!G47</f>
        <v>SCORE</v>
      </c>
      <c r="K237" s="72"/>
    </row>
    <row r="238" spans="1:11" ht="20" customHeight="1" x14ac:dyDescent="0.2">
      <c r="A238" s="67"/>
      <c r="B238" s="37" t="str">
        <f>'Medewerker Bedrijfsvoering'!$A$1</f>
        <v>Medewerker Bedrijfsvoering</v>
      </c>
      <c r="C238" s="5"/>
      <c r="D238" s="9" t="str">
        <f>'Medewerker Bedrijfsvoering'!C47</f>
        <v>SCORE</v>
      </c>
      <c r="E238" s="72"/>
      <c r="G238" s="9" t="str">
        <f>'Medewerker Bedrijfsvoering'!E47</f>
        <v>SCORE</v>
      </c>
      <c r="H238" s="72"/>
      <c r="J238" s="9" t="str">
        <f>'Medewerker Bedrijfsvoering'!G47</f>
        <v>SCORE</v>
      </c>
      <c r="K238" s="72"/>
    </row>
    <row r="239" spans="1:11" ht="20" customHeight="1" x14ac:dyDescent="0.2">
      <c r="A239" s="67"/>
      <c r="B239" s="37" t="str">
        <f>'Medewerker Sociaal Domein'!$A$1</f>
        <v>Medewerker Sociaal Domein</v>
      </c>
      <c r="C239" s="5"/>
      <c r="D239" s="9" t="str">
        <f>'Medewerker Sociaal Domein'!C47</f>
        <v>SCORE</v>
      </c>
      <c r="E239" s="72"/>
      <c r="G239" s="9" t="str">
        <f>'Medewerker Sociaal Domein'!E47</f>
        <v>SCORE</v>
      </c>
      <c r="H239" s="72"/>
      <c r="J239" s="9" t="str">
        <f>'Medewerker Sociaal Domein'!G47</f>
        <v>SCORE</v>
      </c>
      <c r="K239" s="72"/>
    </row>
    <row r="240" spans="1:11" ht="20" customHeight="1" x14ac:dyDescent="0.2">
      <c r="A240" s="67"/>
      <c r="B240" s="37" t="str">
        <f>'Senior Projectleider'!$A$1</f>
        <v>Senior Projectleider</v>
      </c>
      <c r="C240" s="5"/>
      <c r="D240" s="9" t="str">
        <f>'Senior Projectleider'!C47</f>
        <v>SCORE</v>
      </c>
      <c r="E240" s="72"/>
      <c r="G240" s="9" t="str">
        <f>'Senior Projectleider'!E47</f>
        <v>SCORE</v>
      </c>
      <c r="H240" s="72"/>
      <c r="J240" s="9" t="str">
        <f>'Senior Projectleider'!G47</f>
        <v>SCORE</v>
      </c>
      <c r="K240" s="72"/>
    </row>
    <row r="241" spans="1:11" ht="20" customHeight="1" x14ac:dyDescent="0.2">
      <c r="A241" s="68"/>
      <c r="B241" s="37" t="str">
        <f>'Junior Projectleider'!$A$1</f>
        <v>Junior Projectleider</v>
      </c>
      <c r="C241" s="5"/>
      <c r="D241" s="9" t="str">
        <f>'Junior Projectleider'!C47</f>
        <v>SCORE</v>
      </c>
      <c r="E241" s="72"/>
      <c r="G241" s="9" t="str">
        <f>'Junior Projectleider'!E47</f>
        <v>SCORE</v>
      </c>
      <c r="H241" s="72"/>
      <c r="J241" s="9" t="str">
        <f>'Junior Projectleider'!G47</f>
        <v>SCORE</v>
      </c>
      <c r="K241" s="72"/>
    </row>
    <row r="242" spans="1:11" ht="20" customHeight="1" x14ac:dyDescent="0.2">
      <c r="A242" s="74" t="s">
        <v>1</v>
      </c>
      <c r="B242" s="75"/>
      <c r="C242" s="5"/>
      <c r="D242" s="30" t="s">
        <v>2</v>
      </c>
      <c r="E242" s="72"/>
      <c r="G242" s="30" t="s">
        <v>2</v>
      </c>
      <c r="H242" s="72"/>
      <c r="J242" s="30" t="s">
        <v>2</v>
      </c>
      <c r="K242" s="72"/>
    </row>
    <row r="243" spans="1:11" ht="20" customHeight="1" x14ac:dyDescent="0.2">
      <c r="A243" s="74"/>
      <c r="B243" s="75"/>
      <c r="C243" s="5"/>
      <c r="D243" s="38" t="str">
        <f>IF(D242="Uitmuntend","€ 1.300",IF(D242="Voldoende","€ 300",IF(D242="matig","-€ 1.300",IF(D242="onacceptabel"," KO "," "))))</f>
        <v xml:space="preserve"> </v>
      </c>
      <c r="E243" s="73"/>
      <c r="G243" s="38" t="str">
        <f>IF(G242="Uitmuntend","€ 1.300",IF(G242="Voldoende","€ 300",IF(G242="matig","-€ 1.300",IF(G242="onacceptabel"," KO "," "))))</f>
        <v xml:space="preserve"> </v>
      </c>
      <c r="H243" s="73"/>
      <c r="J243" s="38" t="str">
        <f>IF(J242="Uitmuntend","€ 1.300",IF(J242="Voldoende","€ 300",IF(J242="matig","-€ 1.300",IF(J242="onacceptabel"," KO "," "))))</f>
        <v xml:space="preserve"> </v>
      </c>
      <c r="K243" s="73"/>
    </row>
    <row r="244" spans="1:11" ht="20" customHeight="1" x14ac:dyDescent="0.2">
      <c r="A244" s="66" t="str">
        <f>Productdemonstratie!A28</f>
        <v>4. Gemak schoonmaken</v>
      </c>
      <c r="B244" s="37" t="str">
        <f>Architect!$A$1</f>
        <v>Architect</v>
      </c>
      <c r="C244" s="5"/>
      <c r="D244" s="9" t="str">
        <f>Architect!C49</f>
        <v>SCORE</v>
      </c>
      <c r="E244" s="71" t="s">
        <v>0</v>
      </c>
      <c r="G244" s="9" t="str">
        <f>Architect!E49</f>
        <v>SCORE</v>
      </c>
      <c r="H244" s="71" t="s">
        <v>0</v>
      </c>
      <c r="J244" s="9" t="str">
        <f>Architect!G49</f>
        <v>SCORE</v>
      </c>
      <c r="K244" s="71" t="s">
        <v>0</v>
      </c>
    </row>
    <row r="245" spans="1:11" ht="20" customHeight="1" x14ac:dyDescent="0.2">
      <c r="A245" s="67"/>
      <c r="B245" s="37" t="str">
        <f>'Medewerker Interieurverzorging'!$A$1</f>
        <v>Medewerker Interieurverzorging</v>
      </c>
      <c r="C245" s="5"/>
      <c r="D245" s="9" t="str">
        <f>'Medewerker Interieurverzorging'!C49</f>
        <v>SCORE</v>
      </c>
      <c r="E245" s="72"/>
      <c r="G245" s="9" t="str">
        <f>'Medewerker Interieurverzorging'!E49</f>
        <v>SCORE</v>
      </c>
      <c r="H245" s="72"/>
      <c r="J245" s="9" t="str">
        <f>'Medewerker Interieurverzorging'!G49</f>
        <v>SCORE</v>
      </c>
      <c r="K245" s="72"/>
    </row>
    <row r="246" spans="1:11" ht="20" customHeight="1" x14ac:dyDescent="0.2">
      <c r="A246" s="67"/>
      <c r="B246" s="37" t="str">
        <f>'Medewerker Bodedienst 1'!$A$1</f>
        <v>Medewerker Bodedienst 1</v>
      </c>
      <c r="C246" s="5"/>
      <c r="D246" s="9" t="str">
        <f>'Medewerker Bodedienst 1'!C49</f>
        <v>SCORE</v>
      </c>
      <c r="E246" s="72"/>
      <c r="G246" s="9" t="str">
        <f>'Medewerker Bodedienst 1'!E49</f>
        <v>SCORE</v>
      </c>
      <c r="H246" s="72"/>
      <c r="J246" s="9" t="str">
        <f>'Medewerker Bodedienst 1'!G49</f>
        <v>SCORE</v>
      </c>
      <c r="K246" s="72"/>
    </row>
    <row r="247" spans="1:11" ht="20" customHeight="1" x14ac:dyDescent="0.2">
      <c r="A247" s="67"/>
      <c r="B247" s="37" t="str">
        <f>'Medewerker Bodedienst 2'!$A$1</f>
        <v>Medewerker Bodedienst 2</v>
      </c>
      <c r="C247" s="5"/>
      <c r="D247" s="9" t="str">
        <f>'Medewerker Bodedienst 2'!C49</f>
        <v>SCORE</v>
      </c>
      <c r="E247" s="72"/>
      <c r="G247" s="9" t="str">
        <f>'Medewerker Bodedienst 2'!E49</f>
        <v>SCORE</v>
      </c>
      <c r="H247" s="72"/>
      <c r="J247" s="9" t="str">
        <f>'Medewerker Bodedienst 2'!G49</f>
        <v>SCORE</v>
      </c>
      <c r="K247" s="72"/>
    </row>
    <row r="248" spans="1:11" ht="20" customHeight="1" x14ac:dyDescent="0.2">
      <c r="A248" s="67"/>
      <c r="B248" s="37" t="str">
        <f>'Medewerker Fysiek Domein'!$A$1</f>
        <v>Medewerker Fysiek Domein</v>
      </c>
      <c r="C248" s="5"/>
      <c r="D248" s="9" t="str">
        <f>'Medewerker Fysiek Domein'!C49</f>
        <v>SCORE</v>
      </c>
      <c r="E248" s="72"/>
      <c r="G248" s="9" t="str">
        <f>'Medewerker Fysiek Domein'!E49</f>
        <v>SCORE</v>
      </c>
      <c r="H248" s="72"/>
      <c r="J248" s="9" t="str">
        <f>'Medewerker Fysiek Domein'!G49</f>
        <v>SCORE</v>
      </c>
      <c r="K248" s="72"/>
    </row>
    <row r="249" spans="1:11" ht="20" customHeight="1" x14ac:dyDescent="0.2">
      <c r="A249" s="67"/>
      <c r="B249" s="37" t="str">
        <f>'Medewerker Bedrijfsvoering'!$A$1</f>
        <v>Medewerker Bedrijfsvoering</v>
      </c>
      <c r="C249" s="5"/>
      <c r="D249" s="9" t="str">
        <f>'Medewerker Bedrijfsvoering'!C49</f>
        <v>SCORE</v>
      </c>
      <c r="E249" s="72"/>
      <c r="G249" s="9" t="str">
        <f>'Medewerker Bedrijfsvoering'!E49</f>
        <v>SCORE</v>
      </c>
      <c r="H249" s="72"/>
      <c r="J249" s="9" t="str">
        <f>'Medewerker Bedrijfsvoering'!G49</f>
        <v>SCORE</v>
      </c>
      <c r="K249" s="72"/>
    </row>
    <row r="250" spans="1:11" ht="20" customHeight="1" x14ac:dyDescent="0.2">
      <c r="A250" s="67"/>
      <c r="B250" s="37" t="str">
        <f>'Medewerker Sociaal Domein'!$A$1</f>
        <v>Medewerker Sociaal Domein</v>
      </c>
      <c r="C250" s="5"/>
      <c r="D250" s="9" t="str">
        <f>'Medewerker Sociaal Domein'!C49</f>
        <v>SCORE</v>
      </c>
      <c r="E250" s="72"/>
      <c r="G250" s="9" t="str">
        <f>'Medewerker Sociaal Domein'!E49</f>
        <v>SCORE</v>
      </c>
      <c r="H250" s="72"/>
      <c r="J250" s="9" t="str">
        <f>'Medewerker Sociaal Domein'!G49</f>
        <v>SCORE</v>
      </c>
      <c r="K250" s="72"/>
    </row>
    <row r="251" spans="1:11" ht="20" customHeight="1" x14ac:dyDescent="0.2">
      <c r="A251" s="67"/>
      <c r="B251" s="37" t="str">
        <f>'Senior Projectleider'!$A$1</f>
        <v>Senior Projectleider</v>
      </c>
      <c r="C251" s="5"/>
      <c r="D251" s="9" t="str">
        <f>'Senior Projectleider'!C49</f>
        <v>SCORE</v>
      </c>
      <c r="E251" s="72"/>
      <c r="G251" s="9" t="str">
        <f>'Senior Projectleider'!E49</f>
        <v>SCORE</v>
      </c>
      <c r="H251" s="72"/>
      <c r="J251" s="9" t="str">
        <f>'Senior Projectleider'!G49</f>
        <v>SCORE</v>
      </c>
      <c r="K251" s="72"/>
    </row>
    <row r="252" spans="1:11" ht="20" customHeight="1" x14ac:dyDescent="0.2">
      <c r="A252" s="68"/>
      <c r="B252" s="37" t="str">
        <f>'Junior Projectleider'!$A$1</f>
        <v>Junior Projectleider</v>
      </c>
      <c r="C252" s="5"/>
      <c r="D252" s="9" t="str">
        <f>'Junior Projectleider'!C49</f>
        <v>SCORE</v>
      </c>
      <c r="E252" s="72"/>
      <c r="G252" s="9" t="str">
        <f>'Junior Projectleider'!E49</f>
        <v>SCORE</v>
      </c>
      <c r="H252" s="72"/>
      <c r="J252" s="9" t="str">
        <f>'Junior Projectleider'!G49</f>
        <v>SCORE</v>
      </c>
      <c r="K252" s="72"/>
    </row>
    <row r="253" spans="1:11" ht="20" customHeight="1" x14ac:dyDescent="0.2">
      <c r="A253" s="74" t="s">
        <v>1</v>
      </c>
      <c r="B253" s="75"/>
      <c r="C253" s="5"/>
      <c r="D253" s="30" t="s">
        <v>2</v>
      </c>
      <c r="E253" s="72"/>
      <c r="G253" s="30" t="s">
        <v>2</v>
      </c>
      <c r="H253" s="72"/>
      <c r="J253" s="30" t="s">
        <v>2</v>
      </c>
      <c r="K253" s="72"/>
    </row>
    <row r="254" spans="1:11" ht="20" customHeight="1" x14ac:dyDescent="0.2">
      <c r="A254" s="74"/>
      <c r="B254" s="75"/>
      <c r="C254" s="5"/>
      <c r="D254" s="38" t="str">
        <f>IF(D253="Uitmuntend","€ 1.300",IF(D253="Voldoende","€ 300",IF(D253="matig","-€ 1.300",IF(D253="onacceptabel"," KO "," "))))</f>
        <v xml:space="preserve"> </v>
      </c>
      <c r="E254" s="73"/>
      <c r="G254" s="38" t="str">
        <f>IF(G253="Uitmuntend","€ 1.300",IF(G253="Voldoende","€ 300",IF(G253="matig","-€ 1.300",IF(G253="onacceptabel"," KO "," "))))</f>
        <v xml:space="preserve"> </v>
      </c>
      <c r="H254" s="73"/>
      <c r="J254" s="38" t="str">
        <f>IF(J253="Uitmuntend","€ 1.300",IF(J253="Voldoende","€ 300",IF(J253="matig","-€ 1.300",IF(J253="onacceptabel"," KO "," "))))</f>
        <v xml:space="preserve"> </v>
      </c>
      <c r="K254" s="73"/>
    </row>
    <row r="255" spans="1:11" ht="20" customHeight="1" x14ac:dyDescent="0.2">
      <c r="A255" s="66" t="str">
        <f>Productdemonstratie!A29</f>
        <v>5. Mate veiligheid (scherpe randen, hoeken, stevigheid)</v>
      </c>
      <c r="B255" s="37" t="str">
        <f>Architect!$A$1</f>
        <v>Architect</v>
      </c>
      <c r="C255" s="5"/>
      <c r="D255" s="9" t="str">
        <f>Architect!C51</f>
        <v>SCORE</v>
      </c>
      <c r="E255" s="71" t="s">
        <v>0</v>
      </c>
      <c r="G255" s="9" t="str">
        <f>Architect!E51</f>
        <v>SCORE</v>
      </c>
      <c r="H255" s="71" t="s">
        <v>0</v>
      </c>
      <c r="J255" s="9" t="str">
        <f>Architect!G51</f>
        <v>SCORE</v>
      </c>
      <c r="K255" s="71" t="s">
        <v>0</v>
      </c>
    </row>
    <row r="256" spans="1:11" ht="20" customHeight="1" x14ac:dyDescent="0.2">
      <c r="A256" s="67"/>
      <c r="B256" s="37" t="str">
        <f>'Medewerker Interieurverzorging'!$A$1</f>
        <v>Medewerker Interieurverzorging</v>
      </c>
      <c r="C256" s="5"/>
      <c r="D256" s="9" t="str">
        <f>'Medewerker Interieurverzorging'!C51</f>
        <v>SCORE</v>
      </c>
      <c r="E256" s="72"/>
      <c r="G256" s="9" t="str">
        <f>'Medewerker Interieurverzorging'!E51</f>
        <v>SCORE</v>
      </c>
      <c r="H256" s="72"/>
      <c r="J256" s="9" t="str">
        <f>'Medewerker Interieurverzorging'!G51</f>
        <v>SCORE</v>
      </c>
      <c r="K256" s="72"/>
    </row>
    <row r="257" spans="1:11" ht="20" customHeight="1" x14ac:dyDescent="0.2">
      <c r="A257" s="67"/>
      <c r="B257" s="37" t="str">
        <f>'Medewerker Bodedienst 1'!$A$1</f>
        <v>Medewerker Bodedienst 1</v>
      </c>
      <c r="C257" s="5"/>
      <c r="D257" s="9" t="str">
        <f>'Medewerker Bodedienst 1'!C51</f>
        <v>SCORE</v>
      </c>
      <c r="E257" s="72"/>
      <c r="G257" s="9" t="str">
        <f>'Medewerker Bodedienst 1'!E51</f>
        <v>SCORE</v>
      </c>
      <c r="H257" s="72"/>
      <c r="J257" s="9" t="str">
        <f>'Medewerker Bodedienst 1'!G51</f>
        <v>SCORE</v>
      </c>
      <c r="K257" s="72"/>
    </row>
    <row r="258" spans="1:11" ht="20" customHeight="1" x14ac:dyDescent="0.2">
      <c r="A258" s="67"/>
      <c r="B258" s="37" t="str">
        <f>'Medewerker Bodedienst 2'!$A$1</f>
        <v>Medewerker Bodedienst 2</v>
      </c>
      <c r="C258" s="5"/>
      <c r="D258" s="9" t="str">
        <f>'Medewerker Bodedienst 2'!C51</f>
        <v>SCORE</v>
      </c>
      <c r="E258" s="72"/>
      <c r="G258" s="9" t="str">
        <f>'Medewerker Bodedienst 2'!E51</f>
        <v>SCORE</v>
      </c>
      <c r="H258" s="72"/>
      <c r="J258" s="9" t="str">
        <f>'Medewerker Bodedienst 2'!G51</f>
        <v>SCORE</v>
      </c>
      <c r="K258" s="72"/>
    </row>
    <row r="259" spans="1:11" ht="20" customHeight="1" x14ac:dyDescent="0.2">
      <c r="A259" s="67"/>
      <c r="B259" s="37" t="str">
        <f>'Medewerker Fysiek Domein'!$A$1</f>
        <v>Medewerker Fysiek Domein</v>
      </c>
      <c r="C259" s="5"/>
      <c r="D259" s="9" t="str">
        <f>'Medewerker Fysiek Domein'!C51</f>
        <v>SCORE</v>
      </c>
      <c r="E259" s="72"/>
      <c r="G259" s="9" t="str">
        <f>'Medewerker Fysiek Domein'!E51</f>
        <v>SCORE</v>
      </c>
      <c r="H259" s="72"/>
      <c r="J259" s="9" t="str">
        <f>'Medewerker Fysiek Domein'!G51</f>
        <v>SCORE</v>
      </c>
      <c r="K259" s="72"/>
    </row>
    <row r="260" spans="1:11" ht="20" customHeight="1" x14ac:dyDescent="0.2">
      <c r="A260" s="67"/>
      <c r="B260" s="37" t="str">
        <f>'Medewerker Bedrijfsvoering'!$A$1</f>
        <v>Medewerker Bedrijfsvoering</v>
      </c>
      <c r="C260" s="5"/>
      <c r="D260" s="9" t="str">
        <f>'Medewerker Bedrijfsvoering'!C51</f>
        <v>SCORE</v>
      </c>
      <c r="E260" s="72"/>
      <c r="G260" s="9" t="str">
        <f>'Medewerker Bedrijfsvoering'!E51</f>
        <v>SCORE</v>
      </c>
      <c r="H260" s="72"/>
      <c r="J260" s="9" t="str">
        <f>'Medewerker Bedrijfsvoering'!G51</f>
        <v>SCORE</v>
      </c>
      <c r="K260" s="72"/>
    </row>
    <row r="261" spans="1:11" ht="20" customHeight="1" x14ac:dyDescent="0.2">
      <c r="A261" s="67"/>
      <c r="B261" s="37" t="str">
        <f>'Medewerker Sociaal Domein'!$A$1</f>
        <v>Medewerker Sociaal Domein</v>
      </c>
      <c r="C261" s="5"/>
      <c r="D261" s="9" t="str">
        <f>'Medewerker Sociaal Domein'!C51</f>
        <v>SCORE</v>
      </c>
      <c r="E261" s="72"/>
      <c r="G261" s="9" t="str">
        <f>'Medewerker Sociaal Domein'!E51</f>
        <v>SCORE</v>
      </c>
      <c r="H261" s="72"/>
      <c r="J261" s="9" t="str">
        <f>'Medewerker Sociaal Domein'!G51</f>
        <v>SCORE</v>
      </c>
      <c r="K261" s="72"/>
    </row>
    <row r="262" spans="1:11" ht="20" customHeight="1" x14ac:dyDescent="0.2">
      <c r="A262" s="67"/>
      <c r="B262" s="37" t="str">
        <f>'Senior Projectleider'!$A$1</f>
        <v>Senior Projectleider</v>
      </c>
      <c r="C262" s="5"/>
      <c r="D262" s="9" t="str">
        <f>'Senior Projectleider'!C51</f>
        <v>SCORE</v>
      </c>
      <c r="E262" s="72"/>
      <c r="G262" s="9" t="str">
        <f>'Senior Projectleider'!E51</f>
        <v>SCORE</v>
      </c>
      <c r="H262" s="72"/>
      <c r="J262" s="9" t="str">
        <f>'Senior Projectleider'!G51</f>
        <v>SCORE</v>
      </c>
      <c r="K262" s="72"/>
    </row>
    <row r="263" spans="1:11" ht="20" customHeight="1" x14ac:dyDescent="0.2">
      <c r="A263" s="68"/>
      <c r="B263" s="37" t="str">
        <f>'Junior Projectleider'!$A$1</f>
        <v>Junior Projectleider</v>
      </c>
      <c r="C263" s="5"/>
      <c r="D263" s="9" t="str">
        <f>'Junior Projectleider'!C51</f>
        <v>SCORE</v>
      </c>
      <c r="E263" s="72"/>
      <c r="G263" s="9" t="str">
        <f>'Junior Projectleider'!E51</f>
        <v>SCORE</v>
      </c>
      <c r="H263" s="72"/>
      <c r="J263" s="9" t="str">
        <f>'Junior Projectleider'!G51</f>
        <v>SCORE</v>
      </c>
      <c r="K263" s="72"/>
    </row>
    <row r="264" spans="1:11" ht="20" customHeight="1" x14ac:dyDescent="0.2">
      <c r="A264" s="74" t="s">
        <v>1</v>
      </c>
      <c r="B264" s="75"/>
      <c r="C264" s="5"/>
      <c r="D264" s="30" t="s">
        <v>2</v>
      </c>
      <c r="E264" s="72"/>
      <c r="G264" s="30" t="s">
        <v>2</v>
      </c>
      <c r="H264" s="72"/>
      <c r="J264" s="30" t="s">
        <v>2</v>
      </c>
      <c r="K264" s="72"/>
    </row>
    <row r="265" spans="1:11" ht="20" customHeight="1" x14ac:dyDescent="0.2">
      <c r="A265" s="74"/>
      <c r="B265" s="75"/>
      <c r="C265" s="5"/>
      <c r="D265" s="38" t="str">
        <f>IF(D264="Uitmuntend","€ 1.300",IF(D264="Voldoende","€ 300",IF(D264="matig","-€ 1.300",IF(D264="onacceptabel"," KO "," "))))</f>
        <v xml:space="preserve"> </v>
      </c>
      <c r="E265" s="73"/>
      <c r="G265" s="38" t="str">
        <f>IF(G264="Uitmuntend","€ 1.300",IF(G264="Voldoende","€ 300",IF(G264="matig","-€ 1.300",IF(G264="onacceptabel"," KO "," "))))</f>
        <v xml:space="preserve"> </v>
      </c>
      <c r="H265" s="73"/>
      <c r="J265" s="38" t="str">
        <f>IF(J264="Uitmuntend","€ 1.300",IF(J264="Voldoende","€ 300",IF(J264="matig","-€ 1.300",IF(J264="onacceptabel"," KO "," "))))</f>
        <v xml:space="preserve"> </v>
      </c>
      <c r="K265" s="73"/>
    </row>
    <row r="266" spans="1:11" ht="20" customHeight="1" x14ac:dyDescent="0.2">
      <c r="A266" s="66" t="str">
        <f>Productdemonstratie!A30</f>
        <v>6. Zitcomfort</v>
      </c>
      <c r="B266" s="37" t="str">
        <f>Architect!$A$1</f>
        <v>Architect</v>
      </c>
      <c r="C266" s="5"/>
      <c r="D266" s="9" t="str">
        <f>Architect!C53</f>
        <v>SCORE</v>
      </c>
      <c r="E266" s="71" t="s">
        <v>0</v>
      </c>
      <c r="G266" s="9" t="str">
        <f>Architect!E53</f>
        <v>SCORE</v>
      </c>
      <c r="H266" s="71" t="s">
        <v>0</v>
      </c>
      <c r="J266" s="9" t="str">
        <f>Architect!G53</f>
        <v>SCORE</v>
      </c>
      <c r="K266" s="71" t="s">
        <v>0</v>
      </c>
    </row>
    <row r="267" spans="1:11" ht="20" customHeight="1" x14ac:dyDescent="0.2">
      <c r="A267" s="67"/>
      <c r="B267" s="37" t="str">
        <f>'Medewerker Interieurverzorging'!$A$1</f>
        <v>Medewerker Interieurverzorging</v>
      </c>
      <c r="C267" s="5"/>
      <c r="D267" s="9" t="str">
        <f>'Medewerker Interieurverzorging'!C53</f>
        <v>SCORE</v>
      </c>
      <c r="E267" s="72"/>
      <c r="G267" s="9" t="str">
        <f>'Medewerker Interieurverzorging'!E53</f>
        <v>SCORE</v>
      </c>
      <c r="H267" s="72"/>
      <c r="J267" s="9" t="str">
        <f>'Medewerker Interieurverzorging'!G53</f>
        <v>SCORE</v>
      </c>
      <c r="K267" s="72"/>
    </row>
    <row r="268" spans="1:11" ht="20" customHeight="1" x14ac:dyDescent="0.2">
      <c r="A268" s="67"/>
      <c r="B268" s="37" t="str">
        <f>'Medewerker Bodedienst 1'!$A$1</f>
        <v>Medewerker Bodedienst 1</v>
      </c>
      <c r="C268" s="5"/>
      <c r="D268" s="9" t="str">
        <f>'Medewerker Bodedienst 1'!C53</f>
        <v>SCORE</v>
      </c>
      <c r="E268" s="72"/>
      <c r="G268" s="9" t="str">
        <f>'Medewerker Bodedienst 1'!E53</f>
        <v>SCORE</v>
      </c>
      <c r="H268" s="72"/>
      <c r="J268" s="9" t="str">
        <f>'Medewerker Bodedienst 1'!G53</f>
        <v>SCORE</v>
      </c>
      <c r="K268" s="72"/>
    </row>
    <row r="269" spans="1:11" ht="20" customHeight="1" x14ac:dyDescent="0.2">
      <c r="A269" s="67"/>
      <c r="B269" s="37" t="str">
        <f>'Medewerker Bodedienst 2'!$A$1</f>
        <v>Medewerker Bodedienst 2</v>
      </c>
      <c r="C269" s="5"/>
      <c r="D269" s="9" t="str">
        <f>'Medewerker Bodedienst 2'!C53</f>
        <v>SCORE</v>
      </c>
      <c r="E269" s="72"/>
      <c r="G269" s="9" t="str">
        <f>'Medewerker Bodedienst 2'!E53</f>
        <v>SCORE</v>
      </c>
      <c r="H269" s="72"/>
      <c r="J269" s="9" t="str">
        <f>'Medewerker Bodedienst 2'!G53</f>
        <v>SCORE</v>
      </c>
      <c r="K269" s="72"/>
    </row>
    <row r="270" spans="1:11" ht="20" customHeight="1" x14ac:dyDescent="0.2">
      <c r="A270" s="67"/>
      <c r="B270" s="37" t="str">
        <f>'Medewerker Fysiek Domein'!$A$1</f>
        <v>Medewerker Fysiek Domein</v>
      </c>
      <c r="C270" s="5"/>
      <c r="D270" s="9" t="str">
        <f>'Medewerker Fysiek Domein'!C53</f>
        <v>SCORE</v>
      </c>
      <c r="E270" s="72"/>
      <c r="G270" s="9" t="str">
        <f>'Medewerker Fysiek Domein'!E53</f>
        <v>SCORE</v>
      </c>
      <c r="H270" s="72"/>
      <c r="J270" s="9" t="str">
        <f>'Medewerker Fysiek Domein'!G53</f>
        <v>SCORE</v>
      </c>
      <c r="K270" s="72"/>
    </row>
    <row r="271" spans="1:11" ht="20" customHeight="1" x14ac:dyDescent="0.2">
      <c r="A271" s="67"/>
      <c r="B271" s="37" t="str">
        <f>'Medewerker Bedrijfsvoering'!$A$1</f>
        <v>Medewerker Bedrijfsvoering</v>
      </c>
      <c r="C271" s="5"/>
      <c r="D271" s="9" t="str">
        <f>'Medewerker Bedrijfsvoering'!C53</f>
        <v>SCORE</v>
      </c>
      <c r="E271" s="72"/>
      <c r="G271" s="9" t="str">
        <f>'Medewerker Bedrijfsvoering'!E53</f>
        <v>SCORE</v>
      </c>
      <c r="H271" s="72"/>
      <c r="J271" s="9" t="str">
        <f>'Medewerker Bedrijfsvoering'!G53</f>
        <v>SCORE</v>
      </c>
      <c r="K271" s="72"/>
    </row>
    <row r="272" spans="1:11" ht="20" customHeight="1" x14ac:dyDescent="0.2">
      <c r="A272" s="67"/>
      <c r="B272" s="37" t="str">
        <f>'Medewerker Sociaal Domein'!$A$1</f>
        <v>Medewerker Sociaal Domein</v>
      </c>
      <c r="C272" s="5"/>
      <c r="D272" s="9" t="str">
        <f>'Medewerker Sociaal Domein'!C53</f>
        <v>SCORE</v>
      </c>
      <c r="E272" s="72"/>
      <c r="G272" s="9" t="str">
        <f>'Medewerker Sociaal Domein'!E53</f>
        <v>SCORE</v>
      </c>
      <c r="H272" s="72"/>
      <c r="J272" s="9" t="str">
        <f>'Medewerker Sociaal Domein'!G53</f>
        <v>SCORE</v>
      </c>
      <c r="K272" s="72"/>
    </row>
    <row r="273" spans="1:11" ht="20" customHeight="1" x14ac:dyDescent="0.2">
      <c r="A273" s="67"/>
      <c r="B273" s="37" t="str">
        <f>'Senior Projectleider'!$A$1</f>
        <v>Senior Projectleider</v>
      </c>
      <c r="C273" s="5"/>
      <c r="D273" s="9" t="str">
        <f>'Senior Projectleider'!C53</f>
        <v>SCORE</v>
      </c>
      <c r="E273" s="72"/>
      <c r="G273" s="9" t="str">
        <f>'Senior Projectleider'!E53</f>
        <v>SCORE</v>
      </c>
      <c r="H273" s="72"/>
      <c r="J273" s="9" t="str">
        <f>'Senior Projectleider'!G53</f>
        <v>SCORE</v>
      </c>
      <c r="K273" s="72"/>
    </row>
    <row r="274" spans="1:11" ht="20" customHeight="1" x14ac:dyDescent="0.2">
      <c r="A274" s="68"/>
      <c r="B274" s="37" t="str">
        <f>'Junior Projectleider'!$A$1</f>
        <v>Junior Projectleider</v>
      </c>
      <c r="C274" s="5"/>
      <c r="D274" s="9" t="str">
        <f>'Junior Projectleider'!C53</f>
        <v>SCORE</v>
      </c>
      <c r="E274" s="72"/>
      <c r="G274" s="9" t="str">
        <f>'Junior Projectleider'!E53</f>
        <v>SCORE</v>
      </c>
      <c r="H274" s="72"/>
      <c r="J274" s="9" t="str">
        <f>'Junior Projectleider'!G53</f>
        <v>SCORE</v>
      </c>
      <c r="K274" s="72"/>
    </row>
    <row r="275" spans="1:11" ht="20" customHeight="1" x14ac:dyDescent="0.2">
      <c r="A275" s="74" t="s">
        <v>1</v>
      </c>
      <c r="B275" s="75"/>
      <c r="C275" s="5"/>
      <c r="D275" s="30" t="s">
        <v>2</v>
      </c>
      <c r="E275" s="72"/>
      <c r="G275" s="30" t="s">
        <v>2</v>
      </c>
      <c r="H275" s="72"/>
      <c r="J275" s="30" t="s">
        <v>2</v>
      </c>
      <c r="K275" s="72"/>
    </row>
    <row r="276" spans="1:11" ht="20" customHeight="1" x14ac:dyDescent="0.2">
      <c r="A276" s="74"/>
      <c r="B276" s="75"/>
      <c r="C276" s="5"/>
      <c r="D276" s="38" t="str">
        <f>IF(D275="Uitmuntend","€ 1.300",IF(D275="Voldoende","€ 300",IF(D275="matig","-€ 1.300",IF(D275="onacceptabel"," KO "," "))))</f>
        <v xml:space="preserve"> </v>
      </c>
      <c r="E276" s="73"/>
      <c r="G276" s="38" t="str">
        <f>IF(G275="Uitmuntend","€ 1.300",IF(G275="Voldoende","€ 300",IF(G275="matig","-€ 1.300",IF(G275="onacceptabel"," KO "," "))))</f>
        <v xml:space="preserve"> </v>
      </c>
      <c r="H276" s="73"/>
      <c r="J276" s="38" t="str">
        <f>IF(J275="Uitmuntend","€ 1.300",IF(J275="Voldoende","€ 300",IF(J275="matig","-€ 1.300",IF(J275="onacceptabel"," KO "," "))))</f>
        <v xml:space="preserve"> </v>
      </c>
      <c r="K276" s="73"/>
    </row>
    <row r="277" spans="1:11" ht="30" customHeight="1" x14ac:dyDescent="0.2">
      <c r="A277" s="74" t="s">
        <v>18</v>
      </c>
      <c r="B277" s="75"/>
      <c r="C277" s="10"/>
      <c r="D277" s="69" t="e">
        <f>D221+D232+D243+D254+D265+D276</f>
        <v>#VALUE!</v>
      </c>
      <c r="E277" s="70"/>
      <c r="G277" s="69" t="e">
        <f>G221+G232+G243+G254+G265+G276</f>
        <v>#VALUE!</v>
      </c>
      <c r="H277" s="70"/>
      <c r="J277" s="69" t="e">
        <f>J221+J232+J243+J254+J265+J276</f>
        <v>#VALUE!</v>
      </c>
      <c r="K277" s="70"/>
    </row>
    <row r="278" spans="1:11" ht="30" customHeight="1" x14ac:dyDescent="0.2">
      <c r="D278" s="14" t="s">
        <v>46</v>
      </c>
      <c r="G278" s="14" t="s">
        <v>46</v>
      </c>
      <c r="J278" s="14" t="s">
        <v>46</v>
      </c>
    </row>
    <row r="279" spans="1:11" ht="20" customHeight="1" x14ac:dyDescent="0.2">
      <c r="A279" s="80" t="str">
        <f>Productdemonstratie!A31</f>
        <v xml:space="preserve">5.	Barkruk pantry hoog – Code Z.09 </v>
      </c>
      <c r="B279" s="81"/>
      <c r="C279" s="81"/>
      <c r="D279" s="81"/>
      <c r="E279" s="81"/>
      <c r="F279" s="81"/>
      <c r="G279" s="81"/>
      <c r="H279" s="81"/>
      <c r="I279" s="81"/>
      <c r="J279" s="81"/>
      <c r="K279" s="81"/>
    </row>
    <row r="280" spans="1:11" ht="20" customHeight="1" x14ac:dyDescent="0.2">
      <c r="A280" s="66" t="str">
        <f>Productdemonstratie!A32</f>
        <v xml:space="preserve">1. Stabiliteit </v>
      </c>
      <c r="B280" s="37" t="str">
        <f>Architect!$A$1</f>
        <v>Architect</v>
      </c>
      <c r="C280" s="5"/>
      <c r="D280" s="9" t="str">
        <f>Architect!C56</f>
        <v>SCORE</v>
      </c>
      <c r="E280" s="71" t="s">
        <v>0</v>
      </c>
      <c r="G280" s="9" t="str">
        <f>Architect!E56</f>
        <v>SCORE</v>
      </c>
      <c r="H280" s="71" t="s">
        <v>0</v>
      </c>
      <c r="J280" s="9" t="str">
        <f>Architect!G56</f>
        <v>SCORE</v>
      </c>
      <c r="K280" s="71" t="s">
        <v>0</v>
      </c>
    </row>
    <row r="281" spans="1:11" ht="20" customHeight="1" x14ac:dyDescent="0.2">
      <c r="A281" s="67"/>
      <c r="B281" s="37" t="str">
        <f>'Medewerker Interieurverzorging'!$A$1</f>
        <v>Medewerker Interieurverzorging</v>
      </c>
      <c r="C281" s="5"/>
      <c r="D281" s="9" t="str">
        <f>'Medewerker Interieurverzorging'!C56</f>
        <v>SCORE</v>
      </c>
      <c r="E281" s="72"/>
      <c r="G281" s="9" t="str">
        <f>'Medewerker Interieurverzorging'!E56</f>
        <v>SCORE</v>
      </c>
      <c r="H281" s="72"/>
      <c r="J281" s="9" t="str">
        <f>'Medewerker Interieurverzorging'!G56</f>
        <v>SCORE</v>
      </c>
      <c r="K281" s="72"/>
    </row>
    <row r="282" spans="1:11" ht="20" customHeight="1" x14ac:dyDescent="0.2">
      <c r="A282" s="67"/>
      <c r="B282" s="37" t="str">
        <f>'Medewerker Bodedienst 1'!$A$1</f>
        <v>Medewerker Bodedienst 1</v>
      </c>
      <c r="C282" s="5"/>
      <c r="D282" s="9" t="str">
        <f>'Medewerker Bodedienst 1'!C56</f>
        <v>SCORE</v>
      </c>
      <c r="E282" s="72"/>
      <c r="G282" s="9" t="str">
        <f>'Medewerker Bodedienst 1'!E56</f>
        <v>SCORE</v>
      </c>
      <c r="H282" s="72"/>
      <c r="J282" s="9" t="str">
        <f>'Medewerker Bodedienst 1'!G56</f>
        <v>SCORE</v>
      </c>
      <c r="K282" s="72"/>
    </row>
    <row r="283" spans="1:11" ht="20" customHeight="1" x14ac:dyDescent="0.2">
      <c r="A283" s="67"/>
      <c r="B283" s="37" t="str">
        <f>'Medewerker Bodedienst 2'!$A$1</f>
        <v>Medewerker Bodedienst 2</v>
      </c>
      <c r="C283" s="5"/>
      <c r="D283" s="9" t="str">
        <f>'Medewerker Bodedienst 2'!C56</f>
        <v>SCORE</v>
      </c>
      <c r="E283" s="72"/>
      <c r="G283" s="9" t="str">
        <f>'Medewerker Bodedienst 2'!E56</f>
        <v>SCORE</v>
      </c>
      <c r="H283" s="72"/>
      <c r="J283" s="9" t="str">
        <f>'Medewerker Bodedienst 2'!G56</f>
        <v>SCORE</v>
      </c>
      <c r="K283" s="72"/>
    </row>
    <row r="284" spans="1:11" ht="20" customHeight="1" x14ac:dyDescent="0.2">
      <c r="A284" s="67"/>
      <c r="B284" s="37" t="str">
        <f>'Medewerker Fysiek Domein'!$A$1</f>
        <v>Medewerker Fysiek Domein</v>
      </c>
      <c r="C284" s="5"/>
      <c r="D284" s="9" t="str">
        <f>'Medewerker Fysiek Domein'!C56</f>
        <v>SCORE</v>
      </c>
      <c r="E284" s="72"/>
      <c r="G284" s="9" t="str">
        <f>'Medewerker Fysiek Domein'!E56</f>
        <v>SCORE</v>
      </c>
      <c r="H284" s="72"/>
      <c r="J284" s="9" t="str">
        <f>'Medewerker Fysiek Domein'!G56</f>
        <v>SCORE</v>
      </c>
      <c r="K284" s="72"/>
    </row>
    <row r="285" spans="1:11" ht="20" customHeight="1" x14ac:dyDescent="0.2">
      <c r="A285" s="67"/>
      <c r="B285" s="37" t="str">
        <f>'Medewerker Bedrijfsvoering'!$A$1</f>
        <v>Medewerker Bedrijfsvoering</v>
      </c>
      <c r="C285" s="5"/>
      <c r="D285" s="9" t="str">
        <f>'Medewerker Bedrijfsvoering'!C56</f>
        <v>SCORE</v>
      </c>
      <c r="E285" s="72"/>
      <c r="G285" s="9" t="str">
        <f>'Medewerker Bedrijfsvoering'!E56</f>
        <v>SCORE</v>
      </c>
      <c r="H285" s="72"/>
      <c r="J285" s="9" t="str">
        <f>'Medewerker Bedrijfsvoering'!G56</f>
        <v>SCORE</v>
      </c>
      <c r="K285" s="72"/>
    </row>
    <row r="286" spans="1:11" ht="20" customHeight="1" x14ac:dyDescent="0.2">
      <c r="A286" s="67"/>
      <c r="B286" s="37" t="str">
        <f>'Medewerker Sociaal Domein'!$A$1</f>
        <v>Medewerker Sociaal Domein</v>
      </c>
      <c r="C286" s="5"/>
      <c r="D286" s="9" t="str">
        <f>'Medewerker Sociaal Domein'!C56</f>
        <v>SCORE</v>
      </c>
      <c r="E286" s="72"/>
      <c r="G286" s="9" t="str">
        <f>'Medewerker Sociaal Domein'!E56</f>
        <v>SCORE</v>
      </c>
      <c r="H286" s="72"/>
      <c r="J286" s="9" t="str">
        <f>'Medewerker Sociaal Domein'!G56</f>
        <v>SCORE</v>
      </c>
      <c r="K286" s="72"/>
    </row>
    <row r="287" spans="1:11" ht="20" customHeight="1" x14ac:dyDescent="0.2">
      <c r="A287" s="67"/>
      <c r="B287" s="37" t="str">
        <f>'Senior Projectleider'!$A$1</f>
        <v>Senior Projectleider</v>
      </c>
      <c r="C287" s="5"/>
      <c r="D287" s="9" t="str">
        <f>'Senior Projectleider'!C56</f>
        <v>SCORE</v>
      </c>
      <c r="E287" s="72"/>
      <c r="G287" s="9" t="str">
        <f>'Senior Projectleider'!E56</f>
        <v>SCORE</v>
      </c>
      <c r="H287" s="72"/>
      <c r="J287" s="9" t="str">
        <f>'Senior Projectleider'!G56</f>
        <v>SCORE</v>
      </c>
      <c r="K287" s="72"/>
    </row>
    <row r="288" spans="1:11" ht="20" customHeight="1" x14ac:dyDescent="0.2">
      <c r="A288" s="68"/>
      <c r="B288" s="37" t="str">
        <f>'Junior Projectleider'!$A$1</f>
        <v>Junior Projectleider</v>
      </c>
      <c r="C288" s="5"/>
      <c r="D288" s="9" t="str">
        <f>'Junior Projectleider'!C56</f>
        <v>SCORE</v>
      </c>
      <c r="E288" s="72"/>
      <c r="G288" s="9" t="str">
        <f>'Junior Projectleider'!E56</f>
        <v>SCORE</v>
      </c>
      <c r="H288" s="72"/>
      <c r="J288" s="9" t="str">
        <f>'Junior Projectleider'!G56</f>
        <v>SCORE</v>
      </c>
      <c r="K288" s="72"/>
    </row>
    <row r="289" spans="1:11" ht="20" customHeight="1" x14ac:dyDescent="0.2">
      <c r="A289" s="74" t="s">
        <v>1</v>
      </c>
      <c r="B289" s="75"/>
      <c r="C289" s="5"/>
      <c r="D289" s="30" t="s">
        <v>2</v>
      </c>
      <c r="E289" s="72"/>
      <c r="G289" s="30" t="s">
        <v>2</v>
      </c>
      <c r="H289" s="72"/>
      <c r="J289" s="30" t="s">
        <v>2</v>
      </c>
      <c r="K289" s="72"/>
    </row>
    <row r="290" spans="1:11" ht="20" customHeight="1" x14ac:dyDescent="0.2">
      <c r="A290" s="74"/>
      <c r="B290" s="75"/>
      <c r="C290" s="5"/>
      <c r="D290" s="38" t="str">
        <f>IF(D289="Uitmuntend","€ 1.300",IF(D289="Voldoende","€ 300",IF(D289="matig","-€ 1.300",IF(D289="onacceptabel"," KO "," "))))</f>
        <v xml:space="preserve"> </v>
      </c>
      <c r="E290" s="73"/>
      <c r="G290" s="38" t="str">
        <f>IF(G289="Uitmuntend","€ 1.300",IF(G289="Voldoende","€ 300",IF(G289="matig","-€ 1.300",IF(G289="onacceptabel"," KO "," "))))</f>
        <v xml:space="preserve"> </v>
      </c>
      <c r="H290" s="73"/>
      <c r="J290" s="38" t="str">
        <f>IF(J289="Uitmuntend","€ 1.300",IF(J289="Voldoende","€ 300",IF(J289="matig","-€ 1.300",IF(J289="onacceptabel"," KO "," "))))</f>
        <v xml:space="preserve"> </v>
      </c>
      <c r="K290" s="73"/>
    </row>
    <row r="291" spans="1:11" ht="20" customHeight="1" x14ac:dyDescent="0.2">
      <c r="A291" s="66" t="str">
        <f>Productdemonstratie!A33</f>
        <v>2. Constructie tussen frame en zitting</v>
      </c>
      <c r="B291" s="37" t="str">
        <f>Architect!$A$1</f>
        <v>Architect</v>
      </c>
      <c r="C291" s="5"/>
      <c r="D291" s="9" t="str">
        <f>Architect!C58</f>
        <v>SCORE</v>
      </c>
      <c r="E291" s="71" t="s">
        <v>0</v>
      </c>
      <c r="G291" s="9" t="str">
        <f>Architect!E58</f>
        <v>SCORE</v>
      </c>
      <c r="H291" s="71" t="s">
        <v>0</v>
      </c>
      <c r="J291" s="9" t="str">
        <f>Architect!G58</f>
        <v>SCORE</v>
      </c>
      <c r="K291" s="71" t="s">
        <v>0</v>
      </c>
    </row>
    <row r="292" spans="1:11" ht="20" customHeight="1" x14ac:dyDescent="0.2">
      <c r="A292" s="67"/>
      <c r="B292" s="37" t="str">
        <f>'Medewerker Interieurverzorging'!$A$1</f>
        <v>Medewerker Interieurverzorging</v>
      </c>
      <c r="C292" s="5"/>
      <c r="D292" s="9" t="str">
        <f>'Medewerker Interieurverzorging'!C58</f>
        <v>SCORE</v>
      </c>
      <c r="E292" s="72"/>
      <c r="G292" s="9" t="str">
        <f>'Medewerker Interieurverzorging'!E58</f>
        <v>SCORE</v>
      </c>
      <c r="H292" s="72"/>
      <c r="J292" s="9" t="str">
        <f>'Medewerker Interieurverzorging'!G58</f>
        <v>SCORE</v>
      </c>
      <c r="K292" s="72"/>
    </row>
    <row r="293" spans="1:11" ht="20" customHeight="1" x14ac:dyDescent="0.2">
      <c r="A293" s="67"/>
      <c r="B293" s="37" t="str">
        <f>'Medewerker Bodedienst 1'!$A$1</f>
        <v>Medewerker Bodedienst 1</v>
      </c>
      <c r="C293" s="5"/>
      <c r="D293" s="9" t="str">
        <f>'Medewerker Bodedienst 1'!C58</f>
        <v>SCORE</v>
      </c>
      <c r="E293" s="72"/>
      <c r="G293" s="9" t="str">
        <f>'Medewerker Bodedienst 1'!E58</f>
        <v>SCORE</v>
      </c>
      <c r="H293" s="72"/>
      <c r="J293" s="9" t="str">
        <f>'Medewerker Bodedienst 1'!G58</f>
        <v>SCORE</v>
      </c>
      <c r="K293" s="72"/>
    </row>
    <row r="294" spans="1:11" ht="20" customHeight="1" x14ac:dyDescent="0.2">
      <c r="A294" s="67"/>
      <c r="B294" s="37" t="str">
        <f>'Medewerker Bodedienst 2'!$A$1</f>
        <v>Medewerker Bodedienst 2</v>
      </c>
      <c r="C294" s="5"/>
      <c r="D294" s="9" t="str">
        <f>'Medewerker Bodedienst 2'!C58</f>
        <v>SCORE</v>
      </c>
      <c r="E294" s="72"/>
      <c r="G294" s="9" t="str">
        <f>'Medewerker Bodedienst 2'!E58</f>
        <v>SCORE</v>
      </c>
      <c r="H294" s="72"/>
      <c r="J294" s="9" t="str">
        <f>'Medewerker Bodedienst 2'!G58</f>
        <v>SCORE</v>
      </c>
      <c r="K294" s="72"/>
    </row>
    <row r="295" spans="1:11" ht="20" customHeight="1" x14ac:dyDescent="0.2">
      <c r="A295" s="67"/>
      <c r="B295" s="37" t="str">
        <f>'Medewerker Fysiek Domein'!$A$1</f>
        <v>Medewerker Fysiek Domein</v>
      </c>
      <c r="C295" s="5"/>
      <c r="D295" s="9" t="str">
        <f>'Medewerker Fysiek Domein'!C58</f>
        <v>SCORE</v>
      </c>
      <c r="E295" s="72"/>
      <c r="G295" s="9" t="str">
        <f>'Medewerker Fysiek Domein'!E58</f>
        <v>SCORE</v>
      </c>
      <c r="H295" s="72"/>
      <c r="J295" s="9" t="str">
        <f>'Medewerker Fysiek Domein'!G58</f>
        <v>SCORE</v>
      </c>
      <c r="K295" s="72"/>
    </row>
    <row r="296" spans="1:11" ht="20" customHeight="1" x14ac:dyDescent="0.2">
      <c r="A296" s="67"/>
      <c r="B296" s="37" t="str">
        <f>'Medewerker Bedrijfsvoering'!$A$1</f>
        <v>Medewerker Bedrijfsvoering</v>
      </c>
      <c r="C296" s="5"/>
      <c r="D296" s="9" t="str">
        <f>'Medewerker Bedrijfsvoering'!C58</f>
        <v>SCORE</v>
      </c>
      <c r="E296" s="72"/>
      <c r="G296" s="9" t="str">
        <f>'Medewerker Bedrijfsvoering'!E58</f>
        <v>SCORE</v>
      </c>
      <c r="H296" s="72"/>
      <c r="J296" s="9" t="str">
        <f>'Medewerker Bedrijfsvoering'!G58</f>
        <v>SCORE</v>
      </c>
      <c r="K296" s="72"/>
    </row>
    <row r="297" spans="1:11" ht="20" customHeight="1" x14ac:dyDescent="0.2">
      <c r="A297" s="67"/>
      <c r="B297" s="37" t="str">
        <f>'Medewerker Sociaal Domein'!$A$1</f>
        <v>Medewerker Sociaal Domein</v>
      </c>
      <c r="C297" s="5"/>
      <c r="D297" s="9" t="str">
        <f>'Medewerker Sociaal Domein'!C58</f>
        <v>SCORE</v>
      </c>
      <c r="E297" s="72"/>
      <c r="G297" s="9" t="str">
        <f>'Medewerker Sociaal Domein'!E58</f>
        <v>SCORE</v>
      </c>
      <c r="H297" s="72"/>
      <c r="J297" s="9" t="str">
        <f>'Medewerker Sociaal Domein'!G58</f>
        <v>SCORE</v>
      </c>
      <c r="K297" s="72"/>
    </row>
    <row r="298" spans="1:11" ht="20" customHeight="1" x14ac:dyDescent="0.2">
      <c r="A298" s="67"/>
      <c r="B298" s="37" t="str">
        <f>'Senior Projectleider'!$A$1</f>
        <v>Senior Projectleider</v>
      </c>
      <c r="C298" s="5"/>
      <c r="D298" s="9" t="str">
        <f>'Senior Projectleider'!C58</f>
        <v>SCORE</v>
      </c>
      <c r="E298" s="72"/>
      <c r="G298" s="9" t="str">
        <f>'Senior Projectleider'!E58</f>
        <v>SCORE</v>
      </c>
      <c r="H298" s="72"/>
      <c r="J298" s="9" t="str">
        <f>'Senior Projectleider'!G58</f>
        <v>SCORE</v>
      </c>
      <c r="K298" s="72"/>
    </row>
    <row r="299" spans="1:11" ht="20" customHeight="1" x14ac:dyDescent="0.2">
      <c r="A299" s="68"/>
      <c r="B299" s="37" t="str">
        <f>'Junior Projectleider'!$A$1</f>
        <v>Junior Projectleider</v>
      </c>
      <c r="C299" s="5"/>
      <c r="D299" s="9" t="str">
        <f>'Junior Projectleider'!C58</f>
        <v>SCORE</v>
      </c>
      <c r="E299" s="72"/>
      <c r="G299" s="9" t="str">
        <f>'Junior Projectleider'!E58</f>
        <v>SCORE</v>
      </c>
      <c r="H299" s="72"/>
      <c r="J299" s="9" t="str">
        <f>'Junior Projectleider'!G58</f>
        <v>SCORE</v>
      </c>
      <c r="K299" s="72"/>
    </row>
    <row r="300" spans="1:11" ht="20" customHeight="1" x14ac:dyDescent="0.2">
      <c r="A300" s="74" t="s">
        <v>1</v>
      </c>
      <c r="B300" s="75"/>
      <c r="C300" s="5"/>
      <c r="D300" s="30" t="s">
        <v>2</v>
      </c>
      <c r="E300" s="72"/>
      <c r="G300" s="30" t="s">
        <v>2</v>
      </c>
      <c r="H300" s="72"/>
      <c r="J300" s="30" t="s">
        <v>2</v>
      </c>
      <c r="K300" s="72"/>
    </row>
    <row r="301" spans="1:11" ht="20" customHeight="1" x14ac:dyDescent="0.2">
      <c r="A301" s="74"/>
      <c r="B301" s="75"/>
      <c r="C301" s="5"/>
      <c r="D301" s="38" t="str">
        <f>IF(D300="Uitmuntend","€ 1.300",IF(D300="Voldoende","€ 300",IF(D300="matig","-€ 1.300",IF(D300="onacceptabel"," KO "," "))))</f>
        <v xml:space="preserve"> </v>
      </c>
      <c r="E301" s="73"/>
      <c r="G301" s="38" t="str">
        <f>IF(G300="Uitmuntend","€ 1.300",IF(G300="Voldoende","€ 300",IF(G300="matig","-€ 1.300",IF(G300="onacceptabel"," KO "," "))))</f>
        <v xml:space="preserve"> </v>
      </c>
      <c r="H301" s="73"/>
      <c r="J301" s="38" t="str">
        <f>IF(J300="Uitmuntend","€ 1.300",IF(J300="Voldoende","€ 300",IF(J300="matig","-€ 1.300",IF(J300="onacceptabel"," KO "," "))))</f>
        <v xml:space="preserve"> </v>
      </c>
      <c r="K301" s="73"/>
    </row>
    <row r="302" spans="1:11" ht="20" customHeight="1" x14ac:dyDescent="0.2">
      <c r="A302" s="66" t="str">
        <f>Productdemonstratie!A34</f>
        <v>3. Uitstraling/vormgeving passend bij het bij het ontwerp en gevraagde kleuren uit bijlage 10</v>
      </c>
      <c r="B302" s="37" t="str">
        <f>Architect!$A$1</f>
        <v>Architect</v>
      </c>
      <c r="C302" s="5"/>
      <c r="D302" s="9" t="str">
        <f>Architect!C60</f>
        <v>SCORE</v>
      </c>
      <c r="E302" s="71" t="s">
        <v>0</v>
      </c>
      <c r="G302" s="9" t="str">
        <f>Architect!E60</f>
        <v>SCORE</v>
      </c>
      <c r="H302" s="71" t="s">
        <v>0</v>
      </c>
      <c r="J302" s="9" t="str">
        <f>Architect!G60</f>
        <v>SCORE</v>
      </c>
      <c r="K302" s="71" t="s">
        <v>0</v>
      </c>
    </row>
    <row r="303" spans="1:11" ht="20" customHeight="1" x14ac:dyDescent="0.2">
      <c r="A303" s="67"/>
      <c r="B303" s="37" t="str">
        <f>'Medewerker Interieurverzorging'!$A$1</f>
        <v>Medewerker Interieurverzorging</v>
      </c>
      <c r="C303" s="5"/>
      <c r="D303" s="9" t="str">
        <f>'Medewerker Interieurverzorging'!C60</f>
        <v>SCORE</v>
      </c>
      <c r="E303" s="72"/>
      <c r="G303" s="9" t="str">
        <f>'Medewerker Interieurverzorging'!E60</f>
        <v>SCORE</v>
      </c>
      <c r="H303" s="72"/>
      <c r="J303" s="9" t="str">
        <f>'Medewerker Interieurverzorging'!G60</f>
        <v>SCORE</v>
      </c>
      <c r="K303" s="72"/>
    </row>
    <row r="304" spans="1:11" ht="20" customHeight="1" x14ac:dyDescent="0.2">
      <c r="A304" s="67"/>
      <c r="B304" s="37" t="str">
        <f>'Medewerker Bodedienst 1'!$A$1</f>
        <v>Medewerker Bodedienst 1</v>
      </c>
      <c r="C304" s="5"/>
      <c r="D304" s="9" t="str">
        <f>'Medewerker Bodedienst 1'!C60</f>
        <v>SCORE</v>
      </c>
      <c r="E304" s="72"/>
      <c r="G304" s="9" t="str">
        <f>'Medewerker Bodedienst 1'!E60</f>
        <v>SCORE</v>
      </c>
      <c r="H304" s="72"/>
      <c r="J304" s="9" t="str">
        <f>'Medewerker Bodedienst 1'!G60</f>
        <v>SCORE</v>
      </c>
      <c r="K304" s="72"/>
    </row>
    <row r="305" spans="1:11" ht="20" customHeight="1" x14ac:dyDescent="0.2">
      <c r="A305" s="67"/>
      <c r="B305" s="37" t="str">
        <f>'Medewerker Bodedienst 2'!$A$1</f>
        <v>Medewerker Bodedienst 2</v>
      </c>
      <c r="C305" s="5"/>
      <c r="D305" s="9" t="str">
        <f>'Medewerker Bodedienst 2'!C60</f>
        <v>SCORE</v>
      </c>
      <c r="E305" s="72"/>
      <c r="G305" s="9" t="str">
        <f>'Medewerker Bodedienst 2'!E60</f>
        <v>SCORE</v>
      </c>
      <c r="H305" s="72"/>
      <c r="J305" s="9" t="str">
        <f>'Medewerker Bodedienst 2'!G60</f>
        <v>SCORE</v>
      </c>
      <c r="K305" s="72"/>
    </row>
    <row r="306" spans="1:11" ht="20" customHeight="1" x14ac:dyDescent="0.2">
      <c r="A306" s="67"/>
      <c r="B306" s="37" t="str">
        <f>'Medewerker Fysiek Domein'!$A$1</f>
        <v>Medewerker Fysiek Domein</v>
      </c>
      <c r="C306" s="5"/>
      <c r="D306" s="9" t="str">
        <f>'Medewerker Fysiek Domein'!C60</f>
        <v>SCORE</v>
      </c>
      <c r="E306" s="72"/>
      <c r="G306" s="9" t="str">
        <f>'Medewerker Fysiek Domein'!E60</f>
        <v>SCORE</v>
      </c>
      <c r="H306" s="72"/>
      <c r="J306" s="9" t="str">
        <f>'Medewerker Fysiek Domein'!G60</f>
        <v>SCORE</v>
      </c>
      <c r="K306" s="72"/>
    </row>
    <row r="307" spans="1:11" ht="20" customHeight="1" x14ac:dyDescent="0.2">
      <c r="A307" s="67"/>
      <c r="B307" s="37" t="str">
        <f>'Medewerker Bedrijfsvoering'!$A$1</f>
        <v>Medewerker Bedrijfsvoering</v>
      </c>
      <c r="C307" s="5"/>
      <c r="D307" s="9" t="str">
        <f>'Medewerker Bedrijfsvoering'!C60</f>
        <v>SCORE</v>
      </c>
      <c r="E307" s="72"/>
      <c r="G307" s="9" t="str">
        <f>'Medewerker Bedrijfsvoering'!E60</f>
        <v>SCORE</v>
      </c>
      <c r="H307" s="72"/>
      <c r="J307" s="9" t="str">
        <f>'Medewerker Bedrijfsvoering'!G60</f>
        <v>SCORE</v>
      </c>
      <c r="K307" s="72"/>
    </row>
    <row r="308" spans="1:11" ht="20" customHeight="1" x14ac:dyDescent="0.2">
      <c r="A308" s="67"/>
      <c r="B308" s="37" t="str">
        <f>'Medewerker Sociaal Domein'!$A$1</f>
        <v>Medewerker Sociaal Domein</v>
      </c>
      <c r="C308" s="5"/>
      <c r="D308" s="9" t="str">
        <f>'Medewerker Sociaal Domein'!C60</f>
        <v>SCORE</v>
      </c>
      <c r="E308" s="72"/>
      <c r="G308" s="9" t="str">
        <f>'Medewerker Sociaal Domein'!E60</f>
        <v>SCORE</v>
      </c>
      <c r="H308" s="72"/>
      <c r="J308" s="9" t="str">
        <f>'Medewerker Sociaal Domein'!G60</f>
        <v>SCORE</v>
      </c>
      <c r="K308" s="72"/>
    </row>
    <row r="309" spans="1:11" ht="20" customHeight="1" x14ac:dyDescent="0.2">
      <c r="A309" s="67"/>
      <c r="B309" s="37" t="str">
        <f>'Senior Projectleider'!$A$1</f>
        <v>Senior Projectleider</v>
      </c>
      <c r="C309" s="5"/>
      <c r="D309" s="9" t="str">
        <f>'Senior Projectleider'!C60</f>
        <v>SCORE</v>
      </c>
      <c r="E309" s="72"/>
      <c r="G309" s="9" t="str">
        <f>'Senior Projectleider'!E60</f>
        <v>SCORE</v>
      </c>
      <c r="H309" s="72"/>
      <c r="J309" s="9" t="str">
        <f>'Senior Projectleider'!G60</f>
        <v>SCORE</v>
      </c>
      <c r="K309" s="72"/>
    </row>
    <row r="310" spans="1:11" ht="20" customHeight="1" x14ac:dyDescent="0.2">
      <c r="A310" s="68"/>
      <c r="B310" s="37" t="str">
        <f>'Junior Projectleider'!$A$1</f>
        <v>Junior Projectleider</v>
      </c>
      <c r="C310" s="5"/>
      <c r="D310" s="9" t="str">
        <f>'Junior Projectleider'!C60</f>
        <v>SCORE</v>
      </c>
      <c r="E310" s="72"/>
      <c r="G310" s="9" t="str">
        <f>'Junior Projectleider'!E60</f>
        <v>SCORE</v>
      </c>
      <c r="H310" s="72"/>
      <c r="J310" s="9" t="str">
        <f>'Junior Projectleider'!G60</f>
        <v>SCORE</v>
      </c>
      <c r="K310" s="72"/>
    </row>
    <row r="311" spans="1:11" ht="20" customHeight="1" x14ac:dyDescent="0.2">
      <c r="A311" s="74" t="s">
        <v>1</v>
      </c>
      <c r="B311" s="75"/>
      <c r="C311" s="5"/>
      <c r="D311" s="30" t="s">
        <v>2</v>
      </c>
      <c r="E311" s="72"/>
      <c r="G311" s="30" t="s">
        <v>2</v>
      </c>
      <c r="H311" s="72"/>
      <c r="J311" s="30" t="s">
        <v>2</v>
      </c>
      <c r="K311" s="72"/>
    </row>
    <row r="312" spans="1:11" ht="20" customHeight="1" x14ac:dyDescent="0.2">
      <c r="A312" s="74"/>
      <c r="B312" s="75"/>
      <c r="C312" s="5"/>
      <c r="D312" s="38" t="str">
        <f>IF(D311="Uitmuntend","€ 1.300",IF(D311="Voldoende","€ 300",IF(D311="matig","-€ 1.300",IF(D311="onacceptabel"," KO "," "))))</f>
        <v xml:space="preserve"> </v>
      </c>
      <c r="E312" s="73"/>
      <c r="G312" s="38" t="str">
        <f>IF(G311="Uitmuntend","€ 1.300",IF(G311="Voldoende","€ 300",IF(G311="matig","-€ 1.300",IF(G311="onacceptabel"," KO "," "))))</f>
        <v xml:space="preserve"> </v>
      </c>
      <c r="H312" s="73"/>
      <c r="J312" s="38" t="str">
        <f>IF(J311="Uitmuntend","€ 1.300",IF(J311="Voldoende","€ 300",IF(J311="matig","-€ 1.300",IF(J311="onacceptabel"," KO "," "))))</f>
        <v xml:space="preserve"> </v>
      </c>
      <c r="K312" s="73"/>
    </row>
    <row r="313" spans="1:11" ht="20" customHeight="1" x14ac:dyDescent="0.2">
      <c r="A313" s="66" t="str">
        <f>Productdemonstratie!A35</f>
        <v>4. Gemak schoonmaken</v>
      </c>
      <c r="B313" s="37" t="str">
        <f>Architect!$A$1</f>
        <v>Architect</v>
      </c>
      <c r="C313" s="5"/>
      <c r="D313" s="9" t="str">
        <f>Architect!C62</f>
        <v>SCORE</v>
      </c>
      <c r="E313" s="71" t="s">
        <v>0</v>
      </c>
      <c r="G313" s="9" t="str">
        <f>Architect!E62</f>
        <v>SCORE</v>
      </c>
      <c r="H313" s="71" t="s">
        <v>0</v>
      </c>
      <c r="J313" s="9" t="str">
        <f>Architect!G62</f>
        <v>SCORE</v>
      </c>
      <c r="K313" s="71" t="s">
        <v>0</v>
      </c>
    </row>
    <row r="314" spans="1:11" ht="20" customHeight="1" x14ac:dyDescent="0.2">
      <c r="A314" s="67"/>
      <c r="B314" s="37" t="str">
        <f>'Medewerker Interieurverzorging'!$A$1</f>
        <v>Medewerker Interieurverzorging</v>
      </c>
      <c r="C314" s="5"/>
      <c r="D314" s="9" t="str">
        <f>'Medewerker Interieurverzorging'!C62</f>
        <v>SCORE</v>
      </c>
      <c r="E314" s="72"/>
      <c r="G314" s="9" t="str">
        <f>'Medewerker Interieurverzorging'!E62</f>
        <v>SCORE</v>
      </c>
      <c r="H314" s="72"/>
      <c r="J314" s="9" t="str">
        <f>'Medewerker Interieurverzorging'!G62</f>
        <v>SCORE</v>
      </c>
      <c r="K314" s="72"/>
    </row>
    <row r="315" spans="1:11" ht="20" customHeight="1" x14ac:dyDescent="0.2">
      <c r="A315" s="67"/>
      <c r="B315" s="37" t="str">
        <f>'Medewerker Bodedienst 1'!$A$1</f>
        <v>Medewerker Bodedienst 1</v>
      </c>
      <c r="C315" s="5"/>
      <c r="D315" s="9" t="str">
        <f>'Medewerker Bodedienst 1'!C62</f>
        <v>SCORE</v>
      </c>
      <c r="E315" s="72"/>
      <c r="G315" s="9" t="str">
        <f>'Medewerker Bodedienst 1'!E62</f>
        <v>SCORE</v>
      </c>
      <c r="H315" s="72"/>
      <c r="J315" s="9" t="str">
        <f>'Medewerker Bodedienst 1'!G62</f>
        <v>SCORE</v>
      </c>
      <c r="K315" s="72"/>
    </row>
    <row r="316" spans="1:11" ht="20" customHeight="1" x14ac:dyDescent="0.2">
      <c r="A316" s="67"/>
      <c r="B316" s="37" t="str">
        <f>'Medewerker Bodedienst 2'!$A$1</f>
        <v>Medewerker Bodedienst 2</v>
      </c>
      <c r="C316" s="5"/>
      <c r="D316" s="9" t="str">
        <f>'Medewerker Bodedienst 2'!C62</f>
        <v>SCORE</v>
      </c>
      <c r="E316" s="72"/>
      <c r="G316" s="9" t="str">
        <f>'Medewerker Bodedienst 2'!E62</f>
        <v>SCORE</v>
      </c>
      <c r="H316" s="72"/>
      <c r="J316" s="9" t="str">
        <f>'Medewerker Bodedienst 2'!G62</f>
        <v>SCORE</v>
      </c>
      <c r="K316" s="72"/>
    </row>
    <row r="317" spans="1:11" ht="20" customHeight="1" x14ac:dyDescent="0.2">
      <c r="A317" s="67"/>
      <c r="B317" s="37" t="str">
        <f>'Medewerker Fysiek Domein'!$A$1</f>
        <v>Medewerker Fysiek Domein</v>
      </c>
      <c r="C317" s="5"/>
      <c r="D317" s="9" t="str">
        <f>'Medewerker Fysiek Domein'!C62</f>
        <v>SCORE</v>
      </c>
      <c r="E317" s="72"/>
      <c r="G317" s="9" t="str">
        <f>'Medewerker Fysiek Domein'!E62</f>
        <v>SCORE</v>
      </c>
      <c r="H317" s="72"/>
      <c r="J317" s="9" t="str">
        <f>'Medewerker Fysiek Domein'!G62</f>
        <v>SCORE</v>
      </c>
      <c r="K317" s="72"/>
    </row>
    <row r="318" spans="1:11" ht="20" customHeight="1" x14ac:dyDescent="0.2">
      <c r="A318" s="67"/>
      <c r="B318" s="37" t="str">
        <f>'Medewerker Bedrijfsvoering'!$A$1</f>
        <v>Medewerker Bedrijfsvoering</v>
      </c>
      <c r="C318" s="5"/>
      <c r="D318" s="9" t="str">
        <f>'Medewerker Bedrijfsvoering'!C62</f>
        <v>SCORE</v>
      </c>
      <c r="E318" s="72"/>
      <c r="G318" s="9" t="str">
        <f>'Medewerker Bedrijfsvoering'!E62</f>
        <v>SCORE</v>
      </c>
      <c r="H318" s="72"/>
      <c r="J318" s="9" t="str">
        <f>'Medewerker Bedrijfsvoering'!G62</f>
        <v>SCORE</v>
      </c>
      <c r="K318" s="72"/>
    </row>
    <row r="319" spans="1:11" ht="20" customHeight="1" x14ac:dyDescent="0.2">
      <c r="A319" s="67"/>
      <c r="B319" s="37" t="str">
        <f>'Medewerker Sociaal Domein'!$A$1</f>
        <v>Medewerker Sociaal Domein</v>
      </c>
      <c r="C319" s="5"/>
      <c r="D319" s="9" t="str">
        <f>'Medewerker Sociaal Domein'!C62</f>
        <v>SCORE</v>
      </c>
      <c r="E319" s="72"/>
      <c r="G319" s="9" t="str">
        <f>'Medewerker Sociaal Domein'!E62</f>
        <v>SCORE</v>
      </c>
      <c r="H319" s="72"/>
      <c r="J319" s="9" t="str">
        <f>'Medewerker Sociaal Domein'!G62</f>
        <v>SCORE</v>
      </c>
      <c r="K319" s="72"/>
    </row>
    <row r="320" spans="1:11" ht="20" customHeight="1" x14ac:dyDescent="0.2">
      <c r="A320" s="67"/>
      <c r="B320" s="37" t="str">
        <f>'Senior Projectleider'!$A$1</f>
        <v>Senior Projectleider</v>
      </c>
      <c r="C320" s="5"/>
      <c r="D320" s="9" t="str">
        <f>'Senior Projectleider'!C62</f>
        <v>SCORE</v>
      </c>
      <c r="E320" s="72"/>
      <c r="G320" s="9" t="str">
        <f>'Senior Projectleider'!E62</f>
        <v>SCORE</v>
      </c>
      <c r="H320" s="72"/>
      <c r="J320" s="9" t="str">
        <f>'Senior Projectleider'!G62</f>
        <v>SCORE</v>
      </c>
      <c r="K320" s="72"/>
    </row>
    <row r="321" spans="1:11" ht="20" customHeight="1" x14ac:dyDescent="0.2">
      <c r="A321" s="68"/>
      <c r="B321" s="37" t="str">
        <f>'Junior Projectleider'!$A$1</f>
        <v>Junior Projectleider</v>
      </c>
      <c r="C321" s="5"/>
      <c r="D321" s="9" t="str">
        <f>'Junior Projectleider'!C62</f>
        <v>SCORE</v>
      </c>
      <c r="E321" s="72"/>
      <c r="G321" s="9" t="str">
        <f>'Junior Projectleider'!E62</f>
        <v>SCORE</v>
      </c>
      <c r="H321" s="72"/>
      <c r="J321" s="9" t="str">
        <f>'Junior Projectleider'!G62</f>
        <v>SCORE</v>
      </c>
      <c r="K321" s="72"/>
    </row>
    <row r="322" spans="1:11" ht="20" customHeight="1" x14ac:dyDescent="0.2">
      <c r="A322" s="74" t="s">
        <v>1</v>
      </c>
      <c r="B322" s="75"/>
      <c r="C322" s="5"/>
      <c r="D322" s="30" t="s">
        <v>2</v>
      </c>
      <c r="E322" s="72"/>
      <c r="G322" s="30" t="s">
        <v>2</v>
      </c>
      <c r="H322" s="72"/>
      <c r="J322" s="30" t="s">
        <v>2</v>
      </c>
      <c r="K322" s="72"/>
    </row>
    <row r="323" spans="1:11" ht="20" customHeight="1" x14ac:dyDescent="0.2">
      <c r="A323" s="74"/>
      <c r="B323" s="75"/>
      <c r="C323" s="5"/>
      <c r="D323" s="38" t="str">
        <f>IF(D322="Uitmuntend","€ 1.300",IF(D322="Voldoende","€ 300",IF(D322="matig","-€ 1.300",IF(D322="onacceptabel"," KO "," "))))</f>
        <v xml:space="preserve"> </v>
      </c>
      <c r="E323" s="73"/>
      <c r="G323" s="38" t="str">
        <f>IF(G322="Uitmuntend","€ 1.300",IF(G322="Voldoende","€ 300",IF(G322="matig","-€ 1.300",IF(G322="onacceptabel"," KO "," "))))</f>
        <v xml:space="preserve"> </v>
      </c>
      <c r="H323" s="73"/>
      <c r="J323" s="38" t="str">
        <f>IF(J322="Uitmuntend","€ 1.300",IF(J322="Voldoende","€ 300",IF(J322="matig","-€ 1.300",IF(J322="onacceptabel"," KO "," "))))</f>
        <v xml:space="preserve"> </v>
      </c>
      <c r="K323" s="73"/>
    </row>
    <row r="324" spans="1:11" ht="20" customHeight="1" x14ac:dyDescent="0.2">
      <c r="A324" s="66" t="str">
        <f>Productdemonstratie!A36</f>
        <v>5. Mate veiligheid (scherpe randen, hoeken, stevigheid)</v>
      </c>
      <c r="B324" s="37" t="str">
        <f>Architect!$A$1</f>
        <v>Architect</v>
      </c>
      <c r="C324" s="5"/>
      <c r="D324" s="9" t="str">
        <f>Architect!C64</f>
        <v>SCORE</v>
      </c>
      <c r="E324" s="71" t="s">
        <v>0</v>
      </c>
      <c r="G324" s="9" t="str">
        <f>Architect!E64</f>
        <v>SCORE</v>
      </c>
      <c r="H324" s="71" t="s">
        <v>0</v>
      </c>
      <c r="J324" s="9" t="str">
        <f>Architect!G64</f>
        <v>SCORE</v>
      </c>
      <c r="K324" s="71" t="s">
        <v>0</v>
      </c>
    </row>
    <row r="325" spans="1:11" ht="20" customHeight="1" x14ac:dyDescent="0.2">
      <c r="A325" s="67"/>
      <c r="B325" s="37" t="str">
        <f>'Medewerker Interieurverzorging'!$A$1</f>
        <v>Medewerker Interieurverzorging</v>
      </c>
      <c r="C325" s="5"/>
      <c r="D325" s="9" t="str">
        <f>'Medewerker Interieurverzorging'!C64</f>
        <v>SCORE</v>
      </c>
      <c r="E325" s="72"/>
      <c r="G325" s="9" t="str">
        <f>'Medewerker Interieurverzorging'!E64</f>
        <v>SCORE</v>
      </c>
      <c r="H325" s="72"/>
      <c r="J325" s="9" t="str">
        <f>'Medewerker Interieurverzorging'!G64</f>
        <v>SCORE</v>
      </c>
      <c r="K325" s="72"/>
    </row>
    <row r="326" spans="1:11" ht="20" customHeight="1" x14ac:dyDescent="0.2">
      <c r="A326" s="67"/>
      <c r="B326" s="37" t="str">
        <f>'Medewerker Bodedienst 1'!$A$1</f>
        <v>Medewerker Bodedienst 1</v>
      </c>
      <c r="C326" s="5"/>
      <c r="D326" s="9" t="str">
        <f>'Medewerker Bodedienst 1'!C64</f>
        <v>SCORE</v>
      </c>
      <c r="E326" s="72"/>
      <c r="G326" s="9" t="str">
        <f>'Medewerker Bodedienst 1'!E64</f>
        <v>SCORE</v>
      </c>
      <c r="H326" s="72"/>
      <c r="J326" s="9" t="str">
        <f>'Medewerker Bodedienst 1'!G64</f>
        <v>SCORE</v>
      </c>
      <c r="K326" s="72"/>
    </row>
    <row r="327" spans="1:11" ht="20" customHeight="1" x14ac:dyDescent="0.2">
      <c r="A327" s="67"/>
      <c r="B327" s="37" t="str">
        <f>'Medewerker Bodedienst 2'!$A$1</f>
        <v>Medewerker Bodedienst 2</v>
      </c>
      <c r="C327" s="5"/>
      <c r="D327" s="9" t="str">
        <f>'Medewerker Bodedienst 2'!C64</f>
        <v>SCORE</v>
      </c>
      <c r="E327" s="72"/>
      <c r="G327" s="9" t="str">
        <f>'Medewerker Bodedienst 2'!E64</f>
        <v>SCORE</v>
      </c>
      <c r="H327" s="72"/>
      <c r="J327" s="9" t="str">
        <f>'Medewerker Bodedienst 2'!G64</f>
        <v>SCORE</v>
      </c>
      <c r="K327" s="72"/>
    </row>
    <row r="328" spans="1:11" ht="20" customHeight="1" x14ac:dyDescent="0.2">
      <c r="A328" s="67"/>
      <c r="B328" s="37" t="str">
        <f>'Medewerker Fysiek Domein'!$A$1</f>
        <v>Medewerker Fysiek Domein</v>
      </c>
      <c r="C328" s="5"/>
      <c r="D328" s="9" t="str">
        <f>'Medewerker Fysiek Domein'!C64</f>
        <v>SCORE</v>
      </c>
      <c r="E328" s="72"/>
      <c r="G328" s="9" t="str">
        <f>'Medewerker Fysiek Domein'!E64</f>
        <v>SCORE</v>
      </c>
      <c r="H328" s="72"/>
      <c r="J328" s="9" t="str">
        <f>'Medewerker Fysiek Domein'!G64</f>
        <v>SCORE</v>
      </c>
      <c r="K328" s="72"/>
    </row>
    <row r="329" spans="1:11" ht="20" customHeight="1" x14ac:dyDescent="0.2">
      <c r="A329" s="67"/>
      <c r="B329" s="37" t="str">
        <f>'Medewerker Bedrijfsvoering'!$A$1</f>
        <v>Medewerker Bedrijfsvoering</v>
      </c>
      <c r="C329" s="5"/>
      <c r="D329" s="9" t="str">
        <f>'Medewerker Bedrijfsvoering'!C64</f>
        <v>SCORE</v>
      </c>
      <c r="E329" s="72"/>
      <c r="G329" s="9" t="str">
        <f>'Medewerker Bedrijfsvoering'!E64</f>
        <v>SCORE</v>
      </c>
      <c r="H329" s="72"/>
      <c r="J329" s="9" t="str">
        <f>'Medewerker Bedrijfsvoering'!G64</f>
        <v>SCORE</v>
      </c>
      <c r="K329" s="72"/>
    </row>
    <row r="330" spans="1:11" ht="20" customHeight="1" x14ac:dyDescent="0.2">
      <c r="A330" s="67"/>
      <c r="B330" s="37" t="str">
        <f>'Medewerker Sociaal Domein'!$A$1</f>
        <v>Medewerker Sociaal Domein</v>
      </c>
      <c r="C330" s="5"/>
      <c r="D330" s="9" t="str">
        <f>'Medewerker Sociaal Domein'!C64</f>
        <v>SCORE</v>
      </c>
      <c r="E330" s="72"/>
      <c r="G330" s="9" t="str">
        <f>'Medewerker Sociaal Domein'!E64</f>
        <v>SCORE</v>
      </c>
      <c r="H330" s="72"/>
      <c r="J330" s="9" t="str">
        <f>'Medewerker Sociaal Domein'!G64</f>
        <v>SCORE</v>
      </c>
      <c r="K330" s="72"/>
    </row>
    <row r="331" spans="1:11" ht="20" customHeight="1" x14ac:dyDescent="0.2">
      <c r="A331" s="67"/>
      <c r="B331" s="37" t="str">
        <f>'Senior Projectleider'!$A$1</f>
        <v>Senior Projectleider</v>
      </c>
      <c r="C331" s="5"/>
      <c r="D331" s="9" t="str">
        <f>'Senior Projectleider'!C64</f>
        <v>SCORE</v>
      </c>
      <c r="E331" s="72"/>
      <c r="G331" s="9" t="str">
        <f>'Senior Projectleider'!E64</f>
        <v>SCORE</v>
      </c>
      <c r="H331" s="72"/>
      <c r="J331" s="9" t="str">
        <f>'Senior Projectleider'!G64</f>
        <v>SCORE</v>
      </c>
      <c r="K331" s="72"/>
    </row>
    <row r="332" spans="1:11" ht="20" customHeight="1" x14ac:dyDescent="0.2">
      <c r="A332" s="68"/>
      <c r="B332" s="37" t="str">
        <f>'Junior Projectleider'!$A$1</f>
        <v>Junior Projectleider</v>
      </c>
      <c r="C332" s="5"/>
      <c r="D332" s="9" t="str">
        <f>'Junior Projectleider'!C64</f>
        <v>SCORE</v>
      </c>
      <c r="E332" s="72"/>
      <c r="G332" s="9" t="str">
        <f>'Junior Projectleider'!E64</f>
        <v>SCORE</v>
      </c>
      <c r="H332" s="72"/>
      <c r="J332" s="9" t="str">
        <f>'Junior Projectleider'!G64</f>
        <v>SCORE</v>
      </c>
      <c r="K332" s="72"/>
    </row>
    <row r="333" spans="1:11" ht="20" customHeight="1" x14ac:dyDescent="0.2">
      <c r="A333" s="74" t="s">
        <v>1</v>
      </c>
      <c r="B333" s="75"/>
      <c r="C333" s="5"/>
      <c r="D333" s="30" t="s">
        <v>2</v>
      </c>
      <c r="E333" s="72"/>
      <c r="G333" s="30" t="s">
        <v>2</v>
      </c>
      <c r="H333" s="72"/>
      <c r="J333" s="30" t="s">
        <v>2</v>
      </c>
      <c r="K333" s="72"/>
    </row>
    <row r="334" spans="1:11" ht="20" customHeight="1" x14ac:dyDescent="0.2">
      <c r="A334" s="74"/>
      <c r="B334" s="75"/>
      <c r="C334" s="5"/>
      <c r="D334" s="38" t="str">
        <f>IF(D333="Uitmuntend","€ 1.300",IF(D333="Voldoende","€ 300",IF(D333="matig","-€ 1.300",IF(D333="onacceptabel"," KO "," "))))</f>
        <v xml:space="preserve"> </v>
      </c>
      <c r="E334" s="73"/>
      <c r="G334" s="38" t="str">
        <f>IF(G333="Uitmuntend","€ 1.300",IF(G333="Voldoende","€ 300",IF(G333="matig","-€ 1.300",IF(G333="onacceptabel"," KO "," "))))</f>
        <v xml:space="preserve"> </v>
      </c>
      <c r="H334" s="73"/>
      <c r="J334" s="38" t="str">
        <f>IF(J333="Uitmuntend","€ 1.300",IF(J333="Voldoende","€ 300",IF(J333="matig","-€ 1.300",IF(J333="onacceptabel"," KO "," "))))</f>
        <v xml:space="preserve"> </v>
      </c>
      <c r="K334" s="73"/>
    </row>
    <row r="335" spans="1:11" ht="20" customHeight="1" x14ac:dyDescent="0.2">
      <c r="A335" s="66" t="str">
        <f>Productdemonstratie!A37</f>
        <v>6. Zitcomfort</v>
      </c>
      <c r="B335" s="37" t="str">
        <f>Architect!$A$1</f>
        <v>Architect</v>
      </c>
      <c r="C335" s="5"/>
      <c r="D335" s="9" t="str">
        <f>Architect!C66</f>
        <v>SCORE</v>
      </c>
      <c r="E335" s="71" t="s">
        <v>0</v>
      </c>
      <c r="G335" s="9" t="str">
        <f>Architect!E66</f>
        <v>SCORE</v>
      </c>
      <c r="H335" s="71" t="s">
        <v>0</v>
      </c>
      <c r="J335" s="9" t="str">
        <f>Architect!G66</f>
        <v>SCORE</v>
      </c>
      <c r="K335" s="71" t="s">
        <v>0</v>
      </c>
    </row>
    <row r="336" spans="1:11" ht="20" customHeight="1" x14ac:dyDescent="0.2">
      <c r="A336" s="67"/>
      <c r="B336" s="37" t="str">
        <f>'Medewerker Interieurverzorging'!$A$1</f>
        <v>Medewerker Interieurverzorging</v>
      </c>
      <c r="C336" s="5"/>
      <c r="D336" s="9" t="str">
        <f>'Medewerker Interieurverzorging'!C66</f>
        <v>SCORE</v>
      </c>
      <c r="E336" s="72"/>
      <c r="G336" s="9" t="str">
        <f>'Medewerker Interieurverzorging'!E66</f>
        <v>SCORE</v>
      </c>
      <c r="H336" s="72"/>
      <c r="J336" s="9" t="str">
        <f>'Medewerker Interieurverzorging'!G66</f>
        <v>SCORE</v>
      </c>
      <c r="K336" s="72"/>
    </row>
    <row r="337" spans="1:11" ht="20" customHeight="1" x14ac:dyDescent="0.2">
      <c r="A337" s="67"/>
      <c r="B337" s="37" t="str">
        <f>'Medewerker Bodedienst 1'!$A$1</f>
        <v>Medewerker Bodedienst 1</v>
      </c>
      <c r="C337" s="5"/>
      <c r="D337" s="9" t="str">
        <f>'Medewerker Bodedienst 1'!C66</f>
        <v>SCORE</v>
      </c>
      <c r="E337" s="72"/>
      <c r="G337" s="9" t="str">
        <f>'Medewerker Bodedienst 1'!E66</f>
        <v>SCORE</v>
      </c>
      <c r="H337" s="72"/>
      <c r="J337" s="9" t="str">
        <f>'Medewerker Bodedienst 1'!G66</f>
        <v>SCORE</v>
      </c>
      <c r="K337" s="72"/>
    </row>
    <row r="338" spans="1:11" ht="20" customHeight="1" x14ac:dyDescent="0.2">
      <c r="A338" s="67"/>
      <c r="B338" s="37" t="str">
        <f>'Medewerker Bodedienst 2'!$A$1</f>
        <v>Medewerker Bodedienst 2</v>
      </c>
      <c r="C338" s="5"/>
      <c r="D338" s="9" t="str">
        <f>'Medewerker Bodedienst 2'!C66</f>
        <v>SCORE</v>
      </c>
      <c r="E338" s="72"/>
      <c r="G338" s="9" t="str">
        <f>'Medewerker Bodedienst 2'!E66</f>
        <v>SCORE</v>
      </c>
      <c r="H338" s="72"/>
      <c r="J338" s="9" t="str">
        <f>'Medewerker Bodedienst 2'!G66</f>
        <v>SCORE</v>
      </c>
      <c r="K338" s="72"/>
    </row>
    <row r="339" spans="1:11" ht="20" customHeight="1" x14ac:dyDescent="0.2">
      <c r="A339" s="67"/>
      <c r="B339" s="37" t="str">
        <f>'Medewerker Fysiek Domein'!$A$1</f>
        <v>Medewerker Fysiek Domein</v>
      </c>
      <c r="C339" s="5"/>
      <c r="D339" s="9" t="str">
        <f>'Medewerker Fysiek Domein'!C66</f>
        <v>SCORE</v>
      </c>
      <c r="E339" s="72"/>
      <c r="G339" s="9" t="str">
        <f>'Medewerker Fysiek Domein'!E66</f>
        <v>SCORE</v>
      </c>
      <c r="H339" s="72"/>
      <c r="J339" s="9" t="str">
        <f>'Medewerker Fysiek Domein'!G66</f>
        <v>SCORE</v>
      </c>
      <c r="K339" s="72"/>
    </row>
    <row r="340" spans="1:11" ht="20" customHeight="1" x14ac:dyDescent="0.2">
      <c r="A340" s="67"/>
      <c r="B340" s="37" t="str">
        <f>'Medewerker Bedrijfsvoering'!$A$1</f>
        <v>Medewerker Bedrijfsvoering</v>
      </c>
      <c r="C340" s="5"/>
      <c r="D340" s="9" t="str">
        <f>'Medewerker Bedrijfsvoering'!C66</f>
        <v>SCORE</v>
      </c>
      <c r="E340" s="72"/>
      <c r="G340" s="9" t="str">
        <f>'Medewerker Bedrijfsvoering'!E66</f>
        <v>SCORE</v>
      </c>
      <c r="H340" s="72"/>
      <c r="J340" s="9" t="str">
        <f>'Medewerker Bedrijfsvoering'!G66</f>
        <v>SCORE</v>
      </c>
      <c r="K340" s="72"/>
    </row>
    <row r="341" spans="1:11" ht="20" customHeight="1" x14ac:dyDescent="0.2">
      <c r="A341" s="67"/>
      <c r="B341" s="37" t="str">
        <f>'Medewerker Sociaal Domein'!$A$1</f>
        <v>Medewerker Sociaal Domein</v>
      </c>
      <c r="C341" s="5"/>
      <c r="D341" s="9" t="str">
        <f>'Medewerker Sociaal Domein'!C66</f>
        <v>SCORE</v>
      </c>
      <c r="E341" s="72"/>
      <c r="G341" s="9" t="str">
        <f>'Medewerker Sociaal Domein'!E66</f>
        <v>SCORE</v>
      </c>
      <c r="H341" s="72"/>
      <c r="J341" s="9" t="str">
        <f>'Medewerker Sociaal Domein'!G66</f>
        <v>SCORE</v>
      </c>
      <c r="K341" s="72"/>
    </row>
    <row r="342" spans="1:11" ht="20" customHeight="1" x14ac:dyDescent="0.2">
      <c r="A342" s="67"/>
      <c r="B342" s="37" t="str">
        <f>'Senior Projectleider'!$A$1</f>
        <v>Senior Projectleider</v>
      </c>
      <c r="C342" s="5"/>
      <c r="D342" s="9" t="str">
        <f>'Senior Projectleider'!C66</f>
        <v>SCORE</v>
      </c>
      <c r="E342" s="72"/>
      <c r="G342" s="9" t="str">
        <f>'Senior Projectleider'!E66</f>
        <v>SCORE</v>
      </c>
      <c r="H342" s="72"/>
      <c r="J342" s="9" t="str">
        <f>'Senior Projectleider'!G66</f>
        <v>SCORE</v>
      </c>
      <c r="K342" s="72"/>
    </row>
    <row r="343" spans="1:11" ht="20" customHeight="1" x14ac:dyDescent="0.2">
      <c r="A343" s="68"/>
      <c r="B343" s="37" t="str">
        <f>'Junior Projectleider'!$A$1</f>
        <v>Junior Projectleider</v>
      </c>
      <c r="C343" s="5"/>
      <c r="D343" s="9" t="str">
        <f>'Junior Projectleider'!C66</f>
        <v>SCORE</v>
      </c>
      <c r="E343" s="72"/>
      <c r="G343" s="9" t="str">
        <f>'Junior Projectleider'!E66</f>
        <v>SCORE</v>
      </c>
      <c r="H343" s="72"/>
      <c r="J343" s="9" t="str">
        <f>'Junior Projectleider'!G66</f>
        <v>SCORE</v>
      </c>
      <c r="K343" s="72"/>
    </row>
    <row r="344" spans="1:11" ht="20" customHeight="1" x14ac:dyDescent="0.2">
      <c r="A344" s="74" t="s">
        <v>1</v>
      </c>
      <c r="B344" s="75"/>
      <c r="C344" s="5"/>
      <c r="D344" s="30" t="s">
        <v>2</v>
      </c>
      <c r="E344" s="72"/>
      <c r="G344" s="30" t="s">
        <v>2</v>
      </c>
      <c r="H344" s="72"/>
      <c r="J344" s="30" t="s">
        <v>2</v>
      </c>
      <c r="K344" s="72"/>
    </row>
    <row r="345" spans="1:11" ht="20" customHeight="1" x14ac:dyDescent="0.2">
      <c r="A345" s="74"/>
      <c r="B345" s="75"/>
      <c r="C345" s="5"/>
      <c r="D345" s="38" t="str">
        <f>IF(D344="Uitmuntend","€ 1.300",IF(D344="Voldoende","€ 300",IF(D344="matig","-€ 1.300",IF(D344="onacceptabel"," KO "," "))))</f>
        <v xml:space="preserve"> </v>
      </c>
      <c r="E345" s="73"/>
      <c r="G345" s="38" t="str">
        <f>IF(G344="Uitmuntend","€ 1.300",IF(G344="Voldoende","€ 300",IF(G344="matig","-€ 1.300",IF(G344="onacceptabel"," KO "," "))))</f>
        <v xml:space="preserve"> </v>
      </c>
      <c r="H345" s="73"/>
      <c r="J345" s="38" t="str">
        <f>IF(J344="Uitmuntend","€ 1.300",IF(J344="Voldoende","€ 300",IF(J344="matig","-€ 1.300",IF(J344="onacceptabel"," KO "," "))))</f>
        <v xml:space="preserve"> </v>
      </c>
      <c r="K345" s="73"/>
    </row>
    <row r="346" spans="1:11" ht="30" customHeight="1" x14ac:dyDescent="0.2">
      <c r="A346" s="74" t="s">
        <v>18</v>
      </c>
      <c r="B346" s="75"/>
      <c r="C346" s="10"/>
      <c r="D346" s="69" t="e">
        <f>D290+D301+D312+D323+D334+D345</f>
        <v>#VALUE!</v>
      </c>
      <c r="E346" s="70"/>
      <c r="G346" s="69" t="e">
        <f>G290+G301+G312+G323+G334+G345</f>
        <v>#VALUE!</v>
      </c>
      <c r="H346" s="70"/>
      <c r="J346" s="69" t="e">
        <f>J290+J301+J312+J323+J334+J345</f>
        <v>#VALUE!</v>
      </c>
      <c r="K346" s="70"/>
    </row>
    <row r="347" spans="1:11" ht="30" customHeight="1" x14ac:dyDescent="0.2">
      <c r="D347" s="14" t="s">
        <v>46</v>
      </c>
      <c r="G347" s="14" t="s">
        <v>46</v>
      </c>
      <c r="J347" s="14" t="s">
        <v>46</v>
      </c>
    </row>
    <row r="348" spans="1:11" ht="20" customHeight="1" x14ac:dyDescent="0.2">
      <c r="A348" s="80" t="str">
        <f>Productdemonstratie!A38</f>
        <v xml:space="preserve">6.	Stoel pantry (kuipstoel) – Code Z.15  </v>
      </c>
      <c r="B348" s="81"/>
      <c r="C348" s="81"/>
      <c r="D348" s="81"/>
      <c r="E348" s="81"/>
      <c r="F348" s="81"/>
      <c r="G348" s="81"/>
      <c r="H348" s="81"/>
      <c r="I348" s="81"/>
      <c r="J348" s="81"/>
      <c r="K348" s="81"/>
    </row>
    <row r="349" spans="1:11" ht="20" customHeight="1" x14ac:dyDescent="0.2">
      <c r="A349" s="66" t="str">
        <f>Productdemonstratie!A39</f>
        <v xml:space="preserve">1. Stabiliteit </v>
      </c>
      <c r="B349" s="37" t="str">
        <f>Architect!$A$1</f>
        <v>Architect</v>
      </c>
      <c r="C349" s="5"/>
      <c r="D349" s="9" t="str">
        <f>Architect!C69</f>
        <v>SCORE</v>
      </c>
      <c r="E349" s="71" t="s">
        <v>0</v>
      </c>
      <c r="G349" s="9" t="str">
        <f>Architect!E69</f>
        <v>SCORE</v>
      </c>
      <c r="H349" s="71" t="s">
        <v>0</v>
      </c>
      <c r="J349" s="9" t="str">
        <f>Architect!G69</f>
        <v>SCORE</v>
      </c>
      <c r="K349" s="71" t="s">
        <v>0</v>
      </c>
    </row>
    <row r="350" spans="1:11" ht="20" customHeight="1" x14ac:dyDescent="0.2">
      <c r="A350" s="67"/>
      <c r="B350" s="37" t="str">
        <f>'Medewerker Interieurverzorging'!$A$1</f>
        <v>Medewerker Interieurverzorging</v>
      </c>
      <c r="C350" s="5"/>
      <c r="D350" s="9" t="str">
        <f>'Medewerker Interieurverzorging'!C69</f>
        <v>SCORE</v>
      </c>
      <c r="E350" s="72"/>
      <c r="G350" s="9" t="str">
        <f>'Medewerker Interieurverzorging'!E69</f>
        <v>SCORE</v>
      </c>
      <c r="H350" s="72"/>
      <c r="J350" s="9" t="str">
        <f>'Medewerker Interieurverzorging'!G69</f>
        <v>SCORE</v>
      </c>
      <c r="K350" s="72"/>
    </row>
    <row r="351" spans="1:11" ht="20" customHeight="1" x14ac:dyDescent="0.2">
      <c r="A351" s="67"/>
      <c r="B351" s="37" t="str">
        <f>'Medewerker Bodedienst 1'!$A$1</f>
        <v>Medewerker Bodedienst 1</v>
      </c>
      <c r="C351" s="5"/>
      <c r="D351" s="9" t="str">
        <f>'Medewerker Bodedienst 1'!C69</f>
        <v>SCORE</v>
      </c>
      <c r="E351" s="72"/>
      <c r="G351" s="9" t="str">
        <f>'Medewerker Bodedienst 1'!E69</f>
        <v>SCORE</v>
      </c>
      <c r="H351" s="72"/>
      <c r="J351" s="9" t="str">
        <f>'Medewerker Bodedienst 1'!G69</f>
        <v>SCORE</v>
      </c>
      <c r="K351" s="72"/>
    </row>
    <row r="352" spans="1:11" ht="20" customHeight="1" x14ac:dyDescent="0.2">
      <c r="A352" s="67"/>
      <c r="B352" s="37" t="str">
        <f>'Medewerker Bodedienst 2'!$A$1</f>
        <v>Medewerker Bodedienst 2</v>
      </c>
      <c r="C352" s="5"/>
      <c r="D352" s="9" t="str">
        <f>'Medewerker Bodedienst 2'!C69</f>
        <v>SCORE</v>
      </c>
      <c r="E352" s="72"/>
      <c r="G352" s="9" t="str">
        <f>'Medewerker Bodedienst 2'!E69</f>
        <v>SCORE</v>
      </c>
      <c r="H352" s="72"/>
      <c r="J352" s="9" t="str">
        <f>'Medewerker Bodedienst 2'!G69</f>
        <v>SCORE</v>
      </c>
      <c r="K352" s="72"/>
    </row>
    <row r="353" spans="1:11" ht="20" customHeight="1" x14ac:dyDescent="0.2">
      <c r="A353" s="67"/>
      <c r="B353" s="37" t="str">
        <f>'Medewerker Fysiek Domein'!$A$1</f>
        <v>Medewerker Fysiek Domein</v>
      </c>
      <c r="C353" s="5"/>
      <c r="D353" s="9" t="str">
        <f>'Medewerker Fysiek Domein'!C69</f>
        <v>SCORE</v>
      </c>
      <c r="E353" s="72"/>
      <c r="G353" s="9" t="str">
        <f>'Medewerker Fysiek Domein'!E69</f>
        <v>SCORE</v>
      </c>
      <c r="H353" s="72"/>
      <c r="J353" s="9" t="str">
        <f>'Medewerker Fysiek Domein'!G69</f>
        <v>SCORE</v>
      </c>
      <c r="K353" s="72"/>
    </row>
    <row r="354" spans="1:11" ht="20" customHeight="1" x14ac:dyDescent="0.2">
      <c r="A354" s="67"/>
      <c r="B354" s="37" t="str">
        <f>'Medewerker Bedrijfsvoering'!$A$1</f>
        <v>Medewerker Bedrijfsvoering</v>
      </c>
      <c r="C354" s="5"/>
      <c r="D354" s="9" t="str">
        <f>'Medewerker Bedrijfsvoering'!C69</f>
        <v>SCORE</v>
      </c>
      <c r="E354" s="72"/>
      <c r="G354" s="9" t="str">
        <f>'Medewerker Bedrijfsvoering'!E69</f>
        <v>SCORE</v>
      </c>
      <c r="H354" s="72"/>
      <c r="J354" s="9" t="str">
        <f>'Medewerker Bedrijfsvoering'!G69</f>
        <v>SCORE</v>
      </c>
      <c r="K354" s="72"/>
    </row>
    <row r="355" spans="1:11" ht="20" customHeight="1" x14ac:dyDescent="0.2">
      <c r="A355" s="67"/>
      <c r="B355" s="37" t="str">
        <f>'Medewerker Sociaal Domein'!$A$1</f>
        <v>Medewerker Sociaal Domein</v>
      </c>
      <c r="C355" s="5"/>
      <c r="D355" s="9" t="str">
        <f>'Medewerker Sociaal Domein'!C69</f>
        <v>SCORE</v>
      </c>
      <c r="E355" s="72"/>
      <c r="G355" s="9" t="str">
        <f>'Medewerker Sociaal Domein'!E69</f>
        <v>SCORE</v>
      </c>
      <c r="H355" s="72"/>
      <c r="J355" s="9" t="str">
        <f>'Medewerker Sociaal Domein'!G69</f>
        <v>SCORE</v>
      </c>
      <c r="K355" s="72"/>
    </row>
    <row r="356" spans="1:11" ht="20" customHeight="1" x14ac:dyDescent="0.2">
      <c r="A356" s="67"/>
      <c r="B356" s="37" t="str">
        <f>'Senior Projectleider'!$A$1</f>
        <v>Senior Projectleider</v>
      </c>
      <c r="C356" s="5"/>
      <c r="D356" s="9" t="str">
        <f>'Senior Projectleider'!C69</f>
        <v>SCORE</v>
      </c>
      <c r="E356" s="72"/>
      <c r="G356" s="9" t="str">
        <f>'Senior Projectleider'!E69</f>
        <v>SCORE</v>
      </c>
      <c r="H356" s="72"/>
      <c r="J356" s="9" t="str">
        <f>'Senior Projectleider'!G69</f>
        <v>SCORE</v>
      </c>
      <c r="K356" s="72"/>
    </row>
    <row r="357" spans="1:11" ht="20" customHeight="1" x14ac:dyDescent="0.2">
      <c r="A357" s="68"/>
      <c r="B357" s="37" t="str">
        <f>'Junior Projectleider'!$A$1</f>
        <v>Junior Projectleider</v>
      </c>
      <c r="C357" s="5"/>
      <c r="D357" s="9" t="str">
        <f>'Junior Projectleider'!C69</f>
        <v>SCORE</v>
      </c>
      <c r="E357" s="72"/>
      <c r="G357" s="9" t="str">
        <f>'Junior Projectleider'!E69</f>
        <v>SCORE</v>
      </c>
      <c r="H357" s="72"/>
      <c r="J357" s="9" t="str">
        <f>'Junior Projectleider'!G69</f>
        <v>SCORE</v>
      </c>
      <c r="K357" s="72"/>
    </row>
    <row r="358" spans="1:11" ht="20" customHeight="1" x14ac:dyDescent="0.2">
      <c r="A358" s="74" t="s">
        <v>1</v>
      </c>
      <c r="B358" s="75"/>
      <c r="C358" s="5"/>
      <c r="D358" s="30" t="s">
        <v>2</v>
      </c>
      <c r="E358" s="72"/>
      <c r="G358" s="30" t="s">
        <v>2</v>
      </c>
      <c r="H358" s="72"/>
      <c r="J358" s="30" t="s">
        <v>2</v>
      </c>
      <c r="K358" s="72"/>
    </row>
    <row r="359" spans="1:11" ht="20" customHeight="1" x14ac:dyDescent="0.2">
      <c r="A359" s="74"/>
      <c r="B359" s="75"/>
      <c r="C359" s="5"/>
      <c r="D359" s="38" t="str">
        <f>IF(D358="Uitmuntend","€ 1.300",IF(D358="Voldoende","€ 300",IF(D358="matig","-€ 1.300",IF(D358="onacceptabel"," KO "," "))))</f>
        <v xml:space="preserve"> </v>
      </c>
      <c r="E359" s="73"/>
      <c r="G359" s="38" t="str">
        <f>IF(G358="Uitmuntend","€ 1.300",IF(G358="Voldoende","€ 300",IF(G358="matig","-€ 1.300",IF(G358="onacceptabel"," KO "," "))))</f>
        <v xml:space="preserve"> </v>
      </c>
      <c r="H359" s="73"/>
      <c r="J359" s="38" t="str">
        <f>IF(J358="Uitmuntend","€ 1.300",IF(J358="Voldoende","€ 300",IF(J358="matig","-€ 1.300",IF(J358="onacceptabel"," KO "," "))))</f>
        <v xml:space="preserve"> </v>
      </c>
      <c r="K359" s="73"/>
    </row>
    <row r="360" spans="1:11" ht="20" customHeight="1" x14ac:dyDescent="0.2">
      <c r="A360" s="66" t="str">
        <f>Productdemonstratie!A40</f>
        <v>2. Constructie tussen frame en zitting</v>
      </c>
      <c r="B360" s="37" t="str">
        <f>Architect!$A$1</f>
        <v>Architect</v>
      </c>
      <c r="C360" s="5"/>
      <c r="D360" s="9" t="str">
        <f>Architect!C71</f>
        <v>SCORE</v>
      </c>
      <c r="E360" s="71" t="s">
        <v>0</v>
      </c>
      <c r="G360" s="9" t="str">
        <f>Architect!E71</f>
        <v>SCORE</v>
      </c>
      <c r="H360" s="71" t="s">
        <v>0</v>
      </c>
      <c r="J360" s="9" t="str">
        <f>Architect!G71</f>
        <v>SCORE</v>
      </c>
      <c r="K360" s="71" t="s">
        <v>0</v>
      </c>
    </row>
    <row r="361" spans="1:11" ht="20" customHeight="1" x14ac:dyDescent="0.2">
      <c r="A361" s="67"/>
      <c r="B361" s="37" t="str">
        <f>'Medewerker Interieurverzorging'!$A$1</f>
        <v>Medewerker Interieurverzorging</v>
      </c>
      <c r="C361" s="5"/>
      <c r="D361" s="9" t="str">
        <f>'Medewerker Interieurverzorging'!C71</f>
        <v>SCORE</v>
      </c>
      <c r="E361" s="72"/>
      <c r="G361" s="9" t="str">
        <f>'Medewerker Interieurverzorging'!E71</f>
        <v>SCORE</v>
      </c>
      <c r="H361" s="72"/>
      <c r="J361" s="9" t="str">
        <f>'Medewerker Interieurverzorging'!G71</f>
        <v>SCORE</v>
      </c>
      <c r="K361" s="72"/>
    </row>
    <row r="362" spans="1:11" ht="20" customHeight="1" x14ac:dyDescent="0.2">
      <c r="A362" s="67"/>
      <c r="B362" s="37" t="str">
        <f>'Medewerker Bodedienst 1'!$A$1</f>
        <v>Medewerker Bodedienst 1</v>
      </c>
      <c r="C362" s="5"/>
      <c r="D362" s="9" t="str">
        <f>'Medewerker Bodedienst 1'!C71</f>
        <v>SCORE</v>
      </c>
      <c r="E362" s="72"/>
      <c r="G362" s="9" t="str">
        <f>'Medewerker Bodedienst 1'!E71</f>
        <v>SCORE</v>
      </c>
      <c r="H362" s="72"/>
      <c r="J362" s="9" t="str">
        <f>'Medewerker Bodedienst 1'!G71</f>
        <v>SCORE</v>
      </c>
      <c r="K362" s="72"/>
    </row>
    <row r="363" spans="1:11" ht="20" customHeight="1" x14ac:dyDescent="0.2">
      <c r="A363" s="67"/>
      <c r="B363" s="37" t="str">
        <f>'Medewerker Bodedienst 2'!$A$1</f>
        <v>Medewerker Bodedienst 2</v>
      </c>
      <c r="C363" s="5"/>
      <c r="D363" s="9" t="str">
        <f>'Medewerker Bodedienst 2'!C71</f>
        <v>SCORE</v>
      </c>
      <c r="E363" s="72"/>
      <c r="G363" s="9" t="str">
        <f>'Medewerker Bodedienst 2'!E71</f>
        <v>SCORE</v>
      </c>
      <c r="H363" s="72"/>
      <c r="J363" s="9" t="str">
        <f>'Medewerker Bodedienst 2'!G71</f>
        <v>SCORE</v>
      </c>
      <c r="K363" s="72"/>
    </row>
    <row r="364" spans="1:11" ht="20" customHeight="1" x14ac:dyDescent="0.2">
      <c r="A364" s="67"/>
      <c r="B364" s="37" t="str">
        <f>'Medewerker Fysiek Domein'!$A$1</f>
        <v>Medewerker Fysiek Domein</v>
      </c>
      <c r="C364" s="5"/>
      <c r="D364" s="9" t="str">
        <f>'Medewerker Fysiek Domein'!C71</f>
        <v>SCORE</v>
      </c>
      <c r="E364" s="72"/>
      <c r="G364" s="9" t="str">
        <f>'Medewerker Fysiek Domein'!E71</f>
        <v>SCORE</v>
      </c>
      <c r="H364" s="72"/>
      <c r="J364" s="9" t="str">
        <f>'Medewerker Fysiek Domein'!G71</f>
        <v>SCORE</v>
      </c>
      <c r="K364" s="72"/>
    </row>
    <row r="365" spans="1:11" ht="20" customHeight="1" x14ac:dyDescent="0.2">
      <c r="A365" s="67"/>
      <c r="B365" s="37" t="str">
        <f>'Medewerker Bedrijfsvoering'!$A$1</f>
        <v>Medewerker Bedrijfsvoering</v>
      </c>
      <c r="C365" s="5"/>
      <c r="D365" s="9" t="str">
        <f>'Medewerker Bedrijfsvoering'!C71</f>
        <v>SCORE</v>
      </c>
      <c r="E365" s="72"/>
      <c r="G365" s="9" t="str">
        <f>'Medewerker Bedrijfsvoering'!E71</f>
        <v>SCORE</v>
      </c>
      <c r="H365" s="72"/>
      <c r="J365" s="9" t="str">
        <f>'Medewerker Bedrijfsvoering'!G71</f>
        <v>SCORE</v>
      </c>
      <c r="K365" s="72"/>
    </row>
    <row r="366" spans="1:11" ht="20" customHeight="1" x14ac:dyDescent="0.2">
      <c r="A366" s="67"/>
      <c r="B366" s="37" t="str">
        <f>'Medewerker Sociaal Domein'!$A$1</f>
        <v>Medewerker Sociaal Domein</v>
      </c>
      <c r="C366" s="5"/>
      <c r="D366" s="9" t="str">
        <f>'Medewerker Sociaal Domein'!C71</f>
        <v>SCORE</v>
      </c>
      <c r="E366" s="72"/>
      <c r="G366" s="9" t="str">
        <f>'Medewerker Sociaal Domein'!E71</f>
        <v>SCORE</v>
      </c>
      <c r="H366" s="72"/>
      <c r="J366" s="9" t="str">
        <f>'Medewerker Sociaal Domein'!G71</f>
        <v>SCORE</v>
      </c>
      <c r="K366" s="72"/>
    </row>
    <row r="367" spans="1:11" ht="20" customHeight="1" x14ac:dyDescent="0.2">
      <c r="A367" s="67"/>
      <c r="B367" s="37" t="str">
        <f>'Senior Projectleider'!$A$1</f>
        <v>Senior Projectleider</v>
      </c>
      <c r="C367" s="5"/>
      <c r="D367" s="9" t="str">
        <f>'Senior Projectleider'!C71</f>
        <v>SCORE</v>
      </c>
      <c r="E367" s="72"/>
      <c r="G367" s="9" t="str">
        <f>'Senior Projectleider'!E71</f>
        <v>SCORE</v>
      </c>
      <c r="H367" s="72"/>
      <c r="J367" s="9" t="str">
        <f>'Senior Projectleider'!G71</f>
        <v>SCORE</v>
      </c>
      <c r="K367" s="72"/>
    </row>
    <row r="368" spans="1:11" ht="20" customHeight="1" x14ac:dyDescent="0.2">
      <c r="A368" s="68"/>
      <c r="B368" s="37" t="str">
        <f>'Junior Projectleider'!$A$1</f>
        <v>Junior Projectleider</v>
      </c>
      <c r="C368" s="5"/>
      <c r="D368" s="9" t="str">
        <f>'Junior Projectleider'!C71</f>
        <v>SCORE</v>
      </c>
      <c r="E368" s="72"/>
      <c r="G368" s="9" t="str">
        <f>'Junior Projectleider'!E71</f>
        <v>SCORE</v>
      </c>
      <c r="H368" s="72"/>
      <c r="J368" s="9" t="str">
        <f>'Junior Projectleider'!G71</f>
        <v>SCORE</v>
      </c>
      <c r="K368" s="72"/>
    </row>
    <row r="369" spans="1:11" ht="20" customHeight="1" x14ac:dyDescent="0.2">
      <c r="A369" s="74" t="s">
        <v>1</v>
      </c>
      <c r="B369" s="75"/>
      <c r="C369" s="5"/>
      <c r="D369" s="30" t="s">
        <v>2</v>
      </c>
      <c r="E369" s="72"/>
      <c r="G369" s="30" t="s">
        <v>2</v>
      </c>
      <c r="H369" s="72"/>
      <c r="J369" s="30" t="s">
        <v>2</v>
      </c>
      <c r="K369" s="72"/>
    </row>
    <row r="370" spans="1:11" ht="20" customHeight="1" x14ac:dyDescent="0.2">
      <c r="A370" s="74"/>
      <c r="B370" s="75"/>
      <c r="C370" s="5"/>
      <c r="D370" s="38" t="str">
        <f>IF(D369="Uitmuntend","€ 1.300",IF(D369="Voldoende","€ 300",IF(D369="matig","-€ 1.300",IF(D369="onacceptabel"," KO "," "))))</f>
        <v xml:space="preserve"> </v>
      </c>
      <c r="E370" s="73"/>
      <c r="G370" s="38" t="str">
        <f>IF(G369="Uitmuntend","€ 1.300",IF(G369="Voldoende","€ 300",IF(G369="matig","-€ 1.300",IF(G369="onacceptabel"," KO "," "))))</f>
        <v xml:space="preserve"> </v>
      </c>
      <c r="H370" s="73"/>
      <c r="J370" s="38" t="str">
        <f>IF(J369="Uitmuntend","€ 1.300",IF(J369="Voldoende","€ 300",IF(J369="matig","-€ 1.300",IF(J369="onacceptabel"," KO "," "))))</f>
        <v xml:space="preserve"> </v>
      </c>
      <c r="K370" s="73"/>
    </row>
    <row r="371" spans="1:11" ht="20" customHeight="1" x14ac:dyDescent="0.2">
      <c r="A371" s="66" t="str">
        <f>Productdemonstratie!A41</f>
        <v>3. Uitstraling/vormgeving passend bij het bij het ontwerp en gevraagde kleuren uit bijlage 10</v>
      </c>
      <c r="B371" s="37" t="str">
        <f>Architect!$A$1</f>
        <v>Architect</v>
      </c>
      <c r="C371" s="5"/>
      <c r="D371" s="9" t="str">
        <f>Architect!C73</f>
        <v>SCORE</v>
      </c>
      <c r="E371" s="71" t="s">
        <v>0</v>
      </c>
      <c r="G371" s="9" t="str">
        <f>Architect!E73</f>
        <v>SCORE</v>
      </c>
      <c r="H371" s="71" t="s">
        <v>0</v>
      </c>
      <c r="J371" s="9" t="str">
        <f>Architect!G73</f>
        <v>SCORE</v>
      </c>
      <c r="K371" s="71" t="s">
        <v>0</v>
      </c>
    </row>
    <row r="372" spans="1:11" ht="20" customHeight="1" x14ac:dyDescent="0.2">
      <c r="A372" s="67"/>
      <c r="B372" s="37" t="str">
        <f>'Medewerker Interieurverzorging'!$A$1</f>
        <v>Medewerker Interieurverzorging</v>
      </c>
      <c r="C372" s="5"/>
      <c r="D372" s="9" t="str">
        <f>'Medewerker Interieurverzorging'!C73</f>
        <v>SCORE</v>
      </c>
      <c r="E372" s="72"/>
      <c r="G372" s="9" t="str">
        <f>'Medewerker Interieurverzorging'!E73</f>
        <v>SCORE</v>
      </c>
      <c r="H372" s="72"/>
      <c r="J372" s="9" t="str">
        <f>'Medewerker Interieurverzorging'!G73</f>
        <v>SCORE</v>
      </c>
      <c r="K372" s="72"/>
    </row>
    <row r="373" spans="1:11" ht="20" customHeight="1" x14ac:dyDescent="0.2">
      <c r="A373" s="67"/>
      <c r="B373" s="37" t="str">
        <f>'Medewerker Bodedienst 1'!$A$1</f>
        <v>Medewerker Bodedienst 1</v>
      </c>
      <c r="C373" s="5"/>
      <c r="D373" s="9" t="str">
        <f>'Medewerker Bodedienst 1'!C73</f>
        <v>SCORE</v>
      </c>
      <c r="E373" s="72"/>
      <c r="G373" s="9" t="str">
        <f>'Medewerker Bodedienst 1'!E73</f>
        <v>SCORE</v>
      </c>
      <c r="H373" s="72"/>
      <c r="J373" s="9" t="str">
        <f>'Medewerker Bodedienst 1'!G73</f>
        <v>SCORE</v>
      </c>
      <c r="K373" s="72"/>
    </row>
    <row r="374" spans="1:11" ht="20" customHeight="1" x14ac:dyDescent="0.2">
      <c r="A374" s="67"/>
      <c r="B374" s="37" t="str">
        <f>'Medewerker Bodedienst 2'!$A$1</f>
        <v>Medewerker Bodedienst 2</v>
      </c>
      <c r="C374" s="5"/>
      <c r="D374" s="9" t="str">
        <f>'Medewerker Bodedienst 2'!C73</f>
        <v>SCORE</v>
      </c>
      <c r="E374" s="72"/>
      <c r="G374" s="9" t="str">
        <f>'Medewerker Bodedienst 2'!E73</f>
        <v>SCORE</v>
      </c>
      <c r="H374" s="72"/>
      <c r="J374" s="9" t="str">
        <f>'Medewerker Bodedienst 2'!G73</f>
        <v>SCORE</v>
      </c>
      <c r="K374" s="72"/>
    </row>
    <row r="375" spans="1:11" ht="20" customHeight="1" x14ac:dyDescent="0.2">
      <c r="A375" s="67"/>
      <c r="B375" s="37" t="str">
        <f>'Medewerker Fysiek Domein'!$A$1</f>
        <v>Medewerker Fysiek Domein</v>
      </c>
      <c r="C375" s="5"/>
      <c r="D375" s="9" t="str">
        <f>'Medewerker Fysiek Domein'!C73</f>
        <v>SCORE</v>
      </c>
      <c r="E375" s="72"/>
      <c r="G375" s="9" t="str">
        <f>'Medewerker Fysiek Domein'!E73</f>
        <v>SCORE</v>
      </c>
      <c r="H375" s="72"/>
      <c r="J375" s="9" t="str">
        <f>'Medewerker Fysiek Domein'!G73</f>
        <v>SCORE</v>
      </c>
      <c r="K375" s="72"/>
    </row>
    <row r="376" spans="1:11" ht="20" customHeight="1" x14ac:dyDescent="0.2">
      <c r="A376" s="67"/>
      <c r="B376" s="37" t="str">
        <f>'Medewerker Bedrijfsvoering'!$A$1</f>
        <v>Medewerker Bedrijfsvoering</v>
      </c>
      <c r="C376" s="5"/>
      <c r="D376" s="9" t="str">
        <f>'Medewerker Bedrijfsvoering'!C73</f>
        <v>SCORE</v>
      </c>
      <c r="E376" s="72"/>
      <c r="G376" s="9" t="str">
        <f>'Medewerker Bedrijfsvoering'!E73</f>
        <v>SCORE</v>
      </c>
      <c r="H376" s="72"/>
      <c r="J376" s="9" t="str">
        <f>'Medewerker Bedrijfsvoering'!G73</f>
        <v>SCORE</v>
      </c>
      <c r="K376" s="72"/>
    </row>
    <row r="377" spans="1:11" ht="20" customHeight="1" x14ac:dyDescent="0.2">
      <c r="A377" s="67"/>
      <c r="B377" s="37" t="str">
        <f>'Medewerker Sociaal Domein'!$A$1</f>
        <v>Medewerker Sociaal Domein</v>
      </c>
      <c r="C377" s="5"/>
      <c r="D377" s="9" t="str">
        <f>'Medewerker Sociaal Domein'!C73</f>
        <v>SCORE</v>
      </c>
      <c r="E377" s="72"/>
      <c r="G377" s="9" t="str">
        <f>'Medewerker Sociaal Domein'!E73</f>
        <v>SCORE</v>
      </c>
      <c r="H377" s="72"/>
      <c r="J377" s="9" t="str">
        <f>'Medewerker Sociaal Domein'!G73</f>
        <v>SCORE</v>
      </c>
      <c r="K377" s="72"/>
    </row>
    <row r="378" spans="1:11" ht="20" customHeight="1" x14ac:dyDescent="0.2">
      <c r="A378" s="67"/>
      <c r="B378" s="37" t="str">
        <f>'Senior Projectleider'!$A$1</f>
        <v>Senior Projectleider</v>
      </c>
      <c r="C378" s="5"/>
      <c r="D378" s="9" t="str">
        <f>'Senior Projectleider'!C73</f>
        <v>SCORE</v>
      </c>
      <c r="E378" s="72"/>
      <c r="G378" s="9" t="str">
        <f>'Senior Projectleider'!E73</f>
        <v>SCORE</v>
      </c>
      <c r="H378" s="72"/>
      <c r="J378" s="9" t="str">
        <f>'Senior Projectleider'!G73</f>
        <v>SCORE</v>
      </c>
      <c r="K378" s="72"/>
    </row>
    <row r="379" spans="1:11" ht="20" customHeight="1" x14ac:dyDescent="0.2">
      <c r="A379" s="68"/>
      <c r="B379" s="37" t="str">
        <f>'Junior Projectleider'!$A$1</f>
        <v>Junior Projectleider</v>
      </c>
      <c r="C379" s="5"/>
      <c r="D379" s="9" t="str">
        <f>'Junior Projectleider'!C73</f>
        <v>SCORE</v>
      </c>
      <c r="E379" s="72"/>
      <c r="G379" s="9" t="str">
        <f>'Junior Projectleider'!E73</f>
        <v>SCORE</v>
      </c>
      <c r="H379" s="72"/>
      <c r="J379" s="9" t="str">
        <f>'Junior Projectleider'!G73</f>
        <v>SCORE</v>
      </c>
      <c r="K379" s="72"/>
    </row>
    <row r="380" spans="1:11" ht="20" customHeight="1" x14ac:dyDescent="0.2">
      <c r="A380" s="74" t="s">
        <v>1</v>
      </c>
      <c r="B380" s="75"/>
      <c r="C380" s="5"/>
      <c r="D380" s="30" t="s">
        <v>2</v>
      </c>
      <c r="E380" s="72"/>
      <c r="G380" s="30" t="s">
        <v>2</v>
      </c>
      <c r="H380" s="72"/>
      <c r="J380" s="30" t="s">
        <v>2</v>
      </c>
      <c r="K380" s="72"/>
    </row>
    <row r="381" spans="1:11" ht="20" customHeight="1" x14ac:dyDescent="0.2">
      <c r="A381" s="74"/>
      <c r="B381" s="75"/>
      <c r="C381" s="5"/>
      <c r="D381" s="38" t="str">
        <f>IF(D380="Uitmuntend","€ 1.300",IF(D380="Voldoende","€ 300",IF(D380="matig","-€ 1.300",IF(D380="onacceptabel"," KO "," "))))</f>
        <v xml:space="preserve"> </v>
      </c>
      <c r="E381" s="73"/>
      <c r="G381" s="38" t="str">
        <f>IF(G380="Uitmuntend","€ 1.300",IF(G380="Voldoende","€ 300",IF(G380="matig","-€ 1.300",IF(G380="onacceptabel"," KO "," "))))</f>
        <v xml:space="preserve"> </v>
      </c>
      <c r="H381" s="73"/>
      <c r="J381" s="38" t="str">
        <f>IF(J380="Uitmuntend","€ 1.300",IF(J380="Voldoende","€ 300",IF(J380="matig","-€ 1.300",IF(J380="onacceptabel"," KO "," "))))</f>
        <v xml:space="preserve"> </v>
      </c>
      <c r="K381" s="73"/>
    </row>
    <row r="382" spans="1:11" ht="20" customHeight="1" x14ac:dyDescent="0.2">
      <c r="A382" s="66" t="str">
        <f>Productdemonstratie!A42</f>
        <v>4. Gemak schoonmaken</v>
      </c>
      <c r="B382" s="37" t="str">
        <f>Architect!$A$1</f>
        <v>Architect</v>
      </c>
      <c r="C382" s="5"/>
      <c r="D382" s="9" t="str">
        <f>Architect!C75</f>
        <v>SCORE</v>
      </c>
      <c r="E382" s="71" t="s">
        <v>0</v>
      </c>
      <c r="G382" s="9" t="str">
        <f>Architect!E75</f>
        <v>SCORE</v>
      </c>
      <c r="H382" s="71" t="s">
        <v>0</v>
      </c>
      <c r="J382" s="9" t="str">
        <f>Architect!G75</f>
        <v>SCORE</v>
      </c>
      <c r="K382" s="71" t="s">
        <v>0</v>
      </c>
    </row>
    <row r="383" spans="1:11" ht="20" customHeight="1" x14ac:dyDescent="0.2">
      <c r="A383" s="67"/>
      <c r="B383" s="37" t="str">
        <f>'Medewerker Interieurverzorging'!$A$1</f>
        <v>Medewerker Interieurverzorging</v>
      </c>
      <c r="C383" s="5"/>
      <c r="D383" s="9" t="str">
        <f>'Medewerker Interieurverzorging'!C75</f>
        <v>SCORE</v>
      </c>
      <c r="E383" s="72"/>
      <c r="G383" s="9" t="str">
        <f>'Medewerker Interieurverzorging'!E75</f>
        <v>SCORE</v>
      </c>
      <c r="H383" s="72"/>
      <c r="J383" s="9" t="str">
        <f>'Medewerker Interieurverzorging'!G75</f>
        <v>SCORE</v>
      </c>
      <c r="K383" s="72"/>
    </row>
    <row r="384" spans="1:11" ht="20" customHeight="1" x14ac:dyDescent="0.2">
      <c r="A384" s="67"/>
      <c r="B384" s="37" t="str">
        <f>'Medewerker Bodedienst 1'!$A$1</f>
        <v>Medewerker Bodedienst 1</v>
      </c>
      <c r="C384" s="5"/>
      <c r="D384" s="9" t="str">
        <f>'Medewerker Bodedienst 1'!C75</f>
        <v>SCORE</v>
      </c>
      <c r="E384" s="72"/>
      <c r="G384" s="9" t="str">
        <f>'Medewerker Bodedienst 1'!E75</f>
        <v>SCORE</v>
      </c>
      <c r="H384" s="72"/>
      <c r="J384" s="9" t="str">
        <f>'Medewerker Bodedienst 1'!G75</f>
        <v>SCORE</v>
      </c>
      <c r="K384" s="72"/>
    </row>
    <row r="385" spans="1:11" ht="20" customHeight="1" x14ac:dyDescent="0.2">
      <c r="A385" s="67"/>
      <c r="B385" s="37" t="str">
        <f>'Medewerker Bodedienst 2'!$A$1</f>
        <v>Medewerker Bodedienst 2</v>
      </c>
      <c r="C385" s="5"/>
      <c r="D385" s="9" t="str">
        <f>'Medewerker Bodedienst 2'!C75</f>
        <v>SCORE</v>
      </c>
      <c r="E385" s="72"/>
      <c r="G385" s="9" t="str">
        <f>'Medewerker Bodedienst 2'!E75</f>
        <v>SCORE</v>
      </c>
      <c r="H385" s="72"/>
      <c r="J385" s="9" t="str">
        <f>'Medewerker Bodedienst 2'!G75</f>
        <v>SCORE</v>
      </c>
      <c r="K385" s="72"/>
    </row>
    <row r="386" spans="1:11" ht="20" customHeight="1" x14ac:dyDescent="0.2">
      <c r="A386" s="67"/>
      <c r="B386" s="37" t="str">
        <f>'Medewerker Fysiek Domein'!$A$1</f>
        <v>Medewerker Fysiek Domein</v>
      </c>
      <c r="C386" s="5"/>
      <c r="D386" s="9" t="str">
        <f>'Medewerker Fysiek Domein'!C75</f>
        <v>SCORE</v>
      </c>
      <c r="E386" s="72"/>
      <c r="G386" s="9" t="str">
        <f>'Medewerker Fysiek Domein'!E75</f>
        <v>SCORE</v>
      </c>
      <c r="H386" s="72"/>
      <c r="J386" s="9" t="str">
        <f>'Medewerker Fysiek Domein'!G75</f>
        <v>SCORE</v>
      </c>
      <c r="K386" s="72"/>
    </row>
    <row r="387" spans="1:11" ht="20" customHeight="1" x14ac:dyDescent="0.2">
      <c r="A387" s="67"/>
      <c r="B387" s="37" t="str">
        <f>'Medewerker Bedrijfsvoering'!$A$1</f>
        <v>Medewerker Bedrijfsvoering</v>
      </c>
      <c r="C387" s="5"/>
      <c r="D387" s="9" t="str">
        <f>'Medewerker Bedrijfsvoering'!C75</f>
        <v>SCORE</v>
      </c>
      <c r="E387" s="72"/>
      <c r="G387" s="9" t="str">
        <f>'Medewerker Bedrijfsvoering'!E75</f>
        <v>SCORE</v>
      </c>
      <c r="H387" s="72"/>
      <c r="J387" s="9" t="str">
        <f>'Medewerker Bedrijfsvoering'!G75</f>
        <v>SCORE</v>
      </c>
      <c r="K387" s="72"/>
    </row>
    <row r="388" spans="1:11" ht="20" customHeight="1" x14ac:dyDescent="0.2">
      <c r="A388" s="67"/>
      <c r="B388" s="37" t="str">
        <f>'Medewerker Sociaal Domein'!$A$1</f>
        <v>Medewerker Sociaal Domein</v>
      </c>
      <c r="C388" s="5"/>
      <c r="D388" s="9" t="str">
        <f>'Medewerker Sociaal Domein'!C75</f>
        <v>SCORE</v>
      </c>
      <c r="E388" s="72"/>
      <c r="G388" s="9" t="str">
        <f>'Medewerker Sociaal Domein'!E75</f>
        <v>SCORE</v>
      </c>
      <c r="H388" s="72"/>
      <c r="J388" s="9" t="str">
        <f>'Medewerker Sociaal Domein'!G75</f>
        <v>SCORE</v>
      </c>
      <c r="K388" s="72"/>
    </row>
    <row r="389" spans="1:11" ht="20" customHeight="1" x14ac:dyDescent="0.2">
      <c r="A389" s="67"/>
      <c r="B389" s="37" t="str">
        <f>'Senior Projectleider'!$A$1</f>
        <v>Senior Projectleider</v>
      </c>
      <c r="C389" s="5"/>
      <c r="D389" s="9" t="str">
        <f>'Senior Projectleider'!C75</f>
        <v>SCORE</v>
      </c>
      <c r="E389" s="72"/>
      <c r="G389" s="9" t="str">
        <f>'Senior Projectleider'!E75</f>
        <v>SCORE</v>
      </c>
      <c r="H389" s="72"/>
      <c r="J389" s="9" t="str">
        <f>'Senior Projectleider'!G75</f>
        <v>SCORE</v>
      </c>
      <c r="K389" s="72"/>
    </row>
    <row r="390" spans="1:11" ht="20" customHeight="1" x14ac:dyDescent="0.2">
      <c r="A390" s="68"/>
      <c r="B390" s="37" t="str">
        <f>'Junior Projectleider'!$A$1</f>
        <v>Junior Projectleider</v>
      </c>
      <c r="C390" s="5"/>
      <c r="D390" s="9" t="str">
        <f>'Junior Projectleider'!C75</f>
        <v>SCORE</v>
      </c>
      <c r="E390" s="72"/>
      <c r="G390" s="9" t="str">
        <f>'Junior Projectleider'!E75</f>
        <v>SCORE</v>
      </c>
      <c r="H390" s="72"/>
      <c r="J390" s="9" t="str">
        <f>'Junior Projectleider'!G75</f>
        <v>SCORE</v>
      </c>
      <c r="K390" s="72"/>
    </row>
    <row r="391" spans="1:11" ht="20" customHeight="1" x14ac:dyDescent="0.2">
      <c r="A391" s="74" t="s">
        <v>1</v>
      </c>
      <c r="B391" s="75"/>
      <c r="C391" s="5"/>
      <c r="D391" s="30" t="s">
        <v>2</v>
      </c>
      <c r="E391" s="72"/>
      <c r="G391" s="30" t="s">
        <v>2</v>
      </c>
      <c r="H391" s="72"/>
      <c r="J391" s="30" t="s">
        <v>2</v>
      </c>
      <c r="K391" s="72"/>
    </row>
    <row r="392" spans="1:11" ht="20" customHeight="1" x14ac:dyDescent="0.2">
      <c r="A392" s="74"/>
      <c r="B392" s="75"/>
      <c r="C392" s="5"/>
      <c r="D392" s="38" t="str">
        <f>IF(D391="Uitmuntend","€ 1.300",IF(D391="Voldoende","€ 300",IF(D391="matig","-€ 1.300",IF(D391="onacceptabel"," KO "," "))))</f>
        <v xml:space="preserve"> </v>
      </c>
      <c r="E392" s="73"/>
      <c r="G392" s="38" t="str">
        <f>IF(G391="Uitmuntend","€ 1.300",IF(G391="Voldoende","€ 300",IF(G391="matig","-€ 1.300",IF(G391="onacceptabel"," KO "," "))))</f>
        <v xml:space="preserve"> </v>
      </c>
      <c r="H392" s="73"/>
      <c r="J392" s="38" t="str">
        <f>IF(J391="Uitmuntend","€ 1.300",IF(J391="Voldoende","€ 300",IF(J391="matig","-€ 1.300",IF(J391="onacceptabel"," KO "," "))))</f>
        <v xml:space="preserve"> </v>
      </c>
      <c r="K392" s="73"/>
    </row>
    <row r="393" spans="1:11" ht="20" customHeight="1" x14ac:dyDescent="0.2">
      <c r="A393" s="66" t="str">
        <f>Productdemonstratie!A43</f>
        <v>5. Mate veiligheid (scherpe randen, hoeken, stevigheid)</v>
      </c>
      <c r="B393" s="37" t="str">
        <f>Architect!$A$1</f>
        <v>Architect</v>
      </c>
      <c r="C393" s="5"/>
      <c r="D393" s="9" t="str">
        <f>Architect!C77</f>
        <v>SCORE</v>
      </c>
      <c r="E393" s="71" t="s">
        <v>0</v>
      </c>
      <c r="G393" s="9" t="str">
        <f>Architect!E77</f>
        <v>SCORE</v>
      </c>
      <c r="H393" s="71" t="s">
        <v>0</v>
      </c>
      <c r="J393" s="9" t="str">
        <f>Architect!G77</f>
        <v>SCORE</v>
      </c>
      <c r="K393" s="71" t="s">
        <v>0</v>
      </c>
    </row>
    <row r="394" spans="1:11" ht="20" customHeight="1" x14ac:dyDescent="0.2">
      <c r="A394" s="67"/>
      <c r="B394" s="37" t="str">
        <f>'Medewerker Interieurverzorging'!$A$1</f>
        <v>Medewerker Interieurverzorging</v>
      </c>
      <c r="C394" s="5"/>
      <c r="D394" s="9" t="str">
        <f>'Medewerker Interieurverzorging'!C77</f>
        <v>SCORE</v>
      </c>
      <c r="E394" s="72"/>
      <c r="G394" s="9" t="str">
        <f>'Medewerker Interieurverzorging'!E77</f>
        <v>SCORE</v>
      </c>
      <c r="H394" s="72"/>
      <c r="J394" s="9" t="str">
        <f>'Medewerker Interieurverzorging'!G77</f>
        <v>SCORE</v>
      </c>
      <c r="K394" s="72"/>
    </row>
    <row r="395" spans="1:11" ht="20" customHeight="1" x14ac:dyDescent="0.2">
      <c r="A395" s="67"/>
      <c r="B395" s="37" t="str">
        <f>'Medewerker Bodedienst 1'!$A$1</f>
        <v>Medewerker Bodedienst 1</v>
      </c>
      <c r="C395" s="5"/>
      <c r="D395" s="9" t="str">
        <f>'Medewerker Bodedienst 1'!C77</f>
        <v>SCORE</v>
      </c>
      <c r="E395" s="72"/>
      <c r="G395" s="9" t="str">
        <f>'Medewerker Bodedienst 1'!E77</f>
        <v>SCORE</v>
      </c>
      <c r="H395" s="72"/>
      <c r="J395" s="9" t="str">
        <f>'Medewerker Bodedienst 1'!G77</f>
        <v>SCORE</v>
      </c>
      <c r="K395" s="72"/>
    </row>
    <row r="396" spans="1:11" ht="20" customHeight="1" x14ac:dyDescent="0.2">
      <c r="A396" s="67"/>
      <c r="B396" s="37" t="str">
        <f>'Medewerker Bodedienst 2'!$A$1</f>
        <v>Medewerker Bodedienst 2</v>
      </c>
      <c r="C396" s="5"/>
      <c r="D396" s="9" t="str">
        <f>'Medewerker Bodedienst 2'!C77</f>
        <v>SCORE</v>
      </c>
      <c r="E396" s="72"/>
      <c r="G396" s="9" t="str">
        <f>'Medewerker Bodedienst 2'!E77</f>
        <v>SCORE</v>
      </c>
      <c r="H396" s="72"/>
      <c r="J396" s="9" t="str">
        <f>'Medewerker Bodedienst 2'!G77</f>
        <v>SCORE</v>
      </c>
      <c r="K396" s="72"/>
    </row>
    <row r="397" spans="1:11" ht="20" customHeight="1" x14ac:dyDescent="0.2">
      <c r="A397" s="67"/>
      <c r="B397" s="37" t="str">
        <f>'Medewerker Fysiek Domein'!$A$1</f>
        <v>Medewerker Fysiek Domein</v>
      </c>
      <c r="C397" s="5"/>
      <c r="D397" s="9" t="str">
        <f>'Medewerker Fysiek Domein'!C77</f>
        <v>SCORE</v>
      </c>
      <c r="E397" s="72"/>
      <c r="G397" s="9" t="str">
        <f>'Medewerker Fysiek Domein'!E77</f>
        <v>SCORE</v>
      </c>
      <c r="H397" s="72"/>
      <c r="J397" s="9" t="str">
        <f>'Medewerker Fysiek Domein'!G77</f>
        <v>SCORE</v>
      </c>
      <c r="K397" s="72"/>
    </row>
    <row r="398" spans="1:11" ht="20" customHeight="1" x14ac:dyDescent="0.2">
      <c r="A398" s="67"/>
      <c r="B398" s="37" t="str">
        <f>'Medewerker Bedrijfsvoering'!$A$1</f>
        <v>Medewerker Bedrijfsvoering</v>
      </c>
      <c r="C398" s="5"/>
      <c r="D398" s="9" t="str">
        <f>'Medewerker Bedrijfsvoering'!C77</f>
        <v>SCORE</v>
      </c>
      <c r="E398" s="72"/>
      <c r="G398" s="9" t="str">
        <f>'Medewerker Bedrijfsvoering'!E77</f>
        <v>SCORE</v>
      </c>
      <c r="H398" s="72"/>
      <c r="J398" s="9" t="str">
        <f>'Medewerker Bedrijfsvoering'!G77</f>
        <v>SCORE</v>
      </c>
      <c r="K398" s="72"/>
    </row>
    <row r="399" spans="1:11" ht="20" customHeight="1" x14ac:dyDescent="0.2">
      <c r="A399" s="67"/>
      <c r="B399" s="37" t="str">
        <f>'Medewerker Sociaal Domein'!$A$1</f>
        <v>Medewerker Sociaal Domein</v>
      </c>
      <c r="C399" s="5"/>
      <c r="D399" s="9" t="str">
        <f>'Medewerker Sociaal Domein'!C77</f>
        <v>SCORE</v>
      </c>
      <c r="E399" s="72"/>
      <c r="G399" s="9" t="str">
        <f>'Medewerker Sociaal Domein'!E77</f>
        <v>SCORE</v>
      </c>
      <c r="H399" s="72"/>
      <c r="J399" s="9" t="str">
        <f>'Medewerker Sociaal Domein'!G77</f>
        <v>SCORE</v>
      </c>
      <c r="K399" s="72"/>
    </row>
    <row r="400" spans="1:11" ht="20" customHeight="1" x14ac:dyDescent="0.2">
      <c r="A400" s="67"/>
      <c r="B400" s="37" t="str">
        <f>'Senior Projectleider'!$A$1</f>
        <v>Senior Projectleider</v>
      </c>
      <c r="C400" s="5"/>
      <c r="D400" s="9" t="str">
        <f>'Senior Projectleider'!C77</f>
        <v>SCORE</v>
      </c>
      <c r="E400" s="72"/>
      <c r="G400" s="9" t="str">
        <f>'Senior Projectleider'!E77</f>
        <v>SCORE</v>
      </c>
      <c r="H400" s="72"/>
      <c r="J400" s="9" t="str">
        <f>'Senior Projectleider'!G77</f>
        <v>SCORE</v>
      </c>
      <c r="K400" s="72"/>
    </row>
    <row r="401" spans="1:11" ht="20" customHeight="1" x14ac:dyDescent="0.2">
      <c r="A401" s="68"/>
      <c r="B401" s="37" t="str">
        <f>'Junior Projectleider'!$A$1</f>
        <v>Junior Projectleider</v>
      </c>
      <c r="C401" s="5"/>
      <c r="D401" s="9" t="str">
        <f>'Junior Projectleider'!C77</f>
        <v>SCORE</v>
      </c>
      <c r="E401" s="72"/>
      <c r="G401" s="9" t="str">
        <f>'Junior Projectleider'!E77</f>
        <v>SCORE</v>
      </c>
      <c r="H401" s="72"/>
      <c r="J401" s="9" t="str">
        <f>'Junior Projectleider'!G77</f>
        <v>SCORE</v>
      </c>
      <c r="K401" s="72"/>
    </row>
    <row r="402" spans="1:11" ht="20" customHeight="1" x14ac:dyDescent="0.2">
      <c r="A402" s="74" t="s">
        <v>1</v>
      </c>
      <c r="B402" s="75"/>
      <c r="C402" s="5"/>
      <c r="D402" s="30" t="s">
        <v>2</v>
      </c>
      <c r="E402" s="72"/>
      <c r="G402" s="30" t="s">
        <v>2</v>
      </c>
      <c r="H402" s="72"/>
      <c r="J402" s="30" t="s">
        <v>2</v>
      </c>
      <c r="K402" s="72"/>
    </row>
    <row r="403" spans="1:11" ht="20" customHeight="1" x14ac:dyDescent="0.2">
      <c r="A403" s="74"/>
      <c r="B403" s="75"/>
      <c r="C403" s="5"/>
      <c r="D403" s="38" t="str">
        <f>IF(D402="Uitmuntend","€ 1.300",IF(D402="Voldoende","€ 300",IF(D402="matig","-€ 1.300",IF(D402="onacceptabel"," KO "," "))))</f>
        <v xml:space="preserve"> </v>
      </c>
      <c r="E403" s="73"/>
      <c r="G403" s="38" t="str">
        <f>IF(G402="Uitmuntend","€ 1.300",IF(G402="Voldoende","€ 300",IF(G402="matig","-€ 1.300",IF(G402="onacceptabel"," KO "," "))))</f>
        <v xml:space="preserve"> </v>
      </c>
      <c r="H403" s="73"/>
      <c r="J403" s="38" t="str">
        <f>IF(J402="Uitmuntend","€ 1.300",IF(J402="Voldoende","€ 300",IF(J402="matig","-€ 1.300",IF(J402="onacceptabel"," KO "," "))))</f>
        <v xml:space="preserve"> </v>
      </c>
      <c r="K403" s="73"/>
    </row>
    <row r="404" spans="1:11" ht="20" customHeight="1" x14ac:dyDescent="0.2">
      <c r="A404" s="66" t="str">
        <f>Productdemonstratie!A44</f>
        <v>6. Zitcomfort</v>
      </c>
      <c r="B404" s="37" t="str">
        <f>Architect!$A$1</f>
        <v>Architect</v>
      </c>
      <c r="C404" s="5"/>
      <c r="D404" s="9" t="str">
        <f>Architect!C79</f>
        <v>SCORE</v>
      </c>
      <c r="E404" s="71" t="s">
        <v>0</v>
      </c>
      <c r="G404" s="9" t="str">
        <f>Architect!E79</f>
        <v>SCORE</v>
      </c>
      <c r="H404" s="71" t="s">
        <v>0</v>
      </c>
      <c r="J404" s="9" t="str">
        <f>Architect!G79</f>
        <v>SCORE</v>
      </c>
      <c r="K404" s="71" t="s">
        <v>0</v>
      </c>
    </row>
    <row r="405" spans="1:11" ht="20" customHeight="1" x14ac:dyDescent="0.2">
      <c r="A405" s="67"/>
      <c r="B405" s="37" t="str">
        <f>'Medewerker Interieurverzorging'!$A$1</f>
        <v>Medewerker Interieurverzorging</v>
      </c>
      <c r="C405" s="5"/>
      <c r="D405" s="9" t="str">
        <f>'Medewerker Interieurverzorging'!C79</f>
        <v>SCORE</v>
      </c>
      <c r="E405" s="72"/>
      <c r="G405" s="9" t="str">
        <f>'Medewerker Interieurverzorging'!E79</f>
        <v>SCORE</v>
      </c>
      <c r="H405" s="72"/>
      <c r="J405" s="9" t="str">
        <f>'Medewerker Interieurverzorging'!G79</f>
        <v>SCORE</v>
      </c>
      <c r="K405" s="72"/>
    </row>
    <row r="406" spans="1:11" ht="20" customHeight="1" x14ac:dyDescent="0.2">
      <c r="A406" s="67"/>
      <c r="B406" s="37" t="str">
        <f>'Medewerker Bodedienst 1'!$A$1</f>
        <v>Medewerker Bodedienst 1</v>
      </c>
      <c r="C406" s="5"/>
      <c r="D406" s="9" t="str">
        <f>'Medewerker Bodedienst 1'!C79</f>
        <v>SCORE</v>
      </c>
      <c r="E406" s="72"/>
      <c r="G406" s="9" t="str">
        <f>'Medewerker Bodedienst 1'!E79</f>
        <v>SCORE</v>
      </c>
      <c r="H406" s="72"/>
      <c r="J406" s="9" t="str">
        <f>'Medewerker Bodedienst 1'!G79</f>
        <v>SCORE</v>
      </c>
      <c r="K406" s="72"/>
    </row>
    <row r="407" spans="1:11" ht="20" customHeight="1" x14ac:dyDescent="0.2">
      <c r="A407" s="67"/>
      <c r="B407" s="37" t="str">
        <f>'Medewerker Bodedienst 2'!$A$1</f>
        <v>Medewerker Bodedienst 2</v>
      </c>
      <c r="C407" s="5"/>
      <c r="D407" s="9" t="str">
        <f>'Medewerker Bodedienst 2'!C79</f>
        <v>SCORE</v>
      </c>
      <c r="E407" s="72"/>
      <c r="G407" s="9" t="str">
        <f>'Medewerker Bodedienst 2'!E79</f>
        <v>SCORE</v>
      </c>
      <c r="H407" s="72"/>
      <c r="J407" s="9" t="str">
        <f>'Medewerker Bodedienst 2'!G79</f>
        <v>SCORE</v>
      </c>
      <c r="K407" s="72"/>
    </row>
    <row r="408" spans="1:11" ht="20" customHeight="1" x14ac:dyDescent="0.2">
      <c r="A408" s="67"/>
      <c r="B408" s="37" t="str">
        <f>'Medewerker Fysiek Domein'!$A$1</f>
        <v>Medewerker Fysiek Domein</v>
      </c>
      <c r="C408" s="5"/>
      <c r="D408" s="9" t="str">
        <f>'Medewerker Fysiek Domein'!C79</f>
        <v>SCORE</v>
      </c>
      <c r="E408" s="72"/>
      <c r="G408" s="9" t="str">
        <f>'Medewerker Fysiek Domein'!E79</f>
        <v>SCORE</v>
      </c>
      <c r="H408" s="72"/>
      <c r="J408" s="9" t="str">
        <f>'Medewerker Fysiek Domein'!G79</f>
        <v>SCORE</v>
      </c>
      <c r="K408" s="72"/>
    </row>
    <row r="409" spans="1:11" ht="20" customHeight="1" x14ac:dyDescent="0.2">
      <c r="A409" s="67"/>
      <c r="B409" s="37" t="str">
        <f>'Medewerker Bedrijfsvoering'!$A$1</f>
        <v>Medewerker Bedrijfsvoering</v>
      </c>
      <c r="C409" s="5"/>
      <c r="D409" s="9" t="str">
        <f>'Medewerker Bedrijfsvoering'!C79</f>
        <v>SCORE</v>
      </c>
      <c r="E409" s="72"/>
      <c r="G409" s="9" t="str">
        <f>'Medewerker Bedrijfsvoering'!E79</f>
        <v>SCORE</v>
      </c>
      <c r="H409" s="72"/>
      <c r="J409" s="9" t="str">
        <f>'Medewerker Bedrijfsvoering'!G79</f>
        <v>SCORE</v>
      </c>
      <c r="K409" s="72"/>
    </row>
    <row r="410" spans="1:11" ht="20" customHeight="1" x14ac:dyDescent="0.2">
      <c r="A410" s="67"/>
      <c r="B410" s="37" t="str">
        <f>'Medewerker Sociaal Domein'!$A$1</f>
        <v>Medewerker Sociaal Domein</v>
      </c>
      <c r="C410" s="5"/>
      <c r="D410" s="9" t="str">
        <f>'Medewerker Sociaal Domein'!C79</f>
        <v>SCORE</v>
      </c>
      <c r="E410" s="72"/>
      <c r="G410" s="9" t="str">
        <f>'Medewerker Sociaal Domein'!E79</f>
        <v>SCORE</v>
      </c>
      <c r="H410" s="72"/>
      <c r="J410" s="9" t="str">
        <f>'Medewerker Sociaal Domein'!G79</f>
        <v>SCORE</v>
      </c>
      <c r="K410" s="72"/>
    </row>
    <row r="411" spans="1:11" ht="20" customHeight="1" x14ac:dyDescent="0.2">
      <c r="A411" s="67"/>
      <c r="B411" s="37" t="str">
        <f>'Senior Projectleider'!$A$1</f>
        <v>Senior Projectleider</v>
      </c>
      <c r="C411" s="5"/>
      <c r="D411" s="9" t="str">
        <f>'Senior Projectleider'!C79</f>
        <v>SCORE</v>
      </c>
      <c r="E411" s="72"/>
      <c r="G411" s="9" t="str">
        <f>'Senior Projectleider'!E79</f>
        <v>SCORE</v>
      </c>
      <c r="H411" s="72"/>
      <c r="J411" s="9" t="str">
        <f>'Senior Projectleider'!G79</f>
        <v>SCORE</v>
      </c>
      <c r="K411" s="72"/>
    </row>
    <row r="412" spans="1:11" ht="20" customHeight="1" x14ac:dyDescent="0.2">
      <c r="A412" s="68"/>
      <c r="B412" s="37" t="str">
        <f>'Junior Projectleider'!$A$1</f>
        <v>Junior Projectleider</v>
      </c>
      <c r="C412" s="5"/>
      <c r="D412" s="9" t="str">
        <f>'Junior Projectleider'!C79</f>
        <v>SCORE</v>
      </c>
      <c r="E412" s="72"/>
      <c r="G412" s="9" t="str">
        <f>'Junior Projectleider'!E79</f>
        <v>SCORE</v>
      </c>
      <c r="H412" s="72"/>
      <c r="J412" s="9" t="str">
        <f>'Junior Projectleider'!G79</f>
        <v>SCORE</v>
      </c>
      <c r="K412" s="72"/>
    </row>
    <row r="413" spans="1:11" ht="20" customHeight="1" x14ac:dyDescent="0.2">
      <c r="A413" s="74" t="s">
        <v>1</v>
      </c>
      <c r="B413" s="75"/>
      <c r="C413" s="5"/>
      <c r="D413" s="30" t="s">
        <v>2</v>
      </c>
      <c r="E413" s="72"/>
      <c r="G413" s="30" t="s">
        <v>2</v>
      </c>
      <c r="H413" s="72"/>
      <c r="J413" s="30" t="s">
        <v>2</v>
      </c>
      <c r="K413" s="72"/>
    </row>
    <row r="414" spans="1:11" ht="20" customHeight="1" x14ac:dyDescent="0.2">
      <c r="A414" s="74"/>
      <c r="B414" s="75"/>
      <c r="C414" s="5"/>
      <c r="D414" s="38" t="str">
        <f>IF(D413="Uitmuntend","€ 1.300",IF(D413="Voldoende","€ 300",IF(D413="matig","-€ 1.300",IF(D413="onacceptabel"," KO "," "))))</f>
        <v xml:space="preserve"> </v>
      </c>
      <c r="E414" s="73"/>
      <c r="G414" s="38" t="str">
        <f>IF(G413="Uitmuntend","€ 1.300",IF(G413="Voldoende","€ 300",IF(G413="matig","-€ 1.300",IF(G413="onacceptabel"," KO "," "))))</f>
        <v xml:space="preserve"> </v>
      </c>
      <c r="H414" s="73"/>
      <c r="J414" s="38" t="str">
        <f>IF(J413="Uitmuntend","€ 1.300",IF(J413="Voldoende","€ 300",IF(J413="matig","-€ 1.300",IF(J413="onacceptabel"," KO "," "))))</f>
        <v xml:space="preserve"> </v>
      </c>
      <c r="K414" s="73"/>
    </row>
    <row r="415" spans="1:11" ht="30" customHeight="1" x14ac:dyDescent="0.2">
      <c r="A415" s="69" t="s">
        <v>18</v>
      </c>
      <c r="B415" s="70"/>
      <c r="C415" s="10"/>
      <c r="D415" s="69" t="e">
        <f>D359+D370+D381+D392+D403+D414</f>
        <v>#VALUE!</v>
      </c>
      <c r="E415" s="70"/>
      <c r="G415" s="69" t="e">
        <f>G359+G370+G381+G392+G403+G414</f>
        <v>#VALUE!</v>
      </c>
      <c r="H415" s="70"/>
      <c r="J415" s="69" t="e">
        <f>J359+J370+J381+J392+J403+J414</f>
        <v>#VALUE!</v>
      </c>
      <c r="K415" s="70"/>
    </row>
    <row r="416" spans="1:11" ht="30" customHeight="1" x14ac:dyDescent="0.2">
      <c r="D416" s="14" t="s">
        <v>46</v>
      </c>
      <c r="G416" s="14" t="s">
        <v>46</v>
      </c>
      <c r="J416" s="14" t="s">
        <v>46</v>
      </c>
    </row>
    <row r="417" spans="1:11" ht="20" customHeight="1" x14ac:dyDescent="0.2">
      <c r="A417" s="80" t="str">
        <f>Productdemonstratie!A45</f>
        <v>7.	Vergadertafel rechthoek 6P – Code T.15</v>
      </c>
      <c r="B417" s="81"/>
      <c r="C417" s="81"/>
      <c r="D417" s="81"/>
      <c r="E417" s="81"/>
      <c r="F417" s="81"/>
      <c r="G417" s="81"/>
      <c r="H417" s="81"/>
      <c r="I417" s="81"/>
      <c r="J417" s="81"/>
      <c r="K417" s="81"/>
    </row>
    <row r="418" spans="1:11" ht="20" customHeight="1" x14ac:dyDescent="0.2">
      <c r="A418" s="66" t="str">
        <f>Productdemonstratie!A46</f>
        <v xml:space="preserve">1. Stabiliteit </v>
      </c>
      <c r="B418" s="37" t="str">
        <f>Architect!$A$1</f>
        <v>Architect</v>
      </c>
      <c r="C418" s="5"/>
      <c r="D418" s="9" t="str">
        <f>Architect!C82</f>
        <v>SCORE</v>
      </c>
      <c r="E418" s="71" t="s">
        <v>0</v>
      </c>
      <c r="G418" s="9" t="str">
        <f>Architect!E82</f>
        <v>SCORE</v>
      </c>
      <c r="H418" s="71" t="s">
        <v>0</v>
      </c>
      <c r="J418" s="9" t="str">
        <f>Architect!G82</f>
        <v>SCORE</v>
      </c>
      <c r="K418" s="71" t="s">
        <v>0</v>
      </c>
    </row>
    <row r="419" spans="1:11" ht="20" customHeight="1" x14ac:dyDescent="0.2">
      <c r="A419" s="67"/>
      <c r="B419" s="37" t="str">
        <f>'Medewerker Interieurverzorging'!$A$1</f>
        <v>Medewerker Interieurverzorging</v>
      </c>
      <c r="C419" s="5"/>
      <c r="D419" s="9" t="str">
        <f>'Medewerker Interieurverzorging'!C82</f>
        <v>SCORE</v>
      </c>
      <c r="E419" s="72"/>
      <c r="G419" s="9" t="str">
        <f>'Medewerker Interieurverzorging'!E82</f>
        <v>SCORE</v>
      </c>
      <c r="H419" s="72"/>
      <c r="J419" s="9" t="str">
        <f>'Medewerker Interieurverzorging'!G82</f>
        <v>SCORE</v>
      </c>
      <c r="K419" s="72"/>
    </row>
    <row r="420" spans="1:11" ht="20" customHeight="1" x14ac:dyDescent="0.2">
      <c r="A420" s="67"/>
      <c r="B420" s="37" t="str">
        <f>'Medewerker Bodedienst 1'!$A$1</f>
        <v>Medewerker Bodedienst 1</v>
      </c>
      <c r="C420" s="5"/>
      <c r="D420" s="9" t="str">
        <f>'Medewerker Bodedienst 1'!C82</f>
        <v>SCORE</v>
      </c>
      <c r="E420" s="72"/>
      <c r="G420" s="9" t="str">
        <f>'Medewerker Bodedienst 1'!E82</f>
        <v>SCORE</v>
      </c>
      <c r="H420" s="72"/>
      <c r="J420" s="9" t="str">
        <f>'Medewerker Bodedienst 1'!G82</f>
        <v>SCORE</v>
      </c>
      <c r="K420" s="72"/>
    </row>
    <row r="421" spans="1:11" ht="20" customHeight="1" x14ac:dyDescent="0.2">
      <c r="A421" s="67"/>
      <c r="B421" s="37" t="str">
        <f>'Medewerker Bodedienst 2'!$A$1</f>
        <v>Medewerker Bodedienst 2</v>
      </c>
      <c r="C421" s="5"/>
      <c r="D421" s="9" t="str">
        <f>'Medewerker Bodedienst 2'!C82</f>
        <v>SCORE</v>
      </c>
      <c r="E421" s="72"/>
      <c r="G421" s="9" t="str">
        <f>'Medewerker Bodedienst 2'!E82</f>
        <v>SCORE</v>
      </c>
      <c r="H421" s="72"/>
      <c r="J421" s="9" t="str">
        <f>'Medewerker Bodedienst 2'!G82</f>
        <v>SCORE</v>
      </c>
      <c r="K421" s="72"/>
    </row>
    <row r="422" spans="1:11" ht="20" customHeight="1" x14ac:dyDescent="0.2">
      <c r="A422" s="67"/>
      <c r="B422" s="37" t="str">
        <f>'Medewerker Fysiek Domein'!$A$1</f>
        <v>Medewerker Fysiek Domein</v>
      </c>
      <c r="C422" s="5"/>
      <c r="D422" s="9" t="str">
        <f>'Medewerker Fysiek Domein'!C82</f>
        <v>SCORE</v>
      </c>
      <c r="E422" s="72"/>
      <c r="G422" s="9" t="str">
        <f>'Medewerker Fysiek Domein'!E82</f>
        <v>SCORE</v>
      </c>
      <c r="H422" s="72"/>
      <c r="J422" s="9" t="str">
        <f>'Medewerker Fysiek Domein'!G82</f>
        <v>SCORE</v>
      </c>
      <c r="K422" s="72"/>
    </row>
    <row r="423" spans="1:11" ht="20" customHeight="1" x14ac:dyDescent="0.2">
      <c r="A423" s="67"/>
      <c r="B423" s="37" t="str">
        <f>'Medewerker Bedrijfsvoering'!$A$1</f>
        <v>Medewerker Bedrijfsvoering</v>
      </c>
      <c r="C423" s="5"/>
      <c r="D423" s="9" t="str">
        <f>'Medewerker Bedrijfsvoering'!C82</f>
        <v>SCORE</v>
      </c>
      <c r="E423" s="72"/>
      <c r="G423" s="9" t="str">
        <f>'Medewerker Bedrijfsvoering'!E82</f>
        <v>SCORE</v>
      </c>
      <c r="H423" s="72"/>
      <c r="J423" s="9" t="str">
        <f>'Medewerker Bedrijfsvoering'!G82</f>
        <v>SCORE</v>
      </c>
      <c r="K423" s="72"/>
    </row>
    <row r="424" spans="1:11" ht="20" customHeight="1" x14ac:dyDescent="0.2">
      <c r="A424" s="67"/>
      <c r="B424" s="37" t="str">
        <f>'Medewerker Sociaal Domein'!$A$1</f>
        <v>Medewerker Sociaal Domein</v>
      </c>
      <c r="C424" s="5"/>
      <c r="D424" s="9" t="str">
        <f>'Medewerker Sociaal Domein'!C82</f>
        <v>SCORE</v>
      </c>
      <c r="E424" s="72"/>
      <c r="G424" s="9" t="str">
        <f>'Medewerker Sociaal Domein'!E82</f>
        <v>SCORE</v>
      </c>
      <c r="H424" s="72"/>
      <c r="J424" s="9" t="str">
        <f>'Medewerker Sociaal Domein'!G82</f>
        <v>SCORE</v>
      </c>
      <c r="K424" s="72"/>
    </row>
    <row r="425" spans="1:11" ht="20" customHeight="1" x14ac:dyDescent="0.2">
      <c r="A425" s="67"/>
      <c r="B425" s="37" t="str">
        <f>'Senior Projectleider'!$A$1</f>
        <v>Senior Projectleider</v>
      </c>
      <c r="C425" s="5"/>
      <c r="D425" s="9" t="str">
        <f>'Senior Projectleider'!C82</f>
        <v>SCORE</v>
      </c>
      <c r="E425" s="72"/>
      <c r="G425" s="9" t="str">
        <f>'Senior Projectleider'!E82</f>
        <v>SCORE</v>
      </c>
      <c r="H425" s="72"/>
      <c r="J425" s="9" t="str">
        <f>'Senior Projectleider'!G82</f>
        <v>SCORE</v>
      </c>
      <c r="K425" s="72"/>
    </row>
    <row r="426" spans="1:11" ht="20" customHeight="1" x14ac:dyDescent="0.2">
      <c r="A426" s="68"/>
      <c r="B426" s="37" t="str">
        <f>'Junior Projectleider'!$A$1</f>
        <v>Junior Projectleider</v>
      </c>
      <c r="C426" s="5"/>
      <c r="D426" s="9" t="str">
        <f>'Junior Projectleider'!C82</f>
        <v>SCORE</v>
      </c>
      <c r="E426" s="72"/>
      <c r="G426" s="9" t="str">
        <f>'Junior Projectleider'!E82</f>
        <v>SCORE</v>
      </c>
      <c r="H426" s="72"/>
      <c r="J426" s="9" t="str">
        <f>'Junior Projectleider'!G82</f>
        <v>SCORE</v>
      </c>
      <c r="K426" s="72"/>
    </row>
    <row r="427" spans="1:11" ht="20" customHeight="1" x14ac:dyDescent="0.2">
      <c r="A427" s="74" t="s">
        <v>1</v>
      </c>
      <c r="B427" s="75"/>
      <c r="C427" s="5"/>
      <c r="D427" s="30" t="s">
        <v>2</v>
      </c>
      <c r="E427" s="72"/>
      <c r="G427" s="30" t="s">
        <v>2</v>
      </c>
      <c r="H427" s="72"/>
      <c r="J427" s="30" t="s">
        <v>2</v>
      </c>
      <c r="K427" s="72"/>
    </row>
    <row r="428" spans="1:11" ht="20" customHeight="1" x14ac:dyDescent="0.2">
      <c r="A428" s="74"/>
      <c r="B428" s="75"/>
      <c r="C428" s="5"/>
      <c r="D428" s="38" t="str">
        <f>IF(D427="Uitmuntend","€ 1.300",IF(D427="Voldoende","€ 300",IF(D427="matig","-€ 1.300",IF(D427="onacceptabel"," KO "," "))))</f>
        <v xml:space="preserve"> </v>
      </c>
      <c r="E428" s="73"/>
      <c r="G428" s="38" t="str">
        <f>IF(G427="Uitmuntend","€ 1.300",IF(G427="Voldoende","€ 300",IF(G427="matig","-€ 1.300",IF(G427="onacceptabel"," KO "," "))))</f>
        <v xml:space="preserve"> </v>
      </c>
      <c r="H428" s="73"/>
      <c r="J428" s="38" t="str">
        <f>IF(J427="Uitmuntend","€ 1.300",IF(J427="Voldoende","€ 300",IF(J427="matig","-€ 1.300",IF(J427="onacceptabel"," KO "," "))))</f>
        <v xml:space="preserve"> </v>
      </c>
      <c r="K428" s="73"/>
    </row>
    <row r="429" spans="1:11" ht="20" customHeight="1" x14ac:dyDescent="0.2">
      <c r="A429" s="66" t="str">
        <f>Productdemonstratie!A47</f>
        <v>2. Constructie tussen poten en tafelblad</v>
      </c>
      <c r="B429" s="37" t="str">
        <f>Architect!$A$1</f>
        <v>Architect</v>
      </c>
      <c r="C429" s="5"/>
      <c r="D429" s="9" t="str">
        <f>Architect!C84</f>
        <v>SCORE</v>
      </c>
      <c r="E429" s="71" t="s">
        <v>0</v>
      </c>
      <c r="G429" s="9" t="str">
        <f>Architect!E84</f>
        <v>SCORE</v>
      </c>
      <c r="H429" s="71" t="s">
        <v>0</v>
      </c>
      <c r="J429" s="9" t="str">
        <f>Architect!G84</f>
        <v>SCORE</v>
      </c>
      <c r="K429" s="71" t="s">
        <v>0</v>
      </c>
    </row>
    <row r="430" spans="1:11" ht="20" customHeight="1" x14ac:dyDescent="0.2">
      <c r="A430" s="67"/>
      <c r="B430" s="37" t="str">
        <f>'Medewerker Interieurverzorging'!$A$1</f>
        <v>Medewerker Interieurverzorging</v>
      </c>
      <c r="C430" s="5"/>
      <c r="D430" s="9" t="str">
        <f>'Medewerker Interieurverzorging'!C84</f>
        <v>SCORE</v>
      </c>
      <c r="E430" s="72"/>
      <c r="G430" s="9" t="str">
        <f>'Medewerker Interieurverzorging'!E84</f>
        <v>SCORE</v>
      </c>
      <c r="H430" s="72"/>
      <c r="J430" s="9" t="str">
        <f>'Medewerker Interieurverzorging'!G84</f>
        <v>SCORE</v>
      </c>
      <c r="K430" s="72"/>
    </row>
    <row r="431" spans="1:11" ht="20" customHeight="1" x14ac:dyDescent="0.2">
      <c r="A431" s="67"/>
      <c r="B431" s="37" t="str">
        <f>'Medewerker Bodedienst 1'!$A$1</f>
        <v>Medewerker Bodedienst 1</v>
      </c>
      <c r="C431" s="5"/>
      <c r="D431" s="9" t="str">
        <f>'Medewerker Bodedienst 1'!C84</f>
        <v>SCORE</v>
      </c>
      <c r="E431" s="72"/>
      <c r="G431" s="9" t="str">
        <f>'Medewerker Bodedienst 1'!E84</f>
        <v>SCORE</v>
      </c>
      <c r="H431" s="72"/>
      <c r="J431" s="9" t="str">
        <f>'Medewerker Bodedienst 1'!G84</f>
        <v>SCORE</v>
      </c>
      <c r="K431" s="72"/>
    </row>
    <row r="432" spans="1:11" ht="20" customHeight="1" x14ac:dyDescent="0.2">
      <c r="A432" s="67"/>
      <c r="B432" s="37" t="str">
        <f>'Medewerker Bodedienst 2'!$A$1</f>
        <v>Medewerker Bodedienst 2</v>
      </c>
      <c r="C432" s="5"/>
      <c r="D432" s="9" t="str">
        <f>'Medewerker Bodedienst 2'!C84</f>
        <v>SCORE</v>
      </c>
      <c r="E432" s="72"/>
      <c r="G432" s="9" t="str">
        <f>'Medewerker Bodedienst 2'!E84</f>
        <v>SCORE</v>
      </c>
      <c r="H432" s="72"/>
      <c r="J432" s="9" t="str">
        <f>'Medewerker Bodedienst 2'!G84</f>
        <v>SCORE</v>
      </c>
      <c r="K432" s="72"/>
    </row>
    <row r="433" spans="1:11" ht="20" customHeight="1" x14ac:dyDescent="0.2">
      <c r="A433" s="67"/>
      <c r="B433" s="37" t="str">
        <f>'Medewerker Fysiek Domein'!$A$1</f>
        <v>Medewerker Fysiek Domein</v>
      </c>
      <c r="C433" s="5"/>
      <c r="D433" s="9" t="str">
        <f>'Medewerker Fysiek Domein'!C84</f>
        <v>SCORE</v>
      </c>
      <c r="E433" s="72"/>
      <c r="G433" s="9" t="str">
        <f>'Medewerker Fysiek Domein'!E84</f>
        <v>SCORE</v>
      </c>
      <c r="H433" s="72"/>
      <c r="J433" s="9" t="str">
        <f>'Medewerker Fysiek Domein'!G84</f>
        <v>SCORE</v>
      </c>
      <c r="K433" s="72"/>
    </row>
    <row r="434" spans="1:11" ht="20" customHeight="1" x14ac:dyDescent="0.2">
      <c r="A434" s="67"/>
      <c r="B434" s="37" t="str">
        <f>'Medewerker Bedrijfsvoering'!$A$1</f>
        <v>Medewerker Bedrijfsvoering</v>
      </c>
      <c r="C434" s="5"/>
      <c r="D434" s="9" t="str">
        <f>'Medewerker Bedrijfsvoering'!C84</f>
        <v>SCORE</v>
      </c>
      <c r="E434" s="72"/>
      <c r="G434" s="9" t="str">
        <f>'Medewerker Bedrijfsvoering'!E84</f>
        <v>SCORE</v>
      </c>
      <c r="H434" s="72"/>
      <c r="J434" s="9" t="str">
        <f>'Medewerker Bedrijfsvoering'!G84</f>
        <v>SCORE</v>
      </c>
      <c r="K434" s="72"/>
    </row>
    <row r="435" spans="1:11" ht="20" customHeight="1" x14ac:dyDescent="0.2">
      <c r="A435" s="67"/>
      <c r="B435" s="37" t="str">
        <f>'Medewerker Sociaal Domein'!$A$1</f>
        <v>Medewerker Sociaal Domein</v>
      </c>
      <c r="C435" s="5"/>
      <c r="D435" s="9" t="str">
        <f>'Medewerker Sociaal Domein'!C84</f>
        <v>SCORE</v>
      </c>
      <c r="E435" s="72"/>
      <c r="G435" s="9" t="str">
        <f>'Medewerker Sociaal Domein'!E84</f>
        <v>SCORE</v>
      </c>
      <c r="H435" s="72"/>
      <c r="J435" s="9" t="str">
        <f>'Medewerker Sociaal Domein'!G84</f>
        <v>SCORE</v>
      </c>
      <c r="K435" s="72"/>
    </row>
    <row r="436" spans="1:11" ht="20" customHeight="1" x14ac:dyDescent="0.2">
      <c r="A436" s="67"/>
      <c r="B436" s="37" t="str">
        <f>'Senior Projectleider'!$A$1</f>
        <v>Senior Projectleider</v>
      </c>
      <c r="C436" s="5"/>
      <c r="D436" s="9" t="str">
        <f>'Senior Projectleider'!C84</f>
        <v>SCORE</v>
      </c>
      <c r="E436" s="72"/>
      <c r="G436" s="9" t="str">
        <f>'Senior Projectleider'!E84</f>
        <v>SCORE</v>
      </c>
      <c r="H436" s="72"/>
      <c r="J436" s="9" t="str">
        <f>'Senior Projectleider'!G84</f>
        <v>SCORE</v>
      </c>
      <c r="K436" s="72"/>
    </row>
    <row r="437" spans="1:11" ht="20" customHeight="1" x14ac:dyDescent="0.2">
      <c r="A437" s="68"/>
      <c r="B437" s="37" t="str">
        <f>'Junior Projectleider'!$A$1</f>
        <v>Junior Projectleider</v>
      </c>
      <c r="C437" s="5"/>
      <c r="D437" s="9" t="str">
        <f>'Junior Projectleider'!C84</f>
        <v>SCORE</v>
      </c>
      <c r="E437" s="72"/>
      <c r="G437" s="9" t="str">
        <f>'Junior Projectleider'!E84</f>
        <v>SCORE</v>
      </c>
      <c r="H437" s="72"/>
      <c r="J437" s="9" t="str">
        <f>'Junior Projectleider'!G84</f>
        <v>SCORE</v>
      </c>
      <c r="K437" s="72"/>
    </row>
    <row r="438" spans="1:11" ht="20" customHeight="1" x14ac:dyDescent="0.2">
      <c r="A438" s="74" t="s">
        <v>1</v>
      </c>
      <c r="B438" s="75"/>
      <c r="C438" s="5"/>
      <c r="D438" s="30" t="s">
        <v>2</v>
      </c>
      <c r="E438" s="72"/>
      <c r="G438" s="30" t="s">
        <v>2</v>
      </c>
      <c r="H438" s="72"/>
      <c r="J438" s="30" t="s">
        <v>2</v>
      </c>
      <c r="K438" s="72"/>
    </row>
    <row r="439" spans="1:11" ht="20" customHeight="1" x14ac:dyDescent="0.2">
      <c r="A439" s="74"/>
      <c r="B439" s="75"/>
      <c r="C439" s="5"/>
      <c r="D439" s="38" t="str">
        <f>IF(D438="Uitmuntend","€ 1.300",IF(D438="Voldoende","€ 300",IF(D438="matig","-€ 1.300",IF(D438="onacceptabel"," KO "," "))))</f>
        <v xml:space="preserve"> </v>
      </c>
      <c r="E439" s="73"/>
      <c r="G439" s="38" t="str">
        <f>IF(G438="Uitmuntend","€ 1.300",IF(G438="Voldoende","€ 300",IF(G438="matig","-€ 1.300",IF(G438="onacceptabel"," KO "," "))))</f>
        <v xml:space="preserve"> </v>
      </c>
      <c r="H439" s="73"/>
      <c r="J439" s="38" t="str">
        <f>IF(J438="Uitmuntend","€ 1.300",IF(J438="Voldoende","€ 300",IF(J438="matig","-€ 1.300",IF(J438="onacceptabel"," KO "," "))))</f>
        <v xml:space="preserve"> </v>
      </c>
      <c r="K439" s="73"/>
    </row>
    <row r="440" spans="1:11" ht="20" customHeight="1" x14ac:dyDescent="0.2">
      <c r="A440" s="66" t="str">
        <f>Productdemonstratie!A48</f>
        <v>3. Uitstraling/vormgeving passend bij het bij het ontwerp en gevraagde kleuren uit bijlage 10</v>
      </c>
      <c r="B440" s="37" t="str">
        <f>Architect!$A$1</f>
        <v>Architect</v>
      </c>
      <c r="C440" s="5"/>
      <c r="D440" s="9" t="str">
        <f>Architect!C86</f>
        <v>SCORE</v>
      </c>
      <c r="E440" s="71" t="s">
        <v>0</v>
      </c>
      <c r="G440" s="9" t="str">
        <f>Architect!E86</f>
        <v>SCORE</v>
      </c>
      <c r="H440" s="71" t="s">
        <v>0</v>
      </c>
      <c r="J440" s="9" t="str">
        <f>Architect!G86</f>
        <v>SCORE</v>
      </c>
      <c r="K440" s="71" t="s">
        <v>0</v>
      </c>
    </row>
    <row r="441" spans="1:11" ht="20" customHeight="1" x14ac:dyDescent="0.2">
      <c r="A441" s="67"/>
      <c r="B441" s="37" t="str">
        <f>'Medewerker Interieurverzorging'!$A$1</f>
        <v>Medewerker Interieurverzorging</v>
      </c>
      <c r="C441" s="5"/>
      <c r="D441" s="9" t="str">
        <f>'Medewerker Interieurverzorging'!C86</f>
        <v>SCORE</v>
      </c>
      <c r="E441" s="72"/>
      <c r="G441" s="9" t="str">
        <f>'Medewerker Interieurverzorging'!E86</f>
        <v>SCORE</v>
      </c>
      <c r="H441" s="72"/>
      <c r="J441" s="9" t="str">
        <f>'Medewerker Interieurverzorging'!G86</f>
        <v>SCORE</v>
      </c>
      <c r="K441" s="72"/>
    </row>
    <row r="442" spans="1:11" ht="20" customHeight="1" x14ac:dyDescent="0.2">
      <c r="A442" s="67"/>
      <c r="B442" s="37" t="str">
        <f>'Medewerker Bodedienst 1'!$A$1</f>
        <v>Medewerker Bodedienst 1</v>
      </c>
      <c r="C442" s="5"/>
      <c r="D442" s="9" t="str">
        <f>'Medewerker Bodedienst 1'!C86</f>
        <v>SCORE</v>
      </c>
      <c r="E442" s="72"/>
      <c r="G442" s="9" t="str">
        <f>'Medewerker Bodedienst 1'!E86</f>
        <v>SCORE</v>
      </c>
      <c r="H442" s="72"/>
      <c r="J442" s="9" t="str">
        <f>'Medewerker Bodedienst 1'!G86</f>
        <v>SCORE</v>
      </c>
      <c r="K442" s="72"/>
    </row>
    <row r="443" spans="1:11" ht="20" customHeight="1" x14ac:dyDescent="0.2">
      <c r="A443" s="67"/>
      <c r="B443" s="37" t="str">
        <f>'Medewerker Bodedienst 2'!$A$1</f>
        <v>Medewerker Bodedienst 2</v>
      </c>
      <c r="C443" s="5"/>
      <c r="D443" s="9" t="str">
        <f>'Medewerker Bodedienst 2'!C86</f>
        <v>SCORE</v>
      </c>
      <c r="E443" s="72"/>
      <c r="G443" s="9" t="str">
        <f>'Medewerker Bodedienst 2'!E86</f>
        <v>SCORE</v>
      </c>
      <c r="H443" s="72"/>
      <c r="J443" s="9" t="str">
        <f>'Medewerker Bodedienst 2'!G86</f>
        <v>SCORE</v>
      </c>
      <c r="K443" s="72"/>
    </row>
    <row r="444" spans="1:11" ht="20" customHeight="1" x14ac:dyDescent="0.2">
      <c r="A444" s="67"/>
      <c r="B444" s="37" t="str">
        <f>'Medewerker Fysiek Domein'!$A$1</f>
        <v>Medewerker Fysiek Domein</v>
      </c>
      <c r="C444" s="5"/>
      <c r="D444" s="9" t="str">
        <f>'Medewerker Fysiek Domein'!C86</f>
        <v>SCORE</v>
      </c>
      <c r="E444" s="72"/>
      <c r="G444" s="9" t="str">
        <f>'Medewerker Fysiek Domein'!E86</f>
        <v>SCORE</v>
      </c>
      <c r="H444" s="72"/>
      <c r="J444" s="9" t="str">
        <f>'Medewerker Fysiek Domein'!G86</f>
        <v>SCORE</v>
      </c>
      <c r="K444" s="72"/>
    </row>
    <row r="445" spans="1:11" ht="20" customHeight="1" x14ac:dyDescent="0.2">
      <c r="A445" s="67"/>
      <c r="B445" s="37" t="str">
        <f>'Medewerker Bedrijfsvoering'!$A$1</f>
        <v>Medewerker Bedrijfsvoering</v>
      </c>
      <c r="C445" s="5"/>
      <c r="D445" s="9" t="str">
        <f>'Medewerker Bedrijfsvoering'!C86</f>
        <v>SCORE</v>
      </c>
      <c r="E445" s="72"/>
      <c r="G445" s="9" t="str">
        <f>'Medewerker Bedrijfsvoering'!E86</f>
        <v>SCORE</v>
      </c>
      <c r="H445" s="72"/>
      <c r="J445" s="9" t="str">
        <f>'Medewerker Bedrijfsvoering'!G86</f>
        <v>SCORE</v>
      </c>
      <c r="K445" s="72"/>
    </row>
    <row r="446" spans="1:11" ht="20" customHeight="1" x14ac:dyDescent="0.2">
      <c r="A446" s="67"/>
      <c r="B446" s="37" t="str">
        <f>'Medewerker Sociaal Domein'!$A$1</f>
        <v>Medewerker Sociaal Domein</v>
      </c>
      <c r="C446" s="5"/>
      <c r="D446" s="9" t="str">
        <f>'Medewerker Sociaal Domein'!C86</f>
        <v>SCORE</v>
      </c>
      <c r="E446" s="72"/>
      <c r="G446" s="9" t="str">
        <f>'Medewerker Sociaal Domein'!E86</f>
        <v>SCORE</v>
      </c>
      <c r="H446" s="72"/>
      <c r="J446" s="9" t="str">
        <f>'Medewerker Sociaal Domein'!G86</f>
        <v>SCORE</v>
      </c>
      <c r="K446" s="72"/>
    </row>
    <row r="447" spans="1:11" ht="20" customHeight="1" x14ac:dyDescent="0.2">
      <c r="A447" s="67"/>
      <c r="B447" s="37" t="str">
        <f>'Senior Projectleider'!$A$1</f>
        <v>Senior Projectleider</v>
      </c>
      <c r="C447" s="5"/>
      <c r="D447" s="9" t="str">
        <f>'Senior Projectleider'!C86</f>
        <v>SCORE</v>
      </c>
      <c r="E447" s="72"/>
      <c r="G447" s="9" t="str">
        <f>'Senior Projectleider'!E86</f>
        <v>SCORE</v>
      </c>
      <c r="H447" s="72"/>
      <c r="J447" s="9" t="str">
        <f>'Senior Projectleider'!G86</f>
        <v>SCORE</v>
      </c>
      <c r="K447" s="72"/>
    </row>
    <row r="448" spans="1:11" ht="20" customHeight="1" x14ac:dyDescent="0.2">
      <c r="A448" s="68"/>
      <c r="B448" s="37" t="str">
        <f>'Junior Projectleider'!$A$1</f>
        <v>Junior Projectleider</v>
      </c>
      <c r="C448" s="5"/>
      <c r="D448" s="9" t="str">
        <f>'Junior Projectleider'!C86</f>
        <v>SCORE</v>
      </c>
      <c r="E448" s="72"/>
      <c r="G448" s="9" t="str">
        <f>'Junior Projectleider'!E86</f>
        <v>SCORE</v>
      </c>
      <c r="H448" s="72"/>
      <c r="J448" s="9" t="str">
        <f>'Junior Projectleider'!G86</f>
        <v>SCORE</v>
      </c>
      <c r="K448" s="72"/>
    </row>
    <row r="449" spans="1:11" ht="20" customHeight="1" x14ac:dyDescent="0.2">
      <c r="A449" s="74" t="s">
        <v>1</v>
      </c>
      <c r="B449" s="75"/>
      <c r="C449" s="5"/>
      <c r="D449" s="30" t="s">
        <v>2</v>
      </c>
      <c r="E449" s="72"/>
      <c r="G449" s="30" t="s">
        <v>2</v>
      </c>
      <c r="H449" s="72"/>
      <c r="J449" s="30" t="s">
        <v>2</v>
      </c>
      <c r="K449" s="72"/>
    </row>
    <row r="450" spans="1:11" ht="20" customHeight="1" x14ac:dyDescent="0.2">
      <c r="A450" s="74"/>
      <c r="B450" s="75"/>
      <c r="C450" s="5"/>
      <c r="D450" s="38" t="str">
        <f>IF(D449="Uitmuntend","€ 1.300",IF(D449="Voldoende","€ 300",IF(D449="matig","-€ 1.300",IF(D449="onacceptabel"," KO "," "))))</f>
        <v xml:space="preserve"> </v>
      </c>
      <c r="E450" s="73"/>
      <c r="G450" s="38" t="str">
        <f>IF(G449="Uitmuntend","€ 1.300",IF(G449="Voldoende","€ 300",IF(G449="matig","-€ 1.300",IF(G449="onacceptabel"," KO "," "))))</f>
        <v xml:space="preserve"> </v>
      </c>
      <c r="H450" s="73"/>
      <c r="J450" s="38" t="str">
        <f>IF(J449="Uitmuntend","€ 1.300",IF(J449="Voldoende","€ 300",IF(J449="matig","-€ 1.300",IF(J449="onacceptabel"," KO "," "))))</f>
        <v xml:space="preserve"> </v>
      </c>
      <c r="K450" s="73"/>
    </row>
    <row r="451" spans="1:11" ht="20" customHeight="1" x14ac:dyDescent="0.2">
      <c r="A451" s="66" t="str">
        <f>Productdemonstratie!A49</f>
        <v>4. Gemak schoonmaken</v>
      </c>
      <c r="B451" s="37" t="str">
        <f>Architect!$A$1</f>
        <v>Architect</v>
      </c>
      <c r="C451" s="5"/>
      <c r="D451" s="9" t="str">
        <f>Architect!C88</f>
        <v>SCORE</v>
      </c>
      <c r="E451" s="71" t="s">
        <v>0</v>
      </c>
      <c r="G451" s="9" t="str">
        <f>Architect!E88</f>
        <v>SCORE</v>
      </c>
      <c r="H451" s="71" t="s">
        <v>0</v>
      </c>
      <c r="J451" s="9" t="str">
        <f>Architect!G88</f>
        <v>SCORE</v>
      </c>
      <c r="K451" s="71" t="s">
        <v>0</v>
      </c>
    </row>
    <row r="452" spans="1:11" ht="20" customHeight="1" x14ac:dyDescent="0.2">
      <c r="A452" s="67"/>
      <c r="B452" s="37" t="str">
        <f>'Medewerker Interieurverzorging'!$A$1</f>
        <v>Medewerker Interieurverzorging</v>
      </c>
      <c r="C452" s="5"/>
      <c r="D452" s="9" t="str">
        <f>'Medewerker Interieurverzorging'!C88</f>
        <v>SCORE</v>
      </c>
      <c r="E452" s="72"/>
      <c r="G452" s="9" t="str">
        <f>'Medewerker Interieurverzorging'!E88</f>
        <v>SCORE</v>
      </c>
      <c r="H452" s="72"/>
      <c r="J452" s="9" t="str">
        <f>'Medewerker Interieurverzorging'!G88</f>
        <v>SCORE</v>
      </c>
      <c r="K452" s="72"/>
    </row>
    <row r="453" spans="1:11" ht="20" customHeight="1" x14ac:dyDescent="0.2">
      <c r="A453" s="67"/>
      <c r="B453" s="37" t="str">
        <f>'Medewerker Bodedienst 1'!$A$1</f>
        <v>Medewerker Bodedienst 1</v>
      </c>
      <c r="C453" s="5"/>
      <c r="D453" s="9" t="str">
        <f>'Medewerker Bodedienst 1'!C88</f>
        <v>SCORE</v>
      </c>
      <c r="E453" s="72"/>
      <c r="G453" s="9" t="str">
        <f>'Medewerker Bodedienst 1'!E88</f>
        <v>SCORE</v>
      </c>
      <c r="H453" s="72"/>
      <c r="J453" s="9" t="str">
        <f>'Medewerker Bodedienst 1'!G88</f>
        <v>SCORE</v>
      </c>
      <c r="K453" s="72"/>
    </row>
    <row r="454" spans="1:11" ht="20" customHeight="1" x14ac:dyDescent="0.2">
      <c r="A454" s="67"/>
      <c r="B454" s="37" t="str">
        <f>'Medewerker Bodedienst 2'!$A$1</f>
        <v>Medewerker Bodedienst 2</v>
      </c>
      <c r="C454" s="5"/>
      <c r="D454" s="9" t="str">
        <f>'Medewerker Bodedienst 2'!C88</f>
        <v>SCORE</v>
      </c>
      <c r="E454" s="72"/>
      <c r="G454" s="9" t="str">
        <f>'Medewerker Bodedienst 2'!E88</f>
        <v>SCORE</v>
      </c>
      <c r="H454" s="72"/>
      <c r="J454" s="9" t="str">
        <f>'Medewerker Bodedienst 2'!G88</f>
        <v>SCORE</v>
      </c>
      <c r="K454" s="72"/>
    </row>
    <row r="455" spans="1:11" ht="20" customHeight="1" x14ac:dyDescent="0.2">
      <c r="A455" s="67"/>
      <c r="B455" s="37" t="str">
        <f>'Medewerker Fysiek Domein'!$A$1</f>
        <v>Medewerker Fysiek Domein</v>
      </c>
      <c r="C455" s="5"/>
      <c r="D455" s="9" t="str">
        <f>'Medewerker Fysiek Domein'!C88</f>
        <v>SCORE</v>
      </c>
      <c r="E455" s="72"/>
      <c r="G455" s="9" t="str">
        <f>'Medewerker Fysiek Domein'!E88</f>
        <v>SCORE</v>
      </c>
      <c r="H455" s="72"/>
      <c r="J455" s="9" t="str">
        <f>'Medewerker Fysiek Domein'!G88</f>
        <v>SCORE</v>
      </c>
      <c r="K455" s="72"/>
    </row>
    <row r="456" spans="1:11" ht="20" customHeight="1" x14ac:dyDescent="0.2">
      <c r="A456" s="67"/>
      <c r="B456" s="37" t="str">
        <f>'Medewerker Bedrijfsvoering'!$A$1</f>
        <v>Medewerker Bedrijfsvoering</v>
      </c>
      <c r="C456" s="5"/>
      <c r="D456" s="9" t="str">
        <f>'Medewerker Bedrijfsvoering'!C88</f>
        <v>SCORE</v>
      </c>
      <c r="E456" s="72"/>
      <c r="G456" s="9" t="str">
        <f>'Medewerker Bedrijfsvoering'!E88</f>
        <v>SCORE</v>
      </c>
      <c r="H456" s="72"/>
      <c r="J456" s="9" t="str">
        <f>'Medewerker Bedrijfsvoering'!G88</f>
        <v>SCORE</v>
      </c>
      <c r="K456" s="72"/>
    </row>
    <row r="457" spans="1:11" ht="20" customHeight="1" x14ac:dyDescent="0.2">
      <c r="A457" s="67"/>
      <c r="B457" s="37" t="str">
        <f>'Medewerker Sociaal Domein'!$A$1</f>
        <v>Medewerker Sociaal Domein</v>
      </c>
      <c r="C457" s="5"/>
      <c r="D457" s="9" t="str">
        <f>'Medewerker Sociaal Domein'!C88</f>
        <v>SCORE</v>
      </c>
      <c r="E457" s="72"/>
      <c r="G457" s="9" t="str">
        <f>'Medewerker Sociaal Domein'!E88</f>
        <v>SCORE</v>
      </c>
      <c r="H457" s="72"/>
      <c r="J457" s="9" t="str">
        <f>'Medewerker Sociaal Domein'!G88</f>
        <v>SCORE</v>
      </c>
      <c r="K457" s="72"/>
    </row>
    <row r="458" spans="1:11" ht="20" customHeight="1" x14ac:dyDescent="0.2">
      <c r="A458" s="67"/>
      <c r="B458" s="37" t="str">
        <f>'Senior Projectleider'!$A$1</f>
        <v>Senior Projectleider</v>
      </c>
      <c r="C458" s="5"/>
      <c r="D458" s="9" t="str">
        <f>'Senior Projectleider'!C88</f>
        <v>SCORE</v>
      </c>
      <c r="E458" s="72"/>
      <c r="G458" s="9" t="str">
        <f>'Senior Projectleider'!E88</f>
        <v>SCORE</v>
      </c>
      <c r="H458" s="72"/>
      <c r="J458" s="9" t="str">
        <f>'Senior Projectleider'!G88</f>
        <v>SCORE</v>
      </c>
      <c r="K458" s="72"/>
    </row>
    <row r="459" spans="1:11" ht="20" customHeight="1" x14ac:dyDescent="0.2">
      <c r="A459" s="68"/>
      <c r="B459" s="37" t="str">
        <f>'Junior Projectleider'!$A$1</f>
        <v>Junior Projectleider</v>
      </c>
      <c r="C459" s="5"/>
      <c r="D459" s="9" t="str">
        <f>'Junior Projectleider'!C88</f>
        <v>SCORE</v>
      </c>
      <c r="E459" s="72"/>
      <c r="G459" s="9" t="str">
        <f>'Junior Projectleider'!E88</f>
        <v>SCORE</v>
      </c>
      <c r="H459" s="72"/>
      <c r="J459" s="9" t="str">
        <f>'Junior Projectleider'!G88</f>
        <v>SCORE</v>
      </c>
      <c r="K459" s="72"/>
    </row>
    <row r="460" spans="1:11" ht="20" customHeight="1" x14ac:dyDescent="0.2">
      <c r="A460" s="74" t="s">
        <v>1</v>
      </c>
      <c r="B460" s="75"/>
      <c r="C460" s="5"/>
      <c r="D460" s="30" t="s">
        <v>2</v>
      </c>
      <c r="E460" s="72"/>
      <c r="G460" s="30" t="s">
        <v>2</v>
      </c>
      <c r="H460" s="72"/>
      <c r="J460" s="30" t="s">
        <v>2</v>
      </c>
      <c r="K460" s="72"/>
    </row>
    <row r="461" spans="1:11" ht="20" customHeight="1" x14ac:dyDescent="0.2">
      <c r="A461" s="74"/>
      <c r="B461" s="75"/>
      <c r="C461" s="5"/>
      <c r="D461" s="38" t="str">
        <f>IF(D460="Uitmuntend","€ 1.300",IF(D460="Voldoende","€ 300",IF(D460="matig","-€ 1.300",IF(D460="onacceptabel"," KO "," "))))</f>
        <v xml:space="preserve"> </v>
      </c>
      <c r="E461" s="73"/>
      <c r="G461" s="38" t="str">
        <f>IF(G460="Uitmuntend","€ 1.300",IF(G460="Voldoende","€ 300",IF(G460="matig","-€ 1.300",IF(G460="onacceptabel"," KO "," "))))</f>
        <v xml:space="preserve"> </v>
      </c>
      <c r="H461" s="73"/>
      <c r="J461" s="38" t="str">
        <f>IF(J460="Uitmuntend","€ 1.300",IF(J460="Voldoende","€ 300",IF(J460="matig","-€ 1.300",IF(J460="onacceptabel"," KO "," "))))</f>
        <v xml:space="preserve"> </v>
      </c>
      <c r="K461" s="73"/>
    </row>
    <row r="462" spans="1:11" ht="20" customHeight="1" x14ac:dyDescent="0.2">
      <c r="A462" s="66" t="str">
        <f>Productdemonstratie!A50</f>
        <v>5. Mate veiligheid (scherpe randen, hoeken, stevigheid)</v>
      </c>
      <c r="B462" s="37" t="str">
        <f>Architect!$A$1</f>
        <v>Architect</v>
      </c>
      <c r="C462" s="5"/>
      <c r="D462" s="9" t="str">
        <f>Architect!C90</f>
        <v>SCORE</v>
      </c>
      <c r="E462" s="71" t="s">
        <v>0</v>
      </c>
      <c r="G462" s="9" t="str">
        <f>Architect!E90</f>
        <v>SCORE</v>
      </c>
      <c r="H462" s="71" t="s">
        <v>0</v>
      </c>
      <c r="J462" s="9" t="str">
        <f>Architect!G90</f>
        <v>SCORE</v>
      </c>
      <c r="K462" s="71" t="s">
        <v>0</v>
      </c>
    </row>
    <row r="463" spans="1:11" ht="20" customHeight="1" x14ac:dyDescent="0.2">
      <c r="A463" s="67"/>
      <c r="B463" s="37" t="str">
        <f>'Medewerker Interieurverzorging'!$A$1</f>
        <v>Medewerker Interieurverzorging</v>
      </c>
      <c r="C463" s="5"/>
      <c r="D463" s="9" t="str">
        <f>'Medewerker Interieurverzorging'!C90</f>
        <v>SCORE</v>
      </c>
      <c r="E463" s="72"/>
      <c r="G463" s="9" t="str">
        <f>'Medewerker Interieurverzorging'!E90</f>
        <v>SCORE</v>
      </c>
      <c r="H463" s="72"/>
      <c r="J463" s="9" t="str">
        <f>'Medewerker Interieurverzorging'!G90</f>
        <v>SCORE</v>
      </c>
      <c r="K463" s="72"/>
    </row>
    <row r="464" spans="1:11" ht="20" customHeight="1" x14ac:dyDescent="0.2">
      <c r="A464" s="67"/>
      <c r="B464" s="37" t="str">
        <f>'Medewerker Bodedienst 1'!$A$1</f>
        <v>Medewerker Bodedienst 1</v>
      </c>
      <c r="C464" s="5"/>
      <c r="D464" s="9" t="str">
        <f>'Medewerker Bodedienst 1'!C90</f>
        <v>SCORE</v>
      </c>
      <c r="E464" s="72"/>
      <c r="G464" s="9" t="str">
        <f>'Medewerker Bodedienst 1'!E90</f>
        <v>SCORE</v>
      </c>
      <c r="H464" s="72"/>
      <c r="J464" s="9" t="str">
        <f>'Medewerker Bodedienst 1'!G90</f>
        <v>SCORE</v>
      </c>
      <c r="K464" s="72"/>
    </row>
    <row r="465" spans="1:11" ht="20" customHeight="1" x14ac:dyDescent="0.2">
      <c r="A465" s="67"/>
      <c r="B465" s="37" t="str">
        <f>'Medewerker Bodedienst 2'!$A$1</f>
        <v>Medewerker Bodedienst 2</v>
      </c>
      <c r="C465" s="5"/>
      <c r="D465" s="9" t="str">
        <f>'Medewerker Bodedienst 2'!C90</f>
        <v>SCORE</v>
      </c>
      <c r="E465" s="72"/>
      <c r="G465" s="9" t="str">
        <f>'Medewerker Bodedienst 2'!E90</f>
        <v>SCORE</v>
      </c>
      <c r="H465" s="72"/>
      <c r="J465" s="9" t="str">
        <f>'Medewerker Bodedienst 2'!G90</f>
        <v>SCORE</v>
      </c>
      <c r="K465" s="72"/>
    </row>
    <row r="466" spans="1:11" ht="20" customHeight="1" x14ac:dyDescent="0.2">
      <c r="A466" s="67"/>
      <c r="B466" s="37" t="str">
        <f>'Medewerker Fysiek Domein'!$A$1</f>
        <v>Medewerker Fysiek Domein</v>
      </c>
      <c r="C466" s="5"/>
      <c r="D466" s="9" t="str">
        <f>'Medewerker Fysiek Domein'!C90</f>
        <v>SCORE</v>
      </c>
      <c r="E466" s="72"/>
      <c r="G466" s="9" t="str">
        <f>'Medewerker Fysiek Domein'!E90</f>
        <v>SCORE</v>
      </c>
      <c r="H466" s="72"/>
      <c r="J466" s="9" t="str">
        <f>'Medewerker Fysiek Domein'!G90</f>
        <v>SCORE</v>
      </c>
      <c r="K466" s="72"/>
    </row>
    <row r="467" spans="1:11" ht="20" customHeight="1" x14ac:dyDescent="0.2">
      <c r="A467" s="67"/>
      <c r="B467" s="37" t="str">
        <f>'Medewerker Bedrijfsvoering'!$A$1</f>
        <v>Medewerker Bedrijfsvoering</v>
      </c>
      <c r="C467" s="5"/>
      <c r="D467" s="9" t="str">
        <f>'Medewerker Bedrijfsvoering'!C90</f>
        <v>SCORE</v>
      </c>
      <c r="E467" s="72"/>
      <c r="G467" s="9" t="str">
        <f>'Medewerker Bedrijfsvoering'!E90</f>
        <v>SCORE</v>
      </c>
      <c r="H467" s="72"/>
      <c r="J467" s="9" t="str">
        <f>'Medewerker Bedrijfsvoering'!G90</f>
        <v>SCORE</v>
      </c>
      <c r="K467" s="72"/>
    </row>
    <row r="468" spans="1:11" ht="20" customHeight="1" x14ac:dyDescent="0.2">
      <c r="A468" s="67"/>
      <c r="B468" s="37" t="str">
        <f>'Medewerker Sociaal Domein'!$A$1</f>
        <v>Medewerker Sociaal Domein</v>
      </c>
      <c r="C468" s="5"/>
      <c r="D468" s="9" t="str">
        <f>'Medewerker Sociaal Domein'!C90</f>
        <v>SCORE</v>
      </c>
      <c r="E468" s="72"/>
      <c r="G468" s="9" t="str">
        <f>'Medewerker Sociaal Domein'!E90</f>
        <v>SCORE</v>
      </c>
      <c r="H468" s="72"/>
      <c r="J468" s="9" t="str">
        <f>'Medewerker Sociaal Domein'!G90</f>
        <v>SCORE</v>
      </c>
      <c r="K468" s="72"/>
    </row>
    <row r="469" spans="1:11" ht="20" customHeight="1" x14ac:dyDescent="0.2">
      <c r="A469" s="67"/>
      <c r="B469" s="37" t="str">
        <f>'Senior Projectleider'!$A$1</f>
        <v>Senior Projectleider</v>
      </c>
      <c r="C469" s="5"/>
      <c r="D469" s="9" t="str">
        <f>'Senior Projectleider'!C90</f>
        <v>SCORE</v>
      </c>
      <c r="E469" s="72"/>
      <c r="G469" s="9" t="str">
        <f>'Senior Projectleider'!E90</f>
        <v>SCORE</v>
      </c>
      <c r="H469" s="72"/>
      <c r="J469" s="9" t="str">
        <f>'Senior Projectleider'!G90</f>
        <v>SCORE</v>
      </c>
      <c r="K469" s="72"/>
    </row>
    <row r="470" spans="1:11" ht="20" customHeight="1" x14ac:dyDescent="0.2">
      <c r="A470" s="68"/>
      <c r="B470" s="37" t="str">
        <f>'Junior Projectleider'!$A$1</f>
        <v>Junior Projectleider</v>
      </c>
      <c r="C470" s="5"/>
      <c r="D470" s="9" t="str">
        <f>'Junior Projectleider'!C90</f>
        <v>SCORE</v>
      </c>
      <c r="E470" s="72"/>
      <c r="G470" s="9" t="str">
        <f>'Junior Projectleider'!E90</f>
        <v>SCORE</v>
      </c>
      <c r="H470" s="72"/>
      <c r="J470" s="9" t="str">
        <f>'Junior Projectleider'!G90</f>
        <v>SCORE</v>
      </c>
      <c r="K470" s="72"/>
    </row>
    <row r="471" spans="1:11" ht="20" customHeight="1" x14ac:dyDescent="0.2">
      <c r="A471" s="74" t="s">
        <v>1</v>
      </c>
      <c r="B471" s="75"/>
      <c r="C471" s="5"/>
      <c r="D471" s="30" t="s">
        <v>2</v>
      </c>
      <c r="E471" s="72"/>
      <c r="G471" s="30" t="s">
        <v>2</v>
      </c>
      <c r="H471" s="72"/>
      <c r="J471" s="30" t="s">
        <v>2</v>
      </c>
      <c r="K471" s="72"/>
    </row>
    <row r="472" spans="1:11" ht="20" customHeight="1" x14ac:dyDescent="0.2">
      <c r="A472" s="74"/>
      <c r="B472" s="75"/>
      <c r="C472" s="5"/>
      <c r="D472" s="38" t="str">
        <f>IF(D471="Uitmuntend","€ 1.300",IF(D471="Voldoende","€ 300",IF(D471="matig","-€ 1.300",IF(D471="onacceptabel"," KO "," "))))</f>
        <v xml:space="preserve"> </v>
      </c>
      <c r="E472" s="73"/>
      <c r="G472" s="38" t="str">
        <f>IF(G471="Uitmuntend","€ 1.300",IF(G471="Voldoende","€ 300",IF(G471="matig","-€ 1.300",IF(G471="onacceptabel"," KO "," "))))</f>
        <v xml:space="preserve"> </v>
      </c>
      <c r="H472" s="73"/>
      <c r="J472" s="38" t="str">
        <f>IF(J471="Uitmuntend","€ 1.300",IF(J471="Voldoende","€ 300",IF(J471="matig","-€ 1.300",IF(J471="onacceptabel"," KO "," "))))</f>
        <v xml:space="preserve"> </v>
      </c>
      <c r="K472" s="73"/>
    </row>
    <row r="473" spans="1:11" ht="30" customHeight="1" x14ac:dyDescent="0.2">
      <c r="A473" s="74" t="s">
        <v>18</v>
      </c>
      <c r="B473" s="75"/>
      <c r="C473" s="10"/>
      <c r="D473" s="69" t="e">
        <f>D428+D439+D450+D461+D472</f>
        <v>#VALUE!</v>
      </c>
      <c r="E473" s="70"/>
      <c r="G473" s="69" t="e">
        <f>G428+G439+G450+G461+G472</f>
        <v>#VALUE!</v>
      </c>
      <c r="H473" s="70"/>
      <c r="J473" s="69" t="e">
        <f>J428+J439+J450+J461+J472</f>
        <v>#VALUE!</v>
      </c>
      <c r="K473" s="70"/>
    </row>
    <row r="474" spans="1:11" ht="30" customHeight="1" x14ac:dyDescent="0.2">
      <c r="D474" s="14" t="s">
        <v>46</v>
      </c>
      <c r="G474" s="14" t="s">
        <v>46</v>
      </c>
      <c r="J474" s="14" t="s">
        <v>46</v>
      </c>
    </row>
    <row r="475" spans="1:11" ht="20" customHeight="1" x14ac:dyDescent="0.2">
      <c r="A475" s="80" t="str">
        <f>Productdemonstratie!A51</f>
        <v>8. Schuifdeurkast laag met plantenbak (excl. binnenbak) - Code E.04</v>
      </c>
      <c r="B475" s="81"/>
      <c r="C475" s="81"/>
      <c r="D475" s="81"/>
      <c r="E475" s="81"/>
      <c r="F475" s="81"/>
      <c r="G475" s="81"/>
      <c r="H475" s="81"/>
      <c r="I475" s="81"/>
      <c r="J475" s="81"/>
      <c r="K475" s="81"/>
    </row>
    <row r="476" spans="1:11" ht="20" customHeight="1" x14ac:dyDescent="0.2">
      <c r="A476" s="66" t="str">
        <f>Productdemonstratie!A52</f>
        <v xml:space="preserve">1. Stabiliteit </v>
      </c>
      <c r="B476" s="37" t="str">
        <f>Architect!$A$1</f>
        <v>Architect</v>
      </c>
      <c r="C476" s="5"/>
      <c r="D476" s="9" t="str">
        <f>Architect!C93</f>
        <v>SCORE</v>
      </c>
      <c r="E476" s="71" t="s">
        <v>0</v>
      </c>
      <c r="G476" s="9" t="str">
        <f>Architect!E93</f>
        <v>SCORE</v>
      </c>
      <c r="H476" s="71" t="s">
        <v>0</v>
      </c>
      <c r="J476" s="9" t="str">
        <f>Architect!G93</f>
        <v>SCORE</v>
      </c>
      <c r="K476" s="71" t="s">
        <v>0</v>
      </c>
    </row>
    <row r="477" spans="1:11" ht="20" customHeight="1" x14ac:dyDescent="0.2">
      <c r="A477" s="67"/>
      <c r="B477" s="37" t="str">
        <f>'Medewerker Interieurverzorging'!$A$1</f>
        <v>Medewerker Interieurverzorging</v>
      </c>
      <c r="C477" s="5"/>
      <c r="D477" s="9" t="str">
        <f>'Medewerker Interieurverzorging'!C93</f>
        <v>SCORE</v>
      </c>
      <c r="E477" s="72"/>
      <c r="G477" s="9" t="str">
        <f>'Medewerker Interieurverzorging'!E93</f>
        <v>SCORE</v>
      </c>
      <c r="H477" s="72"/>
      <c r="J477" s="9" t="str">
        <f>'Medewerker Interieurverzorging'!G93</f>
        <v>SCORE</v>
      </c>
      <c r="K477" s="72"/>
    </row>
    <row r="478" spans="1:11" ht="20" customHeight="1" x14ac:dyDescent="0.2">
      <c r="A478" s="67"/>
      <c r="B478" s="37" t="str">
        <f>'Medewerker Bodedienst 1'!$A$1</f>
        <v>Medewerker Bodedienst 1</v>
      </c>
      <c r="C478" s="5"/>
      <c r="D478" s="9" t="str">
        <f>'Medewerker Bodedienst 1'!C93</f>
        <v>SCORE</v>
      </c>
      <c r="E478" s="72"/>
      <c r="G478" s="9" t="str">
        <f>'Medewerker Bodedienst 1'!E93</f>
        <v>SCORE</v>
      </c>
      <c r="H478" s="72"/>
      <c r="J478" s="9" t="str">
        <f>'Medewerker Bodedienst 1'!G93</f>
        <v>SCORE</v>
      </c>
      <c r="K478" s="72"/>
    </row>
    <row r="479" spans="1:11" ht="20" customHeight="1" x14ac:dyDescent="0.2">
      <c r="A479" s="67"/>
      <c r="B479" s="37" t="str">
        <f>'Medewerker Bodedienst 2'!$A$1</f>
        <v>Medewerker Bodedienst 2</v>
      </c>
      <c r="C479" s="5"/>
      <c r="D479" s="9" t="str">
        <f>'Medewerker Bodedienst 2'!C93</f>
        <v>SCORE</v>
      </c>
      <c r="E479" s="72"/>
      <c r="G479" s="9" t="str">
        <f>'Medewerker Bodedienst 2'!E93</f>
        <v>SCORE</v>
      </c>
      <c r="H479" s="72"/>
      <c r="J479" s="9" t="str">
        <f>'Medewerker Bodedienst 2'!G93</f>
        <v>SCORE</v>
      </c>
      <c r="K479" s="72"/>
    </row>
    <row r="480" spans="1:11" ht="20" customHeight="1" x14ac:dyDescent="0.2">
      <c r="A480" s="67"/>
      <c r="B480" s="37" t="str">
        <f>'Medewerker Fysiek Domein'!$A$1</f>
        <v>Medewerker Fysiek Domein</v>
      </c>
      <c r="C480" s="5"/>
      <c r="D480" s="9" t="str">
        <f>'Medewerker Fysiek Domein'!C93</f>
        <v>SCORE</v>
      </c>
      <c r="E480" s="72"/>
      <c r="G480" s="9" t="str">
        <f>'Medewerker Fysiek Domein'!E93</f>
        <v>SCORE</v>
      </c>
      <c r="H480" s="72"/>
      <c r="J480" s="9" t="str">
        <f>'Medewerker Fysiek Domein'!G93</f>
        <v>SCORE</v>
      </c>
      <c r="K480" s="72"/>
    </row>
    <row r="481" spans="1:11" ht="20" customHeight="1" x14ac:dyDescent="0.2">
      <c r="A481" s="67"/>
      <c r="B481" s="37" t="str">
        <f>'Medewerker Bedrijfsvoering'!$A$1</f>
        <v>Medewerker Bedrijfsvoering</v>
      </c>
      <c r="C481" s="5"/>
      <c r="D481" s="9" t="str">
        <f>'Medewerker Bedrijfsvoering'!C93</f>
        <v>SCORE</v>
      </c>
      <c r="E481" s="72"/>
      <c r="G481" s="9" t="str">
        <f>'Medewerker Bedrijfsvoering'!E93</f>
        <v>SCORE</v>
      </c>
      <c r="H481" s="72"/>
      <c r="J481" s="9" t="str">
        <f>'Medewerker Bedrijfsvoering'!G93</f>
        <v>SCORE</v>
      </c>
      <c r="K481" s="72"/>
    </row>
    <row r="482" spans="1:11" ht="20" customHeight="1" x14ac:dyDescent="0.2">
      <c r="A482" s="67"/>
      <c r="B482" s="37" t="str">
        <f>'Medewerker Sociaal Domein'!$A$1</f>
        <v>Medewerker Sociaal Domein</v>
      </c>
      <c r="C482" s="5"/>
      <c r="D482" s="9" t="str">
        <f>'Medewerker Sociaal Domein'!C93</f>
        <v>SCORE</v>
      </c>
      <c r="E482" s="72"/>
      <c r="G482" s="9" t="str">
        <f>'Medewerker Sociaal Domein'!E93</f>
        <v>SCORE</v>
      </c>
      <c r="H482" s="72"/>
      <c r="J482" s="9" t="str">
        <f>'Medewerker Sociaal Domein'!G93</f>
        <v>SCORE</v>
      </c>
      <c r="K482" s="72"/>
    </row>
    <row r="483" spans="1:11" ht="20" customHeight="1" x14ac:dyDescent="0.2">
      <c r="A483" s="67"/>
      <c r="B483" s="37" t="str">
        <f>'Senior Projectleider'!$A$1</f>
        <v>Senior Projectleider</v>
      </c>
      <c r="C483" s="5"/>
      <c r="D483" s="9" t="str">
        <f>'Senior Projectleider'!C93</f>
        <v>SCORE</v>
      </c>
      <c r="E483" s="72"/>
      <c r="G483" s="9" t="str">
        <f>'Senior Projectleider'!E93</f>
        <v>SCORE</v>
      </c>
      <c r="H483" s="72"/>
      <c r="J483" s="9" t="str">
        <f>'Senior Projectleider'!G93</f>
        <v>SCORE</v>
      </c>
      <c r="K483" s="72"/>
    </row>
    <row r="484" spans="1:11" ht="20" customHeight="1" x14ac:dyDescent="0.2">
      <c r="A484" s="68"/>
      <c r="B484" s="37" t="str">
        <f>'Junior Projectleider'!$A$1</f>
        <v>Junior Projectleider</v>
      </c>
      <c r="C484" s="5"/>
      <c r="D484" s="9" t="str">
        <f>'Junior Projectleider'!C93</f>
        <v>SCORE</v>
      </c>
      <c r="E484" s="72"/>
      <c r="G484" s="9" t="str">
        <f>'Junior Projectleider'!E93</f>
        <v>SCORE</v>
      </c>
      <c r="H484" s="72"/>
      <c r="J484" s="9" t="str">
        <f>'Junior Projectleider'!G93</f>
        <v>SCORE</v>
      </c>
      <c r="K484" s="72"/>
    </row>
    <row r="485" spans="1:11" ht="20" customHeight="1" x14ac:dyDescent="0.2">
      <c r="A485" s="74" t="s">
        <v>1</v>
      </c>
      <c r="B485" s="75"/>
      <c r="C485" s="5"/>
      <c r="D485" s="30" t="s">
        <v>2</v>
      </c>
      <c r="E485" s="72"/>
      <c r="G485" s="30" t="s">
        <v>2</v>
      </c>
      <c r="H485" s="72"/>
      <c r="J485" s="30" t="s">
        <v>2</v>
      </c>
      <c r="K485" s="72"/>
    </row>
    <row r="486" spans="1:11" ht="20" customHeight="1" x14ac:dyDescent="0.2">
      <c r="A486" s="74"/>
      <c r="B486" s="75"/>
      <c r="C486" s="5"/>
      <c r="D486" s="38" t="str">
        <f>IF(D485="Uitmuntend","€ 1.300",IF(D485="Voldoende","€ 300",IF(D485="matig","-€ 1.300",IF(D485="onacceptabel"," KO "," "))))</f>
        <v xml:space="preserve"> </v>
      </c>
      <c r="E486" s="73"/>
      <c r="G486" s="38" t="str">
        <f>IF(G485="Uitmuntend","€ 1.300",IF(G485="Voldoende","€ 300",IF(G485="matig","-€ 1.300",IF(G485="onacceptabel"," KO "," "))))</f>
        <v xml:space="preserve"> </v>
      </c>
      <c r="H486" s="73"/>
      <c r="J486" s="38" t="str">
        <f>IF(J485="Uitmuntend","€ 1.300",IF(J485="Voldoende","€ 300",IF(J485="matig","-€ 1.300",IF(J485="onacceptabel"," KO "," "))))</f>
        <v xml:space="preserve"> </v>
      </c>
      <c r="K486" s="73"/>
    </row>
    <row r="487" spans="1:11" ht="20" customHeight="1" x14ac:dyDescent="0.2">
      <c r="A487" s="66" t="str">
        <f>Productdemonstratie!A53</f>
        <v>2. Uitstraling/vormgeving passend bij het bij het ontwerp en gevraagde kleuren uit bijlage 10</v>
      </c>
      <c r="B487" s="37" t="str">
        <f>Architect!$A$1</f>
        <v>Architect</v>
      </c>
      <c r="C487" s="5"/>
      <c r="D487" s="9" t="str">
        <f>Architect!C95</f>
        <v>SCORE</v>
      </c>
      <c r="E487" s="71" t="s">
        <v>0</v>
      </c>
      <c r="G487" s="9" t="str">
        <f>Architect!E95</f>
        <v>SCORE</v>
      </c>
      <c r="H487" s="71" t="s">
        <v>0</v>
      </c>
      <c r="J487" s="9" t="str">
        <f>Architect!G95</f>
        <v>SCORE</v>
      </c>
      <c r="K487" s="71" t="s">
        <v>0</v>
      </c>
    </row>
    <row r="488" spans="1:11" ht="20" customHeight="1" x14ac:dyDescent="0.2">
      <c r="A488" s="67"/>
      <c r="B488" s="37" t="str">
        <f>'Medewerker Interieurverzorging'!$A$1</f>
        <v>Medewerker Interieurverzorging</v>
      </c>
      <c r="C488" s="5"/>
      <c r="D488" s="9" t="str">
        <f>'Medewerker Interieurverzorging'!C95</f>
        <v>SCORE</v>
      </c>
      <c r="E488" s="72"/>
      <c r="G488" s="9" t="str">
        <f>'Medewerker Interieurverzorging'!E95</f>
        <v>SCORE</v>
      </c>
      <c r="H488" s="72"/>
      <c r="J488" s="9" t="str">
        <f>'Medewerker Interieurverzorging'!G95</f>
        <v>SCORE</v>
      </c>
      <c r="K488" s="72"/>
    </row>
    <row r="489" spans="1:11" ht="20" customHeight="1" x14ac:dyDescent="0.2">
      <c r="A489" s="67"/>
      <c r="B489" s="37" t="str">
        <f>'Medewerker Bodedienst 1'!$A$1</f>
        <v>Medewerker Bodedienst 1</v>
      </c>
      <c r="C489" s="5"/>
      <c r="D489" s="9" t="str">
        <f>'Medewerker Bodedienst 1'!C95</f>
        <v>SCORE</v>
      </c>
      <c r="E489" s="72"/>
      <c r="G489" s="9" t="str">
        <f>'Medewerker Bodedienst 1'!E95</f>
        <v>SCORE</v>
      </c>
      <c r="H489" s="72"/>
      <c r="J489" s="9" t="str">
        <f>'Medewerker Bodedienst 1'!G95</f>
        <v>SCORE</v>
      </c>
      <c r="K489" s="72"/>
    </row>
    <row r="490" spans="1:11" ht="20" customHeight="1" x14ac:dyDescent="0.2">
      <c r="A490" s="67"/>
      <c r="B490" s="37" t="str">
        <f>'Medewerker Bodedienst 2'!$A$1</f>
        <v>Medewerker Bodedienst 2</v>
      </c>
      <c r="C490" s="5"/>
      <c r="D490" s="9" t="str">
        <f>'Medewerker Bodedienst 2'!C95</f>
        <v>SCORE</v>
      </c>
      <c r="E490" s="72"/>
      <c r="G490" s="9" t="str">
        <f>'Medewerker Bodedienst 2'!E95</f>
        <v>SCORE</v>
      </c>
      <c r="H490" s="72"/>
      <c r="J490" s="9" t="str">
        <f>'Medewerker Bodedienst 2'!G95</f>
        <v>SCORE</v>
      </c>
      <c r="K490" s="72"/>
    </row>
    <row r="491" spans="1:11" ht="20" customHeight="1" x14ac:dyDescent="0.2">
      <c r="A491" s="67"/>
      <c r="B491" s="37" t="str">
        <f>'Medewerker Fysiek Domein'!$A$1</f>
        <v>Medewerker Fysiek Domein</v>
      </c>
      <c r="C491" s="5"/>
      <c r="D491" s="9" t="str">
        <f>'Medewerker Fysiek Domein'!C95</f>
        <v>SCORE</v>
      </c>
      <c r="E491" s="72"/>
      <c r="G491" s="9" t="str">
        <f>'Medewerker Fysiek Domein'!E95</f>
        <v>SCORE</v>
      </c>
      <c r="H491" s="72"/>
      <c r="J491" s="9" t="str">
        <f>'Medewerker Fysiek Domein'!G95</f>
        <v>SCORE</v>
      </c>
      <c r="K491" s="72"/>
    </row>
    <row r="492" spans="1:11" ht="20" customHeight="1" x14ac:dyDescent="0.2">
      <c r="A492" s="67"/>
      <c r="B492" s="37" t="str">
        <f>'Medewerker Bedrijfsvoering'!$A$1</f>
        <v>Medewerker Bedrijfsvoering</v>
      </c>
      <c r="C492" s="5"/>
      <c r="D492" s="9" t="str">
        <f>'Medewerker Bedrijfsvoering'!C95</f>
        <v>SCORE</v>
      </c>
      <c r="E492" s="72"/>
      <c r="G492" s="9" t="str">
        <f>'Medewerker Bedrijfsvoering'!E95</f>
        <v>SCORE</v>
      </c>
      <c r="H492" s="72"/>
      <c r="J492" s="9" t="str">
        <f>'Medewerker Bedrijfsvoering'!G95</f>
        <v>SCORE</v>
      </c>
      <c r="K492" s="72"/>
    </row>
    <row r="493" spans="1:11" ht="20" customHeight="1" x14ac:dyDescent="0.2">
      <c r="A493" s="67"/>
      <c r="B493" s="37" t="str">
        <f>'Medewerker Sociaal Domein'!$A$1</f>
        <v>Medewerker Sociaal Domein</v>
      </c>
      <c r="C493" s="5"/>
      <c r="D493" s="9" t="str">
        <f>'Medewerker Sociaal Domein'!C95</f>
        <v>SCORE</v>
      </c>
      <c r="E493" s="72"/>
      <c r="G493" s="9" t="str">
        <f>'Medewerker Sociaal Domein'!E95</f>
        <v>SCORE</v>
      </c>
      <c r="H493" s="72"/>
      <c r="J493" s="9" t="str">
        <f>'Medewerker Sociaal Domein'!G95</f>
        <v>SCORE</v>
      </c>
      <c r="K493" s="72"/>
    </row>
    <row r="494" spans="1:11" ht="20" customHeight="1" x14ac:dyDescent="0.2">
      <c r="A494" s="67"/>
      <c r="B494" s="37" t="str">
        <f>'Senior Projectleider'!$A$1</f>
        <v>Senior Projectleider</v>
      </c>
      <c r="C494" s="5"/>
      <c r="D494" s="9" t="str">
        <f>'Senior Projectleider'!C95</f>
        <v>SCORE</v>
      </c>
      <c r="E494" s="72"/>
      <c r="G494" s="9" t="str">
        <f>'Senior Projectleider'!E95</f>
        <v>SCORE</v>
      </c>
      <c r="H494" s="72"/>
      <c r="J494" s="9" t="str">
        <f>'Senior Projectleider'!G95</f>
        <v>SCORE</v>
      </c>
      <c r="K494" s="72"/>
    </row>
    <row r="495" spans="1:11" ht="20" customHeight="1" x14ac:dyDescent="0.2">
      <c r="A495" s="68"/>
      <c r="B495" s="37" t="str">
        <f>'Junior Projectleider'!$A$1</f>
        <v>Junior Projectleider</v>
      </c>
      <c r="C495" s="5"/>
      <c r="D495" s="9" t="str">
        <f>'Junior Projectleider'!C95</f>
        <v>SCORE</v>
      </c>
      <c r="E495" s="72"/>
      <c r="G495" s="9" t="str">
        <f>'Junior Projectleider'!E95</f>
        <v>SCORE</v>
      </c>
      <c r="H495" s="72"/>
      <c r="J495" s="9" t="str">
        <f>'Junior Projectleider'!G95</f>
        <v>SCORE</v>
      </c>
      <c r="K495" s="72"/>
    </row>
    <row r="496" spans="1:11" ht="20" customHeight="1" x14ac:dyDescent="0.2">
      <c r="A496" s="74" t="s">
        <v>1</v>
      </c>
      <c r="B496" s="75"/>
      <c r="C496" s="5"/>
      <c r="D496" s="30" t="s">
        <v>2</v>
      </c>
      <c r="E496" s="72"/>
      <c r="G496" s="30" t="s">
        <v>2</v>
      </c>
      <c r="H496" s="72"/>
      <c r="J496" s="30" t="s">
        <v>2</v>
      </c>
      <c r="K496" s="72"/>
    </row>
    <row r="497" spans="1:11" ht="20" customHeight="1" x14ac:dyDescent="0.2">
      <c r="A497" s="74"/>
      <c r="B497" s="75"/>
      <c r="C497" s="5"/>
      <c r="D497" s="38" t="str">
        <f>IF(D496="Uitmuntend","€ 1.300",IF(D496="Voldoende","€ 300",IF(D496="matig","-€ 1.300",IF(D496="onacceptabel"," KO "," "))))</f>
        <v xml:space="preserve"> </v>
      </c>
      <c r="E497" s="73"/>
      <c r="G497" s="38" t="str">
        <f>IF(G496="Uitmuntend","€ 1.300",IF(G496="Voldoende","€ 300",IF(G496="matig","-€ 1.300",IF(G496="onacceptabel"," KO "," "))))</f>
        <v xml:space="preserve"> </v>
      </c>
      <c r="H497" s="73"/>
      <c r="J497" s="38" t="str">
        <f>IF(J496="Uitmuntend","€ 1.300",IF(J496="Voldoende","€ 300",IF(J496="matig","-€ 1.300",IF(J496="onacceptabel"," KO "," "))))</f>
        <v xml:space="preserve"> </v>
      </c>
      <c r="K497" s="73"/>
    </row>
    <row r="498" spans="1:11" ht="20" customHeight="1" x14ac:dyDescent="0.2">
      <c r="A498" s="66" t="str">
        <f>Productdemonstratie!A54</f>
        <v>3. Gemak schoonmaken</v>
      </c>
      <c r="B498" s="37" t="str">
        <f>Architect!$A$1</f>
        <v>Architect</v>
      </c>
      <c r="C498" s="5"/>
      <c r="D498" s="9" t="str">
        <f>Architect!C97</f>
        <v>SCORE</v>
      </c>
      <c r="E498" s="71" t="s">
        <v>0</v>
      </c>
      <c r="G498" s="9" t="str">
        <f>Architect!E97</f>
        <v>SCORE</v>
      </c>
      <c r="H498" s="71" t="s">
        <v>0</v>
      </c>
      <c r="J498" s="9" t="str">
        <f>Architect!G97</f>
        <v>SCORE</v>
      </c>
      <c r="K498" s="71" t="s">
        <v>0</v>
      </c>
    </row>
    <row r="499" spans="1:11" ht="20" customHeight="1" x14ac:dyDescent="0.2">
      <c r="A499" s="67"/>
      <c r="B499" s="37" t="str">
        <f>'Medewerker Interieurverzorging'!$A$1</f>
        <v>Medewerker Interieurverzorging</v>
      </c>
      <c r="C499" s="5"/>
      <c r="D499" s="9" t="str">
        <f>'Medewerker Interieurverzorging'!C97</f>
        <v>SCORE</v>
      </c>
      <c r="E499" s="72"/>
      <c r="G499" s="9" t="str">
        <f>'Medewerker Interieurverzorging'!E97</f>
        <v>SCORE</v>
      </c>
      <c r="H499" s="72"/>
      <c r="J499" s="9" t="str">
        <f>'Medewerker Interieurverzorging'!G97</f>
        <v>SCORE</v>
      </c>
      <c r="K499" s="72"/>
    </row>
    <row r="500" spans="1:11" ht="20" customHeight="1" x14ac:dyDescent="0.2">
      <c r="A500" s="67"/>
      <c r="B500" s="37" t="str">
        <f>'Medewerker Bodedienst 1'!$A$1</f>
        <v>Medewerker Bodedienst 1</v>
      </c>
      <c r="C500" s="5"/>
      <c r="D500" s="9" t="str">
        <f>'Medewerker Bodedienst 1'!C97</f>
        <v>SCORE</v>
      </c>
      <c r="E500" s="72"/>
      <c r="G500" s="9" t="str">
        <f>'Medewerker Bodedienst 1'!E97</f>
        <v>SCORE</v>
      </c>
      <c r="H500" s="72"/>
      <c r="J500" s="9" t="str">
        <f>'Medewerker Bodedienst 1'!G97</f>
        <v>SCORE</v>
      </c>
      <c r="K500" s="72"/>
    </row>
    <row r="501" spans="1:11" ht="20" customHeight="1" x14ac:dyDescent="0.2">
      <c r="A501" s="67"/>
      <c r="B501" s="37" t="str">
        <f>'Medewerker Bodedienst 2'!$A$1</f>
        <v>Medewerker Bodedienst 2</v>
      </c>
      <c r="C501" s="5"/>
      <c r="D501" s="9" t="str">
        <f>'Medewerker Bodedienst 2'!C97</f>
        <v>SCORE</v>
      </c>
      <c r="E501" s="72"/>
      <c r="G501" s="9" t="str">
        <f>'Medewerker Bodedienst 2'!E97</f>
        <v>SCORE</v>
      </c>
      <c r="H501" s="72"/>
      <c r="J501" s="9" t="str">
        <f>'Medewerker Bodedienst 2'!G97</f>
        <v>SCORE</v>
      </c>
      <c r="K501" s="72"/>
    </row>
    <row r="502" spans="1:11" ht="20" customHeight="1" x14ac:dyDescent="0.2">
      <c r="A502" s="67"/>
      <c r="B502" s="37" t="str">
        <f>'Medewerker Fysiek Domein'!$A$1</f>
        <v>Medewerker Fysiek Domein</v>
      </c>
      <c r="C502" s="5"/>
      <c r="D502" s="9" t="str">
        <f>'Medewerker Fysiek Domein'!C97</f>
        <v>SCORE</v>
      </c>
      <c r="E502" s="72"/>
      <c r="G502" s="9" t="str">
        <f>'Medewerker Fysiek Domein'!E97</f>
        <v>SCORE</v>
      </c>
      <c r="H502" s="72"/>
      <c r="J502" s="9" t="str">
        <f>'Medewerker Fysiek Domein'!G97</f>
        <v>SCORE</v>
      </c>
      <c r="K502" s="72"/>
    </row>
    <row r="503" spans="1:11" ht="20" customHeight="1" x14ac:dyDescent="0.2">
      <c r="A503" s="67"/>
      <c r="B503" s="37" t="str">
        <f>'Medewerker Bedrijfsvoering'!$A$1</f>
        <v>Medewerker Bedrijfsvoering</v>
      </c>
      <c r="C503" s="5"/>
      <c r="D503" s="9" t="str">
        <f>'Medewerker Bedrijfsvoering'!C97</f>
        <v>SCORE</v>
      </c>
      <c r="E503" s="72"/>
      <c r="G503" s="9" t="str">
        <f>'Medewerker Bedrijfsvoering'!E97</f>
        <v>SCORE</v>
      </c>
      <c r="H503" s="72"/>
      <c r="J503" s="9" t="str">
        <f>'Medewerker Bedrijfsvoering'!G97</f>
        <v>SCORE</v>
      </c>
      <c r="K503" s="72"/>
    </row>
    <row r="504" spans="1:11" ht="20" customHeight="1" x14ac:dyDescent="0.2">
      <c r="A504" s="67"/>
      <c r="B504" s="37" t="str">
        <f>'Medewerker Sociaal Domein'!$A$1</f>
        <v>Medewerker Sociaal Domein</v>
      </c>
      <c r="C504" s="5"/>
      <c r="D504" s="9" t="str">
        <f>'Medewerker Sociaal Domein'!C97</f>
        <v>SCORE</v>
      </c>
      <c r="E504" s="72"/>
      <c r="G504" s="9" t="str">
        <f>'Medewerker Sociaal Domein'!E97</f>
        <v>SCORE</v>
      </c>
      <c r="H504" s="72"/>
      <c r="J504" s="9" t="str">
        <f>'Medewerker Sociaal Domein'!G97</f>
        <v>SCORE</v>
      </c>
      <c r="K504" s="72"/>
    </row>
    <row r="505" spans="1:11" ht="20" customHeight="1" x14ac:dyDescent="0.2">
      <c r="A505" s="67"/>
      <c r="B505" s="37" t="str">
        <f>'Senior Projectleider'!$A$1</f>
        <v>Senior Projectleider</v>
      </c>
      <c r="C505" s="5"/>
      <c r="D505" s="9" t="str">
        <f>'Senior Projectleider'!C97</f>
        <v>SCORE</v>
      </c>
      <c r="E505" s="72"/>
      <c r="G505" s="9" t="str">
        <f>'Senior Projectleider'!E97</f>
        <v>SCORE</v>
      </c>
      <c r="H505" s="72"/>
      <c r="J505" s="9" t="str">
        <f>'Senior Projectleider'!G97</f>
        <v>SCORE</v>
      </c>
      <c r="K505" s="72"/>
    </row>
    <row r="506" spans="1:11" ht="20" customHeight="1" x14ac:dyDescent="0.2">
      <c r="A506" s="68"/>
      <c r="B506" s="37" t="str">
        <f>'Junior Projectleider'!$A$1</f>
        <v>Junior Projectleider</v>
      </c>
      <c r="C506" s="5"/>
      <c r="D506" s="9" t="str">
        <f>'Junior Projectleider'!C97</f>
        <v>SCORE</v>
      </c>
      <c r="E506" s="72"/>
      <c r="G506" s="9" t="str">
        <f>'Junior Projectleider'!E97</f>
        <v>SCORE</v>
      </c>
      <c r="H506" s="72"/>
      <c r="J506" s="9" t="str">
        <f>'Junior Projectleider'!G97</f>
        <v>SCORE</v>
      </c>
      <c r="K506" s="72"/>
    </row>
    <row r="507" spans="1:11" ht="20" customHeight="1" x14ac:dyDescent="0.2">
      <c r="A507" s="74" t="s">
        <v>1</v>
      </c>
      <c r="B507" s="75"/>
      <c r="C507" s="5"/>
      <c r="D507" s="30" t="s">
        <v>2</v>
      </c>
      <c r="E507" s="72"/>
      <c r="G507" s="30" t="s">
        <v>2</v>
      </c>
      <c r="H507" s="72"/>
      <c r="J507" s="30" t="s">
        <v>2</v>
      </c>
      <c r="K507" s="72"/>
    </row>
    <row r="508" spans="1:11" ht="20" customHeight="1" x14ac:dyDescent="0.2">
      <c r="A508" s="74"/>
      <c r="B508" s="75"/>
      <c r="C508" s="5"/>
      <c r="D508" s="38" t="str">
        <f>IF(D507="Uitmuntend","€ 1.300",IF(D507="Voldoende","€ 300",IF(D507="matig","-€ 1.300",IF(D507="onacceptabel"," KO "," "))))</f>
        <v xml:space="preserve"> </v>
      </c>
      <c r="E508" s="73"/>
      <c r="G508" s="38" t="str">
        <f>IF(G507="Uitmuntend","€ 1.300",IF(G507="Voldoende","€ 300",IF(G507="matig","-€ 1.300",IF(G507="onacceptabel"," KO "," "))))</f>
        <v xml:space="preserve"> </v>
      </c>
      <c r="H508" s="73"/>
      <c r="J508" s="38" t="str">
        <f>IF(J507="Uitmuntend","€ 1.300",IF(J507="Voldoende","€ 300",IF(J507="matig","-€ 1.300",IF(J507="onacceptabel"," KO "," "))))</f>
        <v xml:space="preserve"> </v>
      </c>
      <c r="K508" s="73"/>
    </row>
    <row r="509" spans="1:11" ht="20" customHeight="1" x14ac:dyDescent="0.2">
      <c r="A509" s="66" t="str">
        <f>Productdemonstratie!A55</f>
        <v>4. Mate veiligheid (scherpe randen, hoeken, stevigheid)</v>
      </c>
      <c r="B509" s="37" t="str">
        <f>Architect!$A$1</f>
        <v>Architect</v>
      </c>
      <c r="C509" s="5"/>
      <c r="D509" s="9" t="str">
        <f>Architect!C99</f>
        <v>SCORE</v>
      </c>
      <c r="E509" s="82" t="s">
        <v>0</v>
      </c>
      <c r="G509" s="9" t="str">
        <f>Architect!E99</f>
        <v>SCORE</v>
      </c>
      <c r="H509" s="71" t="s">
        <v>0</v>
      </c>
      <c r="J509" s="9" t="str">
        <f>Architect!G99</f>
        <v>SCORE</v>
      </c>
      <c r="K509" s="71" t="s">
        <v>0</v>
      </c>
    </row>
    <row r="510" spans="1:11" ht="20" customHeight="1" x14ac:dyDescent="0.2">
      <c r="A510" s="67"/>
      <c r="B510" s="37" t="str">
        <f>'Medewerker Interieurverzorging'!$A$1</f>
        <v>Medewerker Interieurverzorging</v>
      </c>
      <c r="C510" s="5"/>
      <c r="D510" s="9" t="str">
        <f>'Medewerker Interieurverzorging'!C99</f>
        <v>SCORE</v>
      </c>
      <c r="E510" s="72"/>
      <c r="G510" s="9" t="str">
        <f>'Medewerker Interieurverzorging'!E99</f>
        <v>SCORE</v>
      </c>
      <c r="H510" s="72"/>
      <c r="J510" s="9" t="str">
        <f>'Medewerker Interieurverzorging'!G99</f>
        <v>SCORE</v>
      </c>
      <c r="K510" s="72"/>
    </row>
    <row r="511" spans="1:11" ht="20" customHeight="1" x14ac:dyDescent="0.2">
      <c r="A511" s="67"/>
      <c r="B511" s="37" t="str">
        <f>'Medewerker Bodedienst 1'!$A$1</f>
        <v>Medewerker Bodedienst 1</v>
      </c>
      <c r="C511" s="5"/>
      <c r="D511" s="9" t="str">
        <f>'Medewerker Bodedienst 1'!C99</f>
        <v>SCORE</v>
      </c>
      <c r="E511" s="72"/>
      <c r="G511" s="9" t="str">
        <f>'Medewerker Bodedienst 1'!E99</f>
        <v>SCORE</v>
      </c>
      <c r="H511" s="72"/>
      <c r="J511" s="9" t="str">
        <f>'Medewerker Bodedienst 1'!G99</f>
        <v>SCORE</v>
      </c>
      <c r="K511" s="72"/>
    </row>
    <row r="512" spans="1:11" ht="20" customHeight="1" x14ac:dyDescent="0.2">
      <c r="A512" s="67"/>
      <c r="B512" s="37" t="str">
        <f>'Medewerker Bodedienst 2'!$A$1</f>
        <v>Medewerker Bodedienst 2</v>
      </c>
      <c r="C512" s="5"/>
      <c r="D512" s="9" t="str">
        <f>'Medewerker Bodedienst 2'!C99</f>
        <v>SCORE</v>
      </c>
      <c r="E512" s="72"/>
      <c r="G512" s="9" t="str">
        <f>'Medewerker Bodedienst 2'!E99</f>
        <v>SCORE</v>
      </c>
      <c r="H512" s="72"/>
      <c r="J512" s="9" t="str">
        <f>'Medewerker Bodedienst 2'!G99</f>
        <v>SCORE</v>
      </c>
      <c r="K512" s="72"/>
    </row>
    <row r="513" spans="1:11" ht="20" customHeight="1" x14ac:dyDescent="0.2">
      <c r="A513" s="67"/>
      <c r="B513" s="37" t="str">
        <f>'Medewerker Fysiek Domein'!$A$1</f>
        <v>Medewerker Fysiek Domein</v>
      </c>
      <c r="C513" s="5"/>
      <c r="D513" s="9" t="str">
        <f>'Medewerker Fysiek Domein'!C99</f>
        <v>SCORE</v>
      </c>
      <c r="E513" s="72"/>
      <c r="G513" s="9" t="str">
        <f>'Medewerker Fysiek Domein'!E99</f>
        <v>SCORE</v>
      </c>
      <c r="H513" s="72"/>
      <c r="J513" s="9" t="str">
        <f>'Medewerker Fysiek Domein'!G99</f>
        <v>SCORE</v>
      </c>
      <c r="K513" s="72"/>
    </row>
    <row r="514" spans="1:11" ht="20" customHeight="1" x14ac:dyDescent="0.2">
      <c r="A514" s="67"/>
      <c r="B514" s="37" t="str">
        <f>'Medewerker Bedrijfsvoering'!$A$1</f>
        <v>Medewerker Bedrijfsvoering</v>
      </c>
      <c r="C514" s="5"/>
      <c r="D514" s="9" t="str">
        <f>'Medewerker Bedrijfsvoering'!C99</f>
        <v>SCORE</v>
      </c>
      <c r="E514" s="72"/>
      <c r="G514" s="9" t="str">
        <f>'Medewerker Bedrijfsvoering'!E99</f>
        <v>SCORE</v>
      </c>
      <c r="H514" s="72"/>
      <c r="J514" s="9" t="str">
        <f>'Medewerker Bedrijfsvoering'!G99</f>
        <v>SCORE</v>
      </c>
      <c r="K514" s="72"/>
    </row>
    <row r="515" spans="1:11" ht="20" customHeight="1" x14ac:dyDescent="0.2">
      <c r="A515" s="67"/>
      <c r="B515" s="37" t="str">
        <f>'Medewerker Sociaal Domein'!$A$1</f>
        <v>Medewerker Sociaal Domein</v>
      </c>
      <c r="C515" s="5"/>
      <c r="D515" s="9" t="str">
        <f>'Medewerker Sociaal Domein'!C99</f>
        <v>SCORE</v>
      </c>
      <c r="E515" s="72"/>
      <c r="G515" s="9" t="str">
        <f>'Medewerker Sociaal Domein'!E99</f>
        <v>SCORE</v>
      </c>
      <c r="H515" s="72"/>
      <c r="J515" s="9" t="str">
        <f>'Medewerker Sociaal Domein'!G99</f>
        <v>SCORE</v>
      </c>
      <c r="K515" s="72"/>
    </row>
    <row r="516" spans="1:11" ht="20" customHeight="1" x14ac:dyDescent="0.2">
      <c r="A516" s="67"/>
      <c r="B516" s="37" t="str">
        <f>'Senior Projectleider'!$A$1</f>
        <v>Senior Projectleider</v>
      </c>
      <c r="C516" s="5"/>
      <c r="D516" s="9" t="str">
        <f>'Senior Projectleider'!C99</f>
        <v>SCORE</v>
      </c>
      <c r="E516" s="72"/>
      <c r="G516" s="9" t="str">
        <f>'Senior Projectleider'!E99</f>
        <v>SCORE</v>
      </c>
      <c r="H516" s="72"/>
      <c r="J516" s="9" t="str">
        <f>'Senior Projectleider'!G99</f>
        <v>SCORE</v>
      </c>
      <c r="K516" s="72"/>
    </row>
    <row r="517" spans="1:11" ht="20" customHeight="1" x14ac:dyDescent="0.2">
      <c r="A517" s="68"/>
      <c r="B517" s="37" t="str">
        <f>'Junior Projectleider'!$A$1</f>
        <v>Junior Projectleider</v>
      </c>
      <c r="C517" s="5"/>
      <c r="D517" s="9" t="str">
        <f>'Junior Projectleider'!C99</f>
        <v>SCORE</v>
      </c>
      <c r="E517" s="72"/>
      <c r="G517" s="9" t="str">
        <f>'Junior Projectleider'!E99</f>
        <v>SCORE</v>
      </c>
      <c r="H517" s="72"/>
      <c r="J517" s="9" t="str">
        <f>'Junior Projectleider'!G99</f>
        <v>SCORE</v>
      </c>
      <c r="K517" s="72"/>
    </row>
    <row r="518" spans="1:11" ht="20" customHeight="1" x14ac:dyDescent="0.2">
      <c r="A518" s="74" t="s">
        <v>1</v>
      </c>
      <c r="B518" s="75"/>
      <c r="C518" s="5"/>
      <c r="D518" s="30" t="s">
        <v>2</v>
      </c>
      <c r="E518" s="72"/>
      <c r="G518" s="30" t="s">
        <v>2</v>
      </c>
      <c r="H518" s="72"/>
      <c r="J518" s="30" t="s">
        <v>2</v>
      </c>
      <c r="K518" s="72"/>
    </row>
    <row r="519" spans="1:11" ht="20" customHeight="1" x14ac:dyDescent="0.2">
      <c r="A519" s="74"/>
      <c r="B519" s="75"/>
      <c r="C519" s="5"/>
      <c r="D519" s="38" t="str">
        <f>IF(D518="Uitmuntend","€ 1.300",IF(D518="Voldoende","€ 300",IF(D518="matig","-€ 1.300",IF(D518="onacceptabel"," KO "," "))))</f>
        <v xml:space="preserve"> </v>
      </c>
      <c r="E519" s="73"/>
      <c r="G519" s="38" t="str">
        <f>IF(G518="Uitmuntend","€ 1.300",IF(G518="Voldoende","€ 300",IF(G518="matig","-€ 1.300",IF(G518="onacceptabel"," KO "," "))))</f>
        <v xml:space="preserve"> </v>
      </c>
      <c r="H519" s="73"/>
      <c r="J519" s="38" t="str">
        <f>IF(J518="Uitmuntend","€ 1.300",IF(J518="Voldoende","€ 300",IF(J518="matig","-€ 1.300",IF(J518="onacceptabel"," KO "," "))))</f>
        <v xml:space="preserve"> </v>
      </c>
      <c r="K519" s="73"/>
    </row>
    <row r="520" spans="1:11" ht="20" customHeight="1" x14ac:dyDescent="0.2">
      <c r="A520" s="66" t="str">
        <f>Productdemonstratie!A56</f>
        <v xml:space="preserve">5. Opening en sluiting deur </v>
      </c>
      <c r="B520" s="37" t="str">
        <f>Architect!$A$1</f>
        <v>Architect</v>
      </c>
      <c r="C520" s="5"/>
      <c r="D520" s="9" t="str">
        <f>Architect!C101</f>
        <v>SCORE</v>
      </c>
      <c r="E520" s="71" t="s">
        <v>0</v>
      </c>
      <c r="G520" s="9" t="str">
        <f>Architect!E101</f>
        <v>SCORE</v>
      </c>
      <c r="H520" s="71" t="s">
        <v>0</v>
      </c>
      <c r="J520" s="9" t="str">
        <f>Architect!G101</f>
        <v>SCORE</v>
      </c>
      <c r="K520" s="71" t="s">
        <v>0</v>
      </c>
    </row>
    <row r="521" spans="1:11" ht="20" customHeight="1" x14ac:dyDescent="0.2">
      <c r="A521" s="67"/>
      <c r="B521" s="37" t="str">
        <f>'Medewerker Interieurverzorging'!$A$1</f>
        <v>Medewerker Interieurverzorging</v>
      </c>
      <c r="C521" s="5"/>
      <c r="D521" s="9" t="str">
        <f>'Medewerker Interieurverzorging'!C101</f>
        <v>SCORE</v>
      </c>
      <c r="E521" s="72"/>
      <c r="G521" s="9" t="str">
        <f>'Medewerker Interieurverzorging'!E101</f>
        <v>SCORE</v>
      </c>
      <c r="H521" s="72"/>
      <c r="J521" s="9" t="str">
        <f>'Medewerker Interieurverzorging'!G101</f>
        <v>SCORE</v>
      </c>
      <c r="K521" s="72"/>
    </row>
    <row r="522" spans="1:11" ht="20" customHeight="1" x14ac:dyDescent="0.2">
      <c r="A522" s="67"/>
      <c r="B522" s="37" t="str">
        <f>'Medewerker Bodedienst 1'!$A$1</f>
        <v>Medewerker Bodedienst 1</v>
      </c>
      <c r="C522" s="5"/>
      <c r="D522" s="9" t="str">
        <f>'Medewerker Bodedienst 1'!C101</f>
        <v>SCORE</v>
      </c>
      <c r="E522" s="72"/>
      <c r="G522" s="9" t="str">
        <f>'Medewerker Bodedienst 1'!E101</f>
        <v>SCORE</v>
      </c>
      <c r="H522" s="72"/>
      <c r="J522" s="9" t="str">
        <f>'Medewerker Bodedienst 1'!G101</f>
        <v>SCORE</v>
      </c>
      <c r="K522" s="72"/>
    </row>
    <row r="523" spans="1:11" ht="20" customHeight="1" x14ac:dyDescent="0.2">
      <c r="A523" s="67"/>
      <c r="B523" s="37" t="str">
        <f>'Medewerker Bodedienst 2'!$A$1</f>
        <v>Medewerker Bodedienst 2</v>
      </c>
      <c r="C523" s="5"/>
      <c r="D523" s="9" t="str">
        <f>'Medewerker Bodedienst 2'!C101</f>
        <v>SCORE</v>
      </c>
      <c r="E523" s="72"/>
      <c r="G523" s="9" t="str">
        <f>'Medewerker Bodedienst 2'!E101</f>
        <v>SCORE</v>
      </c>
      <c r="H523" s="72"/>
      <c r="J523" s="9" t="str">
        <f>'Medewerker Bodedienst 2'!G101</f>
        <v>SCORE</v>
      </c>
      <c r="K523" s="72"/>
    </row>
    <row r="524" spans="1:11" ht="20" customHeight="1" x14ac:dyDescent="0.2">
      <c r="A524" s="67"/>
      <c r="B524" s="37" t="str">
        <f>'Medewerker Fysiek Domein'!$A$1</f>
        <v>Medewerker Fysiek Domein</v>
      </c>
      <c r="C524" s="5"/>
      <c r="D524" s="9" t="str">
        <f>'Medewerker Fysiek Domein'!C101</f>
        <v>SCORE</v>
      </c>
      <c r="E524" s="72"/>
      <c r="G524" s="9" t="str">
        <f>'Medewerker Fysiek Domein'!E101</f>
        <v>SCORE</v>
      </c>
      <c r="H524" s="72"/>
      <c r="J524" s="9" t="str">
        <f>'Medewerker Fysiek Domein'!G101</f>
        <v>SCORE</v>
      </c>
      <c r="K524" s="72"/>
    </row>
    <row r="525" spans="1:11" ht="20" customHeight="1" x14ac:dyDescent="0.2">
      <c r="A525" s="67"/>
      <c r="B525" s="37" t="str">
        <f>'Medewerker Bedrijfsvoering'!$A$1</f>
        <v>Medewerker Bedrijfsvoering</v>
      </c>
      <c r="C525" s="5"/>
      <c r="D525" s="9" t="str">
        <f>'Medewerker Bedrijfsvoering'!C101</f>
        <v>SCORE</v>
      </c>
      <c r="E525" s="72"/>
      <c r="G525" s="9" t="str">
        <f>'Medewerker Bedrijfsvoering'!E101</f>
        <v>SCORE</v>
      </c>
      <c r="H525" s="72"/>
      <c r="J525" s="9" t="str">
        <f>'Medewerker Bedrijfsvoering'!G101</f>
        <v>SCORE</v>
      </c>
      <c r="K525" s="72"/>
    </row>
    <row r="526" spans="1:11" ht="20" customHeight="1" x14ac:dyDescent="0.2">
      <c r="A526" s="67"/>
      <c r="B526" s="37" t="str">
        <f>'Medewerker Sociaal Domein'!$A$1</f>
        <v>Medewerker Sociaal Domein</v>
      </c>
      <c r="C526" s="5"/>
      <c r="D526" s="9" t="str">
        <f>'Medewerker Sociaal Domein'!C101</f>
        <v>SCORE</v>
      </c>
      <c r="E526" s="72"/>
      <c r="G526" s="9" t="str">
        <f>'Medewerker Sociaal Domein'!E101</f>
        <v>SCORE</v>
      </c>
      <c r="H526" s="72"/>
      <c r="J526" s="9" t="str">
        <f>'Medewerker Sociaal Domein'!G101</f>
        <v>SCORE</v>
      </c>
      <c r="K526" s="72"/>
    </row>
    <row r="527" spans="1:11" ht="20" customHeight="1" x14ac:dyDescent="0.2">
      <c r="A527" s="67"/>
      <c r="B527" s="37" t="str">
        <f>'Senior Projectleider'!$A$1</f>
        <v>Senior Projectleider</v>
      </c>
      <c r="C527" s="5"/>
      <c r="D527" s="9" t="str">
        <f>'Senior Projectleider'!C101</f>
        <v>SCORE</v>
      </c>
      <c r="E527" s="72"/>
      <c r="G527" s="9" t="str">
        <f>'Senior Projectleider'!E101</f>
        <v>SCORE</v>
      </c>
      <c r="H527" s="72"/>
      <c r="J527" s="9" t="str">
        <f>'Senior Projectleider'!G101</f>
        <v>SCORE</v>
      </c>
      <c r="K527" s="72"/>
    </row>
    <row r="528" spans="1:11" ht="20" customHeight="1" x14ac:dyDescent="0.2">
      <c r="A528" s="68"/>
      <c r="B528" s="37" t="str">
        <f>'Junior Projectleider'!$A$1</f>
        <v>Junior Projectleider</v>
      </c>
      <c r="C528" s="5"/>
      <c r="D528" s="9" t="str">
        <f>'Junior Projectleider'!C101</f>
        <v>SCORE</v>
      </c>
      <c r="E528" s="72"/>
      <c r="G528" s="9" t="str">
        <f>'Junior Projectleider'!E101</f>
        <v>SCORE</v>
      </c>
      <c r="H528" s="72"/>
      <c r="J528" s="9" t="str">
        <f>'Junior Projectleider'!G101</f>
        <v>SCORE</v>
      </c>
      <c r="K528" s="72"/>
    </row>
    <row r="529" spans="1:11" ht="20" customHeight="1" x14ac:dyDescent="0.2">
      <c r="A529" s="74" t="s">
        <v>1</v>
      </c>
      <c r="B529" s="75"/>
      <c r="C529" s="5"/>
      <c r="D529" s="30" t="s">
        <v>2</v>
      </c>
      <c r="E529" s="72"/>
      <c r="G529" s="30" t="s">
        <v>2</v>
      </c>
      <c r="H529" s="72"/>
      <c r="J529" s="30" t="s">
        <v>2</v>
      </c>
      <c r="K529" s="72"/>
    </row>
    <row r="530" spans="1:11" ht="20" customHeight="1" x14ac:dyDescent="0.2">
      <c r="A530" s="74"/>
      <c r="B530" s="75"/>
      <c r="C530" s="5"/>
      <c r="D530" s="38" t="str">
        <f>IF(D529="Uitmuntend","€ 1.300",IF(D529="Voldoende","€ 300",IF(D529="matig","-€ 1.300",IF(D529="onacceptabel"," KO "," "))))</f>
        <v xml:space="preserve"> </v>
      </c>
      <c r="E530" s="73"/>
      <c r="G530" s="38" t="str">
        <f>IF(G529="Uitmuntend","€ 1.300",IF(G529="Voldoende","€ 300",IF(G529="matig","-€ 1.300",IF(G529="onacceptabel"," KO "," "))))</f>
        <v xml:space="preserve"> </v>
      </c>
      <c r="H530" s="73"/>
      <c r="J530" s="38" t="str">
        <f>IF(J529="Uitmuntend","€ 1.300",IF(J529="Voldoende","€ 300",IF(J529="matig","-€ 1.300",IF(J529="onacceptabel"," KO "," "))))</f>
        <v xml:space="preserve"> </v>
      </c>
      <c r="K530" s="73"/>
    </row>
    <row r="531" spans="1:11" ht="20" customHeight="1" x14ac:dyDescent="0.2">
      <c r="A531" s="66" t="str">
        <f>Productdemonstratie!A57</f>
        <v>6. Geluid bij opening en sluiting deur</v>
      </c>
      <c r="B531" s="37" t="str">
        <f>Architect!$A$1</f>
        <v>Architect</v>
      </c>
      <c r="C531" s="5"/>
      <c r="D531" s="9" t="str">
        <f>Architect!C103</f>
        <v>SCORE</v>
      </c>
      <c r="E531" s="71" t="s">
        <v>0</v>
      </c>
      <c r="G531" s="9" t="str">
        <f>Architect!E103</f>
        <v>SCORE</v>
      </c>
      <c r="H531" s="71" t="s">
        <v>0</v>
      </c>
      <c r="J531" s="9" t="str">
        <f>Architect!G103</f>
        <v>SCORE</v>
      </c>
      <c r="K531" s="71" t="s">
        <v>0</v>
      </c>
    </row>
    <row r="532" spans="1:11" ht="20" customHeight="1" x14ac:dyDescent="0.2">
      <c r="A532" s="67"/>
      <c r="B532" s="37" t="str">
        <f>'Medewerker Interieurverzorging'!$A$1</f>
        <v>Medewerker Interieurverzorging</v>
      </c>
      <c r="C532" s="5"/>
      <c r="D532" s="9" t="str">
        <f>'Medewerker Interieurverzorging'!C103</f>
        <v>SCORE</v>
      </c>
      <c r="E532" s="72"/>
      <c r="G532" s="9" t="str">
        <f>'Medewerker Interieurverzorging'!E103</f>
        <v>SCORE</v>
      </c>
      <c r="H532" s="72"/>
      <c r="J532" s="9" t="str">
        <f>'Medewerker Interieurverzorging'!G103</f>
        <v>SCORE</v>
      </c>
      <c r="K532" s="72"/>
    </row>
    <row r="533" spans="1:11" ht="20" customHeight="1" x14ac:dyDescent="0.2">
      <c r="A533" s="67"/>
      <c r="B533" s="37" t="str">
        <f>'Medewerker Bodedienst 1'!$A$1</f>
        <v>Medewerker Bodedienst 1</v>
      </c>
      <c r="C533" s="5"/>
      <c r="D533" s="9" t="str">
        <f>'Medewerker Bodedienst 1'!C103</f>
        <v>SCORE</v>
      </c>
      <c r="E533" s="72"/>
      <c r="G533" s="9" t="str">
        <f>'Medewerker Bodedienst 1'!E103</f>
        <v>SCORE</v>
      </c>
      <c r="H533" s="72"/>
      <c r="J533" s="9" t="str">
        <f>'Medewerker Bodedienst 1'!G103</f>
        <v>SCORE</v>
      </c>
      <c r="K533" s="72"/>
    </row>
    <row r="534" spans="1:11" ht="20" customHeight="1" x14ac:dyDescent="0.2">
      <c r="A534" s="67"/>
      <c r="B534" s="37" t="str">
        <f>'Medewerker Bodedienst 2'!$A$1</f>
        <v>Medewerker Bodedienst 2</v>
      </c>
      <c r="C534" s="5"/>
      <c r="D534" s="9" t="str">
        <f>'Medewerker Bodedienst 2'!C103</f>
        <v>SCORE</v>
      </c>
      <c r="E534" s="72"/>
      <c r="G534" s="9" t="str">
        <f>'Medewerker Bodedienst 2'!E103</f>
        <v>SCORE</v>
      </c>
      <c r="H534" s="72"/>
      <c r="J534" s="9" t="str">
        <f>'Medewerker Bodedienst 2'!G103</f>
        <v>SCORE</v>
      </c>
      <c r="K534" s="72"/>
    </row>
    <row r="535" spans="1:11" ht="20" customHeight="1" x14ac:dyDescent="0.2">
      <c r="A535" s="67"/>
      <c r="B535" s="37" t="str">
        <f>'Medewerker Fysiek Domein'!$A$1</f>
        <v>Medewerker Fysiek Domein</v>
      </c>
      <c r="C535" s="5"/>
      <c r="D535" s="9" t="str">
        <f>'Medewerker Fysiek Domein'!C103</f>
        <v>SCORE</v>
      </c>
      <c r="E535" s="72"/>
      <c r="G535" s="9" t="str">
        <f>'Medewerker Fysiek Domein'!E103</f>
        <v>SCORE</v>
      </c>
      <c r="H535" s="72"/>
      <c r="J535" s="9" t="str">
        <f>'Medewerker Fysiek Domein'!G103</f>
        <v>SCORE</v>
      </c>
      <c r="K535" s="72"/>
    </row>
    <row r="536" spans="1:11" ht="20" customHeight="1" x14ac:dyDescent="0.2">
      <c r="A536" s="67"/>
      <c r="B536" s="37" t="str">
        <f>'Medewerker Bedrijfsvoering'!$A$1</f>
        <v>Medewerker Bedrijfsvoering</v>
      </c>
      <c r="C536" s="5"/>
      <c r="D536" s="9" t="str">
        <f>'Medewerker Bedrijfsvoering'!C103</f>
        <v>SCORE</v>
      </c>
      <c r="E536" s="72"/>
      <c r="G536" s="9" t="str">
        <f>'Medewerker Bedrijfsvoering'!E103</f>
        <v>SCORE</v>
      </c>
      <c r="H536" s="72"/>
      <c r="J536" s="9" t="str">
        <f>'Medewerker Bedrijfsvoering'!G103</f>
        <v>SCORE</v>
      </c>
      <c r="K536" s="72"/>
    </row>
    <row r="537" spans="1:11" ht="20" customHeight="1" x14ac:dyDescent="0.2">
      <c r="A537" s="67"/>
      <c r="B537" s="37" t="str">
        <f>'Medewerker Sociaal Domein'!$A$1</f>
        <v>Medewerker Sociaal Domein</v>
      </c>
      <c r="C537" s="5"/>
      <c r="D537" s="9" t="str">
        <f>'Medewerker Sociaal Domein'!C103</f>
        <v>SCORE</v>
      </c>
      <c r="E537" s="72"/>
      <c r="G537" s="9" t="str">
        <f>'Medewerker Sociaal Domein'!E103</f>
        <v>SCORE</v>
      </c>
      <c r="H537" s="72"/>
      <c r="J537" s="9" t="str">
        <f>'Medewerker Sociaal Domein'!G103</f>
        <v>SCORE</v>
      </c>
      <c r="K537" s="72"/>
    </row>
    <row r="538" spans="1:11" ht="20" customHeight="1" x14ac:dyDescent="0.2">
      <c r="A538" s="67"/>
      <c r="B538" s="37" t="str">
        <f>'Senior Projectleider'!$A$1</f>
        <v>Senior Projectleider</v>
      </c>
      <c r="C538" s="5"/>
      <c r="D538" s="9" t="str">
        <f>'Senior Projectleider'!C103</f>
        <v>SCORE</v>
      </c>
      <c r="E538" s="72"/>
      <c r="G538" s="9" t="str">
        <f>'Senior Projectleider'!E103</f>
        <v>SCORE</v>
      </c>
      <c r="H538" s="72"/>
      <c r="J538" s="9" t="str">
        <f>'Senior Projectleider'!G103</f>
        <v>SCORE</v>
      </c>
      <c r="K538" s="72"/>
    </row>
    <row r="539" spans="1:11" ht="20" customHeight="1" x14ac:dyDescent="0.2">
      <c r="A539" s="68"/>
      <c r="B539" s="37" t="str">
        <f>'Junior Projectleider'!$A$1</f>
        <v>Junior Projectleider</v>
      </c>
      <c r="C539" s="5"/>
      <c r="D539" s="9" t="str">
        <f>'Junior Projectleider'!C103</f>
        <v>SCORE</v>
      </c>
      <c r="E539" s="72"/>
      <c r="G539" s="9" t="str">
        <f>'Junior Projectleider'!E103</f>
        <v>SCORE</v>
      </c>
      <c r="H539" s="72"/>
      <c r="J539" s="9" t="str">
        <f>'Junior Projectleider'!G103</f>
        <v>SCORE</v>
      </c>
      <c r="K539" s="72"/>
    </row>
    <row r="540" spans="1:11" ht="20" customHeight="1" x14ac:dyDescent="0.2">
      <c r="A540" s="74" t="s">
        <v>1</v>
      </c>
      <c r="B540" s="75"/>
      <c r="C540" s="5"/>
      <c r="D540" s="30" t="s">
        <v>2</v>
      </c>
      <c r="E540" s="72"/>
      <c r="G540" s="30" t="s">
        <v>2</v>
      </c>
      <c r="H540" s="72"/>
      <c r="J540" s="30" t="s">
        <v>2</v>
      </c>
      <c r="K540" s="72"/>
    </row>
    <row r="541" spans="1:11" ht="20" customHeight="1" x14ac:dyDescent="0.2">
      <c r="A541" s="74"/>
      <c r="B541" s="75"/>
      <c r="C541" s="5"/>
      <c r="D541" s="38" t="str">
        <f>IF(D540="Uitmuntend","€ 1.300",IF(D540="Voldoende","€ 300",IF(D540="matig","-€ 1.300",IF(D540="onacceptabel"," KO "," "))))</f>
        <v xml:space="preserve"> </v>
      </c>
      <c r="E541" s="53"/>
      <c r="G541" s="38" t="str">
        <f>IF(G540="Uitmuntend","€ 1.300",IF(G540="Voldoende","€ 300",IF(G540="matig","-€ 1.300",IF(G540="onacceptabel"," KO "," "))))</f>
        <v xml:space="preserve"> </v>
      </c>
      <c r="H541" s="53"/>
      <c r="J541" s="38" t="str">
        <f>IF(J540="Uitmuntend","€ 1.300",IF(J540="Voldoende","€ 300",IF(J540="matig","-€ 1.300",IF(J540="onacceptabel"," KO "," "))))</f>
        <v xml:space="preserve"> </v>
      </c>
      <c r="K541" s="53"/>
    </row>
    <row r="542" spans="1:11" ht="30" customHeight="1" x14ac:dyDescent="0.2">
      <c r="A542" s="74" t="s">
        <v>18</v>
      </c>
      <c r="B542" s="75"/>
      <c r="C542" s="10"/>
      <c r="D542" s="69" t="e">
        <f>D486+D497+D508+D519+D530+D541</f>
        <v>#VALUE!</v>
      </c>
      <c r="E542" s="70"/>
      <c r="G542" s="69" t="e">
        <f>G486+G497+G508+G519+G530+G541</f>
        <v>#VALUE!</v>
      </c>
      <c r="H542" s="70"/>
      <c r="J542" s="69" t="e">
        <f>J486+J497+J508+J519+J530+J541</f>
        <v>#VALUE!</v>
      </c>
      <c r="K542" s="70"/>
    </row>
    <row r="543" spans="1:11" ht="30" customHeight="1" x14ac:dyDescent="0.2">
      <c r="D543" s="14" t="s">
        <v>46</v>
      </c>
      <c r="G543" s="14" t="s">
        <v>46</v>
      </c>
      <c r="J543" s="14" t="s">
        <v>46</v>
      </c>
    </row>
    <row r="544" spans="1:11" s="55" customFormat="1" ht="30" customHeight="1" x14ac:dyDescent="0.25">
      <c r="A544" s="83" t="s">
        <v>45</v>
      </c>
      <c r="B544" s="84"/>
      <c r="C544" s="54"/>
      <c r="D544" s="85" t="e">
        <f>D70+D139+D208+D277+D346+D415+D473+D542</f>
        <v>#VALUE!</v>
      </c>
      <c r="E544" s="86"/>
      <c r="G544" s="85" t="e">
        <f>G70+G139+G208+G277+G346+G415+G473+G542</f>
        <v>#VALUE!</v>
      </c>
      <c r="H544" s="86"/>
      <c r="J544" s="85" t="e">
        <f>J70+J139+J208+J277+J346+J415+J473+J542</f>
        <v>#VALUE!</v>
      </c>
      <c r="K544" s="86"/>
    </row>
    <row r="546" spans="4:11" ht="25" customHeight="1" x14ac:dyDescent="0.2">
      <c r="D546" s="87" t="s">
        <v>47</v>
      </c>
      <c r="E546" s="87"/>
      <c r="F546" s="87"/>
      <c r="G546" s="87"/>
      <c r="H546" s="87"/>
      <c r="I546" s="87"/>
      <c r="J546" s="87"/>
      <c r="K546" s="87"/>
    </row>
  </sheetData>
  <sheetProtection algorithmName="SHA-512" hashValue="bINxQwkQpjixTPYQpCIizbW0lcKDGX65A0xLSxFYZbcL17bQuFgxyRRxNfK7NF8roB8Td43B8nSePibNkuR0rA==" saltValue="L5MS1Yc7s2ae9lh31NDkCw==" spinCount="100000" sheet="1" objects="1" scenarios="1"/>
  <mergeCells count="330">
    <mergeCell ref="E360:E370"/>
    <mergeCell ref="A369:B369"/>
    <mergeCell ref="A370:B370"/>
    <mergeCell ref="A544:B544"/>
    <mergeCell ref="D544:E544"/>
    <mergeCell ref="G544:H544"/>
    <mergeCell ref="J544:K544"/>
    <mergeCell ref="D546:K546"/>
    <mergeCell ref="E48:E58"/>
    <mergeCell ref="H48:H58"/>
    <mergeCell ref="K48:K58"/>
    <mergeCell ref="A57:B57"/>
    <mergeCell ref="A58:B58"/>
    <mergeCell ref="K509:K519"/>
    <mergeCell ref="A540:B540"/>
    <mergeCell ref="H520:H530"/>
    <mergeCell ref="K520:K530"/>
    <mergeCell ref="A529:B529"/>
    <mergeCell ref="A530:B530"/>
    <mergeCell ref="K498:K508"/>
    <mergeCell ref="A507:B507"/>
    <mergeCell ref="A508:B508"/>
    <mergeCell ref="J542:K542"/>
    <mergeCell ref="E531:E540"/>
    <mergeCell ref="H531:H540"/>
    <mergeCell ref="K531:K540"/>
    <mergeCell ref="A475:K475"/>
    <mergeCell ref="E476:E486"/>
    <mergeCell ref="H476:H486"/>
    <mergeCell ref="K476:K486"/>
    <mergeCell ref="A485:B485"/>
    <mergeCell ref="A486:B486"/>
    <mergeCell ref="E487:E497"/>
    <mergeCell ref="H487:H497"/>
    <mergeCell ref="K487:K497"/>
    <mergeCell ref="A496:B496"/>
    <mergeCell ref="A497:B497"/>
    <mergeCell ref="A518:B518"/>
    <mergeCell ref="A519:B519"/>
    <mergeCell ref="E520:E530"/>
    <mergeCell ref="A476:A484"/>
    <mergeCell ref="A487:A495"/>
    <mergeCell ref="A498:A506"/>
    <mergeCell ref="A541:B541"/>
    <mergeCell ref="E498:E508"/>
    <mergeCell ref="H498:H508"/>
    <mergeCell ref="E371:E381"/>
    <mergeCell ref="A380:B380"/>
    <mergeCell ref="A381:B381"/>
    <mergeCell ref="E393:E403"/>
    <mergeCell ref="A402:B402"/>
    <mergeCell ref="A403:B403"/>
    <mergeCell ref="A542:B542"/>
    <mergeCell ref="D542:E542"/>
    <mergeCell ref="G542:H542"/>
    <mergeCell ref="E509:E519"/>
    <mergeCell ref="H509:H519"/>
    <mergeCell ref="A414:B414"/>
    <mergeCell ref="K128:K138"/>
    <mergeCell ref="A137:B137"/>
    <mergeCell ref="A138:B138"/>
    <mergeCell ref="E266:E276"/>
    <mergeCell ref="H266:H276"/>
    <mergeCell ref="K266:K276"/>
    <mergeCell ref="A275:B275"/>
    <mergeCell ref="A276:B276"/>
    <mergeCell ref="K186:K196"/>
    <mergeCell ref="J208:K208"/>
    <mergeCell ref="A184:B184"/>
    <mergeCell ref="A185:B185"/>
    <mergeCell ref="E186:E196"/>
    <mergeCell ref="A195:B195"/>
    <mergeCell ref="A196:B196"/>
    <mergeCell ref="E153:E163"/>
    <mergeCell ref="A162:B162"/>
    <mergeCell ref="E197:E207"/>
    <mergeCell ref="H197:H207"/>
    <mergeCell ref="H128:H138"/>
    <mergeCell ref="H164:H174"/>
    <mergeCell ref="H175:H185"/>
    <mergeCell ref="H186:H196"/>
    <mergeCell ref="K197:K207"/>
    <mergeCell ref="E462:E472"/>
    <mergeCell ref="H462:H472"/>
    <mergeCell ref="K462:K472"/>
    <mergeCell ref="A471:B471"/>
    <mergeCell ref="A472:B472"/>
    <mergeCell ref="A438:B438"/>
    <mergeCell ref="A439:B439"/>
    <mergeCell ref="E440:E450"/>
    <mergeCell ref="H440:H450"/>
    <mergeCell ref="K440:K450"/>
    <mergeCell ref="A449:B449"/>
    <mergeCell ref="A450:B450"/>
    <mergeCell ref="E451:E461"/>
    <mergeCell ref="H451:H461"/>
    <mergeCell ref="K451:K461"/>
    <mergeCell ref="A460:B460"/>
    <mergeCell ref="A461:B461"/>
    <mergeCell ref="A451:A459"/>
    <mergeCell ref="A462:A470"/>
    <mergeCell ref="A473:B473"/>
    <mergeCell ref="D473:E473"/>
    <mergeCell ref="G473:H473"/>
    <mergeCell ref="J473:K473"/>
    <mergeCell ref="E429:E439"/>
    <mergeCell ref="H429:H439"/>
    <mergeCell ref="K429:K439"/>
    <mergeCell ref="E95:E105"/>
    <mergeCell ref="A104:B104"/>
    <mergeCell ref="A105:B105"/>
    <mergeCell ref="K382:K392"/>
    <mergeCell ref="K393:K403"/>
    <mergeCell ref="J415:K415"/>
    <mergeCell ref="H302:H312"/>
    <mergeCell ref="H313:H323"/>
    <mergeCell ref="H324:H334"/>
    <mergeCell ref="G346:H346"/>
    <mergeCell ref="G277:H277"/>
    <mergeCell ref="H95:H105"/>
    <mergeCell ref="H106:H116"/>
    <mergeCell ref="H117:H127"/>
    <mergeCell ref="G139:H139"/>
    <mergeCell ref="H142:H152"/>
    <mergeCell ref="H153:H163"/>
    <mergeCell ref="A415:B415"/>
    <mergeCell ref="D415:E415"/>
    <mergeCell ref="E382:E392"/>
    <mergeCell ref="A391:B391"/>
    <mergeCell ref="A392:B392"/>
    <mergeCell ref="E404:E414"/>
    <mergeCell ref="H404:H414"/>
    <mergeCell ref="K404:K414"/>
    <mergeCell ref="A413:B413"/>
    <mergeCell ref="G208:H208"/>
    <mergeCell ref="H211:H221"/>
    <mergeCell ref="H222:H232"/>
    <mergeCell ref="A163:B163"/>
    <mergeCell ref="A242:B242"/>
    <mergeCell ref="E349:E359"/>
    <mergeCell ref="A358:B358"/>
    <mergeCell ref="A232:B232"/>
    <mergeCell ref="A277:B277"/>
    <mergeCell ref="A264:B264"/>
    <mergeCell ref="A265:B265"/>
    <mergeCell ref="A221:B221"/>
    <mergeCell ref="A348:K348"/>
    <mergeCell ref="E302:E312"/>
    <mergeCell ref="A311:B311"/>
    <mergeCell ref="A312:B312"/>
    <mergeCell ref="A290:B290"/>
    <mergeCell ref="D277:E277"/>
    <mergeCell ref="E255:E265"/>
    <mergeCell ref="A253:B253"/>
    <mergeCell ref="A254:B254"/>
    <mergeCell ref="J346:K346"/>
    <mergeCell ref="H244:H254"/>
    <mergeCell ref="H255:H265"/>
    <mergeCell ref="K95:K105"/>
    <mergeCell ref="K106:K116"/>
    <mergeCell ref="K117:K127"/>
    <mergeCell ref="J139:K139"/>
    <mergeCell ref="A141:K141"/>
    <mergeCell ref="A210:K210"/>
    <mergeCell ref="H280:H290"/>
    <mergeCell ref="H291:H301"/>
    <mergeCell ref="K211:K221"/>
    <mergeCell ref="K222:K232"/>
    <mergeCell ref="K233:K243"/>
    <mergeCell ref="K244:K254"/>
    <mergeCell ref="K255:K265"/>
    <mergeCell ref="J277:K277"/>
    <mergeCell ref="K142:K152"/>
    <mergeCell ref="K153:K163"/>
    <mergeCell ref="K164:K174"/>
    <mergeCell ref="K175:K185"/>
    <mergeCell ref="A279:K279"/>
    <mergeCell ref="E211:E221"/>
    <mergeCell ref="E233:E243"/>
    <mergeCell ref="A220:B220"/>
    <mergeCell ref="A231:B231"/>
    <mergeCell ref="H233:H243"/>
    <mergeCell ref="J1:K1"/>
    <mergeCell ref="K4:K14"/>
    <mergeCell ref="K15:K25"/>
    <mergeCell ref="K26:K36"/>
    <mergeCell ref="K37:K47"/>
    <mergeCell ref="K59:K69"/>
    <mergeCell ref="J70:K70"/>
    <mergeCell ref="H73:H83"/>
    <mergeCell ref="H84:H94"/>
    <mergeCell ref="K73:K83"/>
    <mergeCell ref="K84:K94"/>
    <mergeCell ref="A72:K72"/>
    <mergeCell ref="E84:E94"/>
    <mergeCell ref="A93:B93"/>
    <mergeCell ref="A94:B94"/>
    <mergeCell ref="G1:H1"/>
    <mergeCell ref="H4:H14"/>
    <mergeCell ref="H15:H25"/>
    <mergeCell ref="H26:H36"/>
    <mergeCell ref="H37:H47"/>
    <mergeCell ref="H59:H69"/>
    <mergeCell ref="G70:H70"/>
    <mergeCell ref="A70:B70"/>
    <mergeCell ref="E26:E36"/>
    <mergeCell ref="E37:E47"/>
    <mergeCell ref="E59:E69"/>
    <mergeCell ref="A47:B47"/>
    <mergeCell ref="E73:E83"/>
    <mergeCell ref="A82:B82"/>
    <mergeCell ref="A83:B83"/>
    <mergeCell ref="D1:E1"/>
    <mergeCell ref="A1:B1"/>
    <mergeCell ref="A14:B14"/>
    <mergeCell ref="A24:B24"/>
    <mergeCell ref="E4:E14"/>
    <mergeCell ref="A13:B13"/>
    <mergeCell ref="E15:E25"/>
    <mergeCell ref="A25:B25"/>
    <mergeCell ref="A69:B69"/>
    <mergeCell ref="A68:B68"/>
    <mergeCell ref="A35:B35"/>
    <mergeCell ref="D70:E70"/>
    <mergeCell ref="A4:A12"/>
    <mergeCell ref="A15:A23"/>
    <mergeCell ref="A26:A34"/>
    <mergeCell ref="H349:H359"/>
    <mergeCell ref="H360:H370"/>
    <mergeCell ref="K349:K359"/>
    <mergeCell ref="K360:K370"/>
    <mergeCell ref="K280:K290"/>
    <mergeCell ref="K291:K301"/>
    <mergeCell ref="K302:K312"/>
    <mergeCell ref="K313:K323"/>
    <mergeCell ref="K324:K334"/>
    <mergeCell ref="H335:H345"/>
    <mergeCell ref="K335:K345"/>
    <mergeCell ref="A36:B36"/>
    <mergeCell ref="A46:B46"/>
    <mergeCell ref="A139:B139"/>
    <mergeCell ref="A346:B346"/>
    <mergeCell ref="A37:A45"/>
    <mergeCell ref="A48:A56"/>
    <mergeCell ref="A59:A67"/>
    <mergeCell ref="A73:A81"/>
    <mergeCell ref="A84:A92"/>
    <mergeCell ref="A95:A103"/>
    <mergeCell ref="A142:A150"/>
    <mergeCell ref="A153:A161"/>
    <mergeCell ref="A164:A172"/>
    <mergeCell ref="A175:A183"/>
    <mergeCell ref="A186:A194"/>
    <mergeCell ref="A197:A205"/>
    <mergeCell ref="A211:A219"/>
    <mergeCell ref="A206:B206"/>
    <mergeCell ref="A207:B207"/>
    <mergeCell ref="D139:E139"/>
    <mergeCell ref="E280:E290"/>
    <mergeCell ref="A289:B289"/>
    <mergeCell ref="E142:E152"/>
    <mergeCell ref="A151:B151"/>
    <mergeCell ref="A152:B152"/>
    <mergeCell ref="A243:B243"/>
    <mergeCell ref="E175:E185"/>
    <mergeCell ref="E106:E116"/>
    <mergeCell ref="A115:B115"/>
    <mergeCell ref="A116:B116"/>
    <mergeCell ref="E117:E127"/>
    <mergeCell ref="A126:B126"/>
    <mergeCell ref="A127:B127"/>
    <mergeCell ref="E222:E232"/>
    <mergeCell ref="E128:E138"/>
    <mergeCell ref="E164:E174"/>
    <mergeCell ref="A173:B173"/>
    <mergeCell ref="A174:B174"/>
    <mergeCell ref="A208:B208"/>
    <mergeCell ref="D208:E208"/>
    <mergeCell ref="A106:A114"/>
    <mergeCell ref="A117:A125"/>
    <mergeCell ref="A128:A136"/>
    <mergeCell ref="D346:E346"/>
    <mergeCell ref="E324:E334"/>
    <mergeCell ref="A333:B333"/>
    <mergeCell ref="A334:B334"/>
    <mergeCell ref="E244:E254"/>
    <mergeCell ref="E313:E323"/>
    <mergeCell ref="A322:B322"/>
    <mergeCell ref="A323:B323"/>
    <mergeCell ref="E291:E301"/>
    <mergeCell ref="A300:B300"/>
    <mergeCell ref="A301:B301"/>
    <mergeCell ref="A324:A332"/>
    <mergeCell ref="A335:A343"/>
    <mergeCell ref="A344:B344"/>
    <mergeCell ref="A345:B345"/>
    <mergeCell ref="E335:E345"/>
    <mergeCell ref="A222:A230"/>
    <mergeCell ref="A233:A241"/>
    <mergeCell ref="A244:A252"/>
    <mergeCell ref="A255:A263"/>
    <mergeCell ref="A266:A274"/>
    <mergeCell ref="A280:A288"/>
    <mergeCell ref="A291:A299"/>
    <mergeCell ref="A302:A310"/>
    <mergeCell ref="A313:A321"/>
    <mergeCell ref="A509:A517"/>
    <mergeCell ref="A520:A528"/>
    <mergeCell ref="A531:A539"/>
    <mergeCell ref="A349:A357"/>
    <mergeCell ref="A360:A368"/>
    <mergeCell ref="A371:A379"/>
    <mergeCell ref="A382:A390"/>
    <mergeCell ref="A393:A401"/>
    <mergeCell ref="A404:A412"/>
    <mergeCell ref="A418:A426"/>
    <mergeCell ref="A429:A437"/>
    <mergeCell ref="A440:A448"/>
    <mergeCell ref="A359:B359"/>
    <mergeCell ref="A417:K417"/>
    <mergeCell ref="E418:E428"/>
    <mergeCell ref="H418:H428"/>
    <mergeCell ref="K418:K428"/>
    <mergeCell ref="A427:B427"/>
    <mergeCell ref="A428:B428"/>
    <mergeCell ref="H371:H381"/>
    <mergeCell ref="H382:H392"/>
    <mergeCell ref="H393:H403"/>
    <mergeCell ref="G415:H415"/>
    <mergeCell ref="K371:K381"/>
  </mergeCells>
  <phoneticPr fontId="12" type="noConversion"/>
  <dataValidations count="3">
    <dataValidation allowBlank="1" showInputMessage="1" showErrorMessage="1" promptTitle="L9+L10+L11+L12+L13" sqref="Q2:Q6" xr:uid="{4BD293C5-8EE4-4F4B-A3B4-18FF7CE95B07}"/>
    <dataValidation type="list" allowBlank="1" showInputMessage="1" showErrorMessage="1" sqref="R2" xr:uid="{B465FE2B-DC1B-2844-BBD1-A32321E97E68}">
      <formula1>$Q$2:$Q$6</formula1>
    </dataValidation>
    <dataValidation type="list" allowBlank="1" showInputMessage="1" showErrorMessage="1" sqref="D13 G13 J13 G24 D24 D35 G35 J35 J24 G46 D46 J46 J68 G68 D68 D82 G82 J82 J93 G93 D93 D104 G104 J104 J115 G115 D115 D126 G126 J126 J137 G137 D137 D151 G151 J151 J162 G162 D162 D173 G173 J173 J184 G184 D184 D195 G195 J195 J206 G206 D206 D220 G220 J220 J231 G231 D231 D242 G242 J242 J253 G253 D253 D264 G264 J264 J275 G275 D275 D289 G289 J289 J300 G300 D300 D311 G311 J311 J322 G322 D322 D333 G333 J333 J344 G344 D344 D358 G358 J358 J369 G369 D369 D380 G380 J380 J391 G391 D391 D402 G402 J402 J413 G413 D413 D427 G427 J427 J438 G438 D438 D449 G449 J449 J460 G460 D460 D471 G471 J471 J485 G485 D485 D496 G496 J496 J507 G507 D507 D518 G518 J518 J529 G529 D529 D540 G540 J540 G57 D57 J57" xr:uid="{60ED1B67-EC5E-104B-A64D-0BFE0ECC0610}">
      <formula1>SCORE</formula1>
    </dataValidation>
  </dataValidation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workbookViewId="0">
      <selection activeCell="C2" sqref="C2"/>
    </sheetView>
  </sheetViews>
  <sheetFormatPr baseColWidth="10" defaultColWidth="11.5" defaultRowHeight="15" x14ac:dyDescent="0.2"/>
  <cols>
    <col min="1" max="1" width="70.8320312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9" t="s">
        <v>5</v>
      </c>
      <c r="B1" s="6"/>
      <c r="C1" s="39"/>
      <c r="E1" s="39"/>
      <c r="G1" s="39"/>
    </row>
    <row r="2" spans="1:7" ht="30" customHeight="1" x14ac:dyDescent="0.2">
      <c r="A2" s="40" t="s">
        <v>6</v>
      </c>
      <c r="B2" s="6"/>
      <c r="C2" s="41" t="str">
        <f>Architect!C1</f>
        <v>Inschrijver 1</v>
      </c>
      <c r="E2" s="41" t="str">
        <f>Architect!E1</f>
        <v>Inschrijver 2</v>
      </c>
      <c r="G2" s="41" t="str">
        <f>Architect!G1</f>
        <v>Inschrijver 3</v>
      </c>
    </row>
    <row r="3" spans="1:7" s="2" customFormat="1" ht="30" customHeight="1" x14ac:dyDescent="0.2">
      <c r="A3" s="45" t="s">
        <v>26</v>
      </c>
      <c r="B3" s="6"/>
      <c r="C3" s="46">
        <v>0</v>
      </c>
      <c r="E3" s="46">
        <v>0</v>
      </c>
      <c r="G3" s="46">
        <v>0</v>
      </c>
    </row>
    <row r="4" spans="1:7" s="2" customFormat="1" ht="30" customHeight="1" x14ac:dyDescent="0.2">
      <c r="A4" s="45" t="s">
        <v>20</v>
      </c>
      <c r="B4" s="6"/>
      <c r="C4" s="46" t="e">
        <f>Consensus!D544</f>
        <v>#VALUE!</v>
      </c>
      <c r="E4" s="46" t="e">
        <f>Consensus!G544</f>
        <v>#VALUE!</v>
      </c>
      <c r="G4" s="46" t="e">
        <f>Consensus!J544</f>
        <v>#VALUE!</v>
      </c>
    </row>
    <row r="5" spans="1:7" ht="30" customHeight="1" x14ac:dyDescent="0.2">
      <c r="A5" s="42" t="s">
        <v>7</v>
      </c>
      <c r="B5" s="6"/>
      <c r="C5" s="41" t="e">
        <f>SUM(C3:C4)</f>
        <v>#VALUE!</v>
      </c>
      <c r="E5" s="56" t="e">
        <f>SUM(E3:E4)</f>
        <v>#VALUE!</v>
      </c>
      <c r="G5" s="41" t="e">
        <f>SUM(G3:G4)</f>
        <v>#VALUE!</v>
      </c>
    </row>
    <row r="7" spans="1:7" ht="30" customHeight="1" x14ac:dyDescent="0.2">
      <c r="A7" s="42" t="s">
        <v>8</v>
      </c>
      <c r="B7" s="6"/>
      <c r="C7" s="43">
        <v>0</v>
      </c>
      <c r="E7" s="43">
        <v>0</v>
      </c>
      <c r="G7" s="43">
        <v>0</v>
      </c>
    </row>
    <row r="9" spans="1:7" ht="30" customHeight="1" x14ac:dyDescent="0.2">
      <c r="A9" s="42" t="s">
        <v>9</v>
      </c>
      <c r="B9" s="6"/>
      <c r="C9" s="44" t="e">
        <f>C7-C5</f>
        <v>#VALUE!</v>
      </c>
      <c r="E9" s="44" t="e">
        <f>E7-E5</f>
        <v>#VALUE!</v>
      </c>
      <c r="G9" s="44" t="e">
        <f>G7-G5</f>
        <v>#VALUE!</v>
      </c>
    </row>
    <row r="16" spans="1:7" ht="16" x14ac:dyDescent="0.2">
      <c r="C16" s="7"/>
    </row>
    <row r="17" spans="3:3" ht="16" x14ac:dyDescent="0.2">
      <c r="C17" s="7"/>
    </row>
    <row r="18" spans="3:3" ht="16" x14ac:dyDescent="0.2">
      <c r="C18" s="7"/>
    </row>
    <row r="19" spans="3:3" ht="16" x14ac:dyDescent="0.2">
      <c r="C19" s="7"/>
    </row>
  </sheetData>
  <sheetProtection algorithmName="SHA-512" hashValue="LKHONRK3iBSZVnohgkiOI+Bv3ihJk7swIgWHvzmbGBysV1I1ykTVtvpW+s+qwHHZ7g4+lSNKZKvJSihFodLr5Q==" saltValue="yXHXZti6P8DuIAtlWRUzG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5"/>
  <sheetViews>
    <sheetView showGridLines="0" zoomScale="90" zoomScaleNormal="90" zoomScalePageLayoutView="85" workbookViewId="0">
      <pane ySplit="1" topLeftCell="A37" activePane="bottomLeft" state="frozen"/>
      <selection pane="bottomLeft" activeCell="B12" sqref="A12:XFD13"/>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21" width="8.83203125" style="1"/>
    <col min="22" max="22" width="8.83203125" style="1" customWidth="1"/>
    <col min="23" max="16384" width="8.83203125" style="1"/>
  </cols>
  <sheetData>
    <row r="1" spans="1:22" ht="80" customHeight="1" x14ac:dyDescent="0.15">
      <c r="A1" s="25" t="s">
        <v>36</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t="s">
        <v>2</v>
      </c>
    </row>
    <row r="3" spans="1:22" ht="27" customHeight="1" x14ac:dyDescent="0.2">
      <c r="A3" s="60" t="str">
        <f>Productdemonstratie!A3</f>
        <v xml:space="preserve">1.	Vergaderstoel - Code Z.01 </v>
      </c>
      <c r="B3" s="61"/>
      <c r="C3" s="61"/>
      <c r="D3" s="61"/>
      <c r="E3" s="61"/>
      <c r="F3" s="61"/>
      <c r="G3" s="61"/>
      <c r="Q3" s="8" t="s">
        <v>48</v>
      </c>
      <c r="R3" s="20"/>
    </row>
    <row r="4" spans="1:22" ht="20" customHeight="1" x14ac:dyDescent="0.2">
      <c r="A4" s="65" t="str">
        <f>Productdemonstratie!A4:A4</f>
        <v xml:space="preserve">1. Stabiliteit </v>
      </c>
      <c r="B4" s="5"/>
      <c r="C4" s="30" t="s">
        <v>2</v>
      </c>
      <c r="D4" s="15"/>
      <c r="E4" s="30" t="s">
        <v>2</v>
      </c>
      <c r="G4" s="30" t="s">
        <v>2</v>
      </c>
      <c r="Q4" s="8" t="s">
        <v>11</v>
      </c>
      <c r="R4" s="20"/>
    </row>
    <row r="5" spans="1:22" ht="130" customHeight="1" x14ac:dyDescent="0.2">
      <c r="A5" s="59"/>
      <c r="B5" s="5"/>
      <c r="C5" s="31" t="s">
        <v>0</v>
      </c>
      <c r="D5" s="15"/>
      <c r="E5" s="16" t="s">
        <v>0</v>
      </c>
      <c r="G5" s="16" t="s">
        <v>0</v>
      </c>
      <c r="Q5" s="8" t="s">
        <v>49</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29"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kUWUh1QN94IPZ7JzEkMHyB6cCcSib3Mb3+BC57vl8RsCDdBq6KWfZiu+yOv+/4G1PALkiSL89+dbjVTSwMrQdw==" saltValue="s4+A8Lh9eFFqUokZ9+d3PQ==" spinCount="100000" sheet="1" objects="1" scenarios="1"/>
  <mergeCells count="56">
    <mergeCell ref="A12:A13"/>
    <mergeCell ref="A53:A54"/>
    <mergeCell ref="A66:A67"/>
    <mergeCell ref="A79:A80"/>
    <mergeCell ref="A3:G3"/>
    <mergeCell ref="A16:G16"/>
    <mergeCell ref="A6:A7"/>
    <mergeCell ref="A8:A9"/>
    <mergeCell ref="A4:A5"/>
    <mergeCell ref="A14:A15"/>
    <mergeCell ref="A10:A11"/>
    <mergeCell ref="A17:A18"/>
    <mergeCell ref="A19:A20"/>
    <mergeCell ref="A21:A22"/>
    <mergeCell ref="A23:A24"/>
    <mergeCell ref="A30:A31"/>
    <mergeCell ref="A27:A28"/>
    <mergeCell ref="A32:A33"/>
    <mergeCell ref="A25:A26"/>
    <mergeCell ref="A51:A52"/>
    <mergeCell ref="A49:A50"/>
    <mergeCell ref="A45:A46"/>
    <mergeCell ref="A47:A48"/>
    <mergeCell ref="A43:A44"/>
    <mergeCell ref="A29:G29"/>
    <mergeCell ref="A42:G42"/>
    <mergeCell ref="A34:A35"/>
    <mergeCell ref="A36:A37"/>
    <mergeCell ref="A38:A39"/>
    <mergeCell ref="A40:A41"/>
    <mergeCell ref="A55:G55"/>
    <mergeCell ref="A71:A72"/>
    <mergeCell ref="A73:A74"/>
    <mergeCell ref="A75:A76"/>
    <mergeCell ref="A77:A78"/>
    <mergeCell ref="A69:A70"/>
    <mergeCell ref="A62:A63"/>
    <mergeCell ref="A64:A65"/>
    <mergeCell ref="A56:A57"/>
    <mergeCell ref="A58:A59"/>
    <mergeCell ref="A60:A61"/>
    <mergeCell ref="A68:G68"/>
    <mergeCell ref="A90:A91"/>
    <mergeCell ref="A81:G81"/>
    <mergeCell ref="A82:A83"/>
    <mergeCell ref="A84:A85"/>
    <mergeCell ref="A86:A87"/>
    <mergeCell ref="A88:A89"/>
    <mergeCell ref="A101:A102"/>
    <mergeCell ref="A103:A104"/>
    <mergeCell ref="A105:G105"/>
    <mergeCell ref="A92:G92"/>
    <mergeCell ref="A93:A94"/>
    <mergeCell ref="A95:A96"/>
    <mergeCell ref="A97:A98"/>
    <mergeCell ref="A99:A100"/>
  </mergeCells>
  <dataValidations count="3">
    <dataValidation allowBlank="1" showInputMessage="1" showErrorMessage="1" promptTitle="L9+L10+L11+L12+L13" sqref="Q2:Q6 V9:V15" xr:uid="{4A490C6A-12F3-1149-934D-A1F42EB457D0}"/>
    <dataValidation type="list" allowBlank="1" showInputMessage="1" showErrorMessage="1" sqref="R2" xr:uid="{2C6DC692-E80D-B948-BD78-E1F2F42DB4A0}">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2DD9A709-DB48-5A4D-9746-76EA36EA557C}">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87590-BECC-074C-B818-89E698B206A6}">
  <sheetPr>
    <pageSetUpPr fitToPage="1"/>
  </sheetPr>
  <dimension ref="A1:V105"/>
  <sheetViews>
    <sheetView showGridLines="0" zoomScale="90" zoomScaleNormal="90" zoomScaleSheetLayoutView="144" zoomScalePageLayoutView="85" workbookViewId="0">
      <pane ySplit="1" topLeftCell="A5" activePane="bottomLeft" state="frozen"/>
      <selection pane="bottomLeft" activeCell="B12" sqref="A12:XFD13"/>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37</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t="s">
        <v>2</v>
      </c>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9" customHeight="1" x14ac:dyDescent="0.15">
      <c r="A105" s="60"/>
      <c r="B105" s="61"/>
      <c r="C105" s="61"/>
      <c r="D105" s="61"/>
      <c r="E105" s="61"/>
      <c r="F105" s="61"/>
      <c r="G105" s="61"/>
    </row>
  </sheetData>
  <sheetProtection algorithmName="SHA-512" hashValue="exjLUPlwPzVVIpzyxptDWIhL1fqi9QMIIBAebjo8QshUwL3o8rpr/irkcH56iwB4RQELUIU2qVCFdCJiwjHO0w==" saltValue="aj/WQnkcJLRtIvKqecQpSA==" spinCount="100000" sheet="1" objects="1" scenarios="1"/>
  <mergeCells count="56">
    <mergeCell ref="A27:A28"/>
    <mergeCell ref="A53:A54"/>
    <mergeCell ref="A66:A67"/>
    <mergeCell ref="A79:A80"/>
    <mergeCell ref="A90:A91"/>
    <mergeCell ref="A77:A78"/>
    <mergeCell ref="A55:G55"/>
    <mergeCell ref="A56:A57"/>
    <mergeCell ref="A58:A59"/>
    <mergeCell ref="A60:A61"/>
    <mergeCell ref="A62:A63"/>
    <mergeCell ref="A64:A65"/>
    <mergeCell ref="A68:G68"/>
    <mergeCell ref="A69:A70"/>
    <mergeCell ref="A71:A72"/>
    <mergeCell ref="A81:G81"/>
    <mergeCell ref="A82:A83"/>
    <mergeCell ref="A84:A85"/>
    <mergeCell ref="A86:A87"/>
    <mergeCell ref="A88:A89"/>
    <mergeCell ref="A73:A74"/>
    <mergeCell ref="A75:A76"/>
    <mergeCell ref="A51:A52"/>
    <mergeCell ref="A29:G29"/>
    <mergeCell ref="A30:A31"/>
    <mergeCell ref="A32:A33"/>
    <mergeCell ref="A34:A35"/>
    <mergeCell ref="A36:A37"/>
    <mergeCell ref="A38:A39"/>
    <mergeCell ref="A42:G42"/>
    <mergeCell ref="A43:A44"/>
    <mergeCell ref="A45:A46"/>
    <mergeCell ref="A47:A48"/>
    <mergeCell ref="A49:A50"/>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 ref="A101:A102"/>
    <mergeCell ref="A103:A104"/>
    <mergeCell ref="A105:G105"/>
    <mergeCell ref="A92:G92"/>
    <mergeCell ref="A93:A94"/>
    <mergeCell ref="A95:A96"/>
    <mergeCell ref="A97:A98"/>
    <mergeCell ref="A99:A100"/>
  </mergeCells>
  <dataValidations count="3">
    <dataValidation type="list" allowBlank="1" showInputMessage="1" showErrorMessage="1" sqref="R2" xr:uid="{0175960D-050D-5347-88C0-8BAA143B9CB1}">
      <formula1>$Q$2:$Q$6</formula1>
    </dataValidation>
    <dataValidation allowBlank="1" showInputMessage="1" showErrorMessage="1" promptTitle="L9+L10+L11+L12+L13" sqref="Q2:Q6 V12:V13" xr:uid="{9A5AC561-F7BB-B141-B901-7CEE7DD7BC80}"/>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AE1EF3E0-B7BD-0245-9648-9EBF3AD3D535}">
      <formula1>SCORE</formula1>
    </dataValidation>
  </dataValidations>
  <pageMargins left="0.7" right="0.7" top="0.75" bottom="0.75" header="0.3" footer="0.3"/>
  <pageSetup paperSize="8"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3C2D2-2FFC-D743-A2B2-DD63DCC991EE}">
  <sheetPr>
    <pageSetUpPr fitToPage="1"/>
  </sheetPr>
  <dimension ref="A1:V105"/>
  <sheetViews>
    <sheetView showGridLines="0" zoomScale="90" zoomScaleNormal="90" zoomScalePageLayoutView="85" workbookViewId="0">
      <pane ySplit="1" topLeftCell="A31" activePane="bottomLeft" state="frozen"/>
      <selection pane="bottomLeft" activeCell="L7" sqref="L7"/>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38</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t="s">
        <v>2</v>
      </c>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FVfcbE4BBEBwMB0JbqYc+cDq5p9q6KKqFUabAjVxQb0ViFQPqWH8SJQsdnIGH7g7ut+8ak8/Ai6nlpoBDuf2qQ==" saltValue="B88mIsxsbUpS4qj+3GjF0w==" spinCount="100000" sheet="1" objects="1" scenarios="1"/>
  <mergeCells count="56">
    <mergeCell ref="A101:A102"/>
    <mergeCell ref="A103:A104"/>
    <mergeCell ref="A105:G105"/>
    <mergeCell ref="A92:G92"/>
    <mergeCell ref="A93:A94"/>
    <mergeCell ref="A95:A96"/>
    <mergeCell ref="A97:A98"/>
    <mergeCell ref="A99:A100"/>
    <mergeCell ref="A27:A28"/>
    <mergeCell ref="A53:A54"/>
    <mergeCell ref="A66:A67"/>
    <mergeCell ref="A79:A80"/>
    <mergeCell ref="A90:A91"/>
    <mergeCell ref="A77:A78"/>
    <mergeCell ref="A55:G55"/>
    <mergeCell ref="A56:A57"/>
    <mergeCell ref="A58:A59"/>
    <mergeCell ref="A60:A61"/>
    <mergeCell ref="A62:A63"/>
    <mergeCell ref="A64:A65"/>
    <mergeCell ref="A68:G68"/>
    <mergeCell ref="A69:A70"/>
    <mergeCell ref="A71:A72"/>
    <mergeCell ref="A81:G81"/>
    <mergeCell ref="A82:A83"/>
    <mergeCell ref="A84:A85"/>
    <mergeCell ref="A86:A87"/>
    <mergeCell ref="A88:A89"/>
    <mergeCell ref="A73:A74"/>
    <mergeCell ref="A75:A76"/>
    <mergeCell ref="A51:A52"/>
    <mergeCell ref="A29:G29"/>
    <mergeCell ref="A30:A31"/>
    <mergeCell ref="A32:A33"/>
    <mergeCell ref="A34:A35"/>
    <mergeCell ref="A36:A37"/>
    <mergeCell ref="A38:A39"/>
    <mergeCell ref="A42:G42"/>
    <mergeCell ref="A43:A44"/>
    <mergeCell ref="A45:A46"/>
    <mergeCell ref="A47:A48"/>
    <mergeCell ref="A49:A50"/>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s>
  <dataValidations count="3">
    <dataValidation allowBlank="1" showInputMessage="1" showErrorMessage="1" promptTitle="L9+L10+L11+L12+L13" sqref="Q2:Q6 V12:V13" xr:uid="{D8D57964-5DE6-D84D-BA0E-B047A36E3194}"/>
    <dataValidation type="list" allowBlank="1" showInputMessage="1" showErrorMessage="1" sqref="R2" xr:uid="{C7D8D117-186A-EB41-B19F-A8A48E3A6CBE}">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C1A91734-C175-9F4F-82F8-E26A49FC0AEE}">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6F4C-7AE5-804D-A394-BB20142C7EDF}">
  <sheetPr>
    <pageSetUpPr fitToPage="1"/>
  </sheetPr>
  <dimension ref="A1:V105"/>
  <sheetViews>
    <sheetView showGridLines="0" zoomScale="90" zoomScaleNormal="90" zoomScalePageLayoutView="85" workbookViewId="0">
      <pane ySplit="1" topLeftCell="A5" activePane="bottomLeft" state="frozen"/>
      <selection pane="bottomLeft" activeCell="B12" sqref="A12:XFD13"/>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39</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FlL9dqXx0VHy0mDbMAyLkJoLeDlULcqKDdbGZUz9INn0Ism7mgPcHOAqwArn/YThyzNiCwlk9rAwpAkG5Qveg==" saltValue="tb5TCixfWRojPBN1Ricztw==" spinCount="100000" sheet="1" objects="1" scenarios="1"/>
  <mergeCells count="56">
    <mergeCell ref="A101:A102"/>
    <mergeCell ref="A103:A104"/>
    <mergeCell ref="A105:G105"/>
    <mergeCell ref="A92:G92"/>
    <mergeCell ref="A93:A94"/>
    <mergeCell ref="A95:A96"/>
    <mergeCell ref="A97:A98"/>
    <mergeCell ref="A99:A100"/>
    <mergeCell ref="A27:A28"/>
    <mergeCell ref="A53:A54"/>
    <mergeCell ref="A66:A67"/>
    <mergeCell ref="A79:A80"/>
    <mergeCell ref="A90:A91"/>
    <mergeCell ref="A77:A78"/>
    <mergeCell ref="A55:G55"/>
    <mergeCell ref="A56:A57"/>
    <mergeCell ref="A58:A59"/>
    <mergeCell ref="A60:A61"/>
    <mergeCell ref="A62:A63"/>
    <mergeCell ref="A64:A65"/>
    <mergeCell ref="A68:G68"/>
    <mergeCell ref="A69:A70"/>
    <mergeCell ref="A71:A72"/>
    <mergeCell ref="A81:G81"/>
    <mergeCell ref="A82:A83"/>
    <mergeCell ref="A84:A85"/>
    <mergeCell ref="A86:A87"/>
    <mergeCell ref="A88:A89"/>
    <mergeCell ref="A73:A74"/>
    <mergeCell ref="A75:A76"/>
    <mergeCell ref="A51:A52"/>
    <mergeCell ref="A29:G29"/>
    <mergeCell ref="A30:A31"/>
    <mergeCell ref="A32:A33"/>
    <mergeCell ref="A34:A35"/>
    <mergeCell ref="A36:A37"/>
    <mergeCell ref="A38:A39"/>
    <mergeCell ref="A42:G42"/>
    <mergeCell ref="A43:A44"/>
    <mergeCell ref="A45:A46"/>
    <mergeCell ref="A47:A48"/>
    <mergeCell ref="A49:A50"/>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s>
  <dataValidations count="3">
    <dataValidation allowBlank="1" showInputMessage="1" showErrorMessage="1" promptTitle="L9+L10+L11+L12+L13" sqref="Q2:Q6 V12:V13" xr:uid="{5F150912-61AD-8640-9AAA-E85FFC794050}"/>
    <dataValidation type="list" allowBlank="1" showInputMessage="1" showErrorMessage="1" sqref="R2" xr:uid="{50280539-B9B8-C242-B5C5-BB3FCF2E9BE5}">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F618C96A-C0F0-4B40-8399-ECDBD559367D}">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4592-082D-EE48-8C6C-BC07ED899998}">
  <sheetPr>
    <pageSetUpPr fitToPage="1"/>
  </sheetPr>
  <dimension ref="A1:V105"/>
  <sheetViews>
    <sheetView showGridLines="0" zoomScale="90" zoomScaleNormal="90" zoomScalePageLayoutView="85" workbookViewId="0">
      <pane ySplit="1" topLeftCell="A4" activePane="bottomLeft" state="frozen"/>
      <selection pane="bottomLeft" activeCell="B12" sqref="A12:XFD13"/>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40</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ssyzLgRA8wIf2pr+eBnsqrJsWlPEeZT62+QMLXSs6Kp1bXWsyvXw3UZzrK1ukok7YPDyxBtPkmvWsJVjXiW6xA==" saltValue="ne4ARbF+BET2VqQQ02nvFg==" spinCount="100000" sheet="1" objects="1" scenarios="1"/>
  <mergeCells count="56">
    <mergeCell ref="A101:A102"/>
    <mergeCell ref="A103:A104"/>
    <mergeCell ref="A105:G105"/>
    <mergeCell ref="A92:G92"/>
    <mergeCell ref="A93:A94"/>
    <mergeCell ref="A95:A96"/>
    <mergeCell ref="A97:A98"/>
    <mergeCell ref="A99:A100"/>
    <mergeCell ref="A27:A28"/>
    <mergeCell ref="A53:A54"/>
    <mergeCell ref="A66:A67"/>
    <mergeCell ref="A79:A80"/>
    <mergeCell ref="A90:A91"/>
    <mergeCell ref="A77:A78"/>
    <mergeCell ref="A55:G55"/>
    <mergeCell ref="A56:A57"/>
    <mergeCell ref="A58:A59"/>
    <mergeCell ref="A60:A61"/>
    <mergeCell ref="A62:A63"/>
    <mergeCell ref="A64:A65"/>
    <mergeCell ref="A68:G68"/>
    <mergeCell ref="A69:A70"/>
    <mergeCell ref="A71:A72"/>
    <mergeCell ref="A81:G81"/>
    <mergeCell ref="A82:A83"/>
    <mergeCell ref="A84:A85"/>
    <mergeCell ref="A86:A87"/>
    <mergeCell ref="A88:A89"/>
    <mergeCell ref="A73:A74"/>
    <mergeCell ref="A75:A76"/>
    <mergeCell ref="A51:A52"/>
    <mergeCell ref="A29:G29"/>
    <mergeCell ref="A30:A31"/>
    <mergeCell ref="A32:A33"/>
    <mergeCell ref="A34:A35"/>
    <mergeCell ref="A36:A37"/>
    <mergeCell ref="A38:A39"/>
    <mergeCell ref="A42:G42"/>
    <mergeCell ref="A43:A44"/>
    <mergeCell ref="A45:A46"/>
    <mergeCell ref="A47:A48"/>
    <mergeCell ref="A49:A50"/>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s>
  <dataValidations count="3">
    <dataValidation allowBlank="1" showInputMessage="1" showErrorMessage="1" promptTitle="L9+L10+L11+L12+L13" sqref="Q2:Q6 V12:V13" xr:uid="{3551548C-9B0B-7041-ACEE-732652ADA821}"/>
    <dataValidation type="list" allowBlank="1" showInputMessage="1" showErrorMessage="1" sqref="R2" xr:uid="{2C36659E-3EA6-E445-9286-89A35C213074}">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EE11D31D-F313-574F-9D23-1A116EBBE770}">
      <formula1>SCORE</formula1>
    </dataValidation>
  </dataValidations>
  <pageMargins left="0.7" right="0.7" top="0.75" bottom="0.75" header="0.3" footer="0.3"/>
  <pageSetup paperSize="8"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1ED4-A046-7945-A2F4-AE1AFFC92B8D}">
  <sheetPr>
    <pageSetUpPr fitToPage="1"/>
  </sheetPr>
  <dimension ref="A1:V105"/>
  <sheetViews>
    <sheetView showGridLines="0" zoomScale="90" zoomScaleNormal="90" zoomScalePageLayoutView="85" workbookViewId="0">
      <pane ySplit="1" topLeftCell="A5" activePane="bottomLeft" state="frozen"/>
      <selection pane="bottomLeft" activeCell="B12" sqref="A12:XFD13"/>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41</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qYAXDP8YEc4qYmGF91Wi5xyfj1Wkp2EG4Y9NrAf1hC0juCs5XQsJ17t2Vbr/qN4y5NqiRusCaNbm+NyfxUOQig==" saltValue="dCgLAJ2Lnluad+i3pmg3oQ==" spinCount="100000" sheet="1" objects="1" scenarios="1"/>
  <mergeCells count="56">
    <mergeCell ref="A101:A102"/>
    <mergeCell ref="A103:A104"/>
    <mergeCell ref="A105:G105"/>
    <mergeCell ref="A92:G92"/>
    <mergeCell ref="A93:A94"/>
    <mergeCell ref="A95:A96"/>
    <mergeCell ref="A97:A98"/>
    <mergeCell ref="A99:A100"/>
    <mergeCell ref="A88:A89"/>
    <mergeCell ref="A90:A91"/>
    <mergeCell ref="A73:A74"/>
    <mergeCell ref="A75:A76"/>
    <mergeCell ref="A77:A78"/>
    <mergeCell ref="A79:A80"/>
    <mergeCell ref="A81:G81"/>
    <mergeCell ref="A82:A83"/>
    <mergeCell ref="A84:A85"/>
    <mergeCell ref="A86:A87"/>
    <mergeCell ref="A71:A72"/>
    <mergeCell ref="A51:A52"/>
    <mergeCell ref="A53:A54"/>
    <mergeCell ref="A55:G55"/>
    <mergeCell ref="A56:A57"/>
    <mergeCell ref="A58:A59"/>
    <mergeCell ref="A60:A61"/>
    <mergeCell ref="A62:A63"/>
    <mergeCell ref="A64:A65"/>
    <mergeCell ref="A66:A67"/>
    <mergeCell ref="A68:G68"/>
    <mergeCell ref="A69:A70"/>
    <mergeCell ref="A49:A50"/>
    <mergeCell ref="A27:A28"/>
    <mergeCell ref="A29:G29"/>
    <mergeCell ref="A30:A31"/>
    <mergeCell ref="A32:A33"/>
    <mergeCell ref="A34:A35"/>
    <mergeCell ref="A36:A37"/>
    <mergeCell ref="A38:A39"/>
    <mergeCell ref="A42:G42"/>
    <mergeCell ref="A43:A44"/>
    <mergeCell ref="A45:A46"/>
    <mergeCell ref="A47:A48"/>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s>
  <dataValidations count="3">
    <dataValidation allowBlank="1" showInputMessage="1" showErrorMessage="1" promptTitle="L9+L10+L11+L12+L13" sqref="Q2:Q6 V12:V13" xr:uid="{B7FDFB17-E919-4F48-8A72-A447A3CC0BBE}"/>
    <dataValidation type="list" allowBlank="1" showInputMessage="1" showErrorMessage="1" sqref="R2" xr:uid="{511CB77B-D08E-AA49-BF00-D4AE208C178A}">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FDDA3C1C-E185-CC49-A3D9-63213AD8333B}">
      <formula1>SCORE</formula1>
    </dataValidation>
  </dataValidations>
  <pageMargins left="0.7" right="0.7" top="0.75" bottom="0.75" header="0.3" footer="0.3"/>
  <pageSetup paperSize="8"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6325-D5E4-E24E-A359-B7CBB79F89FD}">
  <sheetPr>
    <pageSetUpPr fitToPage="1"/>
  </sheetPr>
  <dimension ref="A1:V105"/>
  <sheetViews>
    <sheetView showGridLines="0" zoomScale="90" zoomScaleNormal="90" zoomScalePageLayoutView="85" workbookViewId="0">
      <pane ySplit="1" topLeftCell="A37" activePane="bottomLeft" state="frozen"/>
      <selection pane="bottomLeft" activeCell="C44" sqref="C44"/>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42</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WKqXKXYHe/wlg6fOaxlaMTaAcwL5BFxVLAXTDLcDZs+OxBZoxbAlBacaPggvA8f85Fd9uHKJ/Iusof622qqBKw==" saltValue="a5nOTOHKKjo9EMVcTpclaQ==" spinCount="100000" sheet="1" objects="1" scenarios="1"/>
  <mergeCells count="56">
    <mergeCell ref="A101:A102"/>
    <mergeCell ref="A103:A104"/>
    <mergeCell ref="A105:G105"/>
    <mergeCell ref="A92:G92"/>
    <mergeCell ref="A93:A94"/>
    <mergeCell ref="A95:A96"/>
    <mergeCell ref="A97:A98"/>
    <mergeCell ref="A99:A100"/>
    <mergeCell ref="A88:A89"/>
    <mergeCell ref="A90:A91"/>
    <mergeCell ref="A73:A74"/>
    <mergeCell ref="A75:A76"/>
    <mergeCell ref="A77:A78"/>
    <mergeCell ref="A79:A80"/>
    <mergeCell ref="A81:G81"/>
    <mergeCell ref="A82:A83"/>
    <mergeCell ref="A84:A85"/>
    <mergeCell ref="A86:A87"/>
    <mergeCell ref="A71:A72"/>
    <mergeCell ref="A51:A52"/>
    <mergeCell ref="A53:A54"/>
    <mergeCell ref="A55:G55"/>
    <mergeCell ref="A56:A57"/>
    <mergeCell ref="A58:A59"/>
    <mergeCell ref="A60:A61"/>
    <mergeCell ref="A62:A63"/>
    <mergeCell ref="A64:A65"/>
    <mergeCell ref="A66:A67"/>
    <mergeCell ref="A68:G68"/>
    <mergeCell ref="A69:A70"/>
    <mergeCell ref="A49:A50"/>
    <mergeCell ref="A27:A28"/>
    <mergeCell ref="A29:G29"/>
    <mergeCell ref="A30:A31"/>
    <mergeCell ref="A32:A33"/>
    <mergeCell ref="A34:A35"/>
    <mergeCell ref="A36:A37"/>
    <mergeCell ref="A38:A39"/>
    <mergeCell ref="A42:G42"/>
    <mergeCell ref="A43:A44"/>
    <mergeCell ref="A45:A46"/>
    <mergeCell ref="A47:A48"/>
    <mergeCell ref="A40:A41"/>
    <mergeCell ref="A25:A26"/>
    <mergeCell ref="A3:G3"/>
    <mergeCell ref="A4:A5"/>
    <mergeCell ref="A6:A7"/>
    <mergeCell ref="A8:A9"/>
    <mergeCell ref="A10:A11"/>
    <mergeCell ref="A14:A15"/>
    <mergeCell ref="A16:G16"/>
    <mergeCell ref="A17:A18"/>
    <mergeCell ref="A19:A20"/>
    <mergeCell ref="A21:A22"/>
    <mergeCell ref="A23:A24"/>
    <mergeCell ref="A12:A13"/>
  </mergeCells>
  <dataValidations count="3">
    <dataValidation allowBlank="1" showInputMessage="1" showErrorMessage="1" promptTitle="L9+L10+L11+L12+L13" sqref="Q2:Q6 V12:V13" xr:uid="{27B18061-6E28-5048-ACD2-A80600A21F00}"/>
    <dataValidation type="list" allowBlank="1" showInputMessage="1" showErrorMessage="1" sqref="R2" xr:uid="{0C8E3B31-F527-6949-B272-D219A91746ED}">
      <formula1>$Q$2:$Q$6</formula1>
    </dataValidation>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DF5BCEFD-26F0-554F-9E99-B0A9DBB6B17C}">
      <formula1>SCORE</formula1>
    </dataValidation>
  </dataValidations>
  <pageMargins left="0.7" right="0.7" top="0.75" bottom="0.75" header="0.3" footer="0.3"/>
  <pageSetup paperSize="8"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879A-38EA-554C-AE6B-52782D9C1B2C}">
  <sheetPr>
    <pageSetUpPr fitToPage="1"/>
  </sheetPr>
  <dimension ref="A1:V105"/>
  <sheetViews>
    <sheetView showGridLines="0" zoomScale="90" zoomScaleNormal="90" zoomScalePageLayoutView="85" workbookViewId="0">
      <pane ySplit="1" topLeftCell="A41" activePane="bottomLeft" state="frozen"/>
      <selection pane="bottomLeft" activeCell="A2" sqref="A2"/>
    </sheetView>
  </sheetViews>
  <sheetFormatPr baseColWidth="10" defaultColWidth="8.83203125" defaultRowHeight="13" x14ac:dyDescent="0.15"/>
  <cols>
    <col min="1" max="1" width="81" style="1" customWidth="1"/>
    <col min="2" max="2" width="2.33203125" style="4" customWidth="1"/>
    <col min="3" max="3" width="36.83203125" style="3" customWidth="1"/>
    <col min="4" max="4" width="2.5" style="1" customWidth="1"/>
    <col min="5" max="5" width="36.83203125" style="1" customWidth="1"/>
    <col min="6" max="6" width="2.33203125" style="1" customWidth="1"/>
    <col min="7" max="7" width="37" style="1" customWidth="1"/>
    <col min="8" max="16384" width="8.83203125" style="1"/>
  </cols>
  <sheetData>
    <row r="1" spans="1:22" ht="80" customHeight="1" x14ac:dyDescent="0.15">
      <c r="A1" s="25" t="s">
        <v>57</v>
      </c>
      <c r="B1" s="6"/>
      <c r="C1" s="26" t="s">
        <v>10</v>
      </c>
      <c r="D1" s="15"/>
      <c r="E1" s="26" t="s">
        <v>24</v>
      </c>
      <c r="G1" s="26" t="s">
        <v>25</v>
      </c>
      <c r="Q1" s="20"/>
      <c r="R1" s="20"/>
    </row>
    <row r="2" spans="1:22" ht="36" customHeight="1" x14ac:dyDescent="0.2">
      <c r="A2" s="27" t="str">
        <f>Productdemonstratie!A1:A1</f>
        <v>7.2 Productdemonstratie</v>
      </c>
      <c r="B2" s="17"/>
      <c r="C2" s="28"/>
      <c r="D2" s="15"/>
      <c r="E2" s="29"/>
      <c r="G2" s="29"/>
      <c r="Q2" s="8" t="s">
        <v>2</v>
      </c>
      <c r="R2" s="20"/>
    </row>
    <row r="3" spans="1:22" ht="27" customHeight="1" x14ac:dyDescent="0.2">
      <c r="A3" s="60" t="str">
        <f>Productdemonstratie!A3</f>
        <v xml:space="preserve">1.	Vergaderstoel - Code Z.01 </v>
      </c>
      <c r="B3" s="61"/>
      <c r="C3" s="61"/>
      <c r="D3" s="61"/>
      <c r="E3" s="61"/>
      <c r="F3" s="61"/>
      <c r="G3" s="61"/>
      <c r="Q3" s="8" t="s">
        <v>14</v>
      </c>
      <c r="R3" s="20"/>
    </row>
    <row r="4" spans="1:22" ht="20" customHeight="1" x14ac:dyDescent="0.2">
      <c r="A4" s="65" t="str">
        <f>Productdemonstratie!A4:A4</f>
        <v xml:space="preserve">1. Stabiliteit </v>
      </c>
      <c r="B4" s="5"/>
      <c r="C4" s="30" t="s">
        <v>2</v>
      </c>
      <c r="D4" s="15"/>
      <c r="E4" s="30" t="s">
        <v>2</v>
      </c>
      <c r="G4" s="30" t="s">
        <v>2</v>
      </c>
      <c r="Q4" s="8" t="s">
        <v>22</v>
      </c>
      <c r="R4" s="20"/>
    </row>
    <row r="5" spans="1:22" ht="130" customHeight="1" x14ac:dyDescent="0.2">
      <c r="A5" s="59"/>
      <c r="B5" s="5"/>
      <c r="C5" s="31" t="s">
        <v>0</v>
      </c>
      <c r="D5" s="15"/>
      <c r="E5" s="16" t="s">
        <v>0</v>
      </c>
      <c r="G5" s="16" t="s">
        <v>0</v>
      </c>
      <c r="Q5" s="8" t="s">
        <v>15</v>
      </c>
      <c r="R5" s="20"/>
    </row>
    <row r="6" spans="1:22" ht="20" customHeight="1" x14ac:dyDescent="0.2">
      <c r="A6" s="63" t="str">
        <f>Productdemonstratie!A5:A5</f>
        <v>2. Constructie tussen frame en zitting</v>
      </c>
      <c r="B6" s="5"/>
      <c r="C6" s="30" t="s">
        <v>2</v>
      </c>
      <c r="D6" s="15"/>
      <c r="E6" s="30" t="s">
        <v>2</v>
      </c>
      <c r="G6" s="30" t="s">
        <v>2</v>
      </c>
      <c r="Q6" s="8" t="s">
        <v>27</v>
      </c>
      <c r="R6" s="20"/>
    </row>
    <row r="7" spans="1:22" ht="130" customHeight="1" x14ac:dyDescent="0.15">
      <c r="A7" s="62"/>
      <c r="B7" s="5"/>
      <c r="C7" s="31" t="s">
        <v>0</v>
      </c>
      <c r="D7" s="15"/>
      <c r="E7" s="16" t="s">
        <v>0</v>
      </c>
      <c r="G7" s="16" t="s">
        <v>0</v>
      </c>
      <c r="Q7" s="20"/>
      <c r="R7" s="20"/>
    </row>
    <row r="8" spans="1:22" ht="20" customHeight="1" x14ac:dyDescent="0.15">
      <c r="A8" s="63" t="str">
        <f>Productdemonstratie!A6:A6</f>
        <v>3. Uitstraling/vormgeving passend bij het bij het ontwerp en gevraagde kleuren uit bijlage 10</v>
      </c>
      <c r="B8" s="5"/>
      <c r="C8" s="30" t="s">
        <v>2</v>
      </c>
      <c r="D8" s="15"/>
      <c r="E8" s="30" t="s">
        <v>2</v>
      </c>
      <c r="G8" s="30" t="s">
        <v>2</v>
      </c>
    </row>
    <row r="9" spans="1:22" ht="130" customHeight="1" x14ac:dyDescent="0.2">
      <c r="A9" s="62"/>
      <c r="B9" s="5"/>
      <c r="C9" s="31" t="s">
        <v>0</v>
      </c>
      <c r="D9" s="15"/>
      <c r="E9" s="16" t="s">
        <v>0</v>
      </c>
      <c r="G9" s="16" t="s">
        <v>0</v>
      </c>
      <c r="V9"/>
    </row>
    <row r="10" spans="1:22" ht="20" customHeight="1" x14ac:dyDescent="0.2">
      <c r="A10" s="63" t="str">
        <f>Productdemonstratie!A7:A7</f>
        <v>4. Gemak schoonmaken</v>
      </c>
      <c r="B10" s="5"/>
      <c r="C10" s="30" t="s">
        <v>2</v>
      </c>
      <c r="D10" s="15"/>
      <c r="E10" s="30" t="s">
        <v>2</v>
      </c>
      <c r="G10" s="30" t="s">
        <v>2</v>
      </c>
      <c r="V10"/>
    </row>
    <row r="11" spans="1:22" ht="130" customHeight="1" x14ac:dyDescent="0.2">
      <c r="A11" s="62"/>
      <c r="B11" s="5"/>
      <c r="C11" s="31" t="s">
        <v>0</v>
      </c>
      <c r="D11" s="15"/>
      <c r="E11" s="16" t="s">
        <v>0</v>
      </c>
      <c r="G11" s="16" t="s">
        <v>0</v>
      </c>
      <c r="V11"/>
    </row>
    <row r="12" spans="1:22" ht="20" customHeight="1" x14ac:dyDescent="0.2">
      <c r="A12" s="63" t="str">
        <f>Productdemonstratie!A8:A8</f>
        <v>5. Mate veiligheid (scherpe randen, hoeken, stevigheid)</v>
      </c>
      <c r="B12" s="5"/>
      <c r="C12" s="30" t="s">
        <v>2</v>
      </c>
      <c r="D12" s="15"/>
      <c r="E12" s="30" t="s">
        <v>2</v>
      </c>
      <c r="G12" s="30" t="s">
        <v>2</v>
      </c>
      <c r="V12"/>
    </row>
    <row r="13" spans="1:22" ht="130" customHeight="1" x14ac:dyDescent="0.2">
      <c r="A13" s="62"/>
      <c r="B13" s="5"/>
      <c r="C13" s="31" t="s">
        <v>0</v>
      </c>
      <c r="D13" s="15"/>
      <c r="E13" s="16" t="s">
        <v>0</v>
      </c>
      <c r="G13" s="16" t="s">
        <v>0</v>
      </c>
      <c r="V13"/>
    </row>
    <row r="14" spans="1:22" ht="20" customHeight="1" x14ac:dyDescent="0.2">
      <c r="A14" s="63" t="str">
        <f>Productdemonstratie!A9:A9</f>
        <v>6. Zitcomfort</v>
      </c>
      <c r="B14" s="5"/>
      <c r="C14" s="30" t="s">
        <v>2</v>
      </c>
      <c r="D14" s="15"/>
      <c r="E14" s="30" t="s">
        <v>2</v>
      </c>
      <c r="G14" s="30" t="s">
        <v>2</v>
      </c>
      <c r="V14"/>
    </row>
    <row r="15" spans="1:22" ht="130" customHeight="1" x14ac:dyDescent="0.2">
      <c r="A15" s="62"/>
      <c r="B15" s="5"/>
      <c r="C15" s="31" t="s">
        <v>0</v>
      </c>
      <c r="D15" s="15"/>
      <c r="E15" s="16" t="s">
        <v>0</v>
      </c>
      <c r="G15" s="16" t="s">
        <v>0</v>
      </c>
      <c r="V15"/>
    </row>
    <row r="16" spans="1:22" ht="27" customHeight="1" x14ac:dyDescent="0.15">
      <c r="A16" s="60" t="str">
        <f>Productdemonstratie!A10</f>
        <v>2.	Stoel pantry met armleuning – Code Z.02a</v>
      </c>
      <c r="B16" s="61"/>
      <c r="C16" s="61"/>
      <c r="D16" s="61"/>
      <c r="E16" s="61"/>
      <c r="F16" s="61"/>
      <c r="G16" s="61"/>
    </row>
    <row r="17" spans="1:7" ht="20" customHeight="1" x14ac:dyDescent="0.15">
      <c r="A17" s="62" t="str">
        <f>Productdemonstratie!A11</f>
        <v xml:space="preserve">1. Stabiliteit </v>
      </c>
      <c r="B17" s="5"/>
      <c r="C17" s="30" t="s">
        <v>2</v>
      </c>
      <c r="D17" s="15"/>
      <c r="E17" s="30" t="s">
        <v>2</v>
      </c>
      <c r="G17" s="30" t="s">
        <v>2</v>
      </c>
    </row>
    <row r="18" spans="1:7" ht="130" customHeight="1" x14ac:dyDescent="0.15">
      <c r="A18" s="62"/>
      <c r="B18" s="5"/>
      <c r="C18" s="31" t="s">
        <v>0</v>
      </c>
      <c r="D18" s="15"/>
      <c r="E18" s="16" t="s">
        <v>0</v>
      </c>
      <c r="G18" s="16" t="s">
        <v>0</v>
      </c>
    </row>
    <row r="19" spans="1:7" ht="20" customHeight="1" x14ac:dyDescent="0.15">
      <c r="A19" s="63" t="str">
        <f>Productdemonstratie!A12</f>
        <v>2. Constructie tussen frame en zitting</v>
      </c>
      <c r="B19" s="5"/>
      <c r="C19" s="30" t="s">
        <v>2</v>
      </c>
      <c r="D19" s="15"/>
      <c r="E19" s="30" t="s">
        <v>2</v>
      </c>
      <c r="G19" s="30" t="s">
        <v>2</v>
      </c>
    </row>
    <row r="20" spans="1:7" ht="130" customHeight="1" x14ac:dyDescent="0.15">
      <c r="A20" s="62"/>
      <c r="B20" s="5"/>
      <c r="C20" s="31" t="s">
        <v>0</v>
      </c>
      <c r="D20" s="15"/>
      <c r="E20" s="16" t="s">
        <v>0</v>
      </c>
      <c r="G20" s="16" t="s">
        <v>0</v>
      </c>
    </row>
    <row r="21" spans="1:7" ht="20" customHeight="1" x14ac:dyDescent="0.15">
      <c r="A21" s="63" t="str">
        <f>Productdemonstratie!A13</f>
        <v>3. Uitstraling/vormgeving passend bij het bij het ontwerp en gevraagde kleuren uit bijlage 10</v>
      </c>
      <c r="B21" s="5"/>
      <c r="C21" s="30" t="s">
        <v>2</v>
      </c>
      <c r="D21" s="15"/>
      <c r="E21" s="30" t="s">
        <v>2</v>
      </c>
      <c r="G21" s="30" t="s">
        <v>2</v>
      </c>
    </row>
    <row r="22" spans="1:7" ht="130" customHeight="1" x14ac:dyDescent="0.15">
      <c r="A22" s="62"/>
      <c r="B22" s="5"/>
      <c r="C22" s="31" t="s">
        <v>0</v>
      </c>
      <c r="D22" s="15"/>
      <c r="E22" s="16" t="s">
        <v>0</v>
      </c>
      <c r="G22" s="16" t="s">
        <v>0</v>
      </c>
    </row>
    <row r="23" spans="1:7" ht="20" customHeight="1" x14ac:dyDescent="0.15">
      <c r="A23" s="63" t="str">
        <f>Productdemonstratie!A14</f>
        <v>4. Gemak schoonmaken</v>
      </c>
      <c r="B23" s="5"/>
      <c r="C23" s="30" t="s">
        <v>2</v>
      </c>
      <c r="D23" s="15"/>
      <c r="E23" s="30" t="s">
        <v>2</v>
      </c>
      <c r="G23" s="30" t="s">
        <v>2</v>
      </c>
    </row>
    <row r="24" spans="1:7" ht="130" customHeight="1" x14ac:dyDescent="0.15">
      <c r="A24" s="62"/>
      <c r="B24" s="5"/>
      <c r="C24" s="31" t="s">
        <v>0</v>
      </c>
      <c r="D24" s="15"/>
      <c r="E24" s="16" t="s">
        <v>0</v>
      </c>
      <c r="G24" s="16" t="s">
        <v>0</v>
      </c>
    </row>
    <row r="25" spans="1:7" ht="20" customHeight="1" x14ac:dyDescent="0.15">
      <c r="A25" s="63" t="str">
        <f>Productdemonstratie!A15</f>
        <v>5. Mate veiligheid (scherpe randen, hoeken, stevigheid)</v>
      </c>
      <c r="B25" s="5"/>
      <c r="C25" s="30" t="s">
        <v>2</v>
      </c>
      <c r="D25" s="15"/>
      <c r="E25" s="30" t="s">
        <v>2</v>
      </c>
      <c r="G25" s="30" t="s">
        <v>2</v>
      </c>
    </row>
    <row r="26" spans="1:7" ht="130" customHeight="1" x14ac:dyDescent="0.15">
      <c r="A26" s="62"/>
      <c r="B26" s="5"/>
      <c r="C26" s="31" t="s">
        <v>0</v>
      </c>
      <c r="D26" s="15"/>
      <c r="E26" s="16" t="s">
        <v>0</v>
      </c>
      <c r="G26" s="16" t="s">
        <v>0</v>
      </c>
    </row>
    <row r="27" spans="1:7" ht="20" customHeight="1" x14ac:dyDescent="0.15">
      <c r="A27" s="63" t="str">
        <f>Productdemonstratie!A16</f>
        <v>6. Zitcomfort</v>
      </c>
      <c r="B27" s="5"/>
      <c r="C27" s="30" t="s">
        <v>2</v>
      </c>
      <c r="D27" s="15"/>
      <c r="E27" s="30" t="s">
        <v>2</v>
      </c>
      <c r="G27" s="30" t="s">
        <v>2</v>
      </c>
    </row>
    <row r="28" spans="1:7" ht="130" customHeight="1" x14ac:dyDescent="0.15">
      <c r="A28" s="62"/>
      <c r="B28" s="5"/>
      <c r="C28" s="31" t="s">
        <v>0</v>
      </c>
      <c r="D28" s="15"/>
      <c r="E28" s="16" t="s">
        <v>0</v>
      </c>
      <c r="G28" s="16" t="s">
        <v>0</v>
      </c>
    </row>
    <row r="29" spans="1:7" ht="27" customHeight="1" x14ac:dyDescent="0.15">
      <c r="A29" s="60" t="str">
        <f>Productdemonstratie!A17</f>
        <v>3.	Vergaderstoel B&amp;W – Code Z.03</v>
      </c>
      <c r="B29" s="61"/>
      <c r="C29" s="61"/>
      <c r="D29" s="61"/>
      <c r="E29" s="61"/>
      <c r="F29" s="61"/>
      <c r="G29" s="61"/>
    </row>
    <row r="30" spans="1:7" ht="20" customHeight="1" x14ac:dyDescent="0.15">
      <c r="A30" s="62" t="str">
        <f>Productdemonstratie!A18</f>
        <v xml:space="preserve">1. Stabiliteit </v>
      </c>
      <c r="B30" s="5"/>
      <c r="C30" s="30" t="s">
        <v>2</v>
      </c>
      <c r="D30" s="15"/>
      <c r="E30" s="30" t="s">
        <v>2</v>
      </c>
      <c r="G30" s="30" t="s">
        <v>2</v>
      </c>
    </row>
    <row r="31" spans="1:7" ht="130" customHeight="1" x14ac:dyDescent="0.15">
      <c r="A31" s="62"/>
      <c r="B31" s="5"/>
      <c r="C31" s="31" t="s">
        <v>0</v>
      </c>
      <c r="D31" s="15"/>
      <c r="E31" s="16" t="s">
        <v>0</v>
      </c>
      <c r="G31" s="16" t="s">
        <v>0</v>
      </c>
    </row>
    <row r="32" spans="1:7" ht="20" customHeight="1" x14ac:dyDescent="0.15">
      <c r="A32" s="63" t="str">
        <f>Productdemonstratie!A19</f>
        <v>2. Constructie tussen frame en zitting</v>
      </c>
      <c r="B32" s="5"/>
      <c r="C32" s="30" t="s">
        <v>2</v>
      </c>
      <c r="D32" s="15"/>
      <c r="E32" s="30" t="s">
        <v>2</v>
      </c>
      <c r="G32" s="30" t="s">
        <v>2</v>
      </c>
    </row>
    <row r="33" spans="1:7" ht="130" customHeight="1" x14ac:dyDescent="0.15">
      <c r="A33" s="62"/>
      <c r="B33" s="5"/>
      <c r="C33" s="31" t="s">
        <v>0</v>
      </c>
      <c r="D33" s="15"/>
      <c r="E33" s="16" t="s">
        <v>0</v>
      </c>
      <c r="G33" s="16" t="s">
        <v>0</v>
      </c>
    </row>
    <row r="34" spans="1:7" ht="20" customHeight="1" x14ac:dyDescent="0.15">
      <c r="A34" s="63" t="str">
        <f>Productdemonstratie!A20</f>
        <v>3. Uitstraling/vormgeving passend bij het bij het ontwerp en gevraagde kleuren uit bijlage 10</v>
      </c>
      <c r="B34" s="5"/>
      <c r="C34" s="30" t="s">
        <v>2</v>
      </c>
      <c r="D34" s="15"/>
      <c r="E34" s="30" t="s">
        <v>2</v>
      </c>
      <c r="G34" s="30" t="s">
        <v>2</v>
      </c>
    </row>
    <row r="35" spans="1:7" ht="130" customHeight="1" x14ac:dyDescent="0.15">
      <c r="A35" s="62"/>
      <c r="B35" s="5"/>
      <c r="C35" s="31" t="s">
        <v>0</v>
      </c>
      <c r="D35" s="15"/>
      <c r="E35" s="16" t="s">
        <v>0</v>
      </c>
      <c r="G35" s="16" t="s">
        <v>0</v>
      </c>
    </row>
    <row r="36" spans="1:7" ht="20" customHeight="1" x14ac:dyDescent="0.15">
      <c r="A36" s="64" t="str">
        <f>Productdemonstratie!A21</f>
        <v>4. Gemak schoonmaken</v>
      </c>
      <c r="B36" s="5"/>
      <c r="C36" s="30" t="s">
        <v>2</v>
      </c>
      <c r="D36" s="15"/>
      <c r="E36" s="30" t="s">
        <v>2</v>
      </c>
      <c r="G36" s="30" t="s">
        <v>2</v>
      </c>
    </row>
    <row r="37" spans="1:7" ht="130" customHeight="1" x14ac:dyDescent="0.15">
      <c r="A37" s="64"/>
      <c r="B37" s="5"/>
      <c r="C37" s="31" t="s">
        <v>0</v>
      </c>
      <c r="D37" s="15"/>
      <c r="E37" s="16" t="s">
        <v>0</v>
      </c>
      <c r="G37" s="16" t="s">
        <v>0</v>
      </c>
    </row>
    <row r="38" spans="1:7" ht="20" customHeight="1" x14ac:dyDescent="0.15">
      <c r="A38" s="64" t="str">
        <f>Productdemonstratie!A22</f>
        <v>5. Mate veiligheid (scherpe randen, hoeken, stevigheid)</v>
      </c>
      <c r="B38" s="52"/>
      <c r="C38" s="30" t="s">
        <v>2</v>
      </c>
      <c r="D38" s="15"/>
      <c r="E38" s="30" t="s">
        <v>2</v>
      </c>
      <c r="G38" s="30" t="s">
        <v>2</v>
      </c>
    </row>
    <row r="39" spans="1:7" ht="130" customHeight="1" x14ac:dyDescent="0.15">
      <c r="A39" s="64"/>
      <c r="B39" s="52"/>
      <c r="C39" s="31" t="s">
        <v>0</v>
      </c>
      <c r="D39" s="15"/>
      <c r="E39" s="16" t="s">
        <v>0</v>
      </c>
      <c r="G39" s="16" t="s">
        <v>0</v>
      </c>
    </row>
    <row r="40" spans="1:7" ht="20" customHeight="1" x14ac:dyDescent="0.15">
      <c r="A40" s="64" t="str">
        <f>Productdemonstratie!A23</f>
        <v>6. Zitcomfort</v>
      </c>
      <c r="B40" s="52"/>
      <c r="C40" s="30" t="s">
        <v>2</v>
      </c>
      <c r="D40" s="15"/>
      <c r="E40" s="30" t="s">
        <v>2</v>
      </c>
      <c r="G40" s="30" t="s">
        <v>2</v>
      </c>
    </row>
    <row r="41" spans="1:7" ht="130" customHeight="1" x14ac:dyDescent="0.15">
      <c r="A41" s="64"/>
      <c r="B41" s="52"/>
      <c r="C41" s="31" t="s">
        <v>0</v>
      </c>
      <c r="D41" s="15"/>
      <c r="E41" s="16" t="s">
        <v>0</v>
      </c>
      <c r="G41" s="16" t="s">
        <v>0</v>
      </c>
    </row>
    <row r="42" spans="1:7" ht="27" customHeight="1" x14ac:dyDescent="0.15">
      <c r="A42" s="60" t="str">
        <f>+Productdemonstratie!A24</f>
        <v xml:space="preserve">4.	Vergaderstoel raadzaal – Code Z.05 </v>
      </c>
      <c r="B42" s="61"/>
      <c r="C42" s="61"/>
      <c r="D42" s="61"/>
      <c r="E42" s="61"/>
      <c r="F42" s="61"/>
      <c r="G42" s="61"/>
    </row>
    <row r="43" spans="1:7" ht="20" customHeight="1" x14ac:dyDescent="0.15">
      <c r="A43" s="62" t="str">
        <f>Productdemonstratie!A25</f>
        <v xml:space="preserve">1. Stabiliteit </v>
      </c>
      <c r="B43" s="5"/>
      <c r="C43" s="30" t="s">
        <v>2</v>
      </c>
      <c r="D43" s="15"/>
      <c r="E43" s="30" t="s">
        <v>2</v>
      </c>
      <c r="G43" s="30" t="s">
        <v>2</v>
      </c>
    </row>
    <row r="44" spans="1:7" ht="130" customHeight="1" x14ac:dyDescent="0.15">
      <c r="A44" s="62"/>
      <c r="B44" s="5"/>
      <c r="C44" s="31" t="s">
        <v>0</v>
      </c>
      <c r="D44" s="15"/>
      <c r="E44" s="16" t="s">
        <v>0</v>
      </c>
      <c r="G44" s="16" t="s">
        <v>0</v>
      </c>
    </row>
    <row r="45" spans="1:7" ht="20" customHeight="1" x14ac:dyDescent="0.15">
      <c r="A45" s="63" t="str">
        <f>Productdemonstratie!A26</f>
        <v>2. Constructie tussen frame en zitting</v>
      </c>
      <c r="B45" s="5"/>
      <c r="C45" s="30" t="s">
        <v>2</v>
      </c>
      <c r="D45" s="15"/>
      <c r="E45" s="30" t="s">
        <v>2</v>
      </c>
      <c r="G45" s="30" t="s">
        <v>2</v>
      </c>
    </row>
    <row r="46" spans="1:7" ht="130" customHeight="1" x14ac:dyDescent="0.15">
      <c r="A46" s="62"/>
      <c r="B46" s="5"/>
      <c r="C46" s="31" t="s">
        <v>0</v>
      </c>
      <c r="D46" s="15"/>
      <c r="E46" s="16" t="s">
        <v>0</v>
      </c>
      <c r="G46" s="16" t="s">
        <v>0</v>
      </c>
    </row>
    <row r="47" spans="1:7" ht="20" customHeight="1" x14ac:dyDescent="0.15">
      <c r="A47" s="63" t="str">
        <f>Productdemonstratie!A27</f>
        <v>3. Uitstraling/vormgeving passend bij het bij het ontwerp en gevraagde kleuren uit bijlage 10</v>
      </c>
      <c r="B47" s="5"/>
      <c r="C47" s="30" t="s">
        <v>2</v>
      </c>
      <c r="D47" s="15"/>
      <c r="E47" s="30" t="s">
        <v>2</v>
      </c>
      <c r="G47" s="30" t="s">
        <v>2</v>
      </c>
    </row>
    <row r="48" spans="1:7" ht="130" customHeight="1" x14ac:dyDescent="0.15">
      <c r="A48" s="62"/>
      <c r="B48" s="5"/>
      <c r="C48" s="31" t="s">
        <v>0</v>
      </c>
      <c r="D48" s="15"/>
      <c r="E48" s="16" t="s">
        <v>0</v>
      </c>
      <c r="G48" s="16" t="s">
        <v>0</v>
      </c>
    </row>
    <row r="49" spans="1:7" ht="20" customHeight="1" x14ac:dyDescent="0.15">
      <c r="A49" s="63" t="str">
        <f>Productdemonstratie!A28</f>
        <v>4. Gemak schoonmaken</v>
      </c>
      <c r="B49" s="5"/>
      <c r="C49" s="30" t="s">
        <v>2</v>
      </c>
      <c r="D49" s="15"/>
      <c r="E49" s="30" t="s">
        <v>2</v>
      </c>
      <c r="G49" s="30" t="s">
        <v>2</v>
      </c>
    </row>
    <row r="50" spans="1:7" ht="130" customHeight="1" x14ac:dyDescent="0.15">
      <c r="A50" s="62"/>
      <c r="B50" s="5"/>
      <c r="C50" s="31" t="s">
        <v>0</v>
      </c>
      <c r="D50" s="15"/>
      <c r="E50" s="16" t="s">
        <v>0</v>
      </c>
      <c r="G50" s="16" t="s">
        <v>0</v>
      </c>
    </row>
    <row r="51" spans="1:7" ht="20" customHeight="1" x14ac:dyDescent="0.15">
      <c r="A51" s="63" t="str">
        <f>Productdemonstratie!A29</f>
        <v>5. Mate veiligheid (scherpe randen, hoeken, stevigheid)</v>
      </c>
      <c r="B51" s="5"/>
      <c r="C51" s="30" t="s">
        <v>2</v>
      </c>
      <c r="D51" s="15"/>
      <c r="E51" s="30" t="s">
        <v>2</v>
      </c>
      <c r="G51" s="30" t="s">
        <v>2</v>
      </c>
    </row>
    <row r="52" spans="1:7" ht="130" customHeight="1" x14ac:dyDescent="0.15">
      <c r="A52" s="62"/>
      <c r="B52" s="5"/>
      <c r="C52" s="31" t="s">
        <v>0</v>
      </c>
      <c r="D52" s="15"/>
      <c r="E52" s="16" t="s">
        <v>0</v>
      </c>
      <c r="G52" s="16" t="s">
        <v>0</v>
      </c>
    </row>
    <row r="53" spans="1:7" ht="20" customHeight="1" x14ac:dyDescent="0.15">
      <c r="A53" s="63" t="str">
        <f>Productdemonstratie!A30</f>
        <v>6. Zitcomfort</v>
      </c>
      <c r="B53" s="5"/>
      <c r="C53" s="30" t="s">
        <v>2</v>
      </c>
      <c r="D53" s="15"/>
      <c r="E53" s="30" t="s">
        <v>2</v>
      </c>
      <c r="G53" s="30" t="s">
        <v>2</v>
      </c>
    </row>
    <row r="54" spans="1:7" ht="130" customHeight="1" x14ac:dyDescent="0.15">
      <c r="A54" s="62"/>
      <c r="B54" s="5"/>
      <c r="C54" s="31" t="s">
        <v>0</v>
      </c>
      <c r="D54" s="15"/>
      <c r="E54" s="16" t="s">
        <v>0</v>
      </c>
      <c r="G54" s="16" t="s">
        <v>0</v>
      </c>
    </row>
    <row r="55" spans="1:7" ht="27" customHeight="1" x14ac:dyDescent="0.15">
      <c r="A55" s="60" t="str">
        <f>Productdemonstratie!A31</f>
        <v xml:space="preserve">5.	Barkruk pantry hoog – Code Z.09 </v>
      </c>
      <c r="B55" s="61"/>
      <c r="C55" s="61"/>
      <c r="D55" s="61"/>
      <c r="E55" s="61"/>
      <c r="F55" s="61"/>
      <c r="G55" s="61"/>
    </row>
    <row r="56" spans="1:7" ht="20" customHeight="1" x14ac:dyDescent="0.15">
      <c r="A56" s="62" t="str">
        <f>Productdemonstratie!A32</f>
        <v xml:space="preserve">1. Stabiliteit </v>
      </c>
      <c r="B56" s="5"/>
      <c r="C56" s="30" t="s">
        <v>2</v>
      </c>
      <c r="D56" s="15"/>
      <c r="E56" s="30" t="s">
        <v>2</v>
      </c>
      <c r="G56" s="30" t="s">
        <v>2</v>
      </c>
    </row>
    <row r="57" spans="1:7" ht="130" customHeight="1" x14ac:dyDescent="0.15">
      <c r="A57" s="62"/>
      <c r="B57" s="5"/>
      <c r="C57" s="31" t="s">
        <v>0</v>
      </c>
      <c r="D57" s="15"/>
      <c r="E57" s="16" t="s">
        <v>0</v>
      </c>
      <c r="G57" s="16" t="s">
        <v>0</v>
      </c>
    </row>
    <row r="58" spans="1:7" ht="20" customHeight="1" x14ac:dyDescent="0.15">
      <c r="A58" s="63" t="str">
        <f>Productdemonstratie!A33</f>
        <v>2. Constructie tussen frame en zitting</v>
      </c>
      <c r="B58" s="5"/>
      <c r="C58" s="30" t="s">
        <v>2</v>
      </c>
      <c r="D58" s="15"/>
      <c r="E58" s="30" t="s">
        <v>2</v>
      </c>
      <c r="G58" s="30" t="s">
        <v>2</v>
      </c>
    </row>
    <row r="59" spans="1:7" ht="130" customHeight="1" x14ac:dyDescent="0.15">
      <c r="A59" s="62"/>
      <c r="B59" s="5"/>
      <c r="C59" s="31" t="s">
        <v>0</v>
      </c>
      <c r="D59" s="15"/>
      <c r="E59" s="16" t="s">
        <v>0</v>
      </c>
      <c r="G59" s="16" t="s">
        <v>0</v>
      </c>
    </row>
    <row r="60" spans="1:7" ht="20" customHeight="1" x14ac:dyDescent="0.15">
      <c r="A60" s="63" t="str">
        <f>Productdemonstratie!A34</f>
        <v>3. Uitstraling/vormgeving passend bij het bij het ontwerp en gevraagde kleuren uit bijlage 10</v>
      </c>
      <c r="B60" s="5"/>
      <c r="C60" s="30" t="s">
        <v>2</v>
      </c>
      <c r="D60" s="15"/>
      <c r="E60" s="30" t="s">
        <v>2</v>
      </c>
      <c r="G60" s="30" t="s">
        <v>2</v>
      </c>
    </row>
    <row r="61" spans="1:7" ht="130" customHeight="1" x14ac:dyDescent="0.15">
      <c r="A61" s="62"/>
      <c r="B61" s="5"/>
      <c r="C61" s="31" t="s">
        <v>0</v>
      </c>
      <c r="D61" s="15"/>
      <c r="E61" s="16" t="s">
        <v>0</v>
      </c>
      <c r="G61" s="16" t="s">
        <v>0</v>
      </c>
    </row>
    <row r="62" spans="1:7" ht="20" customHeight="1" x14ac:dyDescent="0.15">
      <c r="A62" s="63" t="str">
        <f>Productdemonstratie!A35</f>
        <v>4. Gemak schoonmaken</v>
      </c>
      <c r="B62" s="5"/>
      <c r="C62" s="30" t="s">
        <v>2</v>
      </c>
      <c r="D62" s="15"/>
      <c r="E62" s="30" t="s">
        <v>2</v>
      </c>
      <c r="G62" s="30" t="s">
        <v>2</v>
      </c>
    </row>
    <row r="63" spans="1:7" ht="130" customHeight="1" x14ac:dyDescent="0.15">
      <c r="A63" s="62"/>
      <c r="B63" s="5"/>
      <c r="C63" s="31" t="s">
        <v>0</v>
      </c>
      <c r="D63" s="15"/>
      <c r="E63" s="16" t="s">
        <v>0</v>
      </c>
      <c r="G63" s="16" t="s">
        <v>0</v>
      </c>
    </row>
    <row r="64" spans="1:7" ht="20" customHeight="1" x14ac:dyDescent="0.15">
      <c r="A64" s="63" t="str">
        <f>Productdemonstratie!A36</f>
        <v>5. Mate veiligheid (scherpe randen, hoeken, stevigheid)</v>
      </c>
      <c r="B64" s="5"/>
      <c r="C64" s="30" t="s">
        <v>2</v>
      </c>
      <c r="D64" s="15"/>
      <c r="E64" s="30" t="s">
        <v>2</v>
      </c>
      <c r="G64" s="30" t="s">
        <v>2</v>
      </c>
    </row>
    <row r="65" spans="1:7" ht="130" customHeight="1" x14ac:dyDescent="0.15">
      <c r="A65" s="62"/>
      <c r="B65" s="5"/>
      <c r="C65" s="31" t="s">
        <v>0</v>
      </c>
      <c r="D65" s="15"/>
      <c r="E65" s="16" t="s">
        <v>0</v>
      </c>
      <c r="G65" s="16" t="s">
        <v>0</v>
      </c>
    </row>
    <row r="66" spans="1:7" ht="20" customHeight="1" x14ac:dyDescent="0.15">
      <c r="A66" s="63" t="str">
        <f>Productdemonstratie!A37</f>
        <v>6. Zitcomfort</v>
      </c>
      <c r="B66" s="5"/>
      <c r="C66" s="30" t="s">
        <v>2</v>
      </c>
      <c r="D66" s="15"/>
      <c r="E66" s="30" t="s">
        <v>2</v>
      </c>
      <c r="G66" s="30" t="s">
        <v>2</v>
      </c>
    </row>
    <row r="67" spans="1:7" ht="130" customHeight="1" x14ac:dyDescent="0.15">
      <c r="A67" s="62"/>
      <c r="B67" s="5"/>
      <c r="C67" s="31" t="s">
        <v>0</v>
      </c>
      <c r="D67" s="15"/>
      <c r="E67" s="16" t="s">
        <v>0</v>
      </c>
      <c r="G67" s="16" t="s">
        <v>0</v>
      </c>
    </row>
    <row r="68" spans="1:7" ht="27" customHeight="1" x14ac:dyDescent="0.15">
      <c r="A68" s="60" t="str">
        <f>Productdemonstratie!A38</f>
        <v xml:space="preserve">6.	Stoel pantry (kuipstoel) – Code Z.15  </v>
      </c>
      <c r="B68" s="61"/>
      <c r="C68" s="61"/>
      <c r="D68" s="61"/>
      <c r="E68" s="61"/>
      <c r="F68" s="61"/>
      <c r="G68" s="61"/>
    </row>
    <row r="69" spans="1:7" ht="20" customHeight="1" x14ac:dyDescent="0.15">
      <c r="A69" s="62" t="str">
        <f>Productdemonstratie!A39</f>
        <v xml:space="preserve">1. Stabiliteit </v>
      </c>
      <c r="B69" s="5"/>
      <c r="C69" s="30" t="s">
        <v>2</v>
      </c>
      <c r="D69" s="15"/>
      <c r="E69" s="30" t="s">
        <v>2</v>
      </c>
      <c r="G69" s="30" t="s">
        <v>2</v>
      </c>
    </row>
    <row r="70" spans="1:7" ht="130" customHeight="1" x14ac:dyDescent="0.15">
      <c r="A70" s="62"/>
      <c r="B70" s="5"/>
      <c r="C70" s="31" t="s">
        <v>0</v>
      </c>
      <c r="D70" s="15"/>
      <c r="E70" s="16" t="s">
        <v>0</v>
      </c>
      <c r="G70" s="16" t="s">
        <v>0</v>
      </c>
    </row>
    <row r="71" spans="1:7" ht="20" customHeight="1" x14ac:dyDescent="0.15">
      <c r="A71" s="63" t="str">
        <f>Productdemonstratie!A40</f>
        <v>2. Constructie tussen frame en zitting</v>
      </c>
      <c r="B71" s="5"/>
      <c r="C71" s="30" t="s">
        <v>2</v>
      </c>
      <c r="D71" s="15"/>
      <c r="E71" s="30" t="s">
        <v>2</v>
      </c>
      <c r="G71" s="30" t="s">
        <v>2</v>
      </c>
    </row>
    <row r="72" spans="1:7" ht="130" customHeight="1" x14ac:dyDescent="0.15">
      <c r="A72" s="62"/>
      <c r="B72" s="5"/>
      <c r="C72" s="31" t="s">
        <v>0</v>
      </c>
      <c r="D72" s="15"/>
      <c r="E72" s="16" t="s">
        <v>0</v>
      </c>
      <c r="G72" s="16" t="s">
        <v>0</v>
      </c>
    </row>
    <row r="73" spans="1:7" ht="20" customHeight="1" x14ac:dyDescent="0.15">
      <c r="A73" s="63" t="str">
        <f>Productdemonstratie!A41</f>
        <v>3. Uitstraling/vormgeving passend bij het bij het ontwerp en gevraagde kleuren uit bijlage 10</v>
      </c>
      <c r="B73" s="5"/>
      <c r="C73" s="30" t="s">
        <v>2</v>
      </c>
      <c r="D73" s="15"/>
      <c r="E73" s="30" t="s">
        <v>2</v>
      </c>
      <c r="G73" s="30" t="s">
        <v>2</v>
      </c>
    </row>
    <row r="74" spans="1:7" ht="130" customHeight="1" x14ac:dyDescent="0.15">
      <c r="A74" s="62"/>
      <c r="B74" s="5"/>
      <c r="C74" s="31" t="s">
        <v>0</v>
      </c>
      <c r="D74" s="15"/>
      <c r="E74" s="16" t="s">
        <v>0</v>
      </c>
      <c r="G74" s="16" t="s">
        <v>0</v>
      </c>
    </row>
    <row r="75" spans="1:7" ht="20" customHeight="1" x14ac:dyDescent="0.15">
      <c r="A75" s="63" t="str">
        <f>Productdemonstratie!A42</f>
        <v>4. Gemak schoonmaken</v>
      </c>
      <c r="B75" s="5"/>
      <c r="C75" s="30" t="s">
        <v>2</v>
      </c>
      <c r="D75" s="15"/>
      <c r="E75" s="30" t="s">
        <v>2</v>
      </c>
      <c r="G75" s="30" t="s">
        <v>2</v>
      </c>
    </row>
    <row r="76" spans="1:7" ht="130" customHeight="1" x14ac:dyDescent="0.15">
      <c r="A76" s="62"/>
      <c r="B76" s="5"/>
      <c r="C76" s="31" t="s">
        <v>0</v>
      </c>
      <c r="D76" s="15"/>
      <c r="E76" s="16" t="s">
        <v>0</v>
      </c>
      <c r="G76" s="16" t="s">
        <v>0</v>
      </c>
    </row>
    <row r="77" spans="1:7" ht="20" customHeight="1" x14ac:dyDescent="0.15">
      <c r="A77" s="58" t="str">
        <f>Productdemonstratie!A43</f>
        <v>5. Mate veiligheid (scherpe randen, hoeken, stevigheid)</v>
      </c>
      <c r="B77" s="5"/>
      <c r="C77" s="30" t="s">
        <v>2</v>
      </c>
      <c r="D77" s="15"/>
      <c r="E77" s="30" t="s">
        <v>2</v>
      </c>
      <c r="G77" s="30" t="s">
        <v>2</v>
      </c>
    </row>
    <row r="78" spans="1:7" ht="130" customHeight="1" x14ac:dyDescent="0.15">
      <c r="A78" s="59"/>
      <c r="B78" s="5"/>
      <c r="C78" s="31" t="s">
        <v>0</v>
      </c>
      <c r="D78" s="15"/>
      <c r="E78" s="16" t="s">
        <v>0</v>
      </c>
      <c r="G78" s="16" t="s">
        <v>0</v>
      </c>
    </row>
    <row r="79" spans="1:7" ht="20" customHeight="1" x14ac:dyDescent="0.15">
      <c r="A79" s="58" t="str">
        <f>Productdemonstratie!A44</f>
        <v>6. Zitcomfort</v>
      </c>
      <c r="B79" s="5"/>
      <c r="C79" s="30" t="s">
        <v>2</v>
      </c>
      <c r="D79" s="15"/>
      <c r="E79" s="30" t="s">
        <v>2</v>
      </c>
      <c r="G79" s="30" t="s">
        <v>2</v>
      </c>
    </row>
    <row r="80" spans="1:7" ht="130" customHeight="1" x14ac:dyDescent="0.15">
      <c r="A80" s="59"/>
      <c r="B80" s="5"/>
      <c r="C80" s="31" t="s">
        <v>0</v>
      </c>
      <c r="D80" s="15"/>
      <c r="E80" s="16" t="s">
        <v>0</v>
      </c>
      <c r="G80" s="16" t="s">
        <v>0</v>
      </c>
    </row>
    <row r="81" spans="1:7" ht="27" customHeight="1" x14ac:dyDescent="0.15">
      <c r="A81" s="60" t="str">
        <f>Productdemonstratie!A45</f>
        <v>7.	Vergadertafel rechthoek 6P – Code T.15</v>
      </c>
      <c r="B81" s="61"/>
      <c r="C81" s="61"/>
      <c r="D81" s="61"/>
      <c r="E81" s="61"/>
      <c r="F81" s="61"/>
      <c r="G81" s="61"/>
    </row>
    <row r="82" spans="1:7" ht="20" customHeight="1" x14ac:dyDescent="0.15">
      <c r="A82" s="62" t="str">
        <f>Productdemonstratie!A46</f>
        <v xml:space="preserve">1. Stabiliteit </v>
      </c>
      <c r="B82" s="5"/>
      <c r="C82" s="30" t="s">
        <v>2</v>
      </c>
      <c r="D82" s="15"/>
      <c r="E82" s="30" t="s">
        <v>2</v>
      </c>
      <c r="G82" s="30" t="s">
        <v>2</v>
      </c>
    </row>
    <row r="83" spans="1:7" ht="130" customHeight="1" x14ac:dyDescent="0.15">
      <c r="A83" s="62"/>
      <c r="B83" s="5"/>
      <c r="C83" s="31" t="s">
        <v>0</v>
      </c>
      <c r="D83" s="15"/>
      <c r="E83" s="16" t="s">
        <v>0</v>
      </c>
      <c r="G83" s="16" t="s">
        <v>0</v>
      </c>
    </row>
    <row r="84" spans="1:7" ht="20" customHeight="1" x14ac:dyDescent="0.15">
      <c r="A84" s="63" t="str">
        <f>Productdemonstratie!A47</f>
        <v>2. Constructie tussen poten en tafelblad</v>
      </c>
      <c r="B84" s="5"/>
      <c r="C84" s="30" t="s">
        <v>2</v>
      </c>
      <c r="D84" s="15"/>
      <c r="E84" s="30" t="s">
        <v>2</v>
      </c>
      <c r="G84" s="30" t="s">
        <v>2</v>
      </c>
    </row>
    <row r="85" spans="1:7" ht="131" customHeight="1" x14ac:dyDescent="0.15">
      <c r="A85" s="62"/>
      <c r="B85" s="5"/>
      <c r="C85" s="31" t="s">
        <v>0</v>
      </c>
      <c r="D85" s="15"/>
      <c r="E85" s="16" t="s">
        <v>0</v>
      </c>
      <c r="G85" s="16" t="s">
        <v>0</v>
      </c>
    </row>
    <row r="86" spans="1:7" ht="20" customHeight="1" x14ac:dyDescent="0.15">
      <c r="A86" s="63" t="str">
        <f>Productdemonstratie!A48</f>
        <v>3. Uitstraling/vormgeving passend bij het bij het ontwerp en gevraagde kleuren uit bijlage 10</v>
      </c>
      <c r="B86" s="5"/>
      <c r="C86" s="30" t="s">
        <v>2</v>
      </c>
      <c r="D86" s="15"/>
      <c r="E86" s="30" t="s">
        <v>2</v>
      </c>
      <c r="G86" s="30" t="s">
        <v>2</v>
      </c>
    </row>
    <row r="87" spans="1:7" ht="130" customHeight="1" x14ac:dyDescent="0.15">
      <c r="A87" s="62"/>
      <c r="B87" s="5"/>
      <c r="C87" s="31" t="s">
        <v>0</v>
      </c>
      <c r="D87" s="15"/>
      <c r="E87" s="16" t="s">
        <v>0</v>
      </c>
      <c r="G87" s="16" t="s">
        <v>0</v>
      </c>
    </row>
    <row r="88" spans="1:7" ht="20" customHeight="1" x14ac:dyDescent="0.15">
      <c r="A88" s="63" t="str">
        <f>Productdemonstratie!A49</f>
        <v>4. Gemak schoonmaken</v>
      </c>
      <c r="B88" s="5"/>
      <c r="C88" s="30" t="s">
        <v>2</v>
      </c>
      <c r="D88" s="15"/>
      <c r="E88" s="30" t="s">
        <v>2</v>
      </c>
      <c r="G88" s="30" t="s">
        <v>2</v>
      </c>
    </row>
    <row r="89" spans="1:7" ht="123" customHeight="1" x14ac:dyDescent="0.15">
      <c r="A89" s="62"/>
      <c r="B89" s="5"/>
      <c r="C89" s="31" t="s">
        <v>0</v>
      </c>
      <c r="D89" s="15"/>
      <c r="E89" s="16" t="s">
        <v>0</v>
      </c>
      <c r="G89" s="16" t="s">
        <v>0</v>
      </c>
    </row>
    <row r="90" spans="1:7" ht="20" customHeight="1" x14ac:dyDescent="0.15">
      <c r="A90" s="58" t="str">
        <f>Productdemonstratie!A50</f>
        <v>5. Mate veiligheid (scherpe randen, hoeken, stevigheid)</v>
      </c>
      <c r="B90" s="5"/>
      <c r="C90" s="30" t="s">
        <v>2</v>
      </c>
      <c r="D90" s="15"/>
      <c r="E90" s="30" t="s">
        <v>2</v>
      </c>
      <c r="G90" s="30" t="s">
        <v>2</v>
      </c>
    </row>
    <row r="91" spans="1:7" ht="127" customHeight="1" x14ac:dyDescent="0.15">
      <c r="A91" s="59"/>
      <c r="B91" s="5"/>
      <c r="C91" s="31" t="s">
        <v>0</v>
      </c>
      <c r="D91" s="15"/>
      <c r="E91" s="16" t="s">
        <v>0</v>
      </c>
      <c r="G91" s="16" t="s">
        <v>0</v>
      </c>
    </row>
    <row r="92" spans="1:7" ht="27" customHeight="1" x14ac:dyDescent="0.15">
      <c r="A92" s="60" t="str">
        <f>Productdemonstratie!A51</f>
        <v>8. Schuifdeurkast laag met plantenbak (excl. binnenbak) - Code E.04</v>
      </c>
      <c r="B92" s="61"/>
      <c r="C92" s="61"/>
      <c r="D92" s="61"/>
      <c r="E92" s="61"/>
      <c r="F92" s="61"/>
      <c r="G92" s="61"/>
    </row>
    <row r="93" spans="1:7" ht="20" customHeight="1" x14ac:dyDescent="0.15">
      <c r="A93" s="62" t="str">
        <f>Productdemonstratie!A52</f>
        <v xml:space="preserve">1. Stabiliteit </v>
      </c>
      <c r="B93" s="5"/>
      <c r="C93" s="30" t="s">
        <v>2</v>
      </c>
      <c r="D93" s="15"/>
      <c r="E93" s="30" t="s">
        <v>2</v>
      </c>
      <c r="G93" s="30" t="s">
        <v>2</v>
      </c>
    </row>
    <row r="94" spans="1:7" ht="130" customHeight="1" x14ac:dyDescent="0.15">
      <c r="A94" s="62"/>
      <c r="B94" s="5"/>
      <c r="C94" s="31" t="s">
        <v>0</v>
      </c>
      <c r="D94" s="15"/>
      <c r="E94" s="16" t="s">
        <v>0</v>
      </c>
      <c r="G94" s="16" t="s">
        <v>0</v>
      </c>
    </row>
    <row r="95" spans="1:7" ht="20" customHeight="1" x14ac:dyDescent="0.15">
      <c r="A95" s="63" t="str">
        <f>Productdemonstratie!A53</f>
        <v>2. Uitstraling/vormgeving passend bij het bij het ontwerp en gevraagde kleuren uit bijlage 10</v>
      </c>
      <c r="B95" s="5"/>
      <c r="C95" s="30" t="s">
        <v>2</v>
      </c>
      <c r="D95" s="15"/>
      <c r="E95" s="30" t="s">
        <v>2</v>
      </c>
      <c r="G95" s="30" t="s">
        <v>2</v>
      </c>
    </row>
    <row r="96" spans="1:7" ht="131" customHeight="1" x14ac:dyDescent="0.15">
      <c r="A96" s="62"/>
      <c r="B96" s="5"/>
      <c r="C96" s="31" t="s">
        <v>0</v>
      </c>
      <c r="D96" s="15"/>
      <c r="E96" s="16" t="s">
        <v>0</v>
      </c>
      <c r="G96" s="16" t="s">
        <v>0</v>
      </c>
    </row>
    <row r="97" spans="1:7" ht="20" customHeight="1" x14ac:dyDescent="0.15">
      <c r="A97" s="63" t="str">
        <f>Productdemonstratie!A54</f>
        <v>3. Gemak schoonmaken</v>
      </c>
      <c r="B97" s="5"/>
      <c r="C97" s="30" t="s">
        <v>2</v>
      </c>
      <c r="D97" s="15"/>
      <c r="E97" s="30" t="s">
        <v>2</v>
      </c>
      <c r="G97" s="30" t="s">
        <v>2</v>
      </c>
    </row>
    <row r="98" spans="1:7" ht="130" customHeight="1" x14ac:dyDescent="0.15">
      <c r="A98" s="62"/>
      <c r="B98" s="5"/>
      <c r="C98" s="31" t="s">
        <v>0</v>
      </c>
      <c r="D98" s="15"/>
      <c r="E98" s="16" t="s">
        <v>0</v>
      </c>
      <c r="G98" s="16" t="s">
        <v>0</v>
      </c>
    </row>
    <row r="99" spans="1:7" ht="20" customHeight="1" x14ac:dyDescent="0.15">
      <c r="A99" s="63" t="str">
        <f>Productdemonstratie!A55</f>
        <v>4. Mate veiligheid (scherpe randen, hoeken, stevigheid)</v>
      </c>
      <c r="B99" s="5"/>
      <c r="C99" s="30" t="s">
        <v>2</v>
      </c>
      <c r="D99" s="15"/>
      <c r="E99" s="30" t="s">
        <v>2</v>
      </c>
      <c r="G99" s="30" t="s">
        <v>2</v>
      </c>
    </row>
    <row r="100" spans="1:7" ht="123" customHeight="1" x14ac:dyDescent="0.15">
      <c r="A100" s="62"/>
      <c r="B100" s="5"/>
      <c r="C100" s="31" t="s">
        <v>0</v>
      </c>
      <c r="D100" s="15"/>
      <c r="E100" s="16" t="s">
        <v>0</v>
      </c>
      <c r="G100" s="16" t="s">
        <v>0</v>
      </c>
    </row>
    <row r="101" spans="1:7" ht="20" customHeight="1" x14ac:dyDescent="0.15">
      <c r="A101" s="58" t="str">
        <f>Productdemonstratie!A56</f>
        <v xml:space="preserve">5. Opening en sluiting deur </v>
      </c>
      <c r="B101" s="5"/>
      <c r="C101" s="30" t="s">
        <v>2</v>
      </c>
      <c r="D101" s="15"/>
      <c r="E101" s="30" t="s">
        <v>2</v>
      </c>
      <c r="G101" s="30" t="s">
        <v>2</v>
      </c>
    </row>
    <row r="102" spans="1:7" ht="127" customHeight="1" x14ac:dyDescent="0.15">
      <c r="A102" s="59"/>
      <c r="B102" s="5"/>
      <c r="C102" s="31" t="s">
        <v>0</v>
      </c>
      <c r="D102" s="15"/>
      <c r="E102" s="16" t="s">
        <v>0</v>
      </c>
      <c r="G102" s="16" t="s">
        <v>0</v>
      </c>
    </row>
    <row r="103" spans="1:7" ht="20" customHeight="1" x14ac:dyDescent="0.15">
      <c r="A103" s="58" t="str">
        <f>Productdemonstratie!A57</f>
        <v>6. Geluid bij opening en sluiting deur</v>
      </c>
      <c r="B103" s="5"/>
      <c r="C103" s="30" t="s">
        <v>2</v>
      </c>
      <c r="D103" s="15"/>
      <c r="E103" s="30" t="s">
        <v>2</v>
      </c>
      <c r="G103" s="30" t="s">
        <v>2</v>
      </c>
    </row>
    <row r="104" spans="1:7" ht="127" customHeight="1" x14ac:dyDescent="0.15">
      <c r="A104" s="59"/>
      <c r="B104" s="5"/>
      <c r="C104" s="31" t="s">
        <v>0</v>
      </c>
      <c r="D104" s="15"/>
      <c r="E104" s="16" t="s">
        <v>0</v>
      </c>
      <c r="G104" s="16" t="s">
        <v>0</v>
      </c>
    </row>
    <row r="105" spans="1:7" ht="16" x14ac:dyDescent="0.15">
      <c r="A105" s="60"/>
      <c r="B105" s="61"/>
      <c r="C105" s="61"/>
      <c r="D105" s="61"/>
      <c r="E105" s="61"/>
      <c r="F105" s="61"/>
      <c r="G105" s="61"/>
    </row>
  </sheetData>
  <sheetProtection algorithmName="SHA-512" hashValue="WKqXKXYHe/wlg6fOaxlaMTaAcwL5BFxVLAXTDLcDZs+OxBZoxbAlBacaPggvA8f85Fd9uHKJ/Iusof622qqBKw==" saltValue="a5nOTOHKKjo9EMVcTpclaQ==" spinCount="100000" sheet="1" objects="1" scenarios="1"/>
  <mergeCells count="56">
    <mergeCell ref="A23:A24"/>
    <mergeCell ref="A3:G3"/>
    <mergeCell ref="A4:A5"/>
    <mergeCell ref="A6:A7"/>
    <mergeCell ref="A8:A9"/>
    <mergeCell ref="A10:A11"/>
    <mergeCell ref="A12:A13"/>
    <mergeCell ref="A14:A15"/>
    <mergeCell ref="A16:G16"/>
    <mergeCell ref="A17:A18"/>
    <mergeCell ref="A19:A20"/>
    <mergeCell ref="A21:A22"/>
    <mergeCell ref="A45:A46"/>
    <mergeCell ref="A25:A26"/>
    <mergeCell ref="A27:A28"/>
    <mergeCell ref="A29:G29"/>
    <mergeCell ref="A30:A31"/>
    <mergeCell ref="A32:A33"/>
    <mergeCell ref="A34:A35"/>
    <mergeCell ref="A36:A37"/>
    <mergeCell ref="A38:A39"/>
    <mergeCell ref="A40:A41"/>
    <mergeCell ref="A42:G42"/>
    <mergeCell ref="A43:A44"/>
    <mergeCell ref="A68:G68"/>
    <mergeCell ref="A47:A48"/>
    <mergeCell ref="A49:A50"/>
    <mergeCell ref="A51:A52"/>
    <mergeCell ref="A53:A54"/>
    <mergeCell ref="A55:G55"/>
    <mergeCell ref="A56:A57"/>
    <mergeCell ref="A58:A59"/>
    <mergeCell ref="A60:A61"/>
    <mergeCell ref="A62:A63"/>
    <mergeCell ref="A64:A65"/>
    <mergeCell ref="A66:A67"/>
    <mergeCell ref="A90:A91"/>
    <mergeCell ref="A69:A70"/>
    <mergeCell ref="A71:A72"/>
    <mergeCell ref="A73:A74"/>
    <mergeCell ref="A75:A76"/>
    <mergeCell ref="A77:A78"/>
    <mergeCell ref="A79:A80"/>
    <mergeCell ref="A81:G81"/>
    <mergeCell ref="A82:A83"/>
    <mergeCell ref="A84:A85"/>
    <mergeCell ref="A86:A87"/>
    <mergeCell ref="A88:A89"/>
    <mergeCell ref="A103:A104"/>
    <mergeCell ref="A105:G105"/>
    <mergeCell ref="A92:G92"/>
    <mergeCell ref="A93:A94"/>
    <mergeCell ref="A95:A96"/>
    <mergeCell ref="A97:A98"/>
    <mergeCell ref="A99:A100"/>
    <mergeCell ref="A101:A102"/>
  </mergeCells>
  <dataValidations count="3">
    <dataValidation type="list" allowBlank="1" showInputMessage="1" showErrorMessage="1" sqref="C4 E4 G4 C6 E6 G6 C8 E8 G8 C10 E10 G10 C14 E14 G14 C17 E17 G17 C19 E19 G19 C21 E21 G21 C23 E23 G23 C25 E25 G25 C27 E27 G27 C30 E30 G30 C32 E32 G32 C34 E34 G34 C36 E36 G36 C38 E38 G38 C40 E40 G40 C43 E43 G43 C45 E45 G45 C47 E47 G47 C49 E49 G49 C51 E51 G51 C53 E53 G53 C56 E56 G56 C58 E58 G58 C60 E60 G60 C62 E62 G62 C64 E64 G64 C66 E66 G66 C69 E69 G69 C71 E71 G71 C73 E73 G73 C75 E75 G75 C77 E77 G77 C79 E79 G79 C82 E82 G82 C84 E84 G84 C86 E86 G86 C88 E88 G88 C90 E90 G90 C93 E93 G93 C95 E95 G95 C97 E97 G97 C99 E99 G99 C101 E101 G101 C103 E103 G103 C12 E12 G12" xr:uid="{D842933B-DB8C-D042-9E64-1113E1F312F9}">
      <formula1>SCORE</formula1>
    </dataValidation>
    <dataValidation type="list" allowBlank="1" showInputMessage="1" showErrorMessage="1" sqref="R2" xr:uid="{253012E4-BF4F-634C-B035-ACF1166CC08D}">
      <formula1>$Q$2:$Q$6</formula1>
    </dataValidation>
    <dataValidation allowBlank="1" showInputMessage="1" showErrorMessage="1" promptTitle="L9+L10+L11+L12+L13" sqref="Q2:Q6 V12:V13" xr:uid="{9825B9D7-7E0C-AD47-89A4-CF7D101EEFC8}"/>
  </dataValidations>
  <pageMargins left="0.7" right="0.7" top="0.75" bottom="0.75" header="0.3" footer="0.3"/>
  <pageSetup paperSize="8"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F8A22CCE-E810-4C4D-9D73-388B621B12D0}">
  <ds:schemaRefs>
    <ds:schemaRef ds:uri="http://schemas.microsoft.com/sharepoint/v3/contenttype/forms"/>
  </ds:schemaRefs>
</ds:datastoreItem>
</file>

<file path=customXml/itemProps2.xml><?xml version="1.0" encoding="utf-8"?>
<ds:datastoreItem xmlns:ds="http://schemas.openxmlformats.org/officeDocument/2006/customXml" ds:itemID="{B379852D-381A-42CD-8F53-EA2426C736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3CCE28-CFED-4908-8D85-2FEC411502A2}">
  <ds:schemaRefs>
    <ds:schemaRef ds:uri="http://purl.org/dc/terms/"/>
    <ds:schemaRef ds:uri="http://www.w3.org/XML/1998/namespace"/>
    <ds:schemaRef ds:uri="cdfd6af9-2027-427e-aee7-f2f3dc2ea940"/>
    <ds:schemaRef ds:uri="http://purl.org/dc/elements/1.1/"/>
    <ds:schemaRef ds:uri="http://schemas.microsoft.com/office/2006/documentManagement/types"/>
    <ds:schemaRef ds:uri="04d4ff2e-cf62-40b0-a5cf-f8c6524922a9"/>
    <ds:schemaRef ds:uri="http://schemas.microsoft.com/office/2006/metadata/properties"/>
    <ds:schemaRef ds:uri="http://purl.org/dc/dcmityp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12</vt:i4>
      </vt:variant>
      <vt:variant>
        <vt:lpstr>Benoemde bereiken</vt:lpstr>
      </vt:variant>
      <vt:variant>
        <vt:i4>1</vt:i4>
      </vt:variant>
    </vt:vector>
  </HeadingPairs>
  <TitlesOfParts>
    <vt:vector size="13" baseType="lpstr">
      <vt:lpstr>Productdemonstratie</vt:lpstr>
      <vt:lpstr>Architect</vt:lpstr>
      <vt:lpstr>Medewerker Interieurverzorging</vt:lpstr>
      <vt:lpstr>Medewerker Bodedienst 1</vt:lpstr>
      <vt:lpstr>Medewerker Bodedienst 2</vt:lpstr>
      <vt:lpstr>Medewerker Fysiek Domein</vt:lpstr>
      <vt:lpstr>Medewerker Bedrijfsvoering</vt:lpstr>
      <vt:lpstr>Medewerker Sociaal Domein</vt:lpstr>
      <vt:lpstr>Senior Projectleider</vt:lpstr>
      <vt:lpstr>Junior Projectleider</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dc:description>
  <cp:lastModifiedBy/>
  <dcterms:created xsi:type="dcterms:W3CDTF">2006-09-16T00:00:00Z</dcterms:created>
  <dcterms:modified xsi:type="dcterms:W3CDTF">2026-04-15T08:24:35Z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