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G:\Klanten\Firda\00-Aanbesteding schoonmaak 2026\06-Nota van inlichting\NvI-1\"/>
    </mc:Choice>
  </mc:AlternateContent>
  <xr:revisionPtr revIDLastSave="0" documentId="13_ncr:1_{3B7DA720-7CE9-4C33-8B1B-F90B90BEEFE1}" xr6:coauthVersionLast="47" xr6:coauthVersionMax="47" xr10:uidLastSave="{00000000-0000-0000-0000-000000000000}"/>
  <bookViews>
    <workbookView xWindow="-98" yWindow="-98" windowWidth="20715" windowHeight="13276" activeTab="1" xr2:uid="{00000000-000D-0000-FFFF-FFFF00000000}"/>
  </bookViews>
  <sheets>
    <sheet name="Bijlage 10 calc san midd Firda" sheetId="1" r:id="rId1"/>
    <sheet name="Oud FC (transport)" sheetId="2" r:id="rId2"/>
  </sheets>
  <definedNames>
    <definedName name="_xlnm.Print_Area" localSheetId="0">'Bijlage 10 calc san midd Firda'!$A$1:$AE$42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" i="1" l="1"/>
  <c r="P7" i="2"/>
  <c r="P9" i="2" s="1"/>
  <c r="O7" i="2"/>
  <c r="O9" i="2" s="1"/>
  <c r="N7" i="2"/>
  <c r="N9" i="2" s="1"/>
  <c r="M7" i="2"/>
  <c r="M9" i="2" s="1"/>
  <c r="L7" i="2"/>
  <c r="L9" i="2" s="1"/>
  <c r="K7" i="2"/>
  <c r="K9" i="2" s="1"/>
  <c r="J7" i="2"/>
  <c r="J9" i="2" s="1"/>
  <c r="I7" i="2"/>
  <c r="I9" i="2" s="1"/>
  <c r="H7" i="2"/>
  <c r="H9" i="2" s="1"/>
  <c r="G7" i="2"/>
  <c r="G9" i="2" s="1"/>
  <c r="F7" i="2"/>
  <c r="F9" i="2" s="1"/>
  <c r="E7" i="2"/>
  <c r="E9" i="2" s="1"/>
  <c r="D7" i="2"/>
  <c r="D9" i="2" s="1"/>
  <c r="C7" i="2"/>
  <c r="C9" i="2" s="1"/>
  <c r="B7" i="2"/>
  <c r="B9" i="2" s="1"/>
  <c r="Q9" i="2" s="1"/>
  <c r="AD30" i="1" s="1"/>
  <c r="E29" i="1"/>
  <c r="J29" i="1"/>
  <c r="J31" i="1" s="1"/>
  <c r="K29" i="1"/>
  <c r="K31" i="1" s="1"/>
  <c r="L29" i="1"/>
  <c r="L31" i="1" s="1"/>
  <c r="H29" i="1"/>
  <c r="H31" i="1" s="1"/>
  <c r="I29" i="1"/>
  <c r="I31" i="1" s="1"/>
  <c r="G29" i="1"/>
  <c r="G31" i="1" s="1"/>
  <c r="F31" i="1"/>
  <c r="AC16" i="1"/>
  <c r="AC14" i="1"/>
  <c r="AC12" i="1"/>
  <c r="AC13" i="1"/>
  <c r="AC17" i="1"/>
  <c r="AC10" i="1"/>
  <c r="AC4" i="1"/>
  <c r="AC5" i="1"/>
  <c r="AC7" i="1"/>
  <c r="AC19" i="1"/>
  <c r="AC20" i="1"/>
  <c r="AC9" i="1"/>
  <c r="AC15" i="1"/>
  <c r="AC6" i="1"/>
  <c r="AC11" i="1"/>
  <c r="AC8" i="1"/>
  <c r="AC18" i="1"/>
  <c r="Z29" i="1"/>
  <c r="Z31" i="1" s="1"/>
  <c r="N29" i="1"/>
  <c r="N31" i="1" s="1"/>
  <c r="O29" i="1"/>
  <c r="O31" i="1" s="1"/>
  <c r="P29" i="1"/>
  <c r="P31" i="1" s="1"/>
  <c r="Q29" i="1"/>
  <c r="Q31" i="1" s="1"/>
  <c r="R29" i="1"/>
  <c r="R31" i="1" s="1"/>
  <c r="S29" i="1"/>
  <c r="S31" i="1" s="1"/>
  <c r="T29" i="1"/>
  <c r="T31" i="1" s="1"/>
  <c r="U29" i="1"/>
  <c r="U31" i="1" s="1"/>
  <c r="V29" i="1"/>
  <c r="V31" i="1" s="1"/>
  <c r="W29" i="1"/>
  <c r="W31" i="1" s="1"/>
  <c r="X29" i="1"/>
  <c r="X31" i="1" s="1"/>
  <c r="Y29" i="1"/>
  <c r="Y31" i="1" s="1"/>
  <c r="AA29" i="1"/>
  <c r="AA31" i="1" s="1"/>
  <c r="AB29" i="1"/>
  <c r="AB31" i="1" s="1"/>
  <c r="M29" i="1"/>
  <c r="M31" i="1" s="1"/>
  <c r="AD31" i="1" l="1"/>
  <c r="AD32" i="1" s="1"/>
  <c r="AC29" i="1"/>
</calcChain>
</file>

<file path=xl/sharedStrings.xml><?xml version="1.0" encoding="utf-8"?>
<sst xmlns="http://schemas.openxmlformats.org/spreadsheetml/2006/main" count="128" uniqueCount="105">
  <si>
    <t>Plaats</t>
  </si>
  <si>
    <t>Adres</t>
  </si>
  <si>
    <t>TOTAAL</t>
  </si>
  <si>
    <t>Ladybox CWS</t>
  </si>
  <si>
    <t>Paradise Dry Slim Active White</t>
  </si>
  <si>
    <t>Paradise FoamSlim Active White</t>
  </si>
  <si>
    <t>Paradise Toiletpaper Active White</t>
  </si>
  <si>
    <t>Paradise Paper Slim Active White</t>
  </si>
  <si>
    <t>Drachten</t>
  </si>
  <si>
    <t>Leeuwarden</t>
  </si>
  <si>
    <t>Paradise Air Bar Active White</t>
  </si>
  <si>
    <t>Locatie</t>
  </si>
  <si>
    <t>Zwaagwesteinde</t>
  </si>
  <si>
    <t>Yndustriewei 1a</t>
  </si>
  <si>
    <t>Burgemeester Wuiteweg 22</t>
  </si>
  <si>
    <t>Anna Wadmanwei</t>
  </si>
  <si>
    <t>Anna Wadmanwei 6</t>
  </si>
  <si>
    <t>Object:</t>
  </si>
  <si>
    <t>Jumbo zeepautomaat</t>
  </si>
  <si>
    <t>Celbox voor midirol</t>
  </si>
  <si>
    <t>Paradise Aircontrol</t>
  </si>
  <si>
    <t>Toiletborstelgarnituur</t>
  </si>
  <si>
    <t>Paradise Seatcleaner</t>
  </si>
  <si>
    <t>Gebouw F</t>
  </si>
  <si>
    <t>Gebouw A</t>
  </si>
  <si>
    <t>Splitting 21-23</t>
  </si>
  <si>
    <t>Paradise Foam Slim anti bact</t>
  </si>
  <si>
    <t>Gebouw B</t>
  </si>
  <si>
    <t>CWS Heavy Duty</t>
  </si>
  <si>
    <t>Gebouw D</t>
  </si>
  <si>
    <t>Wetterwille</t>
  </si>
  <si>
    <t>Wetterwille 68</t>
  </si>
  <si>
    <t>Gebouw C</t>
  </si>
  <si>
    <t>Eenhoorn</t>
  </si>
  <si>
    <t>Eenhoorn 4</t>
  </si>
  <si>
    <t>Paradise Duo</t>
  </si>
  <si>
    <t>Emmeloord</t>
  </si>
  <si>
    <t>Esperlerlaan 74</t>
  </si>
  <si>
    <t>Urk</t>
  </si>
  <si>
    <t>Lange Riet 2</t>
  </si>
  <si>
    <t>Dokkum</t>
  </si>
  <si>
    <t>Birdaarderstraatweg 125</t>
  </si>
  <si>
    <t>Zeepautomaat universal 500 armbeugel</t>
  </si>
  <si>
    <t>Wilaarderburen</t>
  </si>
  <si>
    <t>Wilaarderburen 1</t>
  </si>
  <si>
    <t>Uniformberoepen</t>
  </si>
  <si>
    <t>Egelantierstraat 70</t>
  </si>
  <si>
    <t>Zaailand</t>
  </si>
  <si>
    <t>Zaailand 111-113-147-169</t>
  </si>
  <si>
    <t>Harste</t>
  </si>
  <si>
    <t>Harste 4-6</t>
  </si>
  <si>
    <t>Sneek</t>
  </si>
  <si>
    <t>Incontinentiebox</t>
  </si>
  <si>
    <t>Maritiem</t>
  </si>
  <si>
    <t>Eeltjebaasweg 4c</t>
  </si>
  <si>
    <t>Gem. aantal aanwezige personen per dag</t>
  </si>
  <si>
    <t>Airbarvullingen (flacons)</t>
  </si>
  <si>
    <t>Graaf Adolfstraat 37</t>
  </si>
  <si>
    <t>Kaatsland 11</t>
  </si>
  <si>
    <t>Handdoekrollen per stuk</t>
  </si>
  <si>
    <t>Papieren handdoekrollen per doos</t>
  </si>
  <si>
    <t>Seatcleaner (flacons)</t>
  </si>
  <si>
    <t>Servetten (dozen)</t>
  </si>
  <si>
    <t>Toiletpapier (dozen)</t>
  </si>
  <si>
    <t>Zeep (flacons)</t>
  </si>
  <si>
    <t>*Aan de weergegeven aantallen kunnen geen rechten ontleend worden.</t>
  </si>
  <si>
    <t>Totale kosten per jaar excl BTW</t>
  </si>
  <si>
    <t>Prijs per eenheid excl BTW, incl. alle kortingen</t>
  </si>
  <si>
    <t>Totaalbedrag voor vergelijk gunningscriterium sanitaire middelen</t>
  </si>
  <si>
    <t>Handtekening voor akkoord</t>
  </si>
  <si>
    <t>Naam organisatie</t>
  </si>
  <si>
    <t>Naam ondertekenaar</t>
  </si>
  <si>
    <t>Functie ondertekenaar</t>
  </si>
  <si>
    <t>Datum</t>
  </si>
  <si>
    <t>Handtekening</t>
  </si>
  <si>
    <t>Invulinstructie:</t>
  </si>
  <si>
    <t>- Zowel in Excel als in pdf (ondertekend) indienen</t>
  </si>
  <si>
    <t>- Uitgangspunt is dat alle dispensers nieuw worden geplaatst.</t>
  </si>
  <si>
    <t>etc.</t>
  </si>
  <si>
    <t>Bijlage 10 - calculatieblad Firda - Overzicht sanitaire voorzieningen en verbruik per jaar* (reflectiejaar: 2025)</t>
  </si>
  <si>
    <t>Locaties</t>
  </si>
  <si>
    <t>Handdoekautomaat</t>
  </si>
  <si>
    <t>Celbox</t>
  </si>
  <si>
    <t>Vouwhanddoekautomaat</t>
  </si>
  <si>
    <t>Zeepautomaat</t>
  </si>
  <si>
    <t>Toiletpapierautomaat</t>
  </si>
  <si>
    <t>Seatcleaner</t>
  </si>
  <si>
    <t>Luchtverfrisser</t>
  </si>
  <si>
    <t>Afvalbak Paperbin 43 liter</t>
  </si>
  <si>
    <t>Damesverbadcontainer</t>
  </si>
  <si>
    <t xml:space="preserve">Industriezeep </t>
  </si>
  <si>
    <t>Desinfectant</t>
  </si>
  <si>
    <t>Schoonloopmat 85 x 1.50</t>
  </si>
  <si>
    <t>Schoonloopmat 1.15 x 1.80</t>
  </si>
  <si>
    <t>Schoonloopmat 1.50 x 2.50</t>
  </si>
  <si>
    <t>Abe Lenstra Boulevard Heerenveen</t>
  </si>
  <si>
    <t>Saturnus Heerenveen</t>
  </si>
  <si>
    <t>Julianalaan 97 Leeuwarden</t>
  </si>
  <si>
    <t>Kalmoes A en B Leeuwarden</t>
  </si>
  <si>
    <t>Totaalbedrag voortransport</t>
  </si>
  <si>
    <t>Hieronder transport ander tabblad</t>
  </si>
  <si>
    <t>Totaal ex btw prijspeil 2026</t>
  </si>
  <si>
    <t>- Alleen de gele cellen invullen in BEIDE TABBLADEN</t>
  </si>
  <si>
    <t>- Alle andere cellen moeten ongewijzigd blijven</t>
  </si>
  <si>
    <r>
      <t xml:space="preserve">Totalen 2025 </t>
    </r>
    <r>
      <rPr>
        <i/>
        <sz val="12"/>
        <rFont val="Tahoma"/>
        <family val="2"/>
      </rPr>
      <t>(zonder rechten)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</si>
</sst>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22"/>
      <color theme="1"/>
      <name val="Calibri Light"/>
      <family val="2"/>
      <scheme val="major"/>
    </font>
    <font>
      <b/>
      <i/>
      <sz val="11"/>
      <color theme="1"/>
      <name val="Calibri Light"/>
      <family val="2"/>
      <scheme val="major"/>
    </font>
    <font>
      <sz val="12"/>
      <name val="Tahoma"/>
      <family val="2"/>
    </font>
    <font>
      <i/>
      <sz val="12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/>
    <xf numFmtId="0" fontId="2" fillId="0" borderId="6" xfId="0" applyFont="1" applyBorder="1"/>
    <xf numFmtId="44" fontId="2" fillId="0" borderId="0" xfId="1" applyFont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44" fontId="2" fillId="2" borderId="0" xfId="1" applyFont="1" applyFill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9" xfId="0" applyFont="1" applyBorder="1" applyAlignment="1">
      <alignment textRotation="45" wrapText="1"/>
    </xf>
    <xf numFmtId="0" fontId="3" fillId="3" borderId="9" xfId="0" applyFont="1" applyFill="1" applyBorder="1" applyAlignment="1">
      <alignment horizontal="right"/>
    </xf>
    <xf numFmtId="0" fontId="3" fillId="3" borderId="10" xfId="0" applyFont="1" applyFill="1" applyBorder="1" applyAlignment="1">
      <alignment horizontal="center"/>
    </xf>
    <xf numFmtId="0" fontId="3" fillId="4" borderId="18" xfId="0" applyFont="1" applyFill="1" applyBorder="1" applyAlignment="1">
      <alignment textRotation="45"/>
    </xf>
    <xf numFmtId="0" fontId="2" fillId="5" borderId="19" xfId="0" applyFont="1" applyFill="1" applyBorder="1" applyAlignment="1">
      <alignment textRotation="45" wrapText="1"/>
    </xf>
    <xf numFmtId="0" fontId="2" fillId="5" borderId="6" xfId="0" applyFont="1" applyFill="1" applyBorder="1"/>
    <xf numFmtId="0" fontId="3" fillId="0" borderId="19" xfId="0" applyFont="1" applyBorder="1"/>
    <xf numFmtId="0" fontId="3" fillId="0" borderId="20" xfId="0" applyFont="1" applyBorder="1"/>
    <xf numFmtId="0" fontId="3" fillId="0" borderId="18" xfId="0" applyFont="1" applyBorder="1"/>
    <xf numFmtId="0" fontId="3" fillId="0" borderId="2" xfId="0" applyFont="1" applyBorder="1"/>
    <xf numFmtId="0" fontId="2" fillId="5" borderId="6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4" borderId="0" xfId="0" applyFont="1" applyFill="1" applyAlignment="1">
      <alignment horizontal="center"/>
    </xf>
    <xf numFmtId="0" fontId="3" fillId="3" borderId="20" xfId="0" applyFont="1" applyFill="1" applyBorder="1" applyAlignment="1">
      <alignment horizontal="right"/>
    </xf>
    <xf numFmtId="0" fontId="3" fillId="3" borderId="20" xfId="0" applyFont="1" applyFill="1" applyBorder="1" applyAlignment="1">
      <alignment horizontal="center"/>
    </xf>
    <xf numFmtId="44" fontId="2" fillId="7" borderId="0" xfId="1" applyFont="1" applyFill="1"/>
    <xf numFmtId="0" fontId="2" fillId="7" borderId="0" xfId="0" applyFont="1" applyFill="1"/>
    <xf numFmtId="0" fontId="2" fillId="7" borderId="0" xfId="0" applyFont="1" applyFill="1" applyAlignment="1">
      <alignment horizontal="right"/>
    </xf>
    <xf numFmtId="44" fontId="2" fillId="7" borderId="22" xfId="0" applyNumberFormat="1" applyFont="1" applyFill="1" applyBorder="1"/>
    <xf numFmtId="0" fontId="2" fillId="2" borderId="0" xfId="0" applyFont="1" applyFill="1" applyAlignment="1">
      <alignment horizontal="right"/>
    </xf>
    <xf numFmtId="44" fontId="2" fillId="2" borderId="0" xfId="1" applyFont="1" applyFill="1"/>
    <xf numFmtId="44" fontId="2" fillId="2" borderId="6" xfId="1" applyFont="1" applyFill="1" applyBorder="1" applyAlignment="1">
      <alignment horizontal="right"/>
    </xf>
    <xf numFmtId="44" fontId="2" fillId="0" borderId="6" xfId="1" applyFont="1" applyBorder="1"/>
    <xf numFmtId="44" fontId="2" fillId="2" borderId="15" xfId="1" applyFont="1" applyFill="1" applyBorder="1"/>
    <xf numFmtId="44" fontId="2" fillId="2" borderId="16" xfId="1" applyFont="1" applyFill="1" applyBorder="1" applyAlignment="1">
      <alignment horizontal="right"/>
    </xf>
    <xf numFmtId="44" fontId="2" fillId="2" borderId="11" xfId="1" applyFont="1" applyFill="1" applyBorder="1"/>
    <xf numFmtId="0" fontId="2" fillId="8" borderId="19" xfId="0" applyFont="1" applyFill="1" applyBorder="1" applyAlignment="1">
      <alignment textRotation="45" wrapText="1"/>
    </xf>
    <xf numFmtId="0" fontId="2" fillId="8" borderId="20" xfId="0" applyFont="1" applyFill="1" applyBorder="1" applyAlignment="1">
      <alignment textRotation="45" wrapText="1"/>
    </xf>
    <xf numFmtId="44" fontId="2" fillId="8" borderId="20" xfId="1" applyFont="1" applyFill="1" applyBorder="1" applyAlignment="1">
      <alignment textRotation="45" wrapText="1"/>
    </xf>
    <xf numFmtId="44" fontId="2" fillId="8" borderId="20" xfId="1" applyFont="1" applyFill="1" applyBorder="1" applyAlignment="1">
      <alignment textRotation="45"/>
    </xf>
    <xf numFmtId="0" fontId="2" fillId="8" borderId="6" xfId="0" applyFont="1" applyFill="1" applyBorder="1" applyAlignment="1">
      <alignment horizontal="center"/>
    </xf>
    <xf numFmtId="0" fontId="2" fillId="8" borderId="6" xfId="1" applyNumberFormat="1" applyFont="1" applyFill="1" applyBorder="1" applyAlignment="1">
      <alignment horizontal="center"/>
    </xf>
    <xf numFmtId="0" fontId="5" fillId="2" borderId="0" xfId="0" applyFont="1" applyFill="1"/>
    <xf numFmtId="0" fontId="2" fillId="6" borderId="1" xfId="0" applyFont="1" applyFill="1" applyBorder="1"/>
    <xf numFmtId="0" fontId="2" fillId="6" borderId="2" xfId="0" applyFont="1" applyFill="1" applyBorder="1"/>
    <xf numFmtId="0" fontId="2" fillId="6" borderId="3" xfId="0" applyFont="1" applyFill="1" applyBorder="1"/>
    <xf numFmtId="0" fontId="2" fillId="6" borderId="27" xfId="0" quotePrefix="1" applyFont="1" applyFill="1" applyBorder="1"/>
    <xf numFmtId="0" fontId="2" fillId="6" borderId="0" xfId="0" applyFont="1" applyFill="1"/>
    <xf numFmtId="0" fontId="2" fillId="6" borderId="7" xfId="0" applyFont="1" applyFill="1" applyBorder="1"/>
    <xf numFmtId="0" fontId="2" fillId="6" borderId="4" xfId="0" quotePrefix="1" applyFont="1" applyFill="1" applyBorder="1"/>
    <xf numFmtId="0" fontId="2" fillId="6" borderId="5" xfId="0" applyFont="1" applyFill="1" applyBorder="1"/>
    <xf numFmtId="0" fontId="2" fillId="6" borderId="29" xfId="0" applyFont="1" applyFill="1" applyBorder="1"/>
    <xf numFmtId="0" fontId="6" fillId="5" borderId="6" xfId="0" applyFont="1" applyFill="1" applyBorder="1"/>
    <xf numFmtId="0" fontId="6" fillId="5" borderId="6" xfId="0" applyFont="1" applyFill="1" applyBorder="1" applyAlignment="1">
      <alignment textRotation="60"/>
    </xf>
    <xf numFmtId="0" fontId="6" fillId="0" borderId="0" xfId="0" applyFont="1"/>
    <xf numFmtId="0" fontId="6" fillId="5" borderId="0" xfId="0" applyFont="1" applyFill="1"/>
    <xf numFmtId="44" fontId="2" fillId="0" borderId="30" xfId="1" applyFont="1" applyBorder="1"/>
    <xf numFmtId="0" fontId="3" fillId="7" borderId="33" xfId="0" applyFont="1" applyFill="1" applyBorder="1"/>
    <xf numFmtId="44" fontId="3" fillId="7" borderId="34" xfId="0" applyNumberFormat="1" applyFont="1" applyFill="1" applyBorder="1"/>
    <xf numFmtId="44" fontId="2" fillId="7" borderId="32" xfId="1" applyFont="1" applyFill="1" applyBorder="1"/>
    <xf numFmtId="44" fontId="2" fillId="7" borderId="33" xfId="1" applyFont="1" applyFill="1" applyBorder="1"/>
    <xf numFmtId="44" fontId="3" fillId="7" borderId="22" xfId="1" applyFont="1" applyFill="1" applyBorder="1" applyAlignment="1">
      <alignment horizontal="right"/>
    </xf>
    <xf numFmtId="44" fontId="2" fillId="0" borderId="6" xfId="0" applyNumberFormat="1" applyFont="1" applyBorder="1"/>
    <xf numFmtId="44" fontId="2" fillId="0" borderId="31" xfId="0" applyNumberFormat="1" applyFont="1" applyBorder="1"/>
    <xf numFmtId="44" fontId="2" fillId="6" borderId="6" xfId="1" applyFont="1" applyFill="1" applyBorder="1" applyProtection="1">
      <protection locked="0"/>
    </xf>
    <xf numFmtId="44" fontId="2" fillId="6" borderId="6" xfId="1" applyFont="1" applyFill="1" applyBorder="1" applyAlignment="1" applyProtection="1">
      <alignment horizontal="left" wrapText="1"/>
      <protection locked="0"/>
    </xf>
    <xf numFmtId="44" fontId="2" fillId="6" borderId="12" xfId="1" applyFont="1" applyFill="1" applyBorder="1" applyAlignment="1" applyProtection="1">
      <alignment horizontal="left" wrapText="1"/>
      <protection locked="0"/>
    </xf>
    <xf numFmtId="44" fontId="2" fillId="6" borderId="6" xfId="1" applyFont="1" applyFill="1" applyBorder="1" applyAlignment="1" applyProtection="1">
      <alignment horizontal="center"/>
      <protection locked="0"/>
    </xf>
    <xf numFmtId="44" fontId="2" fillId="6" borderId="12" xfId="1" applyFont="1" applyFill="1" applyBorder="1" applyAlignment="1" applyProtection="1">
      <alignment horizontal="center"/>
      <protection locked="0"/>
    </xf>
    <xf numFmtId="44" fontId="2" fillId="6" borderId="13" xfId="1" applyFont="1" applyFill="1" applyBorder="1" applyAlignment="1" applyProtection="1">
      <alignment horizontal="center"/>
      <protection locked="0"/>
    </xf>
    <xf numFmtId="44" fontId="2" fillId="6" borderId="14" xfId="1" applyFont="1" applyFill="1" applyBorder="1" applyAlignment="1" applyProtection="1">
      <alignment horizontal="center"/>
      <protection locked="0"/>
    </xf>
    <xf numFmtId="44" fontId="2" fillId="2" borderId="25" xfId="1" applyFont="1" applyFill="1" applyBorder="1" applyAlignment="1">
      <alignment horizontal="right"/>
    </xf>
    <xf numFmtId="44" fontId="2" fillId="2" borderId="21" xfId="1" applyFont="1" applyFill="1" applyBorder="1" applyAlignment="1">
      <alignment horizontal="right"/>
    </xf>
    <xf numFmtId="44" fontId="2" fillId="2" borderId="26" xfId="1" applyFont="1" applyFill="1" applyBorder="1" applyAlignment="1">
      <alignment horizontal="right" vertical="top"/>
    </xf>
    <xf numFmtId="44" fontId="2" fillId="2" borderId="23" xfId="1" applyFont="1" applyFill="1" applyBorder="1" applyAlignment="1">
      <alignment horizontal="right" vertical="top"/>
    </xf>
    <xf numFmtId="44" fontId="2" fillId="2" borderId="27" xfId="1" applyFont="1" applyFill="1" applyBorder="1" applyAlignment="1">
      <alignment horizontal="right" vertical="top"/>
    </xf>
    <xf numFmtId="44" fontId="2" fillId="2" borderId="24" xfId="1" applyFont="1" applyFill="1" applyBorder="1" applyAlignment="1">
      <alignment horizontal="right" vertical="top"/>
    </xf>
    <xf numFmtId="44" fontId="2" fillId="2" borderId="4" xfId="1" applyFont="1" applyFill="1" applyBorder="1" applyAlignment="1">
      <alignment horizontal="right" vertical="top"/>
    </xf>
    <xf numFmtId="44" fontId="2" fillId="2" borderId="28" xfId="1" applyFont="1" applyFill="1" applyBorder="1" applyAlignment="1">
      <alignment horizontal="right" vertical="top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right"/>
    </xf>
    <xf numFmtId="0" fontId="3" fillId="3" borderId="9" xfId="0" applyFont="1" applyFill="1" applyBorder="1" applyAlignment="1">
      <alignment horizontal="right"/>
    </xf>
    <xf numFmtId="44" fontId="2" fillId="6" borderId="16" xfId="1" applyFont="1" applyFill="1" applyBorder="1" applyAlignment="1" applyProtection="1">
      <alignment horizontal="left" wrapText="1"/>
      <protection locked="0"/>
    </xf>
    <xf numFmtId="44" fontId="2" fillId="6" borderId="17" xfId="1" applyFont="1" applyFill="1" applyBorder="1" applyAlignment="1" applyProtection="1">
      <alignment horizontal="left" wrapText="1"/>
      <protection locked="0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42"/>
  <sheetViews>
    <sheetView topLeftCell="B1" zoomScale="90" zoomScaleNormal="90" workbookViewId="0">
      <selection activeCell="F29" sqref="F29"/>
    </sheetView>
  </sheetViews>
  <sheetFormatPr defaultColWidth="9.1328125" defaultRowHeight="14.25" x14ac:dyDescent="0.45"/>
  <cols>
    <col min="1" max="1" width="6.86328125" style="1" hidden="1" customWidth="1"/>
    <col min="2" max="2" width="15.06640625" style="1" bestFit="1" customWidth="1"/>
    <col min="3" max="3" width="26.59765625" style="1" customWidth="1"/>
    <col min="4" max="4" width="15.06640625" style="1" customWidth="1"/>
    <col min="5" max="5" width="7.86328125" style="1" bestFit="1" customWidth="1"/>
    <col min="6" max="17" width="11.59765625" style="1" customWidth="1"/>
    <col min="18" max="28" width="11.59765625" style="3" customWidth="1"/>
    <col min="29" max="29" width="7.73046875" style="1" hidden="1" customWidth="1"/>
    <col min="30" max="30" width="17.06640625" style="1" customWidth="1"/>
    <col min="31" max="16384" width="9.1328125" style="1"/>
  </cols>
  <sheetData>
    <row r="1" spans="1:31" x14ac:dyDescent="0.45">
      <c r="A1" s="77" t="s">
        <v>79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9"/>
      <c r="AD1" s="4"/>
      <c r="AE1" s="4"/>
    </row>
    <row r="2" spans="1:31" ht="14.65" thickBot="1" x14ac:dyDescent="0.5">
      <c r="A2" s="80"/>
      <c r="B2" s="81"/>
      <c r="C2" s="81"/>
      <c r="D2" s="81"/>
      <c r="E2" s="81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3"/>
      <c r="AD2" s="4"/>
      <c r="AE2" s="4"/>
    </row>
    <row r="3" spans="1:31" ht="139.9" x14ac:dyDescent="0.45">
      <c r="A3" s="14" t="s">
        <v>17</v>
      </c>
      <c r="B3" s="15" t="s">
        <v>11</v>
      </c>
      <c r="C3" s="16" t="s">
        <v>1</v>
      </c>
      <c r="D3" s="17" t="s">
        <v>0</v>
      </c>
      <c r="E3" s="8" t="s">
        <v>55</v>
      </c>
      <c r="F3" s="12" t="s">
        <v>56</v>
      </c>
      <c r="G3" s="12" t="s">
        <v>59</v>
      </c>
      <c r="H3" s="12" t="s">
        <v>60</v>
      </c>
      <c r="I3" s="12" t="s">
        <v>61</v>
      </c>
      <c r="J3" s="12" t="s">
        <v>62</v>
      </c>
      <c r="K3" s="12" t="s">
        <v>63</v>
      </c>
      <c r="L3" s="12" t="s">
        <v>64</v>
      </c>
      <c r="M3" s="34" t="s">
        <v>3</v>
      </c>
      <c r="N3" s="35" t="s">
        <v>4</v>
      </c>
      <c r="O3" s="35" t="s">
        <v>5</v>
      </c>
      <c r="P3" s="35" t="s">
        <v>6</v>
      </c>
      <c r="Q3" s="35" t="s">
        <v>7</v>
      </c>
      <c r="R3" s="36" t="s">
        <v>10</v>
      </c>
      <c r="S3" s="36" t="s">
        <v>18</v>
      </c>
      <c r="T3" s="36" t="s">
        <v>28</v>
      </c>
      <c r="U3" s="36" t="s">
        <v>52</v>
      </c>
      <c r="V3" s="36" t="s">
        <v>35</v>
      </c>
      <c r="W3" s="36" t="s">
        <v>19</v>
      </c>
      <c r="X3" s="37" t="s">
        <v>42</v>
      </c>
      <c r="Y3" s="36" t="s">
        <v>20</v>
      </c>
      <c r="Z3" s="36" t="s">
        <v>21</v>
      </c>
      <c r="AA3" s="36" t="s">
        <v>26</v>
      </c>
      <c r="AB3" s="36" t="s">
        <v>22</v>
      </c>
      <c r="AC3" s="11" t="s">
        <v>2</v>
      </c>
    </row>
    <row r="4" spans="1:31" x14ac:dyDescent="0.45">
      <c r="A4" s="19">
        <v>15056</v>
      </c>
      <c r="B4" s="2" t="s">
        <v>24</v>
      </c>
      <c r="C4" s="2" t="s">
        <v>25</v>
      </c>
      <c r="D4" s="2" t="s">
        <v>8</v>
      </c>
      <c r="E4" s="7">
        <v>100</v>
      </c>
      <c r="F4" s="18">
        <v>18</v>
      </c>
      <c r="G4" s="13">
        <v>205</v>
      </c>
      <c r="H4" s="13">
        <v>2</v>
      </c>
      <c r="I4" s="13">
        <v>0</v>
      </c>
      <c r="J4" s="13">
        <v>0</v>
      </c>
      <c r="K4" s="13">
        <v>18</v>
      </c>
      <c r="L4" s="13">
        <v>24</v>
      </c>
      <c r="M4" s="38">
        <v>3</v>
      </c>
      <c r="N4" s="38">
        <v>4</v>
      </c>
      <c r="O4" s="38">
        <v>4</v>
      </c>
      <c r="P4" s="38">
        <v>5</v>
      </c>
      <c r="Q4" s="38"/>
      <c r="R4" s="39"/>
      <c r="S4" s="39"/>
      <c r="T4" s="39"/>
      <c r="U4" s="39"/>
      <c r="V4" s="39"/>
      <c r="W4" s="39"/>
      <c r="X4" s="39"/>
      <c r="Y4" s="39">
        <v>4</v>
      </c>
      <c r="Z4" s="39"/>
      <c r="AA4" s="39"/>
      <c r="AB4" s="39"/>
      <c r="AC4" s="20">
        <f t="shared" ref="AC4:AC20" si="0">M4+N4+O4+P4+Q4+R4+S4+T4+W4+Y4+Z4++AA4+AB4+V4+U4+X4</f>
        <v>20</v>
      </c>
      <c r="AD4" s="4"/>
      <c r="AE4" s="4"/>
    </row>
    <row r="5" spans="1:31" x14ac:dyDescent="0.45">
      <c r="A5" s="19">
        <v>15057</v>
      </c>
      <c r="B5" s="2" t="s">
        <v>27</v>
      </c>
      <c r="C5" s="2" t="s">
        <v>25</v>
      </c>
      <c r="D5" s="2" t="s">
        <v>8</v>
      </c>
      <c r="E5" s="7">
        <v>600</v>
      </c>
      <c r="F5" s="18">
        <v>39</v>
      </c>
      <c r="G5" s="13">
        <v>853</v>
      </c>
      <c r="H5" s="13">
        <v>0</v>
      </c>
      <c r="I5" s="13">
        <v>0</v>
      </c>
      <c r="J5" s="13">
        <v>0</v>
      </c>
      <c r="K5" s="13">
        <v>37</v>
      </c>
      <c r="L5" s="13">
        <v>60</v>
      </c>
      <c r="M5" s="38">
        <v>4</v>
      </c>
      <c r="N5" s="38">
        <v>12</v>
      </c>
      <c r="O5" s="38">
        <v>18</v>
      </c>
      <c r="P5" s="38">
        <v>27</v>
      </c>
      <c r="Q5" s="38">
        <v>11</v>
      </c>
      <c r="R5" s="39"/>
      <c r="S5" s="39">
        <v>3</v>
      </c>
      <c r="T5" s="39">
        <v>6</v>
      </c>
      <c r="U5" s="39"/>
      <c r="V5" s="39"/>
      <c r="W5" s="39"/>
      <c r="X5" s="39"/>
      <c r="Y5" s="39">
        <v>8</v>
      </c>
      <c r="Z5" s="39"/>
      <c r="AA5" s="39"/>
      <c r="AB5" s="39"/>
      <c r="AC5" s="20">
        <f t="shared" si="0"/>
        <v>89</v>
      </c>
      <c r="AD5" s="4"/>
      <c r="AE5" s="4"/>
    </row>
    <row r="6" spans="1:31" x14ac:dyDescent="0.45">
      <c r="A6" s="19">
        <v>15063</v>
      </c>
      <c r="B6" s="2" t="s">
        <v>32</v>
      </c>
      <c r="C6" s="2" t="s">
        <v>25</v>
      </c>
      <c r="D6" s="2" t="s">
        <v>8</v>
      </c>
      <c r="E6" s="7">
        <v>600</v>
      </c>
      <c r="F6" s="18">
        <v>45</v>
      </c>
      <c r="G6" s="13">
        <v>824</v>
      </c>
      <c r="H6" s="13">
        <v>0</v>
      </c>
      <c r="I6" s="13">
        <v>0</v>
      </c>
      <c r="J6" s="13">
        <v>0</v>
      </c>
      <c r="K6" s="13">
        <v>62</v>
      </c>
      <c r="L6" s="13">
        <v>12</v>
      </c>
      <c r="M6" s="38">
        <v>13</v>
      </c>
      <c r="N6" s="38">
        <v>13</v>
      </c>
      <c r="O6" s="38">
        <v>9</v>
      </c>
      <c r="P6" s="38">
        <v>16</v>
      </c>
      <c r="Q6" s="38">
        <v>9</v>
      </c>
      <c r="R6" s="39"/>
      <c r="S6" s="39">
        <v>1</v>
      </c>
      <c r="T6" s="39"/>
      <c r="U6" s="39"/>
      <c r="V6" s="39"/>
      <c r="W6" s="39"/>
      <c r="X6" s="39"/>
      <c r="Y6" s="39">
        <v>9</v>
      </c>
      <c r="Z6" s="39"/>
      <c r="AA6" s="39"/>
      <c r="AB6" s="39"/>
      <c r="AC6" s="20">
        <f t="shared" si="0"/>
        <v>70</v>
      </c>
      <c r="AD6" s="4"/>
      <c r="AE6" s="4"/>
    </row>
    <row r="7" spans="1:31" x14ac:dyDescent="0.45">
      <c r="A7" s="19">
        <v>15058</v>
      </c>
      <c r="B7" s="2" t="s">
        <v>29</v>
      </c>
      <c r="C7" s="2" t="s">
        <v>25</v>
      </c>
      <c r="D7" s="2" t="s">
        <v>8</v>
      </c>
      <c r="E7" s="7">
        <v>1000</v>
      </c>
      <c r="F7" s="18">
        <v>93</v>
      </c>
      <c r="G7" s="13">
        <v>1307</v>
      </c>
      <c r="H7" s="13">
        <v>0</v>
      </c>
      <c r="I7" s="13">
        <v>0</v>
      </c>
      <c r="J7" s="13">
        <v>0</v>
      </c>
      <c r="K7" s="13">
        <v>86</v>
      </c>
      <c r="L7" s="13">
        <v>60</v>
      </c>
      <c r="M7" s="38">
        <v>26</v>
      </c>
      <c r="N7" s="38">
        <v>24</v>
      </c>
      <c r="O7" s="38">
        <v>29</v>
      </c>
      <c r="P7" s="38">
        <v>45</v>
      </c>
      <c r="Q7" s="38">
        <v>21</v>
      </c>
      <c r="R7" s="39"/>
      <c r="S7" s="39"/>
      <c r="T7" s="39"/>
      <c r="U7" s="39"/>
      <c r="V7" s="39"/>
      <c r="W7" s="39"/>
      <c r="X7" s="39"/>
      <c r="Y7" s="39">
        <v>24</v>
      </c>
      <c r="Z7" s="39"/>
      <c r="AA7" s="39"/>
      <c r="AB7" s="39"/>
      <c r="AC7" s="20">
        <f t="shared" si="0"/>
        <v>169</v>
      </c>
      <c r="AD7" s="4"/>
      <c r="AE7" s="4"/>
    </row>
    <row r="8" spans="1:31" x14ac:dyDescent="0.45">
      <c r="A8" s="19">
        <v>14550</v>
      </c>
      <c r="B8" s="2" t="s">
        <v>23</v>
      </c>
      <c r="C8" s="2" t="s">
        <v>14</v>
      </c>
      <c r="D8" s="2" t="s">
        <v>8</v>
      </c>
      <c r="E8" s="7">
        <v>200</v>
      </c>
      <c r="F8" s="18">
        <v>36</v>
      </c>
      <c r="G8" s="13">
        <v>82</v>
      </c>
      <c r="H8" s="13">
        <v>0</v>
      </c>
      <c r="I8" s="13">
        <v>0</v>
      </c>
      <c r="J8" s="13">
        <v>0</v>
      </c>
      <c r="K8" s="13">
        <v>9</v>
      </c>
      <c r="L8" s="13">
        <v>22</v>
      </c>
      <c r="M8" s="38">
        <v>3</v>
      </c>
      <c r="N8" s="38">
        <v>5</v>
      </c>
      <c r="O8" s="38">
        <v>5</v>
      </c>
      <c r="P8" s="38">
        <v>6</v>
      </c>
      <c r="Q8" s="38">
        <v>4</v>
      </c>
      <c r="R8" s="39">
        <v>6</v>
      </c>
      <c r="S8" s="39"/>
      <c r="T8" s="39"/>
      <c r="U8" s="39"/>
      <c r="V8" s="39"/>
      <c r="W8" s="39"/>
      <c r="X8" s="39"/>
      <c r="Y8" s="39"/>
      <c r="Z8" s="39"/>
      <c r="AA8" s="39"/>
      <c r="AB8" s="39"/>
      <c r="AC8" s="20">
        <f t="shared" si="0"/>
        <v>29</v>
      </c>
      <c r="AD8" s="4"/>
      <c r="AE8" s="4"/>
    </row>
    <row r="9" spans="1:31" x14ac:dyDescent="0.45">
      <c r="A9" s="19">
        <v>15061</v>
      </c>
      <c r="B9" s="2" t="s">
        <v>30</v>
      </c>
      <c r="C9" s="2" t="s">
        <v>31</v>
      </c>
      <c r="D9" s="2" t="s">
        <v>8</v>
      </c>
      <c r="E9" s="7">
        <v>250</v>
      </c>
      <c r="F9" s="18">
        <v>0</v>
      </c>
      <c r="G9" s="13">
        <v>561</v>
      </c>
      <c r="H9" s="13">
        <v>0</v>
      </c>
      <c r="I9" s="13">
        <v>0</v>
      </c>
      <c r="J9" s="13">
        <v>0</v>
      </c>
      <c r="K9" s="13">
        <v>32</v>
      </c>
      <c r="L9" s="13">
        <v>14</v>
      </c>
      <c r="M9" s="38">
        <v>15</v>
      </c>
      <c r="N9" s="38">
        <v>10</v>
      </c>
      <c r="O9" s="38">
        <v>9</v>
      </c>
      <c r="P9" s="38">
        <v>17</v>
      </c>
      <c r="Q9" s="38">
        <v>7</v>
      </c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20">
        <f t="shared" si="0"/>
        <v>58</v>
      </c>
      <c r="AD9" s="4"/>
      <c r="AE9" s="4"/>
    </row>
    <row r="10" spans="1:31" x14ac:dyDescent="0.45">
      <c r="A10" s="19">
        <v>15055</v>
      </c>
      <c r="B10" s="2" t="s">
        <v>36</v>
      </c>
      <c r="C10" s="2" t="s">
        <v>37</v>
      </c>
      <c r="D10" s="2" t="s">
        <v>36</v>
      </c>
      <c r="E10" s="7">
        <v>1000</v>
      </c>
      <c r="F10" s="18">
        <v>88</v>
      </c>
      <c r="G10" s="13">
        <v>1722</v>
      </c>
      <c r="H10" s="13">
        <v>0</v>
      </c>
      <c r="I10" s="13">
        <v>31</v>
      </c>
      <c r="J10" s="13">
        <v>2</v>
      </c>
      <c r="K10" s="13">
        <v>113</v>
      </c>
      <c r="L10" s="13">
        <v>72</v>
      </c>
      <c r="M10" s="38">
        <v>48</v>
      </c>
      <c r="N10" s="38">
        <v>41</v>
      </c>
      <c r="O10" s="38">
        <v>66</v>
      </c>
      <c r="P10" s="38">
        <v>72</v>
      </c>
      <c r="Q10" s="38">
        <v>59</v>
      </c>
      <c r="R10" s="39"/>
      <c r="S10" s="39"/>
      <c r="T10" s="39">
        <v>4</v>
      </c>
      <c r="U10" s="39"/>
      <c r="V10" s="39"/>
      <c r="W10" s="39"/>
      <c r="X10" s="39"/>
      <c r="Y10" s="39">
        <v>44</v>
      </c>
      <c r="Z10" s="39"/>
      <c r="AA10" s="39">
        <v>3</v>
      </c>
      <c r="AB10" s="39">
        <v>19</v>
      </c>
      <c r="AC10" s="20">
        <f t="shared" si="0"/>
        <v>356</v>
      </c>
      <c r="AD10" s="4"/>
      <c r="AE10" s="4"/>
    </row>
    <row r="11" spans="1:31" x14ac:dyDescent="0.45">
      <c r="A11" s="19">
        <v>15064</v>
      </c>
      <c r="B11" s="2" t="s">
        <v>38</v>
      </c>
      <c r="C11" s="2" t="s">
        <v>39</v>
      </c>
      <c r="D11" s="2" t="s">
        <v>38</v>
      </c>
      <c r="E11" s="7"/>
      <c r="F11" s="18">
        <v>0</v>
      </c>
      <c r="G11" s="13">
        <v>160</v>
      </c>
      <c r="H11" s="13">
        <v>0</v>
      </c>
      <c r="I11" s="13">
        <v>0</v>
      </c>
      <c r="J11" s="13">
        <v>0</v>
      </c>
      <c r="K11" s="13">
        <v>12</v>
      </c>
      <c r="L11" s="13">
        <v>15</v>
      </c>
      <c r="M11" s="38">
        <v>7</v>
      </c>
      <c r="N11" s="38">
        <v>8</v>
      </c>
      <c r="O11" s="38">
        <v>12</v>
      </c>
      <c r="P11" s="38">
        <v>13</v>
      </c>
      <c r="Q11" s="38">
        <v>16</v>
      </c>
      <c r="R11" s="39"/>
      <c r="S11" s="39">
        <v>2</v>
      </c>
      <c r="T11" s="39">
        <v>6</v>
      </c>
      <c r="U11" s="39"/>
      <c r="V11" s="39"/>
      <c r="W11" s="39"/>
      <c r="X11" s="39"/>
      <c r="Y11" s="39"/>
      <c r="Z11" s="39"/>
      <c r="AA11" s="39"/>
      <c r="AB11" s="39"/>
      <c r="AC11" s="20">
        <f t="shared" si="0"/>
        <v>64</v>
      </c>
      <c r="AD11" s="4"/>
      <c r="AE11" s="4"/>
    </row>
    <row r="12" spans="1:31" x14ac:dyDescent="0.45">
      <c r="A12" s="19">
        <v>15051</v>
      </c>
      <c r="B12" s="2" t="s">
        <v>15</v>
      </c>
      <c r="C12" s="2" t="s">
        <v>16</v>
      </c>
      <c r="D12" s="2" t="s">
        <v>9</v>
      </c>
      <c r="E12" s="7">
        <v>500</v>
      </c>
      <c r="F12" s="18">
        <v>15</v>
      </c>
      <c r="G12" s="13">
        <v>1007</v>
      </c>
      <c r="H12" s="13">
        <v>28</v>
      </c>
      <c r="I12" s="13">
        <v>0</v>
      </c>
      <c r="J12" s="13">
        <v>3</v>
      </c>
      <c r="K12" s="13">
        <v>49</v>
      </c>
      <c r="L12" s="13">
        <v>63</v>
      </c>
      <c r="M12" s="38">
        <v>15</v>
      </c>
      <c r="N12" s="38">
        <v>16</v>
      </c>
      <c r="O12" s="38">
        <v>26</v>
      </c>
      <c r="P12" s="38">
        <v>25</v>
      </c>
      <c r="Q12" s="38">
        <v>40</v>
      </c>
      <c r="R12" s="39"/>
      <c r="S12" s="39">
        <v>4</v>
      </c>
      <c r="T12" s="39"/>
      <c r="U12" s="39"/>
      <c r="V12" s="39"/>
      <c r="W12" s="39">
        <v>12</v>
      </c>
      <c r="X12" s="39"/>
      <c r="Y12" s="39">
        <v>5</v>
      </c>
      <c r="Z12" s="39">
        <v>25</v>
      </c>
      <c r="AA12" s="39"/>
      <c r="AB12" s="39">
        <v>25</v>
      </c>
      <c r="AC12" s="20">
        <f t="shared" si="0"/>
        <v>193</v>
      </c>
      <c r="AD12" s="4"/>
      <c r="AE12" s="4"/>
    </row>
    <row r="13" spans="1:31" x14ac:dyDescent="0.45">
      <c r="A13" s="19">
        <v>15052</v>
      </c>
      <c r="B13" s="2" t="s">
        <v>33</v>
      </c>
      <c r="C13" s="2" t="s">
        <v>34</v>
      </c>
      <c r="D13" s="2" t="s">
        <v>9</v>
      </c>
      <c r="E13" s="7">
        <v>40</v>
      </c>
      <c r="F13" s="18">
        <v>26</v>
      </c>
      <c r="G13" s="13">
        <v>251</v>
      </c>
      <c r="H13" s="13">
        <v>0</v>
      </c>
      <c r="I13" s="13">
        <v>7</v>
      </c>
      <c r="J13" s="13">
        <v>0</v>
      </c>
      <c r="K13" s="13">
        <v>21</v>
      </c>
      <c r="L13" s="13">
        <v>24</v>
      </c>
      <c r="M13" s="38">
        <v>5</v>
      </c>
      <c r="N13" s="38">
        <v>1</v>
      </c>
      <c r="O13" s="38">
        <v>5</v>
      </c>
      <c r="P13" s="38">
        <v>8</v>
      </c>
      <c r="Q13" s="38"/>
      <c r="R13" s="39">
        <v>8</v>
      </c>
      <c r="S13" s="39"/>
      <c r="T13" s="39"/>
      <c r="U13" s="39"/>
      <c r="V13" s="39">
        <v>4</v>
      </c>
      <c r="W13" s="39"/>
      <c r="X13" s="39"/>
      <c r="Y13" s="39"/>
      <c r="Z13" s="39">
        <v>8</v>
      </c>
      <c r="AA13" s="39"/>
      <c r="AB13" s="39">
        <v>7</v>
      </c>
      <c r="AC13" s="20">
        <f t="shared" si="0"/>
        <v>46</v>
      </c>
      <c r="AD13" s="4"/>
      <c r="AE13" s="4"/>
    </row>
    <row r="14" spans="1:31" x14ac:dyDescent="0.45">
      <c r="A14" s="19">
        <v>15065</v>
      </c>
      <c r="B14" s="2" t="s">
        <v>45</v>
      </c>
      <c r="C14" s="2" t="s">
        <v>46</v>
      </c>
      <c r="D14" s="2" t="s">
        <v>9</v>
      </c>
      <c r="E14" s="7">
        <v>500</v>
      </c>
      <c r="F14" s="18">
        <v>119</v>
      </c>
      <c r="G14" s="13">
        <v>692</v>
      </c>
      <c r="H14" s="13">
        <v>3</v>
      </c>
      <c r="I14" s="13">
        <v>12</v>
      </c>
      <c r="J14" s="13">
        <v>0</v>
      </c>
      <c r="K14" s="13">
        <v>31</v>
      </c>
      <c r="L14" s="13">
        <v>48</v>
      </c>
      <c r="M14" s="38">
        <v>22</v>
      </c>
      <c r="N14" s="38">
        <v>19</v>
      </c>
      <c r="O14" s="38">
        <v>21</v>
      </c>
      <c r="P14" s="38">
        <v>21</v>
      </c>
      <c r="Q14" s="38">
        <v>17</v>
      </c>
      <c r="R14" s="39">
        <v>33</v>
      </c>
      <c r="S14" s="39"/>
      <c r="T14" s="39"/>
      <c r="U14" s="39"/>
      <c r="V14" s="39"/>
      <c r="W14" s="39">
        <v>13</v>
      </c>
      <c r="X14" s="39">
        <v>2</v>
      </c>
      <c r="Y14" s="39"/>
      <c r="Z14" s="39">
        <v>23</v>
      </c>
      <c r="AA14" s="39"/>
      <c r="AB14" s="39">
        <v>17</v>
      </c>
      <c r="AC14" s="20">
        <f t="shared" si="0"/>
        <v>188</v>
      </c>
      <c r="AD14" s="4"/>
      <c r="AE14" s="4"/>
    </row>
    <row r="15" spans="1:31" x14ac:dyDescent="0.45">
      <c r="A15" s="19">
        <v>15062</v>
      </c>
      <c r="B15" s="2" t="s">
        <v>43</v>
      </c>
      <c r="C15" s="2" t="s">
        <v>44</v>
      </c>
      <c r="D15" s="2" t="s">
        <v>9</v>
      </c>
      <c r="E15" s="7">
        <v>1500</v>
      </c>
      <c r="F15" s="18">
        <v>210</v>
      </c>
      <c r="G15" s="13">
        <v>3410</v>
      </c>
      <c r="H15" s="13">
        <v>0</v>
      </c>
      <c r="I15" s="13">
        <v>55</v>
      </c>
      <c r="J15" s="13">
        <v>0</v>
      </c>
      <c r="K15" s="13">
        <v>252</v>
      </c>
      <c r="L15" s="13">
        <v>204</v>
      </c>
      <c r="M15" s="38">
        <v>57</v>
      </c>
      <c r="N15" s="38">
        <v>63</v>
      </c>
      <c r="O15" s="38">
        <v>58</v>
      </c>
      <c r="P15" s="38">
        <v>86</v>
      </c>
      <c r="Q15" s="38">
        <v>125</v>
      </c>
      <c r="R15" s="39"/>
      <c r="S15" s="39"/>
      <c r="T15" s="39"/>
      <c r="U15" s="39"/>
      <c r="V15" s="39"/>
      <c r="W15" s="39"/>
      <c r="X15" s="39">
        <v>1</v>
      </c>
      <c r="Y15" s="39">
        <v>70</v>
      </c>
      <c r="Z15" s="39">
        <v>87</v>
      </c>
      <c r="AA15" s="39"/>
      <c r="AB15" s="39">
        <v>20</v>
      </c>
      <c r="AC15" s="20">
        <f t="shared" si="0"/>
        <v>567</v>
      </c>
      <c r="AD15" s="4"/>
      <c r="AE15" s="4"/>
    </row>
    <row r="16" spans="1:31" x14ac:dyDescent="0.45">
      <c r="A16" s="19">
        <v>15140</v>
      </c>
      <c r="B16" s="2" t="s">
        <v>47</v>
      </c>
      <c r="C16" s="2" t="s">
        <v>48</v>
      </c>
      <c r="D16" s="2" t="s">
        <v>9</v>
      </c>
      <c r="E16" s="7">
        <v>125</v>
      </c>
      <c r="F16" s="18">
        <v>0</v>
      </c>
      <c r="G16" s="13">
        <v>11</v>
      </c>
      <c r="H16" s="13">
        <v>0</v>
      </c>
      <c r="I16" s="13">
        <v>0</v>
      </c>
      <c r="J16" s="13">
        <v>0</v>
      </c>
      <c r="K16" s="13">
        <v>2</v>
      </c>
      <c r="L16" s="13">
        <v>14</v>
      </c>
      <c r="M16" s="38">
        <v>7</v>
      </c>
      <c r="N16" s="38">
        <v>7</v>
      </c>
      <c r="O16" s="38">
        <v>7</v>
      </c>
      <c r="P16" s="38">
        <v>7</v>
      </c>
      <c r="Q16" s="38">
        <v>3</v>
      </c>
      <c r="R16" s="39"/>
      <c r="S16" s="39"/>
      <c r="T16" s="39"/>
      <c r="U16" s="39"/>
      <c r="V16" s="39"/>
      <c r="W16" s="39"/>
      <c r="X16" s="39"/>
      <c r="Y16" s="39"/>
      <c r="Z16" s="39">
        <v>7</v>
      </c>
      <c r="AA16" s="39"/>
      <c r="AB16" s="39"/>
      <c r="AC16" s="20">
        <f t="shared" si="0"/>
        <v>38</v>
      </c>
      <c r="AD16" s="4"/>
      <c r="AE16" s="4"/>
    </row>
    <row r="17" spans="1:31" x14ac:dyDescent="0.45">
      <c r="A17" s="19">
        <v>15054</v>
      </c>
      <c r="B17" s="2" t="s">
        <v>40</v>
      </c>
      <c r="C17" s="2" t="s">
        <v>41</v>
      </c>
      <c r="D17" s="2" t="s">
        <v>40</v>
      </c>
      <c r="E17" s="7">
        <v>350</v>
      </c>
      <c r="F17" s="18">
        <v>22</v>
      </c>
      <c r="G17" s="13">
        <v>251</v>
      </c>
      <c r="H17" s="13">
        <v>3</v>
      </c>
      <c r="I17" s="13">
        <v>0</v>
      </c>
      <c r="J17" s="13">
        <v>2</v>
      </c>
      <c r="K17" s="13">
        <v>21</v>
      </c>
      <c r="L17" s="13">
        <v>9</v>
      </c>
      <c r="M17" s="38">
        <v>8</v>
      </c>
      <c r="N17" s="38">
        <v>9</v>
      </c>
      <c r="O17" s="38">
        <v>15</v>
      </c>
      <c r="P17" s="38">
        <v>12</v>
      </c>
      <c r="Q17" s="38">
        <v>18</v>
      </c>
      <c r="R17" s="39"/>
      <c r="S17" s="39"/>
      <c r="T17" s="39"/>
      <c r="U17" s="39"/>
      <c r="V17" s="39"/>
      <c r="W17" s="39">
        <v>3</v>
      </c>
      <c r="X17" s="39">
        <v>3</v>
      </c>
      <c r="Y17" s="39">
        <v>11</v>
      </c>
      <c r="Z17" s="39">
        <v>3</v>
      </c>
      <c r="AA17" s="39"/>
      <c r="AB17" s="39">
        <v>2</v>
      </c>
      <c r="AC17" s="20">
        <f t="shared" si="0"/>
        <v>84</v>
      </c>
      <c r="AD17" s="4"/>
      <c r="AE17" s="4"/>
    </row>
    <row r="18" spans="1:31" x14ac:dyDescent="0.45">
      <c r="A18" s="19">
        <v>14436</v>
      </c>
      <c r="B18" s="2" t="s">
        <v>12</v>
      </c>
      <c r="C18" s="2" t="s">
        <v>13</v>
      </c>
      <c r="D18" s="2" t="s">
        <v>12</v>
      </c>
      <c r="E18" s="7">
        <v>40</v>
      </c>
      <c r="F18" s="18"/>
      <c r="G18" s="13"/>
      <c r="H18" s="13"/>
      <c r="I18" s="13"/>
      <c r="J18" s="13"/>
      <c r="K18" s="13"/>
      <c r="L18" s="13"/>
      <c r="M18" s="38">
        <v>0</v>
      </c>
      <c r="N18" s="38">
        <v>0</v>
      </c>
      <c r="O18" s="38">
        <v>0</v>
      </c>
      <c r="P18" s="38">
        <v>0</v>
      </c>
      <c r="Q18" s="38">
        <v>3</v>
      </c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20">
        <f t="shared" si="0"/>
        <v>3</v>
      </c>
      <c r="AD18" s="4"/>
      <c r="AE18" s="4"/>
    </row>
    <row r="19" spans="1:31" x14ac:dyDescent="0.45">
      <c r="A19" s="19">
        <v>15059</v>
      </c>
      <c r="B19" s="2" t="s">
        <v>49</v>
      </c>
      <c r="C19" s="2" t="s">
        <v>50</v>
      </c>
      <c r="D19" s="2" t="s">
        <v>51</v>
      </c>
      <c r="E19" s="7">
        <v>2200</v>
      </c>
      <c r="F19" s="18">
        <v>120</v>
      </c>
      <c r="G19" s="13">
        <v>2966</v>
      </c>
      <c r="H19" s="13">
        <v>7</v>
      </c>
      <c r="I19" s="13">
        <v>0</v>
      </c>
      <c r="J19" s="13">
        <v>0</v>
      </c>
      <c r="K19" s="13">
        <v>186</v>
      </c>
      <c r="L19" s="13">
        <v>131</v>
      </c>
      <c r="M19" s="38">
        <v>61</v>
      </c>
      <c r="N19" s="38">
        <v>59</v>
      </c>
      <c r="O19" s="38">
        <v>63</v>
      </c>
      <c r="P19" s="38">
        <v>96</v>
      </c>
      <c r="Q19" s="38">
        <v>4</v>
      </c>
      <c r="R19" s="39"/>
      <c r="S19" s="39">
        <v>3</v>
      </c>
      <c r="T19" s="39">
        <v>2</v>
      </c>
      <c r="U19" s="39">
        <v>1</v>
      </c>
      <c r="V19" s="39"/>
      <c r="W19" s="39">
        <v>2</v>
      </c>
      <c r="X19" s="39">
        <v>4</v>
      </c>
      <c r="Y19" s="39">
        <v>30</v>
      </c>
      <c r="Z19" s="39"/>
      <c r="AA19" s="39"/>
      <c r="AB19" s="39">
        <v>1</v>
      </c>
      <c r="AC19" s="20">
        <f t="shared" si="0"/>
        <v>326</v>
      </c>
      <c r="AD19" s="4"/>
      <c r="AE19" s="4"/>
    </row>
    <row r="20" spans="1:31" x14ac:dyDescent="0.45">
      <c r="A20" s="19">
        <v>15060</v>
      </c>
      <c r="B20" s="2" t="s">
        <v>53</v>
      </c>
      <c r="C20" s="2" t="s">
        <v>54</v>
      </c>
      <c r="D20" s="2" t="s">
        <v>51</v>
      </c>
      <c r="E20" s="7">
        <v>70</v>
      </c>
      <c r="F20" s="18">
        <v>13</v>
      </c>
      <c r="G20" s="13">
        <v>58</v>
      </c>
      <c r="H20" s="13">
        <v>0</v>
      </c>
      <c r="I20" s="13">
        <v>0</v>
      </c>
      <c r="J20" s="13">
        <v>0</v>
      </c>
      <c r="K20" s="13">
        <v>4</v>
      </c>
      <c r="L20" s="13">
        <v>10</v>
      </c>
      <c r="M20" s="38"/>
      <c r="N20" s="38">
        <v>3</v>
      </c>
      <c r="O20" s="38">
        <v>4</v>
      </c>
      <c r="P20" s="38">
        <v>4</v>
      </c>
      <c r="Q20" s="38"/>
      <c r="R20" s="39"/>
      <c r="S20" s="39">
        <v>3</v>
      </c>
      <c r="T20" s="39">
        <v>3</v>
      </c>
      <c r="U20" s="39"/>
      <c r="V20" s="39"/>
      <c r="W20" s="39"/>
      <c r="X20" s="39"/>
      <c r="Y20" s="39">
        <v>4</v>
      </c>
      <c r="Z20" s="39"/>
      <c r="AA20" s="39"/>
      <c r="AB20" s="39"/>
      <c r="AC20" s="20">
        <f t="shared" si="0"/>
        <v>21</v>
      </c>
      <c r="AD20" s="4"/>
      <c r="AE20" s="4"/>
    </row>
    <row r="21" spans="1:31" x14ac:dyDescent="0.45">
      <c r="A21" s="19"/>
      <c r="B21" s="2"/>
      <c r="C21" s="2" t="s">
        <v>57</v>
      </c>
      <c r="D21" s="2" t="s">
        <v>51</v>
      </c>
      <c r="E21" s="7"/>
      <c r="F21" s="18">
        <v>0</v>
      </c>
      <c r="G21" s="13">
        <v>10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38"/>
      <c r="N21" s="38"/>
      <c r="O21" s="38"/>
      <c r="P21" s="38"/>
      <c r="Q21" s="38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20"/>
      <c r="AD21" s="4"/>
      <c r="AE21" s="4"/>
    </row>
    <row r="22" spans="1:31" x14ac:dyDescent="0.45">
      <c r="A22" s="19"/>
      <c r="B22" s="2"/>
      <c r="C22" s="2" t="s">
        <v>58</v>
      </c>
      <c r="D22" s="2" t="s">
        <v>51</v>
      </c>
      <c r="E22" s="7"/>
      <c r="F22" s="18">
        <v>21</v>
      </c>
      <c r="G22" s="13">
        <v>189</v>
      </c>
      <c r="H22" s="13">
        <v>0</v>
      </c>
      <c r="I22" s="13">
        <v>0</v>
      </c>
      <c r="J22" s="13">
        <v>0</v>
      </c>
      <c r="K22" s="13">
        <v>18</v>
      </c>
      <c r="L22" s="13">
        <v>24</v>
      </c>
      <c r="M22" s="38"/>
      <c r="N22" s="38"/>
      <c r="O22" s="38"/>
      <c r="P22" s="38"/>
      <c r="Q22" s="38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20"/>
      <c r="AD22" s="4"/>
      <c r="AE22" s="4"/>
    </row>
    <row r="23" spans="1:31" hidden="1" x14ac:dyDescent="0.45">
      <c r="A23" s="19"/>
      <c r="B23" s="2" t="s">
        <v>78</v>
      </c>
      <c r="C23" s="2"/>
      <c r="D23" s="2"/>
      <c r="E23" s="7"/>
      <c r="F23" s="18"/>
      <c r="G23" s="13"/>
      <c r="H23" s="13"/>
      <c r="I23" s="13"/>
      <c r="J23" s="13"/>
      <c r="K23" s="13"/>
      <c r="L23" s="13"/>
      <c r="M23" s="38"/>
      <c r="N23" s="38"/>
      <c r="O23" s="38"/>
      <c r="P23" s="38"/>
      <c r="Q23" s="38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20"/>
      <c r="AD23" s="4"/>
      <c r="AE23" s="4"/>
    </row>
    <row r="24" spans="1:31" hidden="1" x14ac:dyDescent="0.45">
      <c r="A24" s="19"/>
      <c r="B24" s="2"/>
      <c r="C24" s="2"/>
      <c r="D24" s="2"/>
      <c r="E24" s="7"/>
      <c r="F24" s="18"/>
      <c r="G24" s="13"/>
      <c r="H24" s="13"/>
      <c r="I24" s="13"/>
      <c r="J24" s="13"/>
      <c r="K24" s="13"/>
      <c r="L24" s="13"/>
      <c r="M24" s="38"/>
      <c r="N24" s="38"/>
      <c r="O24" s="38"/>
      <c r="P24" s="38"/>
      <c r="Q24" s="38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20"/>
      <c r="AD24" s="4"/>
      <c r="AE24" s="4"/>
    </row>
    <row r="25" spans="1:31" hidden="1" x14ac:dyDescent="0.45">
      <c r="A25" s="19"/>
      <c r="B25" s="2"/>
      <c r="C25" s="2"/>
      <c r="D25" s="2"/>
      <c r="E25" s="7"/>
      <c r="F25" s="18"/>
      <c r="G25" s="13"/>
      <c r="H25" s="13"/>
      <c r="I25" s="13"/>
      <c r="J25" s="13"/>
      <c r="K25" s="13"/>
      <c r="L25" s="13"/>
      <c r="M25" s="38"/>
      <c r="N25" s="38"/>
      <c r="O25" s="38"/>
      <c r="P25" s="38"/>
      <c r="Q25" s="38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20"/>
      <c r="AD25" s="4"/>
      <c r="AE25" s="4"/>
    </row>
    <row r="26" spans="1:31" hidden="1" x14ac:dyDescent="0.45">
      <c r="A26" s="19"/>
      <c r="B26" s="2"/>
      <c r="C26" s="2"/>
      <c r="D26" s="2"/>
      <c r="E26" s="7"/>
      <c r="F26" s="18"/>
      <c r="G26" s="13"/>
      <c r="H26" s="13"/>
      <c r="I26" s="13"/>
      <c r="J26" s="13"/>
      <c r="K26" s="13"/>
      <c r="L26" s="13"/>
      <c r="M26" s="38"/>
      <c r="N26" s="38"/>
      <c r="O26" s="38"/>
      <c r="P26" s="38"/>
      <c r="Q26" s="38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20"/>
      <c r="AD26" s="4"/>
      <c r="AE26" s="4"/>
    </row>
    <row r="27" spans="1:31" hidden="1" x14ac:dyDescent="0.45">
      <c r="A27" s="19"/>
      <c r="B27" s="2"/>
      <c r="C27" s="2"/>
      <c r="D27" s="2"/>
      <c r="E27" s="7"/>
      <c r="F27" s="18"/>
      <c r="G27" s="13"/>
      <c r="H27" s="13"/>
      <c r="I27" s="13"/>
      <c r="J27" s="13"/>
      <c r="K27" s="13"/>
      <c r="L27" s="13"/>
      <c r="M27" s="38"/>
      <c r="N27" s="38"/>
      <c r="O27" s="38"/>
      <c r="P27" s="38"/>
      <c r="Q27" s="38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20"/>
      <c r="AD27" s="4"/>
      <c r="AE27" s="4"/>
    </row>
    <row r="28" spans="1:31" ht="14.65" thickBot="1" x14ac:dyDescent="0.5">
      <c r="A28" s="4"/>
      <c r="B28" s="40" t="s">
        <v>65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5"/>
      <c r="N28" s="5"/>
      <c r="O28" s="5"/>
      <c r="P28" s="5"/>
      <c r="Q28" s="5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5"/>
      <c r="AD28" s="4"/>
      <c r="AE28" s="4"/>
    </row>
    <row r="29" spans="1:31" ht="14.65" thickBot="1" x14ac:dyDescent="0.5">
      <c r="A29" s="84" t="s">
        <v>2</v>
      </c>
      <c r="B29" s="85"/>
      <c r="C29" s="85"/>
      <c r="D29" s="9"/>
      <c r="E29" s="9">
        <f>SUM(E4:E28)</f>
        <v>9075</v>
      </c>
      <c r="F29" s="21">
        <f>SUM(F4:F28)+159</f>
        <v>1024</v>
      </c>
      <c r="G29" s="21">
        <f>SUM(G4:G28)</f>
        <v>14559</v>
      </c>
      <c r="H29" s="21">
        <f t="shared" ref="H29:I29" si="1">SUM(H4:H28)</f>
        <v>43</v>
      </c>
      <c r="I29" s="21">
        <f t="shared" si="1"/>
        <v>105</v>
      </c>
      <c r="J29" s="21">
        <f t="shared" ref="J29" si="2">SUM(J4:J28)</f>
        <v>7</v>
      </c>
      <c r="K29" s="21">
        <f t="shared" ref="K29" si="3">SUM(K4:K28)</f>
        <v>953</v>
      </c>
      <c r="L29" s="21">
        <f t="shared" ref="L29" si="4">SUM(L4:L28)</f>
        <v>806</v>
      </c>
      <c r="M29" s="22">
        <f t="shared" ref="M29:AC29" si="5">SUM(M4:M20)</f>
        <v>294</v>
      </c>
      <c r="N29" s="22">
        <f t="shared" si="5"/>
        <v>294</v>
      </c>
      <c r="O29" s="22">
        <f t="shared" si="5"/>
        <v>351</v>
      </c>
      <c r="P29" s="22">
        <f t="shared" si="5"/>
        <v>460</v>
      </c>
      <c r="Q29" s="22">
        <f t="shared" si="5"/>
        <v>337</v>
      </c>
      <c r="R29" s="22">
        <f t="shared" si="5"/>
        <v>47</v>
      </c>
      <c r="S29" s="22">
        <f t="shared" si="5"/>
        <v>16</v>
      </c>
      <c r="T29" s="22">
        <f t="shared" si="5"/>
        <v>21</v>
      </c>
      <c r="U29" s="22">
        <f t="shared" si="5"/>
        <v>1</v>
      </c>
      <c r="V29" s="22">
        <f t="shared" si="5"/>
        <v>4</v>
      </c>
      <c r="W29" s="22">
        <f t="shared" si="5"/>
        <v>30</v>
      </c>
      <c r="X29" s="22">
        <f t="shared" si="5"/>
        <v>10</v>
      </c>
      <c r="Y29" s="22">
        <f t="shared" si="5"/>
        <v>209</v>
      </c>
      <c r="Z29" s="22">
        <f t="shared" si="5"/>
        <v>153</v>
      </c>
      <c r="AA29" s="22">
        <f t="shared" si="5"/>
        <v>3</v>
      </c>
      <c r="AB29" s="22">
        <f t="shared" si="5"/>
        <v>91</v>
      </c>
      <c r="AC29" s="10">
        <f t="shared" si="5"/>
        <v>2321</v>
      </c>
      <c r="AD29" s="4" t="s">
        <v>100</v>
      </c>
      <c r="AE29" s="4"/>
    </row>
    <row r="30" spans="1:31" x14ac:dyDescent="0.45">
      <c r="B30" s="4"/>
      <c r="C30" s="4"/>
      <c r="D30" s="4"/>
      <c r="E30" s="27" t="s">
        <v>67</v>
      </c>
      <c r="F30" s="62">
        <v>0</v>
      </c>
      <c r="G30" s="62">
        <v>0</v>
      </c>
      <c r="H30" s="62">
        <v>0</v>
      </c>
      <c r="I30" s="62">
        <v>0</v>
      </c>
      <c r="J30" s="62">
        <v>0</v>
      </c>
      <c r="K30" s="62">
        <v>0</v>
      </c>
      <c r="L30" s="62">
        <v>0</v>
      </c>
      <c r="M30" s="62">
        <v>0</v>
      </c>
      <c r="N30" s="62">
        <v>0</v>
      </c>
      <c r="O30" s="62">
        <v>0</v>
      </c>
      <c r="P30" s="62">
        <v>0</v>
      </c>
      <c r="Q30" s="62">
        <v>0</v>
      </c>
      <c r="R30" s="62">
        <v>0</v>
      </c>
      <c r="S30" s="62">
        <v>0</v>
      </c>
      <c r="T30" s="62">
        <v>0</v>
      </c>
      <c r="U30" s="62">
        <v>0</v>
      </c>
      <c r="V30" s="62">
        <v>0</v>
      </c>
      <c r="W30" s="62">
        <v>0</v>
      </c>
      <c r="X30" s="62">
        <v>0</v>
      </c>
      <c r="Y30" s="62">
        <v>0</v>
      </c>
      <c r="Z30" s="62">
        <v>0</v>
      </c>
      <c r="AA30" s="62">
        <v>0</v>
      </c>
      <c r="AB30" s="62">
        <v>0</v>
      </c>
      <c r="AD30" s="60">
        <f>+'Oud FC (transport)'!Q9</f>
        <v>0</v>
      </c>
      <c r="AE30" s="4"/>
    </row>
    <row r="31" spans="1:31" ht="14.65" thickBot="1" x14ac:dyDescent="0.5">
      <c r="B31" s="4"/>
      <c r="C31" s="4"/>
      <c r="D31" s="4"/>
      <c r="E31" s="27" t="s">
        <v>66</v>
      </c>
      <c r="F31" s="30">
        <f>+F30*F29</f>
        <v>0</v>
      </c>
      <c r="G31" s="30">
        <f t="shared" ref="G31:AB31" si="6">+G30*G29</f>
        <v>0</v>
      </c>
      <c r="H31" s="30">
        <f t="shared" si="6"/>
        <v>0</v>
      </c>
      <c r="I31" s="30">
        <f t="shared" si="6"/>
        <v>0</v>
      </c>
      <c r="J31" s="30">
        <f t="shared" si="6"/>
        <v>0</v>
      </c>
      <c r="K31" s="30">
        <f t="shared" si="6"/>
        <v>0</v>
      </c>
      <c r="L31" s="30">
        <f t="shared" si="6"/>
        <v>0</v>
      </c>
      <c r="M31" s="30">
        <f t="shared" si="6"/>
        <v>0</v>
      </c>
      <c r="N31" s="30">
        <f t="shared" si="6"/>
        <v>0</v>
      </c>
      <c r="O31" s="30">
        <f t="shared" si="6"/>
        <v>0</v>
      </c>
      <c r="P31" s="30">
        <f t="shared" si="6"/>
        <v>0</v>
      </c>
      <c r="Q31" s="30">
        <f t="shared" si="6"/>
        <v>0</v>
      </c>
      <c r="R31" s="30">
        <f t="shared" si="6"/>
        <v>0</v>
      </c>
      <c r="S31" s="30">
        <f t="shared" si="6"/>
        <v>0</v>
      </c>
      <c r="T31" s="30">
        <f t="shared" si="6"/>
        <v>0</v>
      </c>
      <c r="U31" s="30">
        <f t="shared" si="6"/>
        <v>0</v>
      </c>
      <c r="V31" s="30">
        <f t="shared" si="6"/>
        <v>0</v>
      </c>
      <c r="W31" s="30">
        <f t="shared" si="6"/>
        <v>0</v>
      </c>
      <c r="X31" s="30">
        <f t="shared" si="6"/>
        <v>0</v>
      </c>
      <c r="Y31" s="30">
        <f t="shared" si="6"/>
        <v>0</v>
      </c>
      <c r="Z31" s="54">
        <f t="shared" si="6"/>
        <v>0</v>
      </c>
      <c r="AA31" s="54">
        <f t="shared" si="6"/>
        <v>0</v>
      </c>
      <c r="AB31" s="54">
        <f t="shared" si="6"/>
        <v>0</v>
      </c>
      <c r="AD31" s="61">
        <f>SUM(F31:AB31)</f>
        <v>0</v>
      </c>
      <c r="AE31" s="4"/>
    </row>
    <row r="32" spans="1:31" ht="14.65" thickBot="1" x14ac:dyDescent="0.5"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28"/>
      <c r="S32" s="28"/>
      <c r="T32" s="28"/>
      <c r="U32" s="28"/>
      <c r="V32" s="28"/>
      <c r="W32" s="28"/>
      <c r="X32" s="28"/>
      <c r="Y32" s="28"/>
      <c r="Z32" s="57"/>
      <c r="AA32" s="58"/>
      <c r="AB32" s="59" t="s">
        <v>101</v>
      </c>
      <c r="AC32" s="55"/>
      <c r="AD32" s="56">
        <f>SUM(AD30:AD31)</f>
        <v>0</v>
      </c>
      <c r="AE32" s="4"/>
    </row>
    <row r="33" spans="2:31" ht="14.65" thickBot="1" x14ac:dyDescent="0.5">
      <c r="B33" s="4"/>
      <c r="C33" s="41" t="s">
        <v>75</v>
      </c>
      <c r="D33" s="42"/>
      <c r="E33" s="4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28"/>
      <c r="S33" s="28"/>
      <c r="T33" s="28"/>
      <c r="U33" s="28"/>
      <c r="V33" s="28"/>
      <c r="W33" s="28" t="s">
        <v>69</v>
      </c>
      <c r="X33" s="28"/>
      <c r="Y33" s="28"/>
      <c r="Z33" s="23"/>
      <c r="AA33" s="23"/>
      <c r="AB33" s="23"/>
      <c r="AC33" s="24"/>
      <c r="AD33" s="25" t="s">
        <v>68</v>
      </c>
      <c r="AE33" s="4"/>
    </row>
    <row r="34" spans="2:31" x14ac:dyDescent="0.45">
      <c r="B34" s="4"/>
      <c r="C34" s="44" t="s">
        <v>77</v>
      </c>
      <c r="D34" s="45"/>
      <c r="E34" s="46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28"/>
      <c r="S34" s="28"/>
      <c r="T34" s="28"/>
      <c r="U34" s="28"/>
      <c r="V34" s="28"/>
      <c r="W34" s="31"/>
      <c r="X34" s="32" t="s">
        <v>70</v>
      </c>
      <c r="Y34" s="86"/>
      <c r="Z34" s="86"/>
      <c r="AA34" s="86"/>
      <c r="AB34" s="86"/>
      <c r="AC34" s="86"/>
      <c r="AD34" s="87"/>
      <c r="AE34" s="4"/>
    </row>
    <row r="35" spans="2:31" x14ac:dyDescent="0.45">
      <c r="B35" s="4"/>
      <c r="C35" s="44" t="s">
        <v>102</v>
      </c>
      <c r="D35" s="45"/>
      <c r="E35" s="46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28"/>
      <c r="S35" s="28"/>
      <c r="T35" s="28"/>
      <c r="U35" s="28"/>
      <c r="V35" s="28"/>
      <c r="W35" s="33"/>
      <c r="X35" s="29" t="s">
        <v>71</v>
      </c>
      <c r="Y35" s="63"/>
      <c r="Z35" s="63"/>
      <c r="AA35" s="63"/>
      <c r="AB35" s="63"/>
      <c r="AC35" s="63"/>
      <c r="AD35" s="64"/>
      <c r="AE35" s="4"/>
    </row>
    <row r="36" spans="2:31" x14ac:dyDescent="0.45">
      <c r="B36" s="4"/>
      <c r="C36" s="44" t="s">
        <v>103</v>
      </c>
      <c r="D36" s="45"/>
      <c r="E36" s="46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28"/>
      <c r="S36" s="28"/>
      <c r="T36" s="28"/>
      <c r="U36" s="28"/>
      <c r="V36" s="28"/>
      <c r="W36" s="33"/>
      <c r="X36" s="29" t="s">
        <v>72</v>
      </c>
      <c r="Y36" s="63"/>
      <c r="Z36" s="63"/>
      <c r="AA36" s="63"/>
      <c r="AB36" s="63"/>
      <c r="AC36" s="63"/>
      <c r="AD36" s="64"/>
      <c r="AE36" s="4"/>
    </row>
    <row r="37" spans="2:31" ht="14.65" thickBot="1" x14ac:dyDescent="0.5">
      <c r="B37" s="4"/>
      <c r="C37" s="47" t="s">
        <v>76</v>
      </c>
      <c r="D37" s="48"/>
      <c r="E37" s="49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28"/>
      <c r="S37" s="28"/>
      <c r="T37" s="28"/>
      <c r="U37" s="28"/>
      <c r="V37" s="28"/>
      <c r="W37" s="69" t="s">
        <v>73</v>
      </c>
      <c r="X37" s="70"/>
      <c r="Y37" s="63"/>
      <c r="Z37" s="63"/>
      <c r="AA37" s="63"/>
      <c r="AB37" s="63"/>
      <c r="AC37" s="63"/>
      <c r="AD37" s="64"/>
      <c r="AE37" s="4"/>
    </row>
    <row r="38" spans="2:31" x14ac:dyDescent="0.45"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28"/>
      <c r="S38" s="28"/>
      <c r="T38" s="28"/>
      <c r="U38" s="28"/>
      <c r="V38" s="28"/>
      <c r="W38" s="71" t="s">
        <v>74</v>
      </c>
      <c r="X38" s="72"/>
      <c r="Y38" s="65"/>
      <c r="Z38" s="65"/>
      <c r="AA38" s="65"/>
      <c r="AB38" s="65"/>
      <c r="AC38" s="65"/>
      <c r="AD38" s="66"/>
      <c r="AE38" s="4"/>
    </row>
    <row r="39" spans="2:31" x14ac:dyDescent="0.45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28"/>
      <c r="S39" s="28"/>
      <c r="T39" s="28"/>
      <c r="U39" s="28"/>
      <c r="V39" s="28"/>
      <c r="W39" s="73"/>
      <c r="X39" s="74"/>
      <c r="Y39" s="65"/>
      <c r="Z39" s="65"/>
      <c r="AA39" s="65"/>
      <c r="AB39" s="65"/>
      <c r="AC39" s="65"/>
      <c r="AD39" s="66"/>
      <c r="AE39" s="4"/>
    </row>
    <row r="40" spans="2:31" x14ac:dyDescent="0.45"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28"/>
      <c r="S40" s="28"/>
      <c r="T40" s="28"/>
      <c r="U40" s="28"/>
      <c r="V40" s="28"/>
      <c r="W40" s="73"/>
      <c r="X40" s="74"/>
      <c r="Y40" s="65"/>
      <c r="Z40" s="65"/>
      <c r="AA40" s="65"/>
      <c r="AB40" s="65"/>
      <c r="AC40" s="65"/>
      <c r="AD40" s="66"/>
      <c r="AE40" s="4"/>
    </row>
    <row r="41" spans="2:31" x14ac:dyDescent="0.45"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28"/>
      <c r="S41" s="28"/>
      <c r="T41" s="28"/>
      <c r="U41" s="28"/>
      <c r="V41" s="28"/>
      <c r="W41" s="73"/>
      <c r="X41" s="74"/>
      <c r="Y41" s="65"/>
      <c r="Z41" s="65"/>
      <c r="AA41" s="65"/>
      <c r="AB41" s="65"/>
      <c r="AC41" s="65"/>
      <c r="AD41" s="66"/>
      <c r="AE41" s="4"/>
    </row>
    <row r="42" spans="2:31" ht="14.65" thickBot="1" x14ac:dyDescent="0.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28"/>
      <c r="S42" s="28"/>
      <c r="T42" s="28"/>
      <c r="U42" s="28"/>
      <c r="V42" s="28"/>
      <c r="W42" s="75"/>
      <c r="X42" s="76"/>
      <c r="Y42" s="67"/>
      <c r="Z42" s="67"/>
      <c r="AA42" s="67"/>
      <c r="AB42" s="67"/>
      <c r="AC42" s="67"/>
      <c r="AD42" s="68"/>
      <c r="AE42" s="4"/>
    </row>
  </sheetData>
  <sheetProtection algorithmName="SHA-512" hashValue="5FxnxM9paF6cZ539zb+iZYAMPfBSLyhQRAUrYU4MP9+J2lhFoeZKNnxs4C7LGPJ2/SW/N0PTYMX2zHS90h8fkA==" saltValue="NSq4dF+/p9UhDZfjtJvv+g==" spinCount="100000" sheet="1" objects="1" scenarios="1"/>
  <sortState xmlns:xlrd2="http://schemas.microsoft.com/office/spreadsheetml/2017/richdata2" ref="A4:AC22">
    <sortCondition ref="D4:D22"/>
    <sortCondition ref="B4:B22"/>
  </sortState>
  <mergeCells count="9">
    <mergeCell ref="Y37:AD37"/>
    <mergeCell ref="Y38:AD42"/>
    <mergeCell ref="W37:X37"/>
    <mergeCell ref="W38:X42"/>
    <mergeCell ref="A1:AC2"/>
    <mergeCell ref="A29:C29"/>
    <mergeCell ref="Y34:AD34"/>
    <mergeCell ref="Y35:AD35"/>
    <mergeCell ref="Y36:AD36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  <colBreaks count="1" manualBreakCount="1">
    <brk id="12" max="36" man="1"/>
  </colBreaks>
  <ignoredErrors>
    <ignoredError sqref="F2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B70D5-6256-4EC2-BB69-E4B731A7D712}">
  <dimension ref="A1:S15"/>
  <sheetViews>
    <sheetView tabSelected="1" workbookViewId="0">
      <selection activeCell="B5" sqref="B5"/>
    </sheetView>
  </sheetViews>
  <sheetFormatPr defaultRowHeight="14.25" x14ac:dyDescent="0.45"/>
  <cols>
    <col min="1" max="1" width="36.796875" bestFit="1" customWidth="1"/>
  </cols>
  <sheetData>
    <row r="1" spans="1:19" ht="135.75" x14ac:dyDescent="0.45">
      <c r="A1" s="50" t="s">
        <v>80</v>
      </c>
      <c r="B1" s="51" t="s">
        <v>81</v>
      </c>
      <c r="C1" s="51" t="s">
        <v>82</v>
      </c>
      <c r="D1" s="51" t="s">
        <v>83</v>
      </c>
      <c r="E1" s="51" t="s">
        <v>84</v>
      </c>
      <c r="F1" s="51" t="s">
        <v>85</v>
      </c>
      <c r="G1" s="51" t="s">
        <v>86</v>
      </c>
      <c r="H1" s="51" t="s">
        <v>21</v>
      </c>
      <c r="I1" s="51" t="s">
        <v>87</v>
      </c>
      <c r="J1" s="51" t="s">
        <v>88</v>
      </c>
      <c r="K1" s="51" t="s">
        <v>89</v>
      </c>
      <c r="L1" s="51" t="s">
        <v>90</v>
      </c>
      <c r="M1" s="51" t="s">
        <v>91</v>
      </c>
      <c r="N1" s="51" t="s">
        <v>92</v>
      </c>
      <c r="O1" s="51" t="s">
        <v>93</v>
      </c>
      <c r="P1" s="51" t="s">
        <v>94</v>
      </c>
      <c r="Q1" s="52"/>
      <c r="R1" s="52"/>
      <c r="S1" s="52"/>
    </row>
    <row r="2" spans="1:19" ht="15.4" x14ac:dyDescent="0.4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2"/>
      <c r="R2" s="52"/>
      <c r="S2" s="52"/>
    </row>
    <row r="3" spans="1:19" ht="15.4" x14ac:dyDescent="0.45">
      <c r="A3" s="52" t="s">
        <v>95</v>
      </c>
      <c r="B3" s="52">
        <v>40</v>
      </c>
      <c r="C3" s="52">
        <v>25</v>
      </c>
      <c r="D3" s="52">
        <v>5</v>
      </c>
      <c r="E3" s="52">
        <v>66</v>
      </c>
      <c r="F3" s="52">
        <v>81</v>
      </c>
      <c r="G3" s="52">
        <v>81</v>
      </c>
      <c r="H3" s="52">
        <v>81</v>
      </c>
      <c r="I3" s="52">
        <v>45</v>
      </c>
      <c r="J3" s="52">
        <v>29</v>
      </c>
      <c r="K3" s="52">
        <v>56</v>
      </c>
      <c r="L3" s="52">
        <v>0</v>
      </c>
      <c r="M3" s="52">
        <v>0</v>
      </c>
      <c r="N3" s="52">
        <v>0</v>
      </c>
      <c r="O3" s="52">
        <v>0</v>
      </c>
      <c r="P3" s="52">
        <v>0</v>
      </c>
      <c r="Q3" s="52"/>
      <c r="R3" s="52"/>
      <c r="S3" s="52"/>
    </row>
    <row r="4" spans="1:19" ht="15.4" x14ac:dyDescent="0.45">
      <c r="A4" s="52" t="s">
        <v>96</v>
      </c>
      <c r="B4" s="52">
        <v>21</v>
      </c>
      <c r="C4" s="52">
        <v>0</v>
      </c>
      <c r="D4" s="52">
        <v>2</v>
      </c>
      <c r="E4" s="52">
        <v>16</v>
      </c>
      <c r="F4" s="52">
        <v>19</v>
      </c>
      <c r="G4" s="52">
        <v>19</v>
      </c>
      <c r="H4" s="52">
        <v>19</v>
      </c>
      <c r="I4" s="52">
        <v>14</v>
      </c>
      <c r="J4" s="52">
        <v>17</v>
      </c>
      <c r="K4" s="52">
        <v>8</v>
      </c>
      <c r="L4" s="52">
        <v>1</v>
      </c>
      <c r="M4" s="52">
        <v>0</v>
      </c>
      <c r="N4" s="52">
        <v>7</v>
      </c>
      <c r="O4" s="52">
        <v>1</v>
      </c>
      <c r="P4" s="52">
        <v>3</v>
      </c>
      <c r="Q4" s="52"/>
      <c r="R4" s="52"/>
      <c r="S4" s="52"/>
    </row>
    <row r="5" spans="1:19" ht="15.4" x14ac:dyDescent="0.45">
      <c r="A5" s="52" t="s">
        <v>97</v>
      </c>
      <c r="B5" s="52">
        <v>66</v>
      </c>
      <c r="C5" s="52">
        <v>1</v>
      </c>
      <c r="D5" s="52">
        <v>3</v>
      </c>
      <c r="E5" s="52">
        <v>72</v>
      </c>
      <c r="F5" s="52">
        <v>111</v>
      </c>
      <c r="G5" s="52">
        <v>111</v>
      </c>
      <c r="H5" s="52">
        <v>111</v>
      </c>
      <c r="I5" s="52">
        <v>66</v>
      </c>
      <c r="J5" s="52">
        <v>56</v>
      </c>
      <c r="K5" s="52">
        <v>70</v>
      </c>
      <c r="L5" s="52">
        <v>0</v>
      </c>
      <c r="M5" s="52">
        <v>0</v>
      </c>
      <c r="N5" s="52">
        <v>2</v>
      </c>
      <c r="O5" s="52">
        <v>4</v>
      </c>
      <c r="P5" s="52">
        <v>0</v>
      </c>
      <c r="Q5" s="52"/>
      <c r="R5" s="52"/>
      <c r="S5" s="52"/>
    </row>
    <row r="6" spans="1:19" ht="15.4" x14ac:dyDescent="0.45">
      <c r="A6" s="52" t="s">
        <v>98</v>
      </c>
      <c r="B6" s="52">
        <v>14</v>
      </c>
      <c r="C6" s="52">
        <v>0</v>
      </c>
      <c r="D6" s="52">
        <v>3</v>
      </c>
      <c r="E6" s="52">
        <v>17</v>
      </c>
      <c r="F6" s="52">
        <v>29</v>
      </c>
      <c r="G6" s="52">
        <v>29</v>
      </c>
      <c r="H6" s="52">
        <v>29</v>
      </c>
      <c r="I6" s="52">
        <v>16</v>
      </c>
      <c r="J6" s="52">
        <v>16</v>
      </c>
      <c r="K6" s="52">
        <v>21</v>
      </c>
      <c r="L6" s="52">
        <v>0</v>
      </c>
      <c r="M6" s="52">
        <v>1</v>
      </c>
      <c r="N6" s="52">
        <v>0</v>
      </c>
      <c r="O6" s="52">
        <v>1</v>
      </c>
      <c r="P6" s="52">
        <v>0</v>
      </c>
      <c r="Q6" s="52"/>
      <c r="R6" s="52"/>
      <c r="S6" s="52"/>
    </row>
    <row r="7" spans="1:19" ht="15.4" x14ac:dyDescent="0.45">
      <c r="A7" s="53" t="s">
        <v>104</v>
      </c>
      <c r="B7" s="53">
        <f>SUM(B3:B6)</f>
        <v>141</v>
      </c>
      <c r="C7" s="53">
        <f t="shared" ref="C7:P7" si="0">SUM(C3:C6)</f>
        <v>26</v>
      </c>
      <c r="D7" s="53">
        <f t="shared" si="0"/>
        <v>13</v>
      </c>
      <c r="E7" s="53">
        <f t="shared" si="0"/>
        <v>171</v>
      </c>
      <c r="F7" s="53">
        <f t="shared" si="0"/>
        <v>240</v>
      </c>
      <c r="G7" s="53">
        <f t="shared" si="0"/>
        <v>240</v>
      </c>
      <c r="H7" s="53">
        <f t="shared" si="0"/>
        <v>240</v>
      </c>
      <c r="I7" s="53">
        <f t="shared" si="0"/>
        <v>141</v>
      </c>
      <c r="J7" s="53">
        <f t="shared" si="0"/>
        <v>118</v>
      </c>
      <c r="K7" s="53">
        <f t="shared" si="0"/>
        <v>155</v>
      </c>
      <c r="L7" s="53">
        <f t="shared" si="0"/>
        <v>1</v>
      </c>
      <c r="M7" s="53">
        <f t="shared" si="0"/>
        <v>1</v>
      </c>
      <c r="N7" s="53">
        <f t="shared" si="0"/>
        <v>9</v>
      </c>
      <c r="O7" s="53">
        <f t="shared" si="0"/>
        <v>6</v>
      </c>
      <c r="P7" s="53">
        <f t="shared" si="0"/>
        <v>3</v>
      </c>
      <c r="Q7" s="52"/>
      <c r="R7" s="52"/>
      <c r="S7" s="52"/>
    </row>
    <row r="8" spans="1:19" ht="15.75" thickBot="1" x14ac:dyDescent="0.5">
      <c r="A8" s="27" t="s">
        <v>67</v>
      </c>
      <c r="B8" s="62">
        <v>0</v>
      </c>
      <c r="C8" s="62">
        <v>0</v>
      </c>
      <c r="D8" s="62">
        <v>0</v>
      </c>
      <c r="E8" s="62">
        <v>0</v>
      </c>
      <c r="F8" s="62">
        <v>0</v>
      </c>
      <c r="G8" s="62">
        <v>0</v>
      </c>
      <c r="H8" s="62">
        <v>0</v>
      </c>
      <c r="I8" s="62">
        <v>0</v>
      </c>
      <c r="J8" s="62">
        <v>0</v>
      </c>
      <c r="K8" s="62">
        <v>0</v>
      </c>
      <c r="L8" s="62">
        <v>0</v>
      </c>
      <c r="M8" s="62">
        <v>0</v>
      </c>
      <c r="N8" s="62">
        <v>0</v>
      </c>
      <c r="O8" s="62">
        <v>0</v>
      </c>
      <c r="P8" s="62">
        <v>0</v>
      </c>
      <c r="Q8" s="1"/>
      <c r="R8" s="4"/>
      <c r="S8" s="52"/>
    </row>
    <row r="9" spans="1:19" ht="15.75" thickBot="1" x14ac:dyDescent="0.5">
      <c r="A9" s="27" t="s">
        <v>66</v>
      </c>
      <c r="B9" s="30">
        <f>+B8*B7</f>
        <v>0</v>
      </c>
      <c r="C9" s="30">
        <f t="shared" ref="C9:P9" si="1">+C8*C7</f>
        <v>0</v>
      </c>
      <c r="D9" s="30">
        <f t="shared" si="1"/>
        <v>0</v>
      </c>
      <c r="E9" s="30">
        <f t="shared" si="1"/>
        <v>0</v>
      </c>
      <c r="F9" s="30">
        <f t="shared" si="1"/>
        <v>0</v>
      </c>
      <c r="G9" s="30">
        <f t="shared" si="1"/>
        <v>0</v>
      </c>
      <c r="H9" s="30">
        <f t="shared" si="1"/>
        <v>0</v>
      </c>
      <c r="I9" s="30">
        <f t="shared" si="1"/>
        <v>0</v>
      </c>
      <c r="J9" s="30">
        <f t="shared" si="1"/>
        <v>0</v>
      </c>
      <c r="K9" s="30">
        <f t="shared" si="1"/>
        <v>0</v>
      </c>
      <c r="L9" s="30">
        <f t="shared" si="1"/>
        <v>0</v>
      </c>
      <c r="M9" s="30">
        <f t="shared" si="1"/>
        <v>0</v>
      </c>
      <c r="N9" s="30">
        <f t="shared" si="1"/>
        <v>0</v>
      </c>
      <c r="O9" s="30">
        <f t="shared" si="1"/>
        <v>0</v>
      </c>
      <c r="P9" s="30">
        <f t="shared" si="1"/>
        <v>0</v>
      </c>
      <c r="Q9" s="26">
        <f>SUM(B9:P9)</f>
        <v>0</v>
      </c>
      <c r="S9" s="52"/>
    </row>
    <row r="10" spans="1:19" ht="15.4" x14ac:dyDescent="0.45">
      <c r="A10" s="52"/>
      <c r="B10" s="52"/>
      <c r="C10" s="52"/>
      <c r="D10" s="52"/>
      <c r="E10" s="52"/>
      <c r="F10" s="52"/>
      <c r="G10" s="52"/>
      <c r="H10" s="52"/>
      <c r="I10" s="52"/>
      <c r="J10" s="52"/>
      <c r="L10" s="52"/>
      <c r="M10" s="52"/>
      <c r="N10" s="52"/>
      <c r="O10" s="23"/>
      <c r="P10" s="24"/>
      <c r="Q10" s="25" t="s">
        <v>99</v>
      </c>
      <c r="S10" s="52"/>
    </row>
    <row r="11" spans="1:19" ht="15.4" x14ac:dyDescent="0.45">
      <c r="A11" s="52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</row>
    <row r="12" spans="1:19" ht="15.4" x14ac:dyDescent="0.45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</row>
    <row r="13" spans="1:19" ht="15.4" x14ac:dyDescent="0.45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</row>
    <row r="14" spans="1:19" ht="15.4" x14ac:dyDescent="0.45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</row>
    <row r="15" spans="1:19" ht="15.4" x14ac:dyDescent="0.45">
      <c r="A15" s="52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</row>
  </sheetData>
  <sheetProtection algorithmName="SHA-512" hashValue="rrSzCioNc7RKmP05UrvW3/9gvliCvVwgJXZRq+wU9PI9qTbzs3WmKYaoxaOB1QZfaxGfsOVcwww1ANOG/NcKlQ==" saltValue="qK5uhwqHPC1+l6Xa2eufA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Bijlage 10 calc san midd Firda</vt:lpstr>
      <vt:lpstr>Oud FC (transport)</vt:lpstr>
      <vt:lpstr>'Bijlage 10 calc san midd Firda'!Afdrukbereik</vt:lpstr>
    </vt:vector>
  </TitlesOfParts>
  <Company>Accent Automatisering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Janssen</dc:creator>
  <cp:lastModifiedBy>Fred Janssen</cp:lastModifiedBy>
  <cp:lastPrinted>2021-06-30T12:08:37Z</cp:lastPrinted>
  <dcterms:created xsi:type="dcterms:W3CDTF">2021-05-27T07:19:46Z</dcterms:created>
  <dcterms:modified xsi:type="dcterms:W3CDTF">2026-05-13T09:51:43Z</dcterms:modified>
</cp:coreProperties>
</file>