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rogier/Library/CloudStorage/OneDrive-Docuvision/Equalit - Gemeente Oosterhout/2025/Definitieve bestanden/"/>
    </mc:Choice>
  </mc:AlternateContent>
  <xr:revisionPtr revIDLastSave="0" documentId="13_ncr:1_{CE803DF7-A86A-234D-AD8A-1B4C3877BB1F}" xr6:coauthVersionLast="47" xr6:coauthVersionMax="47" xr10:uidLastSave="{00000000-0000-0000-0000-000000000000}"/>
  <bookViews>
    <workbookView xWindow="0" yWindow="0" windowWidth="51200" windowHeight="28800" xr2:uid="{00000000-000D-0000-FFFF-FFFF00000000}"/>
  </bookViews>
  <sheets>
    <sheet name="Totalen" sheetId="1" r:id="rId1"/>
    <sheet name="Protocollen" sheetId="2" r:id="rId2"/>
    <sheet name="ABG Organisatie" sheetId="3" r:id="rId3"/>
    <sheet name="Goirle" sheetId="4" r:id="rId4"/>
    <sheet name="Hilvarenbeek" sheetId="5" r:id="rId5"/>
    <sheet name="Loon op Zand" sheetId="6" r:id="rId6"/>
    <sheet name="Oisterwijk" sheetId="7" r:id="rId7"/>
    <sheet name="Oosterhout" sheetId="8" r:id="rId8"/>
    <sheet name="Steenbergen" sheetId="9" r:id="rId9"/>
    <sheet name="Woensdrecht" sheetId="10" r:id="rId10"/>
    <sheet name="Zundert" sheetId="11" r:id="rId11"/>
    <sheet name="MidZuid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4" l="1"/>
  <c r="U15" i="12" l="1"/>
  <c r="T15" i="12"/>
  <c r="S15" i="12"/>
  <c r="R15" i="12"/>
  <c r="Q15" i="12"/>
  <c r="P15" i="12"/>
  <c r="O15" i="12"/>
  <c r="M13" i="12"/>
  <c r="L13" i="12"/>
  <c r="M12" i="12"/>
  <c r="L12" i="12"/>
  <c r="M11" i="12"/>
  <c r="L11" i="12"/>
  <c r="M10" i="12"/>
  <c r="L10" i="12"/>
  <c r="M9" i="12"/>
  <c r="L9" i="12"/>
  <c r="M8" i="12"/>
  <c r="L8" i="12"/>
  <c r="M7" i="12"/>
  <c r="L7" i="12"/>
  <c r="M6" i="12"/>
  <c r="L6" i="12"/>
  <c r="M5" i="12"/>
  <c r="L5" i="12"/>
  <c r="M4" i="12"/>
  <c r="L4" i="12"/>
  <c r="M3" i="12"/>
  <c r="L3" i="12"/>
  <c r="M2" i="12"/>
  <c r="L2" i="12"/>
  <c r="U12" i="11"/>
  <c r="T12" i="11"/>
  <c r="S12" i="11"/>
  <c r="R12" i="11"/>
  <c r="Q12" i="11"/>
  <c r="P12" i="11"/>
  <c r="O12" i="11"/>
  <c r="M10" i="11"/>
  <c r="L10" i="11"/>
  <c r="N10" i="11" s="1"/>
  <c r="M9" i="11"/>
  <c r="L9" i="11"/>
  <c r="M8" i="11"/>
  <c r="L8" i="11"/>
  <c r="M6" i="11"/>
  <c r="L6" i="11"/>
  <c r="M5" i="11"/>
  <c r="L5" i="11"/>
  <c r="M4" i="11"/>
  <c r="L4" i="11"/>
  <c r="M3" i="11"/>
  <c r="L3" i="11"/>
  <c r="M2" i="11"/>
  <c r="L2" i="11"/>
  <c r="V10" i="10"/>
  <c r="U10" i="10"/>
  <c r="T10" i="10"/>
  <c r="S10" i="10"/>
  <c r="R10" i="10"/>
  <c r="Q10" i="10"/>
  <c r="P10" i="10"/>
  <c r="N8" i="10"/>
  <c r="O8" i="10" s="1"/>
  <c r="M8" i="10"/>
  <c r="N7" i="10"/>
  <c r="O7" i="10" s="1"/>
  <c r="M7" i="10"/>
  <c r="N6" i="10"/>
  <c r="M6" i="10"/>
  <c r="N5" i="10"/>
  <c r="M5" i="10"/>
  <c r="N4" i="10"/>
  <c r="M4" i="10"/>
  <c r="N3" i="10"/>
  <c r="M3" i="10"/>
  <c r="N2" i="10"/>
  <c r="M2" i="10"/>
  <c r="U27" i="9"/>
  <c r="T27" i="9"/>
  <c r="S27" i="9"/>
  <c r="R27" i="9"/>
  <c r="Q27" i="9"/>
  <c r="P27" i="9"/>
  <c r="O27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N19" i="9" s="1"/>
  <c r="L19" i="9"/>
  <c r="M18" i="9"/>
  <c r="L18" i="9"/>
  <c r="M17" i="9"/>
  <c r="L17" i="9"/>
  <c r="M16" i="9"/>
  <c r="L16" i="9"/>
  <c r="M15" i="9"/>
  <c r="L15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M5" i="9"/>
  <c r="L5" i="9"/>
  <c r="M4" i="9"/>
  <c r="L4" i="9"/>
  <c r="M3" i="9"/>
  <c r="L3" i="9"/>
  <c r="M2" i="9"/>
  <c r="L2" i="9"/>
  <c r="U30" i="8"/>
  <c r="T30" i="8"/>
  <c r="S30" i="8"/>
  <c r="R30" i="8"/>
  <c r="Q30" i="8"/>
  <c r="P30" i="8"/>
  <c r="O30" i="8"/>
  <c r="M28" i="8"/>
  <c r="L28" i="8"/>
  <c r="M27" i="8"/>
  <c r="L27" i="8"/>
  <c r="M26" i="8"/>
  <c r="L26" i="8"/>
  <c r="M25" i="8"/>
  <c r="L25" i="8"/>
  <c r="M24" i="8"/>
  <c r="L24" i="8"/>
  <c r="M23" i="8"/>
  <c r="N23" i="8" s="1"/>
  <c r="L23" i="8"/>
  <c r="M22" i="8"/>
  <c r="L22" i="8"/>
  <c r="M21" i="8"/>
  <c r="L21" i="8"/>
  <c r="N21" i="8" s="1"/>
  <c r="M20" i="8"/>
  <c r="L20" i="8"/>
  <c r="M19" i="8"/>
  <c r="L19" i="8"/>
  <c r="M18" i="8"/>
  <c r="L18" i="8"/>
  <c r="N18" i="8" s="1"/>
  <c r="M17" i="8"/>
  <c r="L17" i="8"/>
  <c r="M16" i="8"/>
  <c r="L16" i="8"/>
  <c r="M15" i="8"/>
  <c r="L15" i="8"/>
  <c r="M14" i="8"/>
  <c r="L14" i="8"/>
  <c r="M13" i="8"/>
  <c r="L13" i="8"/>
  <c r="M12" i="8"/>
  <c r="L12" i="8"/>
  <c r="M11" i="8"/>
  <c r="L11" i="8"/>
  <c r="M10" i="8"/>
  <c r="L10" i="8"/>
  <c r="M9" i="8"/>
  <c r="L9" i="8"/>
  <c r="M8" i="8"/>
  <c r="L8" i="8"/>
  <c r="M7" i="8"/>
  <c r="L7" i="8"/>
  <c r="M6" i="8"/>
  <c r="L6" i="8"/>
  <c r="M5" i="8"/>
  <c r="L5" i="8"/>
  <c r="M4" i="8"/>
  <c r="N4" i="8" s="1"/>
  <c r="L4" i="8"/>
  <c r="M3" i="8"/>
  <c r="L3" i="8"/>
  <c r="M2" i="8"/>
  <c r="L2" i="8"/>
  <c r="M15" i="7"/>
  <c r="L15" i="7"/>
  <c r="M14" i="7"/>
  <c r="L14" i="7"/>
  <c r="M13" i="7"/>
  <c r="L13" i="7"/>
  <c r="M12" i="7"/>
  <c r="L12" i="7"/>
  <c r="M11" i="7"/>
  <c r="L11" i="7"/>
  <c r="M10" i="7"/>
  <c r="L10" i="7"/>
  <c r="M9" i="7"/>
  <c r="L9" i="7"/>
  <c r="M8" i="7"/>
  <c r="L8" i="7"/>
  <c r="M7" i="7"/>
  <c r="L7" i="7"/>
  <c r="M6" i="7"/>
  <c r="N6" i="7" s="1"/>
  <c r="L6" i="7"/>
  <c r="M5" i="7"/>
  <c r="L5" i="7"/>
  <c r="M4" i="7"/>
  <c r="L4" i="7"/>
  <c r="M3" i="7"/>
  <c r="L3" i="7"/>
  <c r="M2" i="7"/>
  <c r="L2" i="7"/>
  <c r="T14" i="6"/>
  <c r="S14" i="6"/>
  <c r="R14" i="6"/>
  <c r="Q14" i="6"/>
  <c r="P14" i="6"/>
  <c r="O14" i="6"/>
  <c r="N14" i="6"/>
  <c r="L12" i="6"/>
  <c r="K12" i="6"/>
  <c r="L11" i="6"/>
  <c r="K11" i="6"/>
  <c r="L10" i="6"/>
  <c r="K10" i="6"/>
  <c r="L9" i="6"/>
  <c r="K9" i="6"/>
  <c r="L8" i="6"/>
  <c r="K8" i="6"/>
  <c r="L7" i="6"/>
  <c r="M7" i="6" s="1"/>
  <c r="K7" i="6"/>
  <c r="L6" i="6"/>
  <c r="K6" i="6"/>
  <c r="L5" i="6"/>
  <c r="M5" i="6" s="1"/>
  <c r="K5" i="6"/>
  <c r="L4" i="6"/>
  <c r="K4" i="6"/>
  <c r="L3" i="6"/>
  <c r="K3" i="6"/>
  <c r="L2" i="6"/>
  <c r="K2" i="6"/>
  <c r="T13" i="5"/>
  <c r="S13" i="5"/>
  <c r="R13" i="5"/>
  <c r="Q13" i="5"/>
  <c r="P13" i="5"/>
  <c r="O13" i="5"/>
  <c r="N13" i="5"/>
  <c r="L11" i="5"/>
  <c r="K11" i="5"/>
  <c r="L10" i="5"/>
  <c r="K10" i="5"/>
  <c r="L9" i="5"/>
  <c r="K9" i="5"/>
  <c r="L8" i="5"/>
  <c r="K8" i="5"/>
  <c r="L7" i="5"/>
  <c r="K7" i="5"/>
  <c r="L6" i="5"/>
  <c r="K6" i="5"/>
  <c r="L5" i="5"/>
  <c r="K5" i="5"/>
  <c r="L4" i="5"/>
  <c r="K4" i="5"/>
  <c r="L3" i="5"/>
  <c r="K3" i="5"/>
  <c r="L2" i="5"/>
  <c r="K2" i="5"/>
  <c r="U19" i="4"/>
  <c r="S19" i="4"/>
  <c r="R19" i="4"/>
  <c r="Q19" i="4"/>
  <c r="P19" i="4"/>
  <c r="O19" i="4"/>
  <c r="M17" i="4"/>
  <c r="L17" i="4"/>
  <c r="M16" i="4"/>
  <c r="L16" i="4"/>
  <c r="N16" i="4" s="1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M8" i="4"/>
  <c r="L8" i="4"/>
  <c r="N8" i="4" s="1"/>
  <c r="M7" i="4"/>
  <c r="L7" i="4"/>
  <c r="M6" i="4"/>
  <c r="L6" i="4"/>
  <c r="M5" i="4"/>
  <c r="L5" i="4"/>
  <c r="M4" i="4"/>
  <c r="L4" i="4"/>
  <c r="M3" i="4"/>
  <c r="L3" i="4"/>
  <c r="M2" i="4"/>
  <c r="L2" i="4"/>
  <c r="U32" i="3"/>
  <c r="T32" i="3"/>
  <c r="S32" i="3"/>
  <c r="R32" i="3"/>
  <c r="Q32" i="3"/>
  <c r="P32" i="3"/>
  <c r="O32" i="3"/>
  <c r="M30" i="3"/>
  <c r="L30" i="3"/>
  <c r="M29" i="3"/>
  <c r="L29" i="3"/>
  <c r="M28" i="3"/>
  <c r="L28" i="3"/>
  <c r="M27" i="3"/>
  <c r="L27" i="3"/>
  <c r="M26" i="3"/>
  <c r="L26" i="3"/>
  <c r="M25" i="3"/>
  <c r="L25" i="3"/>
  <c r="M24" i="3"/>
  <c r="L24" i="3"/>
  <c r="M23" i="3"/>
  <c r="L23" i="3"/>
  <c r="M22" i="3"/>
  <c r="L22" i="3"/>
  <c r="M21" i="3"/>
  <c r="L21" i="3"/>
  <c r="M20" i="3"/>
  <c r="L20" i="3"/>
  <c r="M19" i="3"/>
  <c r="L19" i="3"/>
  <c r="M18" i="3"/>
  <c r="L18" i="3"/>
  <c r="M17" i="3"/>
  <c r="L17" i="3"/>
  <c r="N17" i="3" s="1"/>
  <c r="M16" i="3"/>
  <c r="L16" i="3"/>
  <c r="M15" i="3"/>
  <c r="L15" i="3"/>
  <c r="M14" i="3"/>
  <c r="L14" i="3"/>
  <c r="M13" i="3"/>
  <c r="L13" i="3"/>
  <c r="M12" i="3"/>
  <c r="L12" i="3"/>
  <c r="M11" i="3"/>
  <c r="L11" i="3"/>
  <c r="M10" i="3"/>
  <c r="L10" i="3"/>
  <c r="N10" i="3" s="1"/>
  <c r="M9" i="3"/>
  <c r="L9" i="3"/>
  <c r="M8" i="3"/>
  <c r="L8" i="3"/>
  <c r="M7" i="3"/>
  <c r="L7" i="3"/>
  <c r="M6" i="3"/>
  <c r="L6" i="3"/>
  <c r="M5" i="3"/>
  <c r="L5" i="3"/>
  <c r="M4" i="3"/>
  <c r="L4" i="3"/>
  <c r="M3" i="3"/>
  <c r="L3" i="3"/>
  <c r="M2" i="3"/>
  <c r="L2" i="3"/>
  <c r="N14" i="1"/>
  <c r="M14" i="1"/>
  <c r="L14" i="1"/>
  <c r="K14" i="1"/>
  <c r="J14" i="1"/>
  <c r="I14" i="1"/>
  <c r="H14" i="1"/>
  <c r="N13" i="1"/>
  <c r="M13" i="1"/>
  <c r="L13" i="1"/>
  <c r="K13" i="1"/>
  <c r="J13" i="1"/>
  <c r="I13" i="1"/>
  <c r="H13" i="1"/>
  <c r="N12" i="1"/>
  <c r="M12" i="1"/>
  <c r="L12" i="1"/>
  <c r="K12" i="1"/>
  <c r="J12" i="1"/>
  <c r="I12" i="1"/>
  <c r="H12" i="1"/>
  <c r="N11" i="1"/>
  <c r="M11" i="1"/>
  <c r="L11" i="1"/>
  <c r="K11" i="1"/>
  <c r="J11" i="1"/>
  <c r="I11" i="1"/>
  <c r="H11" i="1"/>
  <c r="N10" i="1"/>
  <c r="M10" i="1"/>
  <c r="L10" i="1"/>
  <c r="K10" i="1"/>
  <c r="J10" i="1"/>
  <c r="I10" i="1"/>
  <c r="H10" i="1"/>
  <c r="L9" i="1"/>
  <c r="I9" i="1"/>
  <c r="H9" i="1"/>
  <c r="N8" i="1"/>
  <c r="M8" i="1"/>
  <c r="L8" i="1"/>
  <c r="K8" i="1"/>
  <c r="J8" i="1"/>
  <c r="I8" i="1"/>
  <c r="H8" i="1"/>
  <c r="N7" i="1"/>
  <c r="M7" i="1"/>
  <c r="L7" i="1"/>
  <c r="K7" i="1"/>
  <c r="J7" i="1"/>
  <c r="I7" i="1"/>
  <c r="H7" i="1"/>
  <c r="N6" i="1"/>
  <c r="M6" i="1"/>
  <c r="L6" i="1"/>
  <c r="K6" i="1"/>
  <c r="J6" i="1"/>
  <c r="I6" i="1"/>
  <c r="H6" i="1"/>
  <c r="N5" i="1"/>
  <c r="M5" i="1"/>
  <c r="L5" i="1"/>
  <c r="K5" i="1"/>
  <c r="J5" i="1"/>
  <c r="I5" i="1"/>
  <c r="H5" i="1"/>
  <c r="F14" i="1" l="1"/>
  <c r="E14" i="1"/>
  <c r="N11" i="12"/>
  <c r="N3" i="12"/>
  <c r="N12" i="12"/>
  <c r="N5" i="12"/>
  <c r="N10" i="12"/>
  <c r="N2" i="12"/>
  <c r="N13" i="12"/>
  <c r="N4" i="12"/>
  <c r="N6" i="12"/>
  <c r="M15" i="12"/>
  <c r="L15" i="12"/>
  <c r="N8" i="12"/>
  <c r="N9" i="12"/>
  <c r="N5" i="11"/>
  <c r="E13" i="1"/>
  <c r="N9" i="11"/>
  <c r="N4" i="11"/>
  <c r="N3" i="11"/>
  <c r="L12" i="11"/>
  <c r="N6" i="11"/>
  <c r="N8" i="11"/>
  <c r="F13" i="1"/>
  <c r="M12" i="11"/>
  <c r="M10" i="10"/>
  <c r="O5" i="10"/>
  <c r="O6" i="10"/>
  <c r="E12" i="1"/>
  <c r="N10" i="10"/>
  <c r="O3" i="10"/>
  <c r="O4" i="10"/>
  <c r="F12" i="1"/>
  <c r="N20" i="9"/>
  <c r="F11" i="1"/>
  <c r="N9" i="9"/>
  <c r="N5" i="9"/>
  <c r="E11" i="1"/>
  <c r="N6" i="9"/>
  <c r="N13" i="9"/>
  <c r="N15" i="9"/>
  <c r="N22" i="9"/>
  <c r="N25" i="9"/>
  <c r="N16" i="9"/>
  <c r="N11" i="9"/>
  <c r="N2" i="9"/>
  <c r="N14" i="9"/>
  <c r="N4" i="9"/>
  <c r="N23" i="9"/>
  <c r="N21" i="9"/>
  <c r="N24" i="9"/>
  <c r="N7" i="9"/>
  <c r="N8" i="9"/>
  <c r="N17" i="9"/>
  <c r="N18" i="9"/>
  <c r="N10" i="9"/>
  <c r="L27" i="9"/>
  <c r="N3" i="9"/>
  <c r="N12" i="9"/>
  <c r="N8" i="8"/>
  <c r="N12" i="8"/>
  <c r="N27" i="8"/>
  <c r="N9" i="8"/>
  <c r="N17" i="8"/>
  <c r="N26" i="8"/>
  <c r="N28" i="8"/>
  <c r="N19" i="8"/>
  <c r="N6" i="8"/>
  <c r="N20" i="8"/>
  <c r="N7" i="8"/>
  <c r="N11" i="8"/>
  <c r="N10" i="8"/>
  <c r="N16" i="8"/>
  <c r="N14" i="8"/>
  <c r="L30" i="8"/>
  <c r="M30" i="8"/>
  <c r="E10" i="1"/>
  <c r="F10" i="1"/>
  <c r="N13" i="8"/>
  <c r="N22" i="8"/>
  <c r="N5" i="8"/>
  <c r="N3" i="8"/>
  <c r="N25" i="8"/>
  <c r="N15" i="8"/>
  <c r="N24" i="8"/>
  <c r="E9" i="1"/>
  <c r="N7" i="7"/>
  <c r="N14" i="7"/>
  <c r="N15" i="7"/>
  <c r="F9" i="1"/>
  <c r="N12" i="7"/>
  <c r="N11" i="7"/>
  <c r="N3" i="7"/>
  <c r="N4" i="7"/>
  <c r="N13" i="7"/>
  <c r="N9" i="7"/>
  <c r="M17" i="7"/>
  <c r="N8" i="7"/>
  <c r="N10" i="7"/>
  <c r="N2" i="7"/>
  <c r="N17" i="7" s="1"/>
  <c r="N5" i="7"/>
  <c r="L17" i="7"/>
  <c r="M12" i="6"/>
  <c r="M11" i="6"/>
  <c r="M8" i="6"/>
  <c r="F8" i="1"/>
  <c r="E8" i="1"/>
  <c r="M2" i="6"/>
  <c r="M10" i="6"/>
  <c r="L14" i="6"/>
  <c r="M3" i="6"/>
  <c r="M4" i="6"/>
  <c r="M9" i="6"/>
  <c r="K14" i="6"/>
  <c r="M6" i="6"/>
  <c r="F7" i="1"/>
  <c r="E7" i="1"/>
  <c r="M2" i="5"/>
  <c r="M3" i="5"/>
  <c r="M7" i="5"/>
  <c r="M9" i="5"/>
  <c r="M8" i="5"/>
  <c r="M10" i="5"/>
  <c r="M11" i="5"/>
  <c r="L13" i="5"/>
  <c r="M5" i="5"/>
  <c r="K13" i="5"/>
  <c r="M6" i="5"/>
  <c r="M4" i="5"/>
  <c r="N13" i="4"/>
  <c r="F6" i="1"/>
  <c r="N3" i="4"/>
  <c r="N4" i="4"/>
  <c r="N14" i="4"/>
  <c r="E6" i="1"/>
  <c r="L19" i="4"/>
  <c r="N17" i="4"/>
  <c r="N11" i="4"/>
  <c r="M19" i="4"/>
  <c r="N10" i="4"/>
  <c r="N12" i="4"/>
  <c r="N15" i="4"/>
  <c r="N9" i="4"/>
  <c r="N5" i="4"/>
  <c r="N6" i="4"/>
  <c r="N7" i="4"/>
  <c r="N29" i="3"/>
  <c r="N24" i="3"/>
  <c r="N8" i="3"/>
  <c r="E5" i="1"/>
  <c r="N18" i="3"/>
  <c r="N15" i="3"/>
  <c r="N27" i="3"/>
  <c r="N25" i="3"/>
  <c r="N16" i="3"/>
  <c r="N7" i="3"/>
  <c r="F5" i="1"/>
  <c r="N12" i="3"/>
  <c r="N28" i="3"/>
  <c r="N30" i="3"/>
  <c r="L32" i="3"/>
  <c r="N21" i="3"/>
  <c r="N4" i="3"/>
  <c r="N13" i="3"/>
  <c r="N22" i="3"/>
  <c r="N11" i="3"/>
  <c r="N3" i="3"/>
  <c r="N5" i="3"/>
  <c r="N14" i="3"/>
  <c r="N23" i="3"/>
  <c r="M32" i="3"/>
  <c r="N20" i="3"/>
  <c r="N6" i="3"/>
  <c r="N26" i="3"/>
  <c r="N9" i="3"/>
  <c r="N19" i="3"/>
  <c r="N17" i="1"/>
  <c r="M17" i="1"/>
  <c r="H22" i="1" s="1"/>
  <c r="H17" i="1"/>
  <c r="I17" i="1"/>
  <c r="J17" i="1"/>
  <c r="K17" i="1"/>
  <c r="L17" i="1"/>
  <c r="M27" i="9"/>
  <c r="N7" i="12"/>
  <c r="N2" i="3"/>
  <c r="N2" i="4"/>
  <c r="N2" i="11"/>
  <c r="N2" i="8"/>
  <c r="O2" i="10"/>
  <c r="G14" i="1" l="1"/>
  <c r="G11" i="1"/>
  <c r="N27" i="9"/>
  <c r="E17" i="1"/>
  <c r="F17" i="1"/>
  <c r="G9" i="1"/>
  <c r="M14" i="6"/>
  <c r="G8" i="1"/>
  <c r="M13" i="5"/>
  <c r="G7" i="1"/>
  <c r="H21" i="1"/>
  <c r="G13" i="1"/>
  <c r="N12" i="11"/>
  <c r="O10" i="10"/>
  <c r="G12" i="1"/>
  <c r="G6" i="1"/>
  <c r="N19" i="4"/>
  <c r="N15" i="12"/>
  <c r="G10" i="1"/>
  <c r="N30" i="8"/>
  <c r="N32" i="3"/>
  <c r="G5" i="1"/>
  <c r="G17" i="1" l="1"/>
</calcChain>
</file>

<file path=xl/sharedStrings.xml><?xml version="1.0" encoding="utf-8"?>
<sst xmlns="http://schemas.openxmlformats.org/spreadsheetml/2006/main" count="1510" uniqueCount="458">
  <si>
    <t>Totalen</t>
  </si>
  <si>
    <t>per maand Kleur</t>
  </si>
  <si>
    <t>per maand Zw/w</t>
  </si>
  <si>
    <t>per maand Totaal</t>
  </si>
  <si>
    <t>Type 1 - A4 MFP &gt; 25 ppm</t>
  </si>
  <si>
    <t>Geen onderzetkast</t>
  </si>
  <si>
    <t>Type 2 - A3 MFP &gt; 30 ppm</t>
  </si>
  <si>
    <t>Type 3 - A3 MFP &gt; 40 ppm</t>
  </si>
  <si>
    <t>Type 4 - A3 MFP &gt; 60 ppm</t>
  </si>
  <si>
    <t>Type 5 - A4 printer &gt; 30 ppm</t>
  </si>
  <si>
    <t>Extra papierlade (3de)</t>
  </si>
  <si>
    <t>ABG Organisatie</t>
  </si>
  <si>
    <t>Goirle</t>
  </si>
  <si>
    <t>Hilvarenbeek</t>
  </si>
  <si>
    <t>Loon op Zand</t>
  </si>
  <si>
    <t>Oisterwijk</t>
  </si>
  <si>
    <t>Oosterhout</t>
  </si>
  <si>
    <t>Steenbergen</t>
  </si>
  <si>
    <t>Woensdrecht</t>
  </si>
  <si>
    <t>Zundert</t>
  </si>
  <si>
    <t>MidZuid</t>
  </si>
  <si>
    <t xml:space="preserve">Deelnemer </t>
  </si>
  <si>
    <t xml:space="preserve">Protocol </t>
  </si>
  <si>
    <t xml:space="preserve">Woensdrecht </t>
  </si>
  <si>
    <t xml:space="preserve">Wiegand  </t>
  </si>
  <si>
    <t xml:space="preserve">OMWB                       </t>
  </si>
  <si>
    <t>Nedap</t>
  </si>
  <si>
    <t xml:space="preserve">Baarle Nassau </t>
  </si>
  <si>
    <t xml:space="preserve">MiFare </t>
  </si>
  <si>
    <t xml:space="preserve">Equalit </t>
  </si>
  <si>
    <t xml:space="preserve">Mifare </t>
  </si>
  <si>
    <t xml:space="preserve">Loon op Zand </t>
  </si>
  <si>
    <t xml:space="preserve">Oosterhout </t>
  </si>
  <si>
    <t xml:space="preserve">Goirle                           </t>
  </si>
  <si>
    <t>Mifaire</t>
  </si>
  <si>
    <t xml:space="preserve">Alphen Chaam </t>
  </si>
  <si>
    <t xml:space="preserve">Legic </t>
  </si>
  <si>
    <t xml:space="preserve">Gilze Rijen </t>
  </si>
  <si>
    <t xml:space="preserve">Zundert </t>
  </si>
  <si>
    <t xml:space="preserve">Oisterwijk </t>
  </si>
  <si>
    <t xml:space="preserve">HID Prox </t>
  </si>
  <si>
    <t xml:space="preserve">Digitag </t>
  </si>
  <si>
    <t xml:space="preserve">Hilvarenbeek </t>
  </si>
  <si>
    <t xml:space="preserve">AWID </t>
  </si>
  <si>
    <t xml:space="preserve">Steenbergen               </t>
  </si>
  <si>
    <t>Fleet</t>
  </si>
  <si>
    <t>Serial number</t>
  </si>
  <si>
    <t>Model</t>
  </si>
  <si>
    <t>Category</t>
  </si>
  <si>
    <t>Address</t>
  </si>
  <si>
    <t>Postal code</t>
  </si>
  <si>
    <t>City</t>
  </si>
  <si>
    <t>Volume (clicks)</t>
  </si>
  <si>
    <t>Colour (clicks)</t>
  </si>
  <si>
    <t>B&amp;W (clicks)</t>
  </si>
  <si>
    <t>ABG Gemeenten</t>
  </si>
  <si>
    <t>2YM07894</t>
  </si>
  <si>
    <t>IR ADV DX C5840I</t>
  </si>
  <si>
    <t>MFD Colour</t>
  </si>
  <si>
    <t>Willibrordplein 1</t>
  </si>
  <si>
    <t>5131 AV</t>
  </si>
  <si>
    <t>Alphen NB</t>
  </si>
  <si>
    <t>2YM07966</t>
  </si>
  <si>
    <t>NQLA007416</t>
  </si>
  <si>
    <t>IS X 1643P</t>
  </si>
  <si>
    <t>Printer BW</t>
  </si>
  <si>
    <t>NQLA007418</t>
  </si>
  <si>
    <t>2ER22312</t>
  </si>
  <si>
    <t>IR ADV DX C257I</t>
  </si>
  <si>
    <t>Smederijstraat 4</t>
  </si>
  <si>
    <t>5111 PT</t>
  </si>
  <si>
    <t>Baarle-Nassau</t>
  </si>
  <si>
    <t>2ER22355</t>
  </si>
  <si>
    <t>Singel 1</t>
  </si>
  <si>
    <t>5111 CC</t>
  </si>
  <si>
    <t>2YM07963</t>
  </si>
  <si>
    <t>2YM08238</t>
  </si>
  <si>
    <t>2YM08240</t>
  </si>
  <si>
    <t/>
  </si>
  <si>
    <t>BAVX00596</t>
  </si>
  <si>
    <t>IPF TX 3000</t>
  </si>
  <si>
    <t>LFP Colour</t>
  </si>
  <si>
    <t>NQLA007411</t>
  </si>
  <si>
    <t>2ER22317</t>
  </si>
  <si>
    <t>Florijnstraat 7</t>
  </si>
  <si>
    <t>4861 BW</t>
  </si>
  <si>
    <t>Chaam</t>
  </si>
  <si>
    <t>2YM07892</t>
  </si>
  <si>
    <t>Florijnstraat 7 A</t>
  </si>
  <si>
    <t>2YM07922</t>
  </si>
  <si>
    <t>Raadhuisplein 1</t>
  </si>
  <si>
    <t>5121 JX</t>
  </si>
  <si>
    <t>Rijen</t>
  </si>
  <si>
    <t>2YM07945</t>
  </si>
  <si>
    <t>2YM07961</t>
  </si>
  <si>
    <t>2YM07967</t>
  </si>
  <si>
    <t>Parallelweg 36</t>
  </si>
  <si>
    <t>5121 LD</t>
  </si>
  <si>
    <t>2YM07973</t>
  </si>
  <si>
    <t>2YM07974</t>
  </si>
  <si>
    <t>2YM08241</t>
  </si>
  <si>
    <t>3EQ02949</t>
  </si>
  <si>
    <t>IMAGEPRESSC165</t>
  </si>
  <si>
    <t>NQLA007408</t>
  </si>
  <si>
    <t>NQLA007409</t>
  </si>
  <si>
    <t>NQLA007410</t>
  </si>
  <si>
    <t>NQLA007415</t>
  </si>
  <si>
    <t>2YM07919</t>
  </si>
  <si>
    <t>Magistratenlaan 222</t>
  </si>
  <si>
    <t>5223 MA</t>
  </si>
  <si>
    <t>'s-Hertogenbosch</t>
  </si>
  <si>
    <t>ABG-Organisatie</t>
  </si>
  <si>
    <t>NGRA104978</t>
  </si>
  <si>
    <t>LBP312x</t>
  </si>
  <si>
    <t>ABG BG Balie</t>
  </si>
  <si>
    <t>NPPA014251</t>
  </si>
  <si>
    <t>LBP325X</t>
  </si>
  <si>
    <t>ABG  Balie</t>
  </si>
  <si>
    <t>NGKA106425</t>
  </si>
  <si>
    <t>LBP710Cx</t>
  </si>
  <si>
    <t>Printer Colour</t>
  </si>
  <si>
    <t>ABG - IND - BG</t>
  </si>
  <si>
    <t>Leeghwaterlaan 16</t>
  </si>
  <si>
    <t>5223 BA</t>
  </si>
  <si>
    <t>GEMEENTE GOIRLE</t>
  </si>
  <si>
    <t>22D24138</t>
  </si>
  <si>
    <t>IR ADV DX C3730I</t>
  </si>
  <si>
    <t>A0 Burgerzaken</t>
  </si>
  <si>
    <t>Oranjeplein 1</t>
  </si>
  <si>
    <t>5051 LT</t>
  </si>
  <si>
    <t>22D24140</t>
  </si>
  <si>
    <t>A3</t>
  </si>
  <si>
    <t>2ER22558</t>
  </si>
  <si>
    <t>A0 (receptie)</t>
  </si>
  <si>
    <t>2XN01737</t>
  </si>
  <si>
    <t>IR ADV DX C5860I</t>
  </si>
  <si>
    <t>B0 (bode)</t>
  </si>
  <si>
    <t>2YM08102</t>
  </si>
  <si>
    <t>A2</t>
  </si>
  <si>
    <t>2YM08103</t>
  </si>
  <si>
    <t>B0 (DIV)</t>
  </si>
  <si>
    <t>2YM08308</t>
  </si>
  <si>
    <t>B1</t>
  </si>
  <si>
    <t>2YM08310</t>
  </si>
  <si>
    <t>A1</t>
  </si>
  <si>
    <t>2QF12449</t>
  </si>
  <si>
    <t>MF746CX</t>
  </si>
  <si>
    <t>GLE fractiekamer</t>
  </si>
  <si>
    <t>NGRA035526</t>
  </si>
  <si>
    <t>GLE balie 3</t>
  </si>
  <si>
    <t>NGRA035529</t>
  </si>
  <si>
    <t>GLE burgerzaken backoffice</t>
  </si>
  <si>
    <t>NGRA035530</t>
  </si>
  <si>
    <t>GLE 1e verd. bestuurssecretariaat</t>
  </si>
  <si>
    <t>NGRA035533</t>
  </si>
  <si>
    <t>GLE Sporthal de Haspel</t>
  </si>
  <si>
    <t>Grobbendonckpark 42</t>
  </si>
  <si>
    <t>5051 KR</t>
  </si>
  <si>
    <t>NGRA035534</t>
  </si>
  <si>
    <t>GLE balie 2</t>
  </si>
  <si>
    <t>NGRA035689</t>
  </si>
  <si>
    <t>GLE balie 1</t>
  </si>
  <si>
    <t>NGRA035691</t>
  </si>
  <si>
    <t>GLE 1e verd. gang Bgebouw</t>
  </si>
  <si>
    <t>Protocol</t>
  </si>
  <si>
    <t>verwerkt:</t>
  </si>
  <si>
    <t xml:space="preserve">ja </t>
  </si>
  <si>
    <t>Gemeente Hilvarenbeek</t>
  </si>
  <si>
    <t>22D24123</t>
  </si>
  <si>
    <t>Bukkumweg 28</t>
  </si>
  <si>
    <t>5081 CT</t>
  </si>
  <si>
    <t>2ER20682</t>
  </si>
  <si>
    <t>Vrijthof 10</t>
  </si>
  <si>
    <t>5081 CA</t>
  </si>
  <si>
    <t>2ER20745</t>
  </si>
  <si>
    <t>2YM08112</t>
  </si>
  <si>
    <t>2YM08309</t>
  </si>
  <si>
    <t>3EQ02939</t>
  </si>
  <si>
    <t>NQLA008831</t>
  </si>
  <si>
    <t>NQLA008838</t>
  </si>
  <si>
    <t>NQLA008839</t>
  </si>
  <si>
    <t>NQLA009290</t>
  </si>
  <si>
    <t>Gemeente Loon op Zand</t>
  </si>
  <si>
    <t>22D16493</t>
  </si>
  <si>
    <t>Anton Pieckplein 1</t>
  </si>
  <si>
    <t>5171 CV</t>
  </si>
  <si>
    <t>Kaatsheuvel</t>
  </si>
  <si>
    <t>22D23353</t>
  </si>
  <si>
    <t>22D23602</t>
  </si>
  <si>
    <t>Liechtensteinstraat 4</t>
  </si>
  <si>
    <t>5171 PH</t>
  </si>
  <si>
    <t>2ER20762</t>
  </si>
  <si>
    <t>2YM08069</t>
  </si>
  <si>
    <t>NQLA007258</t>
  </si>
  <si>
    <t>NQLA007260</t>
  </si>
  <si>
    <t>NQLA007262</t>
  </si>
  <si>
    <t>NQLA007265</t>
  </si>
  <si>
    <t>NQLA007266</t>
  </si>
  <si>
    <t>2ER20705</t>
  </si>
  <si>
    <t>Doelen 2</t>
  </si>
  <si>
    <t>5175 CP</t>
  </si>
  <si>
    <t>Location</t>
  </si>
  <si>
    <t>Booklet Finisher</t>
  </si>
  <si>
    <t>Gemeente Oisterwijk</t>
  </si>
  <si>
    <t>22D24697</t>
  </si>
  <si>
    <t>protw413 GEM OIS Werf</t>
  </si>
  <si>
    <t>Veldweg 6</t>
  </si>
  <si>
    <t>5061 KJ</t>
  </si>
  <si>
    <t>22D24698</t>
  </si>
  <si>
    <t>protw407 GEM OIS 2de Et. thv kamer 201  Vrijdag tot 12.30 open</t>
  </si>
  <si>
    <t>De Lind 44</t>
  </si>
  <si>
    <t>5061 HX</t>
  </si>
  <si>
    <t>22D24700</t>
  </si>
  <si>
    <t>protw408 GEM OIS 2de Et. thv kmr 227</t>
  </si>
  <si>
    <t>22D24701</t>
  </si>
  <si>
    <t>bgprotw400 GEM OIS BG Receptie</t>
  </si>
  <si>
    <t>22D24702</t>
  </si>
  <si>
    <t>protw410 GEM OIS Backof. kamer 29    tss 9 en 5u behalve vrijdag alleen ochtend tot 12.30</t>
  </si>
  <si>
    <t>22D24704</t>
  </si>
  <si>
    <t>protw406 GEM OIS BG CPB Acht.kast</t>
  </si>
  <si>
    <t>22D24706</t>
  </si>
  <si>
    <t>protw409 GEM OIS BG Unit 2 thv kmr 025</t>
  </si>
  <si>
    <t>2ER20938</t>
  </si>
  <si>
    <t>protw403 GEM OIS Balie 3</t>
  </si>
  <si>
    <t>2ER20955</t>
  </si>
  <si>
    <t>gemeentekantoor BG kamer 29 burgerzaken</t>
  </si>
  <si>
    <t>2ER20995</t>
  </si>
  <si>
    <t>protw402 GEM OIS Balie 2</t>
  </si>
  <si>
    <t>2XN01924</t>
  </si>
  <si>
    <t>protw411 GEM OIS BG Repro</t>
  </si>
  <si>
    <t>2YM08796</t>
  </si>
  <si>
    <t>protw404 GEM OIS BG Unit 1 thv Kmr 012a</t>
  </si>
  <si>
    <t>2YM08802</t>
  </si>
  <si>
    <t>protw401 GEM OIS 1ste Et. thv kmr 123</t>
  </si>
  <si>
    <t>2YM08985</t>
  </si>
  <si>
    <t>protw405 GEM OIS 1ste Et.unit 3 thv kmr 137</t>
  </si>
  <si>
    <t>gecontroleerd</t>
  </si>
  <si>
    <t>gaan per oktober/november naar nieuwe locatie</t>
  </si>
  <si>
    <t>laat mij voor het einde van de maand weten hoeveel we opnemen</t>
  </si>
  <si>
    <t>2x printer bij balie</t>
  </si>
  <si>
    <t>1x eerste verdieping</t>
  </si>
  <si>
    <t>1x 2de verdieping</t>
  </si>
  <si>
    <t>Gemeente Oosterhout</t>
  </si>
  <si>
    <t>22D04397</t>
  </si>
  <si>
    <t>GEM-OTH Equalit 2e etage</t>
  </si>
  <si>
    <t>DISTRIBUTIEWEG 15</t>
  </si>
  <si>
    <t>4906 AD</t>
  </si>
  <si>
    <t>Oosterhout NB</t>
  </si>
  <si>
    <t>22D04441</t>
  </si>
  <si>
    <t>GEM-OTH Equalit 3e etage</t>
  </si>
  <si>
    <t>22D23879</t>
  </si>
  <si>
    <t>GEM-OTH Afdeling A.206</t>
  </si>
  <si>
    <t>Slotjesveld 1</t>
  </si>
  <si>
    <t>4902 ZP</t>
  </si>
  <si>
    <t>22D24020</t>
  </si>
  <si>
    <t>GEM-OTH Publiekshal receptie</t>
  </si>
  <si>
    <t>22D24021</t>
  </si>
  <si>
    <t>GEM-OTH Backoffice Balies</t>
  </si>
  <si>
    <t>22D24037</t>
  </si>
  <si>
    <t>22D24566</t>
  </si>
  <si>
    <t>GEM-OTH Afdeling P&amp;O</t>
  </si>
  <si>
    <t>2ER11803</t>
  </si>
  <si>
    <t>GEM-OTH Sporthal Oosterheidehal</t>
  </si>
  <si>
    <t>Lodewijk Napoleonlaan 111</t>
  </si>
  <si>
    <t>4904 LH</t>
  </si>
  <si>
    <t>2ER20756</t>
  </si>
  <si>
    <t>GEM-OTH Afdeling E3.03</t>
  </si>
  <si>
    <t>2ER20759</t>
  </si>
  <si>
    <t>GEM-OTH Zwembad de Warande</t>
  </si>
  <si>
    <t>Wilhelminakanaal Zuid 66</t>
  </si>
  <si>
    <t>4903 RA</t>
  </si>
  <si>
    <t>2ER20764</t>
  </si>
  <si>
    <t>GEM-OTH Balie 2</t>
  </si>
  <si>
    <t>2ER20767</t>
  </si>
  <si>
    <t>GEM-OTH Receptie</t>
  </si>
  <si>
    <t>2ER20768</t>
  </si>
  <si>
    <t>GEM-OTH Balie 3</t>
  </si>
  <si>
    <t>2ER20769</t>
  </si>
  <si>
    <t>GEM-OTH afvalwerf</t>
  </si>
  <si>
    <t>Kanaalstraat 1</t>
  </si>
  <si>
    <t>4905 BH</t>
  </si>
  <si>
    <t>2ER20823</t>
  </si>
  <si>
    <t>GEM-OTH  balie 1 en 2</t>
  </si>
  <si>
    <t>2ER20830</t>
  </si>
  <si>
    <t>GEM-OTH Afdeling C1/D1</t>
  </si>
  <si>
    <t>2XN01983</t>
  </si>
  <si>
    <t>GEM-OTH afdeling C5.03</t>
  </si>
  <si>
    <t>2YM07558</t>
  </si>
  <si>
    <t>GEM-OTH afdeling B1.10 Burgerzaken</t>
  </si>
  <si>
    <t>2YM07663</t>
  </si>
  <si>
    <t>GEM-OTH Afdeling E1.03</t>
  </si>
  <si>
    <t>2YM07665</t>
  </si>
  <si>
    <t>GEM-OTH Afdeling A4.06</t>
  </si>
  <si>
    <t>2YM07669</t>
  </si>
  <si>
    <t>GEM-OTH Zwembad de Warande (printer ruimte)    08:00 tot 17:00</t>
  </si>
  <si>
    <t>2YM07670</t>
  </si>
  <si>
    <t>GEM-OTH 1e etage</t>
  </si>
  <si>
    <t>2YM07834</t>
  </si>
  <si>
    <t>GEM-OTH Afdeling B3.03</t>
  </si>
  <si>
    <t>2YM07838</t>
  </si>
  <si>
    <t>GEM-OTH Afdeling C1.09</t>
  </si>
  <si>
    <t>2YM07839</t>
  </si>
  <si>
    <t>GEM-OTH Afdeling C1.03</t>
  </si>
  <si>
    <t>2YM07841</t>
  </si>
  <si>
    <t>GEM-OTH Afdeling D3.03</t>
  </si>
  <si>
    <t>2YM07843</t>
  </si>
  <si>
    <t>GEM-OTH Afdeling B5.03</t>
  </si>
  <si>
    <t xml:space="preserve">Eind 2027 verhuizen </t>
  </si>
  <si>
    <t>Midden centrum</t>
  </si>
  <si>
    <t>GEMEENTE STEENBERGEN</t>
  </si>
  <si>
    <t>4HX02729</t>
  </si>
  <si>
    <t>IR ADV DX C259I</t>
  </si>
  <si>
    <t>Receptie zwembad</t>
  </si>
  <si>
    <t>Dorus Rijkersstraat 2</t>
  </si>
  <si>
    <t>4671 AA</t>
  </si>
  <si>
    <t>Dinteloord</t>
  </si>
  <si>
    <t>NPPA013173</t>
  </si>
  <si>
    <t>Aquadintel-kassa</t>
  </si>
  <si>
    <t>22D23404</t>
  </si>
  <si>
    <t>prsbgpubliek GEM STB Publ.hal</t>
  </si>
  <si>
    <t>Buiten de Veste 1</t>
  </si>
  <si>
    <t>4652 GA</t>
  </si>
  <si>
    <t>Steenbergen NB</t>
  </si>
  <si>
    <t>22D23508</t>
  </si>
  <si>
    <t>prsbg405 GEM STB Burgerz. achter Balie</t>
  </si>
  <si>
    <t>2YM02237</t>
  </si>
  <si>
    <t>prsbg400 GEM STB Servicepunt 0</t>
  </si>
  <si>
    <t>2YM08082</t>
  </si>
  <si>
    <t>prsbg402 GEM STB Servicepunt 2        OP:</t>
  </si>
  <si>
    <t>2YM08088</t>
  </si>
  <si>
    <t>prsbg407 GEM STB Vraagw. afd.</t>
  </si>
  <si>
    <t>FABRIEKSDIJK 6</t>
  </si>
  <si>
    <t>4651 BR</t>
  </si>
  <si>
    <t>2YM08089</t>
  </si>
  <si>
    <t>prsbg406 GEMSTB Vraagw. Gang</t>
  </si>
  <si>
    <t>2YM08301</t>
  </si>
  <si>
    <t>prsbg401 GEM STB Servicepunt 1</t>
  </si>
  <si>
    <t>2YM08303</t>
  </si>
  <si>
    <t>prsbg408 GEM STB Werkplaats</t>
  </si>
  <si>
    <t>Van Andelstraat 8</t>
  </si>
  <si>
    <t>4651 TA</t>
  </si>
  <si>
    <t>3EQ02850</t>
  </si>
  <si>
    <t>prsbg403 GEM STB K109 Repro</t>
  </si>
  <si>
    <t>NGCA101961</t>
  </si>
  <si>
    <t>LBP712CX</t>
  </si>
  <si>
    <t>A200 Kabinet</t>
  </si>
  <si>
    <t>NPPA013158</t>
  </si>
  <si>
    <t>K001</t>
  </si>
  <si>
    <t>NPPA013159</t>
  </si>
  <si>
    <t>Balie 7</t>
  </si>
  <si>
    <t>NPPA013174</t>
  </si>
  <si>
    <t>A202 Bestuursecretariaat</t>
  </si>
  <si>
    <t>NPPA013175</t>
  </si>
  <si>
    <t>Balie 4</t>
  </si>
  <si>
    <t>NPPA013176</t>
  </si>
  <si>
    <t>K000 SC-CB&amp;T</t>
  </si>
  <si>
    <t>NPPA013177</t>
  </si>
  <si>
    <t>Balie 6</t>
  </si>
  <si>
    <t>NPPA013178</t>
  </si>
  <si>
    <t>Spreekkamer 2</t>
  </si>
  <si>
    <t>NPPA013179</t>
  </si>
  <si>
    <t>Balie 5</t>
  </si>
  <si>
    <t>NPPA013181</t>
  </si>
  <si>
    <t>Spreekkamer 1</t>
  </si>
  <si>
    <t>NPPA013182</t>
  </si>
  <si>
    <t>bgBuitendienst Beheer/OB-Milieustraat</t>
  </si>
  <si>
    <t>NPPA013183</t>
  </si>
  <si>
    <t>Balie 3</t>
  </si>
  <si>
    <t>NPPA013184</t>
  </si>
  <si>
    <t>K003 SC-BUR</t>
  </si>
  <si>
    <t>gaat ander protocol worden</t>
  </si>
  <si>
    <t>Bart is daar mee bezig</t>
  </si>
  <si>
    <t>Country</t>
  </si>
  <si>
    <t>Gemeentehuis Woensdrecht Hoogerheide</t>
  </si>
  <si>
    <t>22D24433</t>
  </si>
  <si>
    <t>prwsd403 GEM WOE gemeentew.</t>
  </si>
  <si>
    <t>Doelstraat 3</t>
  </si>
  <si>
    <t>4631 RH</t>
  </si>
  <si>
    <t>Hoogerheide</t>
  </si>
  <si>
    <t>NL</t>
  </si>
  <si>
    <t>22D24532</t>
  </si>
  <si>
    <t>prwsd402 GEM WOE K132</t>
  </si>
  <si>
    <t>Huijbergseweg 3</t>
  </si>
  <si>
    <t>4631 GC</t>
  </si>
  <si>
    <t>2ER58022</t>
  </si>
  <si>
    <t>Begane grond</t>
  </si>
  <si>
    <t>2YM08120</t>
  </si>
  <si>
    <t>1e</t>
  </si>
  <si>
    <t>2YM08126</t>
  </si>
  <si>
    <t>prwsd400 GEM WOE BG</t>
  </si>
  <si>
    <t>NQLA036264</t>
  </si>
  <si>
    <t>NQLA036285</t>
  </si>
  <si>
    <t>Gemeente Zundert</t>
  </si>
  <si>
    <t>NQLA005824</t>
  </si>
  <si>
    <t>prznd300 GEM ZUN Receptie</t>
  </si>
  <si>
    <t>2XN01641</t>
  </si>
  <si>
    <t>prznd402 GEM ZUN Repro</t>
  </si>
  <si>
    <t>MARKT 1</t>
  </si>
  <si>
    <t>4881 CN</t>
  </si>
  <si>
    <t>2YM07902</t>
  </si>
  <si>
    <t>prznd400 GEMZUN BG</t>
  </si>
  <si>
    <t>2YM07905</t>
  </si>
  <si>
    <t>prznd401GEM ZUN 1e verd. Best.</t>
  </si>
  <si>
    <t>2YM07910</t>
  </si>
  <si>
    <t>prznd403 GEM ZUN BG  08:00 tot 17:00  Vrijdag's gesloten</t>
  </si>
  <si>
    <t>Bredaseweg 1</t>
  </si>
  <si>
    <t>4881 DC</t>
  </si>
  <si>
    <t>Extra</t>
  </si>
  <si>
    <t>Bredaseweg verhuist naar Hofdreef</t>
  </si>
  <si>
    <t>Hofdreef</t>
  </si>
  <si>
    <t>4BU07694</t>
  </si>
  <si>
    <t>IR ADV DX C3830I</t>
  </si>
  <si>
    <t>GEM-ZUN Gemeentewerf</t>
  </si>
  <si>
    <t>De Ambachten 18</t>
  </si>
  <si>
    <t>4881 XZ</t>
  </si>
  <si>
    <t>NQLA007857</t>
  </si>
  <si>
    <t>prznd302 GEM ZUN Balie 2</t>
  </si>
  <si>
    <t>NQLA007872</t>
  </si>
  <si>
    <t>prznd301 GEM ZUN Balie 1</t>
  </si>
  <si>
    <t>MidZuid B.V.</t>
  </si>
  <si>
    <t>22D24912</t>
  </si>
  <si>
    <t>Opslag</t>
  </si>
  <si>
    <t>Kalverstraat 90 C</t>
  </si>
  <si>
    <t>4921 AT</t>
  </si>
  <si>
    <t>Made</t>
  </si>
  <si>
    <t>22D24865</t>
  </si>
  <si>
    <t>BG</t>
  </si>
  <si>
    <t>Wilhelminakanaal Noord 3</t>
  </si>
  <si>
    <t>4902 VR</t>
  </si>
  <si>
    <t>2ER23037</t>
  </si>
  <si>
    <t>prmz401 MZD Productie</t>
  </si>
  <si>
    <t>2ER23072</t>
  </si>
  <si>
    <t>prmz402 MZD Productie trap</t>
  </si>
  <si>
    <t>2ER23076</t>
  </si>
  <si>
    <t>prmz400 MZD Productie     08:00 tot 16:45</t>
  </si>
  <si>
    <t>2ER23101</t>
  </si>
  <si>
    <t>2ER23110</t>
  </si>
  <si>
    <t>prmz403 MZD Magazijn</t>
  </si>
  <si>
    <t>2ER23127</t>
  </si>
  <si>
    <t>prmz405 MZD Productie</t>
  </si>
  <si>
    <t>2YM09192</t>
  </si>
  <si>
    <t>prmz406MZD Personeelszaken BG</t>
  </si>
  <si>
    <t>3EQ03049</t>
  </si>
  <si>
    <t>prmz407 MZD Begane Grond</t>
  </si>
  <si>
    <t>22D24905</t>
  </si>
  <si>
    <t>prmz411 MZD Groenvoorziening BG</t>
  </si>
  <si>
    <t>Julianalaan 103</t>
  </si>
  <si>
    <t>4941 JC</t>
  </si>
  <si>
    <t>Raamsdonksveer</t>
  </si>
  <si>
    <t>22D24910</t>
  </si>
  <si>
    <t>Bagijnhof 60</t>
  </si>
  <si>
    <t>4264 AZ</t>
  </si>
  <si>
    <t>Veen</t>
  </si>
  <si>
    <t>Type 6 - A4 kleuren printer &gt; 30 ppm</t>
  </si>
  <si>
    <t>Totaal MFP</t>
  </si>
  <si>
    <t>Totaal Printer</t>
  </si>
  <si>
    <t>Wiegand, Nedap, Mifare, Legic, HID Prox, Digitag en AWID</t>
  </si>
  <si>
    <t>Naar nieuwe locatie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</si>
</sst>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Aptos Narrow"/>
    </font>
    <font>
      <sz val="10"/>
      <color rgb="FF1F497D"/>
      <name val="Century Gothic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37" fontId="0" fillId="0" borderId="0" xfId="0" applyNumberFormat="1"/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37" fontId="0" fillId="0" borderId="1" xfId="0" applyNumberFormat="1" applyBorder="1"/>
    <xf numFmtId="3" fontId="0" fillId="0" borderId="1" xfId="0" applyNumberFormat="1" applyBorder="1" applyAlignment="1">
      <alignment horizontal="center"/>
    </xf>
    <xf numFmtId="0" fontId="1" fillId="0" borderId="1" xfId="1" applyBorder="1"/>
    <xf numFmtId="37" fontId="1" fillId="0" borderId="1" xfId="1" applyNumberFormat="1" applyBorder="1"/>
    <xf numFmtId="3" fontId="0" fillId="0" borderId="1" xfId="0" applyNumberForma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center" wrapText="1"/>
    </xf>
    <xf numFmtId="0" fontId="0" fillId="2" borderId="0" xfId="0" applyFill="1"/>
    <xf numFmtId="16" fontId="0" fillId="0" borderId="0" xfId="0" applyNumberFormat="1"/>
    <xf numFmtId="0" fontId="0" fillId="0" borderId="1" xfId="0" applyBorder="1" applyAlignment="1">
      <alignment horizontal="center" vertical="top"/>
    </xf>
    <xf numFmtId="3" fontId="0" fillId="0" borderId="0" xfId="0" applyNumberFormat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4" borderId="1" xfId="0" applyFill="1" applyBorder="1"/>
    <xf numFmtId="3" fontId="0" fillId="4" borderId="1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0" xfId="0" applyFill="1"/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0" fillId="3" borderId="0" xfId="0" applyFill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vertical="center" wrapText="1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22"/>
  <sheetViews>
    <sheetView tabSelected="1" zoomScale="130" zoomScaleNormal="130" workbookViewId="0">
      <selection activeCell="J26" sqref="J26"/>
    </sheetView>
  </sheetViews>
  <sheetFormatPr baseColWidth="10" defaultRowHeight="15" x14ac:dyDescent="0.2"/>
  <cols>
    <col min="4" max="4" width="14.83203125" customWidth="1"/>
    <col min="5" max="5" width="13.1640625" customWidth="1"/>
    <col min="6" max="6" width="13" customWidth="1"/>
    <col min="7" max="7" width="13.83203125" customWidth="1"/>
    <col min="15" max="15" width="10.83203125" style="4"/>
  </cols>
  <sheetData>
    <row r="3" spans="2:15" x14ac:dyDescent="0.2">
      <c r="B3" t="s">
        <v>0</v>
      </c>
    </row>
    <row r="4" spans="2:15" ht="85.25" customHeight="1" x14ac:dyDescent="0.2">
      <c r="E4" s="22" t="s">
        <v>1</v>
      </c>
      <c r="F4" s="22" t="s">
        <v>2</v>
      </c>
      <c r="G4" s="22" t="s">
        <v>3</v>
      </c>
      <c r="H4" s="13" t="s">
        <v>4</v>
      </c>
      <c r="I4" s="13" t="s">
        <v>5</v>
      </c>
      <c r="J4" s="13" t="s">
        <v>6</v>
      </c>
      <c r="K4" s="13" t="s">
        <v>7</v>
      </c>
      <c r="L4" s="13" t="s">
        <v>8</v>
      </c>
      <c r="M4" s="13" t="s">
        <v>9</v>
      </c>
      <c r="N4" s="13" t="s">
        <v>10</v>
      </c>
      <c r="O4" s="24" t="s">
        <v>453</v>
      </c>
    </row>
    <row r="5" spans="2:15" x14ac:dyDescent="0.2">
      <c r="D5" s="5" t="s">
        <v>11</v>
      </c>
      <c r="E5" s="11">
        <f>SUMIF('ABG Organisatie'!$B$2:$B$41,"&lt;&gt;",'ABG Organisatie'!$L$2:$L$41)</f>
        <v>38807.5</v>
      </c>
      <c r="F5" s="11">
        <f>SUMIF('ABG Organisatie'!$B$2:$B$41,"&lt;&gt;",'ABG Organisatie'!$M$2:$M$41)</f>
        <v>26958.000000000004</v>
      </c>
      <c r="G5" s="11">
        <f>SUMIF('ABG Organisatie'!$B$2:$B$41,"&lt;&gt;",'ABG Organisatie'!$N$2:$N$41)</f>
        <v>65765.5</v>
      </c>
      <c r="H5" s="6">
        <f>SUMIF('ABG Organisatie'!$B$2:$B$41,"&lt;&gt;",'ABG Organisatie'!$O$2:$O$41)</f>
        <v>2</v>
      </c>
      <c r="I5" s="6">
        <f>SUMIF('ABG Organisatie'!$B$2:$B$41,"&lt;&gt;",'ABG Organisatie'!$P$2:$P$41)</f>
        <v>0</v>
      </c>
      <c r="J5" s="6">
        <f>SUMIF('ABG Organisatie'!$B$2:$B$41,"&lt;&gt;",'ABG Organisatie'!$Q$2:$Q$41)</f>
        <v>14</v>
      </c>
      <c r="K5" s="6">
        <f>SUMIF('ABG Organisatie'!$B$2:$B$41,"&lt;&gt;",'ABG Organisatie'!$R$2:$R$41)</f>
        <v>1</v>
      </c>
      <c r="L5" s="6">
        <f>SUMIF('ABG Organisatie'!$B$2:$B$41,"&lt;&gt;",'ABG Organisatie'!$S$2:$S$41)</f>
        <v>0</v>
      </c>
      <c r="M5" s="6">
        <f>SUMIF('ABG Organisatie'!$B$2:$B$41,"&lt;&gt;",'ABG Organisatie'!$T$2:$T$41)</f>
        <v>10</v>
      </c>
      <c r="N5" s="6">
        <f>SUMIF('ABG Organisatie'!$B$2:$B$41,"&lt;&gt;",'ABG Organisatie'!$U$2:$U$41)</f>
        <v>0</v>
      </c>
      <c r="O5" s="6"/>
    </row>
    <row r="6" spans="2:15" x14ac:dyDescent="0.2">
      <c r="D6" s="5" t="s">
        <v>12</v>
      </c>
      <c r="E6" s="11">
        <f>SUMIF(Goirle!$B$2:$B$31,"&lt;&gt;",Goirle!$L$2:$L$31)</f>
        <v>14889</v>
      </c>
      <c r="F6" s="11">
        <f>SUMIF(Goirle!$B$2:$B$31,"&lt;&gt;",Goirle!$M$2:$M$31)</f>
        <v>18790.166666666664</v>
      </c>
      <c r="G6" s="11">
        <f>SUMIF(Goirle!$B$2:$B$31,"&lt;&gt;",Goirle!$N$2:$N$31)</f>
        <v>33679.166666666664</v>
      </c>
      <c r="H6" s="6">
        <f>SUMIF(Goirle!$B$2:$B$31,"&lt;&gt;",Goirle!$O$2:$O$31)</f>
        <v>2</v>
      </c>
      <c r="I6" s="6">
        <f>SUMIF(Goirle!$B$2:$B$31,"&lt;&gt;",Goirle!$P$2:$P$31)</f>
        <v>1</v>
      </c>
      <c r="J6" s="6">
        <f>SUMIF(Goirle!$B$2:$B$31,"&lt;&gt;",Goirle!$Q$2:$Q$31)</f>
        <v>0</v>
      </c>
      <c r="K6" s="6">
        <f>SUMIF(Goirle!$B$2:$B$31,"&lt;&gt;",Goirle!$R$2:$R$31)</f>
        <v>6</v>
      </c>
      <c r="L6" s="6">
        <f>SUMIF(Goirle!$B$2:$B$31,"&lt;&gt;",Goirle!$S$2:$S$31)</f>
        <v>1</v>
      </c>
      <c r="M6" s="6">
        <f>SUMIF(Goirle!$B$2:$B$31,"&lt;&gt;",Goirle!$T$2:$T$31)</f>
        <v>0</v>
      </c>
      <c r="N6" s="6">
        <f>SUMIF(Goirle!$B$2:$B$31,"&lt;&gt;",Goirle!$U$2:$U$31)</f>
        <v>0</v>
      </c>
      <c r="O6" s="6"/>
    </row>
    <row r="7" spans="2:15" x14ac:dyDescent="0.2">
      <c r="D7" s="5" t="s">
        <v>13</v>
      </c>
      <c r="E7" s="11">
        <f>SUMIF(Hilvarenbeek!$B$2:$B$27,"&lt;&gt;",Hilvarenbeek!$K$2:$K$27)</f>
        <v>17079.166666666664</v>
      </c>
      <c r="F7" s="11">
        <f>SUMIF(Hilvarenbeek!$B$2:$B$27,"&lt;&gt;",Hilvarenbeek!$L$2:$L$27)</f>
        <v>12714.75</v>
      </c>
      <c r="G7" s="11">
        <f>SUMIF(Hilvarenbeek!$B$2:$B$27,"&lt;&gt;",Hilvarenbeek!$M$2:$M$27)</f>
        <v>29793.916666666664</v>
      </c>
      <c r="H7" s="6">
        <f>SUMIF(Hilvarenbeek!$B$2:$B$27,"&lt;&gt;",Hilvarenbeek!$N$2:$N$27)</f>
        <v>2</v>
      </c>
      <c r="I7" s="6">
        <f>SUMIF(Hilvarenbeek!$B$2:$B$27,"&lt;&gt;",Hilvarenbeek!$O$2:$O$27)</f>
        <v>0</v>
      </c>
      <c r="J7" s="6">
        <f>SUMIF(Hilvarenbeek!$B$2:$B$27,"&lt;&gt;",Hilvarenbeek!$P$2:$P$27)</f>
        <v>3</v>
      </c>
      <c r="K7" s="6">
        <f>SUMIF(Hilvarenbeek!$B$2:$B$27,"&lt;&gt;",Hilvarenbeek!$Q$2:$Q$27)</f>
        <v>1</v>
      </c>
      <c r="L7" s="6">
        <f>SUMIF(Hilvarenbeek!$B$2:$B$27,"&lt;&gt;",Hilvarenbeek!$R$2:$R$27)</f>
        <v>0</v>
      </c>
      <c r="M7" s="6">
        <f>SUMIF(Hilvarenbeek!$B$2:$B$27,"&lt;&gt;",Hilvarenbeek!$S$2:$S$27)</f>
        <v>4</v>
      </c>
      <c r="N7" s="6">
        <f>SUMIF(Hilvarenbeek!$B$2:$B$27,"&lt;&gt;",Hilvarenbeek!$T$2:$T$27)</f>
        <v>0</v>
      </c>
      <c r="O7" s="6"/>
    </row>
    <row r="8" spans="2:15" x14ac:dyDescent="0.2">
      <c r="D8" s="5" t="s">
        <v>14</v>
      </c>
      <c r="E8" s="11">
        <f>SUMIF('Loon op Zand'!$B$2:$B$27,"&lt;&gt;",'Loon op Zand'!$K$2:$K$27)</f>
        <v>9497.9166666666661</v>
      </c>
      <c r="F8" s="11">
        <f>SUMIF('Loon op Zand'!$B$2:$B$27,"&lt;&gt;",'Loon op Zand'!$L$2:$L$27)</f>
        <v>12463.25</v>
      </c>
      <c r="G8" s="11">
        <f>SUMIF('Loon op Zand'!$B$2:$B$27,"&lt;&gt;",'Loon op Zand'!$M$2:$M$27)</f>
        <v>21961.166666666668</v>
      </c>
      <c r="H8" s="6">
        <f>SUMIF('Loon op Zand'!$B$2:$B$27,"&lt;&gt;",'Loon op Zand'!$N$2:$N$27)</f>
        <v>1</v>
      </c>
      <c r="I8" s="6">
        <f>SUMIF('Loon op Zand'!$B$2:$B$27,"&lt;&gt;",'Loon op Zand'!$O$2:$O$27)</f>
        <v>0</v>
      </c>
      <c r="J8" s="6">
        <f>SUMIF('Loon op Zand'!$B$2:$B$27,"&lt;&gt;",'Loon op Zand'!$P$2:$P$27)</f>
        <v>4</v>
      </c>
      <c r="K8" s="6">
        <f>SUMIF('Loon op Zand'!$B$2:$B$27,"&lt;&gt;",'Loon op Zand'!$Q$2:$Q$27)</f>
        <v>0</v>
      </c>
      <c r="L8" s="6">
        <f>SUMIF('Loon op Zand'!$B$2:$B$27,"&lt;&gt;",'Loon op Zand'!$R$2:$R$27)</f>
        <v>0</v>
      </c>
      <c r="M8" s="6">
        <f>SUMIF('Loon op Zand'!$B$2:$B$27,"&lt;&gt;",'Loon op Zand'!$S$2:$S$27)</f>
        <v>5</v>
      </c>
      <c r="N8" s="6">
        <f>SUMIF('Loon op Zand'!$B$2:$B$27,"&lt;&gt;",'Loon op Zand'!$T$2:$T$27)</f>
        <v>5</v>
      </c>
      <c r="O8" s="6"/>
    </row>
    <row r="9" spans="2:15" x14ac:dyDescent="0.2">
      <c r="D9" s="25" t="s">
        <v>15</v>
      </c>
      <c r="E9" s="26">
        <f>SUMIF(Oisterwijk!$B$2:$B$36,"&lt;&gt;",Oisterwijk!$L$2:$L$36)</f>
        <v>21729.5</v>
      </c>
      <c r="F9" s="26">
        <f>SUMIF(Oisterwijk!$B$2:$B$36,"&lt;&gt;",Oisterwijk!$M$2:$M$36)</f>
        <v>22401.083333333332</v>
      </c>
      <c r="G9" s="26">
        <f>SUMIF(Oisterwijk!$B$2:$B$36,"&lt;&gt;",Oisterwijk!$N$2:$N$36)</f>
        <v>44130.583333333336</v>
      </c>
      <c r="H9" s="27">
        <f>SUMIF(Oisterwijk!$B$2:$B$36,"&lt;&gt;",Oisterwijk!$O$2:$O$36)</f>
        <v>0</v>
      </c>
      <c r="I9" s="27">
        <f>SUMIF(Oisterwijk!$B$2:$B$36,"&lt;&gt;",Oisterwijk!$P$2:$P$36)</f>
        <v>0</v>
      </c>
      <c r="J9" s="27">
        <v>0</v>
      </c>
      <c r="K9" s="27">
        <v>2</v>
      </c>
      <c r="L9" s="27">
        <f>SUMIF(Oisterwijk!$B$2:$B$36,"&lt;&gt;",Oisterwijk!$S$2:$S$36)</f>
        <v>0</v>
      </c>
      <c r="M9" s="27">
        <v>2</v>
      </c>
      <c r="N9" s="27">
        <v>2</v>
      </c>
      <c r="O9" s="27"/>
    </row>
    <row r="10" spans="2:15" x14ac:dyDescent="0.2">
      <c r="D10" s="5" t="s">
        <v>16</v>
      </c>
      <c r="E10" s="11">
        <f>SUMIF(Oosterhout!$B$2:$B$47,"&lt;&gt;",Oosterhout!$L$2:$L$47)</f>
        <v>35930.916666666672</v>
      </c>
      <c r="F10" s="11">
        <f>SUMIF(Oosterhout!$B$2:$B$47,"&lt;&gt;",Oosterhout!$M$2:$M$47)</f>
        <v>29938.833333333325</v>
      </c>
      <c r="G10" s="11">
        <f>SUMIF(Oosterhout!$B$2:$B$47,"&lt;&gt;",Oosterhout!$N$2:$N$47)</f>
        <v>65869.75</v>
      </c>
      <c r="H10" s="6">
        <f>SUMIF(Oosterhout!$B$2:$B$47,"&lt;&gt;",Oosterhout!$O$2:$O$47)</f>
        <v>8</v>
      </c>
      <c r="I10" s="6">
        <f>SUMIF(Oosterhout!$B$2:$B$47,"&lt;&gt;",Oosterhout!$P$2:$P$47)</f>
        <v>0</v>
      </c>
      <c r="J10" s="6">
        <f>SUMIF(Oosterhout!$B$2:$B$47,"&lt;&gt;",Oosterhout!$Q$2:$Q$47)</f>
        <v>14</v>
      </c>
      <c r="K10" s="6">
        <f>SUMIF(Oosterhout!$B$2:$B$47,"&lt;&gt;",Oosterhout!$R$2:$R$47)</f>
        <v>0</v>
      </c>
      <c r="L10" s="6">
        <f>SUMIF(Oosterhout!$B$2:$B$47,"&lt;&gt;",Oosterhout!$S$2:$S$47)</f>
        <v>0</v>
      </c>
      <c r="M10" s="6">
        <f>SUMIF(Oosterhout!$B$2:$B$47,"&lt;&gt;",Oosterhout!$T$2:$T$47)</f>
        <v>0</v>
      </c>
      <c r="N10" s="6">
        <f>SUMIF(Oosterhout!$B$2:$B$47,"&lt;&gt;",Oosterhout!$U$2:$U$47)</f>
        <v>0</v>
      </c>
      <c r="O10" s="6"/>
    </row>
    <row r="11" spans="2:15" x14ac:dyDescent="0.2">
      <c r="D11" s="5" t="s">
        <v>17</v>
      </c>
      <c r="E11" s="11">
        <f>SUMIF(Steenbergen!$B$2:$B$37,"&lt;&gt;",Steenbergen!$L$2:$L$37)</f>
        <v>27307.833333333336</v>
      </c>
      <c r="F11" s="11">
        <f>SUMIF(Steenbergen!$B$2:$B$37,"&lt;&gt;",Steenbergen!$M$2:$M$37)</f>
        <v>19108.499999999996</v>
      </c>
      <c r="G11" s="11">
        <f>SUMIF(Steenbergen!$B$2:$B$37,"&lt;&gt;",Steenbergen!$N$2:$N$37)</f>
        <v>46416.333333333336</v>
      </c>
      <c r="H11" s="6">
        <f>SUMIF(Steenbergen!$B$2:$B$37,"&lt;&gt;",Steenbergen!$O$2:$O$37)</f>
        <v>2</v>
      </c>
      <c r="I11" s="6">
        <f>SUMIF(Steenbergen!$B$2:$B$37,"&lt;&gt;",Steenbergen!$P$2:$P$37)</f>
        <v>0</v>
      </c>
      <c r="J11" s="6">
        <f>SUMIF(Steenbergen!$B$2:$B$37,"&lt;&gt;",Steenbergen!$Q$2:$Q$37)</f>
        <v>7</v>
      </c>
      <c r="K11" s="6">
        <f>SUMIF(Steenbergen!$B$2:$B$37,"&lt;&gt;",Steenbergen!$R$2:$R$37)</f>
        <v>0</v>
      </c>
      <c r="L11" s="6">
        <f>SUMIF(Steenbergen!$B$2:$B$37,"&lt;&gt;",Steenbergen!$S$2:$S$37)</f>
        <v>1</v>
      </c>
      <c r="M11" s="6">
        <f>SUMIF(Steenbergen!$B$2:$B$37,"&lt;&gt;",Steenbergen!$T$2:$T$37)</f>
        <v>7</v>
      </c>
      <c r="N11" s="6">
        <f>SUMIF(Steenbergen!$B$2:$B$37,"&lt;&gt;",Steenbergen!$U$2:$U$37)</f>
        <v>0</v>
      </c>
      <c r="O11" s="6">
        <v>1</v>
      </c>
    </row>
    <row r="12" spans="2:15" x14ac:dyDescent="0.2">
      <c r="D12" s="5" t="s">
        <v>18</v>
      </c>
      <c r="E12" s="11">
        <f>SUMIF(Woensdrecht!$B$2:$B$27,"&lt;&gt;",Woensdrecht!$M$2:$M$27)</f>
        <v>11297.083333333334</v>
      </c>
      <c r="F12" s="11">
        <f>SUMIF(Woensdrecht!$B$2:$B$27,"&lt;&gt;",Woensdrecht!$N$2:$N$27)</f>
        <v>14385.333333333336</v>
      </c>
      <c r="G12" s="11">
        <f>SUMIF(Woensdrecht!$B$2:$B$27,"&lt;&gt;",Woensdrecht!$O$2:$O$27)</f>
        <v>25682.416666666664</v>
      </c>
      <c r="H12" s="6">
        <f>SUMIF(Woensdrecht!$B$2:$B$27,"&lt;&gt;",Woensdrecht!$P$2:$P$27)</f>
        <v>1</v>
      </c>
      <c r="I12" s="6">
        <f>SUMIF(Woensdrecht!$B$2:$B$27,"&lt;&gt;",Woensdrecht!$Q$2:$Q$27)</f>
        <v>0</v>
      </c>
      <c r="J12" s="6">
        <f>SUMIF(Woensdrecht!$B$2:$B$27,"&lt;&gt;",Woensdrecht!$R$2:$R$27)</f>
        <v>2</v>
      </c>
      <c r="K12" s="6">
        <f>SUMIF(Woensdrecht!$B$2:$B$27,"&lt;&gt;",Woensdrecht!$S$2:$S$27)</f>
        <v>2</v>
      </c>
      <c r="L12" s="6">
        <f>SUMIF(Woensdrecht!$B$2:$B$27,"&lt;&gt;",Woensdrecht!$T$2:$T$27)</f>
        <v>0</v>
      </c>
      <c r="M12" s="6">
        <f>SUMIF(Woensdrecht!$B$2:$B$27,"&lt;&gt;",Woensdrecht!$U$2:$U$27)</f>
        <v>2</v>
      </c>
      <c r="N12" s="6">
        <f>SUMIF(Woensdrecht!$B$2:$B$27,"&lt;&gt;",Woensdrecht!$V$2:$V$27)</f>
        <v>0</v>
      </c>
      <c r="O12" s="6"/>
    </row>
    <row r="13" spans="2:15" x14ac:dyDescent="0.2">
      <c r="D13" s="5" t="s">
        <v>19</v>
      </c>
      <c r="E13" s="11">
        <f>SUMIF(Zundert!$B$2:$B$28,"&lt;&gt;",Zundert!$L$2:$L$28)</f>
        <v>9261.4999999999982</v>
      </c>
      <c r="F13" s="11">
        <f>SUMIF(Zundert!$B$2:$B$28,"&lt;&gt;",Zundert!$M$2:$M$28)</f>
        <v>10113.75</v>
      </c>
      <c r="G13" s="11">
        <f>SUMIF(Zundert!$B$2:$B$28,"&lt;&gt;",Zundert!$N$2:$N$28)</f>
        <v>19375.25</v>
      </c>
      <c r="H13" s="6">
        <f>SUMIF(Zundert!$B$2:$B$28,"&lt;&gt;",Zundert!$O$2:$O$28)</f>
        <v>0</v>
      </c>
      <c r="I13" s="6">
        <f>SUMIF(Zundert!$B$2:$B$28,"&lt;&gt;",Zundert!$P$2:$P$28)</f>
        <v>0</v>
      </c>
      <c r="J13" s="6">
        <f>SUMIF(Zundert!$B$2:$B$28,"&lt;&gt;",Zundert!$Q$2:$Q$28)</f>
        <v>5</v>
      </c>
      <c r="K13" s="6">
        <f>SUMIF(Zundert!$B$2:$B$28,"&lt;&gt;",Zundert!$R$2:$R$28)</f>
        <v>0</v>
      </c>
      <c r="L13" s="6">
        <f>SUMIF(Zundert!$B$2:$B$28,"&lt;&gt;",Zundert!$S$2:$S$28)</f>
        <v>0</v>
      </c>
      <c r="M13" s="6">
        <f>SUMIF(Zundert!$B$2:$B$28,"&lt;&gt;",Zundert!$T$2:$T$28)</f>
        <v>3</v>
      </c>
      <c r="N13" s="6">
        <f>SUMIF(Zundert!$B$2:$B$28,"&lt;&gt;",Zundert!$U$2:$U$28)</f>
        <v>0</v>
      </c>
      <c r="O13" s="6"/>
    </row>
    <row r="14" spans="2:15" x14ac:dyDescent="0.2">
      <c r="D14" s="5" t="s">
        <v>20</v>
      </c>
      <c r="E14" s="11">
        <f>SUMIF(MidZuid!$B$2:$B$27,"&lt;&gt;",MidZuid!$L$2:$L$27)</f>
        <v>13003.583333333332</v>
      </c>
      <c r="F14" s="11">
        <f>SUMIF(MidZuid!$B$2:$B$27,"&lt;&gt;",MidZuid!$M$2:$M$27)</f>
        <v>10567.500000000002</v>
      </c>
      <c r="G14" s="11">
        <f>SUMIF(MidZuid!$B$2:$B$27,"&lt;&gt;",MidZuid!$N$2:$N$27)</f>
        <v>23571.083333333328</v>
      </c>
      <c r="H14" s="6">
        <f>SUMIF(MidZuid!$B$2:$B$27,"&lt;&gt;",MidZuid!$O$2:$O$27)</f>
        <v>6</v>
      </c>
      <c r="I14" s="6">
        <f>SUMIF(MidZuid!$B$2:$B$27,"&lt;&gt;",MidZuid!$P$2:$P$27)</f>
        <v>0</v>
      </c>
      <c r="J14" s="6">
        <f>SUMIF(MidZuid!$B$2:$B$27,"&lt;&gt;",MidZuid!$Q$2:$Q$27)</f>
        <v>5</v>
      </c>
      <c r="K14" s="6">
        <f>SUMIF(MidZuid!$B$2:$B$27,"&lt;&gt;",MidZuid!$R$2:$R$27)</f>
        <v>0</v>
      </c>
      <c r="L14" s="6">
        <f>SUMIF(MidZuid!$B$2:$B$27,"&lt;&gt;",MidZuid!$S$2:$S$27)</f>
        <v>0</v>
      </c>
      <c r="M14" s="6">
        <f>SUMIF(MidZuid!$B$2:$B$27,"&lt;&gt;",MidZuid!$T$2:$T$27)</f>
        <v>0</v>
      </c>
      <c r="N14" s="6">
        <f>SUMIF(MidZuid!$B$2:$B$27,"&lt;&gt;",MidZuid!$U$2:$U$27)</f>
        <v>0</v>
      </c>
      <c r="O14" s="6"/>
    </row>
    <row r="17" spans="5:15" x14ac:dyDescent="0.2">
      <c r="E17" s="23">
        <f>SUM(E5:E16)</f>
        <v>198804.00000000003</v>
      </c>
      <c r="F17" s="23">
        <f t="shared" ref="F17:N17" si="0">SUM(F5:F16)</f>
        <v>177441.16666666666</v>
      </c>
      <c r="G17" s="23">
        <f t="shared" si="0"/>
        <v>376245.16666666663</v>
      </c>
      <c r="H17" s="23">
        <f t="shared" si="0"/>
        <v>24</v>
      </c>
      <c r="I17" s="23">
        <f t="shared" si="0"/>
        <v>1</v>
      </c>
      <c r="J17" s="23">
        <f t="shared" si="0"/>
        <v>54</v>
      </c>
      <c r="K17" s="23">
        <f t="shared" si="0"/>
        <v>12</v>
      </c>
      <c r="L17" s="23">
        <f t="shared" si="0"/>
        <v>2</v>
      </c>
      <c r="M17" s="23">
        <f t="shared" si="0"/>
        <v>33</v>
      </c>
      <c r="N17" s="23">
        <f t="shared" si="0"/>
        <v>7</v>
      </c>
      <c r="O17" s="4">
        <v>1</v>
      </c>
    </row>
    <row r="21" spans="5:15" x14ac:dyDescent="0.2">
      <c r="G21" t="s">
        <v>454</v>
      </c>
      <c r="H21" s="2">
        <f>H17+J17+K17+L17</f>
        <v>92</v>
      </c>
    </row>
    <row r="22" spans="5:15" x14ac:dyDescent="0.2">
      <c r="G22" t="s">
        <v>455</v>
      </c>
      <c r="H22" s="2">
        <f>M17+O17</f>
        <v>34</v>
      </c>
    </row>
  </sheetData>
  <sheetProtection algorithmName="SHA-512" hashValue="oBHR3RPN3m7txgPBkKEfngZhSadjWXb4/XXfYEUhr1bEne8jKXSHev36G+NRYNABGHcQnGyH9ttZpey/TzyKJQ==" saltValue="LisOiq+23YbK2OTQSolLn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7"/>
  <sheetViews>
    <sheetView workbookViewId="0">
      <selection activeCell="E15" sqref="E15:E16"/>
    </sheetView>
  </sheetViews>
  <sheetFormatPr baseColWidth="10" defaultColWidth="8.83203125" defaultRowHeight="15" x14ac:dyDescent="0.2"/>
  <cols>
    <col min="1" max="1" width="38.1640625" customWidth="1"/>
    <col min="2" max="2" width="13.5" customWidth="1"/>
    <col min="3" max="3" width="15.83203125" customWidth="1"/>
    <col min="4" max="4" width="11.1640625" customWidth="1"/>
    <col min="5" max="5" width="29.83203125" customWidth="1"/>
    <col min="6" max="6" width="15.5" customWidth="1"/>
    <col min="7" max="7" width="11.33203125" customWidth="1"/>
    <col min="8" max="8" width="11.1640625" customWidth="1"/>
    <col min="10" max="10" width="14.83203125" hidden="1" customWidth="1"/>
    <col min="11" max="11" width="14" hidden="1" customWidth="1"/>
    <col min="12" max="12" width="12.1640625" hidden="1" customWidth="1"/>
    <col min="13" max="15" width="12.83203125" style="4" customWidth="1"/>
  </cols>
  <sheetData>
    <row r="1" spans="1:22" ht="85.25" customHeight="1" x14ac:dyDescent="0.2">
      <c r="A1" s="5" t="s">
        <v>45</v>
      </c>
      <c r="B1" s="5" t="s">
        <v>46</v>
      </c>
      <c r="C1" s="5" t="s">
        <v>47</v>
      </c>
      <c r="D1" s="5" t="s">
        <v>48</v>
      </c>
      <c r="E1" s="5" t="s">
        <v>201</v>
      </c>
      <c r="F1" s="5" t="s">
        <v>49</v>
      </c>
      <c r="G1" s="5" t="s">
        <v>50</v>
      </c>
      <c r="H1" s="5" t="s">
        <v>51</v>
      </c>
      <c r="I1" s="5" t="s">
        <v>372</v>
      </c>
      <c r="J1" s="5" t="s">
        <v>52</v>
      </c>
      <c r="K1" s="5" t="s">
        <v>53</v>
      </c>
      <c r="L1" s="5" t="s">
        <v>54</v>
      </c>
      <c r="M1" s="6" t="s">
        <v>1</v>
      </c>
      <c r="N1" s="6" t="s">
        <v>2</v>
      </c>
      <c r="O1" s="6" t="s">
        <v>3</v>
      </c>
      <c r="P1" s="13" t="s">
        <v>4</v>
      </c>
      <c r="Q1" s="13" t="s">
        <v>5</v>
      </c>
      <c r="R1" s="13" t="s">
        <v>6</v>
      </c>
      <c r="S1" s="13" t="s">
        <v>7</v>
      </c>
      <c r="T1" s="13" t="s">
        <v>8</v>
      </c>
      <c r="U1" s="13" t="s">
        <v>9</v>
      </c>
      <c r="V1" s="13" t="s">
        <v>10</v>
      </c>
    </row>
    <row r="2" spans="1:22" x14ac:dyDescent="0.2">
      <c r="A2" s="5" t="s">
        <v>373</v>
      </c>
      <c r="B2" s="5" t="s">
        <v>374</v>
      </c>
      <c r="C2" s="5" t="s">
        <v>126</v>
      </c>
      <c r="D2" s="5" t="s">
        <v>58</v>
      </c>
      <c r="E2" s="5" t="s">
        <v>375</v>
      </c>
      <c r="F2" s="5" t="s">
        <v>376</v>
      </c>
      <c r="G2" s="5" t="s">
        <v>377</v>
      </c>
      <c r="H2" s="5" t="s">
        <v>378</v>
      </c>
      <c r="I2" s="5" t="s">
        <v>379</v>
      </c>
      <c r="J2" s="7">
        <v>10167</v>
      </c>
      <c r="K2" s="7">
        <v>7349</v>
      </c>
      <c r="L2" s="7">
        <v>2818</v>
      </c>
      <c r="M2" s="8">
        <f t="shared" ref="M2:N8" si="0">K2/12</f>
        <v>612.41666666666663</v>
      </c>
      <c r="N2" s="8">
        <f t="shared" si="0"/>
        <v>234.83333333333334</v>
      </c>
      <c r="O2" s="8">
        <f t="shared" ref="O2:O8" si="1">N2+M2</f>
        <v>847.25</v>
      </c>
      <c r="P2" s="14"/>
      <c r="Q2" s="14"/>
      <c r="R2" s="14">
        <v>1</v>
      </c>
      <c r="S2" s="14"/>
      <c r="T2" s="14"/>
      <c r="U2" s="14"/>
      <c r="V2" s="14"/>
    </row>
    <row r="3" spans="1:22" x14ac:dyDescent="0.2">
      <c r="A3" s="5" t="s">
        <v>373</v>
      </c>
      <c r="B3" s="5" t="s">
        <v>380</v>
      </c>
      <c r="C3" s="5" t="s">
        <v>126</v>
      </c>
      <c r="D3" s="5" t="s">
        <v>58</v>
      </c>
      <c r="E3" s="5" t="s">
        <v>381</v>
      </c>
      <c r="F3" s="5" t="s">
        <v>382</v>
      </c>
      <c r="G3" s="5" t="s">
        <v>383</v>
      </c>
      <c r="H3" s="5" t="s">
        <v>378</v>
      </c>
      <c r="I3" s="5" t="s">
        <v>379</v>
      </c>
      <c r="J3" s="7">
        <v>18773</v>
      </c>
      <c r="K3" s="7">
        <v>6102</v>
      </c>
      <c r="L3" s="7">
        <v>12671</v>
      </c>
      <c r="M3" s="8">
        <f t="shared" si="0"/>
        <v>508.5</v>
      </c>
      <c r="N3" s="8">
        <f t="shared" si="0"/>
        <v>1055.9166666666667</v>
      </c>
      <c r="O3" s="8">
        <f t="shared" si="1"/>
        <v>1564.4166666666667</v>
      </c>
      <c r="P3" s="14"/>
      <c r="Q3" s="14"/>
      <c r="R3" s="14">
        <v>1</v>
      </c>
      <c r="S3" s="14"/>
      <c r="T3" s="14"/>
      <c r="U3" s="14"/>
      <c r="V3" s="14"/>
    </row>
    <row r="4" spans="1:22" x14ac:dyDescent="0.2">
      <c r="A4" s="5" t="s">
        <v>373</v>
      </c>
      <c r="B4" s="5" t="s">
        <v>384</v>
      </c>
      <c r="C4" s="5" t="s">
        <v>68</v>
      </c>
      <c r="D4" s="5" t="s">
        <v>58</v>
      </c>
      <c r="E4" s="5" t="s">
        <v>385</v>
      </c>
      <c r="F4" s="5" t="s">
        <v>382</v>
      </c>
      <c r="G4" s="5" t="s">
        <v>383</v>
      </c>
      <c r="H4" s="5" t="s">
        <v>378</v>
      </c>
      <c r="I4" s="5" t="s">
        <v>379</v>
      </c>
      <c r="J4" s="7">
        <v>13394</v>
      </c>
      <c r="K4" s="7">
        <v>6430</v>
      </c>
      <c r="L4" s="7">
        <v>6964</v>
      </c>
      <c r="M4" s="8">
        <f t="shared" si="0"/>
        <v>535.83333333333337</v>
      </c>
      <c r="N4" s="8">
        <f t="shared" si="0"/>
        <v>580.33333333333337</v>
      </c>
      <c r="O4" s="8">
        <f t="shared" si="1"/>
        <v>1116.1666666666667</v>
      </c>
      <c r="P4" s="14">
        <v>1</v>
      </c>
      <c r="Q4" s="14"/>
      <c r="R4" s="14"/>
      <c r="S4" s="14"/>
      <c r="T4" s="14"/>
      <c r="U4" s="14"/>
      <c r="V4" s="14"/>
    </row>
    <row r="5" spans="1:22" x14ac:dyDescent="0.2">
      <c r="A5" s="5" t="s">
        <v>373</v>
      </c>
      <c r="B5" s="5" t="s">
        <v>386</v>
      </c>
      <c r="C5" s="5" t="s">
        <v>57</v>
      </c>
      <c r="D5" s="5" t="s">
        <v>58</v>
      </c>
      <c r="E5" s="5" t="s">
        <v>387</v>
      </c>
      <c r="F5" s="5" t="s">
        <v>382</v>
      </c>
      <c r="G5" s="5" t="s">
        <v>383</v>
      </c>
      <c r="H5" s="5" t="s">
        <v>378</v>
      </c>
      <c r="I5" s="5" t="s">
        <v>379</v>
      </c>
      <c r="J5" s="7">
        <v>134098</v>
      </c>
      <c r="K5" s="7">
        <v>68981</v>
      </c>
      <c r="L5" s="7">
        <v>65117</v>
      </c>
      <c r="M5" s="8">
        <f t="shared" si="0"/>
        <v>5748.416666666667</v>
      </c>
      <c r="N5" s="8">
        <f t="shared" si="0"/>
        <v>5426.416666666667</v>
      </c>
      <c r="O5" s="8">
        <f t="shared" si="1"/>
        <v>11174.833333333334</v>
      </c>
      <c r="P5" s="14"/>
      <c r="Q5" s="14"/>
      <c r="R5" s="14"/>
      <c r="S5" s="14">
        <v>1</v>
      </c>
      <c r="T5" s="14"/>
      <c r="U5" s="14"/>
      <c r="V5" s="14"/>
    </row>
    <row r="6" spans="1:22" x14ac:dyDescent="0.2">
      <c r="A6" s="5" t="s">
        <v>373</v>
      </c>
      <c r="B6" s="5" t="s">
        <v>388</v>
      </c>
      <c r="C6" s="5" t="s">
        <v>57</v>
      </c>
      <c r="D6" s="5" t="s">
        <v>58</v>
      </c>
      <c r="E6" s="5" t="s">
        <v>389</v>
      </c>
      <c r="F6" s="5" t="s">
        <v>382</v>
      </c>
      <c r="G6" s="5" t="s">
        <v>383</v>
      </c>
      <c r="H6" s="5" t="s">
        <v>378</v>
      </c>
      <c r="I6" s="5" t="s">
        <v>379</v>
      </c>
      <c r="J6" s="7">
        <v>105196</v>
      </c>
      <c r="K6" s="7">
        <v>46703</v>
      </c>
      <c r="L6" s="7">
        <v>58493</v>
      </c>
      <c r="M6" s="8">
        <f t="shared" si="0"/>
        <v>3891.9166666666665</v>
      </c>
      <c r="N6" s="8">
        <f t="shared" si="0"/>
        <v>4874.416666666667</v>
      </c>
      <c r="O6" s="8">
        <f t="shared" si="1"/>
        <v>8766.3333333333339</v>
      </c>
      <c r="P6" s="14"/>
      <c r="Q6" s="14"/>
      <c r="R6" s="14"/>
      <c r="S6" s="14">
        <v>1</v>
      </c>
      <c r="T6" s="14"/>
      <c r="U6" s="14"/>
      <c r="V6" s="14"/>
    </row>
    <row r="7" spans="1:22" x14ac:dyDescent="0.2">
      <c r="A7" s="5" t="s">
        <v>373</v>
      </c>
      <c r="B7" s="5" t="s">
        <v>390</v>
      </c>
      <c r="C7" s="5" t="s">
        <v>64</v>
      </c>
      <c r="D7" s="5" t="s">
        <v>65</v>
      </c>
      <c r="E7" s="5" t="s">
        <v>385</v>
      </c>
      <c r="F7" s="5" t="s">
        <v>382</v>
      </c>
      <c r="G7" s="5" t="s">
        <v>383</v>
      </c>
      <c r="H7" s="5" t="s">
        <v>378</v>
      </c>
      <c r="I7" s="5" t="s">
        <v>379</v>
      </c>
      <c r="J7" s="7">
        <v>10198</v>
      </c>
      <c r="K7" s="7">
        <v>0</v>
      </c>
      <c r="L7" s="7">
        <v>10198</v>
      </c>
      <c r="M7" s="8">
        <f t="shared" si="0"/>
        <v>0</v>
      </c>
      <c r="N7" s="8">
        <f t="shared" si="0"/>
        <v>849.83333333333337</v>
      </c>
      <c r="O7" s="8">
        <f t="shared" si="1"/>
        <v>849.83333333333337</v>
      </c>
      <c r="P7" s="14"/>
      <c r="Q7" s="14"/>
      <c r="R7" s="14"/>
      <c r="S7" s="14"/>
      <c r="T7" s="14"/>
      <c r="U7" s="14">
        <v>1</v>
      </c>
      <c r="V7" s="14"/>
    </row>
    <row r="8" spans="1:22" x14ac:dyDescent="0.2">
      <c r="A8" s="5" t="s">
        <v>373</v>
      </c>
      <c r="B8" s="5" t="s">
        <v>391</v>
      </c>
      <c r="C8" s="5" t="s">
        <v>64</v>
      </c>
      <c r="D8" s="5" t="s">
        <v>65</v>
      </c>
      <c r="E8" s="5" t="s">
        <v>385</v>
      </c>
      <c r="F8" s="5" t="s">
        <v>382</v>
      </c>
      <c r="G8" s="5" t="s">
        <v>383</v>
      </c>
      <c r="H8" s="5" t="s">
        <v>378</v>
      </c>
      <c r="I8" s="5" t="s">
        <v>379</v>
      </c>
      <c r="J8" s="7">
        <v>16363</v>
      </c>
      <c r="K8" s="7">
        <v>0</v>
      </c>
      <c r="L8" s="7">
        <v>16363</v>
      </c>
      <c r="M8" s="8">
        <f t="shared" si="0"/>
        <v>0</v>
      </c>
      <c r="N8" s="8">
        <f t="shared" si="0"/>
        <v>1363.5833333333333</v>
      </c>
      <c r="O8" s="8">
        <f t="shared" si="1"/>
        <v>1363.5833333333333</v>
      </c>
      <c r="P8" s="14"/>
      <c r="Q8" s="14"/>
      <c r="R8" s="14"/>
      <c r="S8" s="14"/>
      <c r="T8" s="14"/>
      <c r="U8" s="14">
        <v>1</v>
      </c>
      <c r="V8" s="14"/>
    </row>
    <row r="9" spans="1:22" x14ac:dyDescent="0.2">
      <c r="M9" s="3"/>
      <c r="N9" s="3"/>
      <c r="O9" s="3"/>
    </row>
    <row r="10" spans="1:22" x14ac:dyDescent="0.2">
      <c r="M10" s="3">
        <f t="shared" ref="M10:V10" si="2">SUM(M2:M9)</f>
        <v>11297.083333333334</v>
      </c>
      <c r="N10" s="3">
        <f t="shared" si="2"/>
        <v>14385.333333333336</v>
      </c>
      <c r="O10" s="3">
        <f t="shared" si="2"/>
        <v>25682.416666666664</v>
      </c>
      <c r="P10" s="4">
        <f t="shared" si="2"/>
        <v>1</v>
      </c>
      <c r="Q10" s="4">
        <f t="shared" si="2"/>
        <v>0</v>
      </c>
      <c r="R10" s="4">
        <f t="shared" si="2"/>
        <v>2</v>
      </c>
      <c r="S10" s="4">
        <f t="shared" si="2"/>
        <v>2</v>
      </c>
      <c r="T10" s="4">
        <f t="shared" si="2"/>
        <v>0</v>
      </c>
      <c r="U10" s="4">
        <f t="shared" si="2"/>
        <v>2</v>
      </c>
      <c r="V10" s="4">
        <f t="shared" si="2"/>
        <v>0</v>
      </c>
    </row>
    <row r="11" spans="1:22" x14ac:dyDescent="0.2">
      <c r="M11" s="3"/>
      <c r="N11" s="3"/>
      <c r="O11" s="3"/>
    </row>
    <row r="12" spans="1:22" x14ac:dyDescent="0.2">
      <c r="M12" s="3"/>
      <c r="N12" s="3"/>
      <c r="O12" s="3"/>
    </row>
    <row r="13" spans="1:22" x14ac:dyDescent="0.2">
      <c r="M13" s="3"/>
      <c r="N13" s="3"/>
      <c r="O13" s="3"/>
    </row>
    <row r="14" spans="1:22" x14ac:dyDescent="0.2">
      <c r="M14" s="3"/>
      <c r="N14" s="3"/>
      <c r="O14" s="3"/>
    </row>
    <row r="15" spans="1:22" x14ac:dyDescent="0.2">
      <c r="E15" s="33"/>
      <c r="M15" s="3"/>
      <c r="N15" s="3"/>
      <c r="O15" s="3"/>
    </row>
    <row r="16" spans="1:22" ht="21.25" customHeight="1" x14ac:dyDescent="0.2">
      <c r="E16" s="34"/>
      <c r="F16" s="15"/>
      <c r="M16" s="3"/>
      <c r="N16" s="3"/>
      <c r="O16" s="3"/>
    </row>
    <row r="17" spans="13:15" x14ac:dyDescent="0.2">
      <c r="M17" s="3"/>
      <c r="N17" s="3"/>
      <c r="O17" s="3"/>
    </row>
    <row r="18" spans="13:15" x14ac:dyDescent="0.2">
      <c r="M18" s="3"/>
      <c r="N18" s="3"/>
      <c r="O18" s="3"/>
    </row>
    <row r="19" spans="13:15" x14ac:dyDescent="0.2">
      <c r="M19" s="3"/>
      <c r="N19" s="3"/>
      <c r="O19" s="3"/>
    </row>
    <row r="20" spans="13:15" x14ac:dyDescent="0.2">
      <c r="M20" s="3"/>
      <c r="N20" s="3"/>
      <c r="O20" s="3"/>
    </row>
    <row r="21" spans="13:15" x14ac:dyDescent="0.2">
      <c r="M21" s="3"/>
      <c r="N21" s="3"/>
      <c r="O21" s="3"/>
    </row>
    <row r="22" spans="13:15" x14ac:dyDescent="0.2">
      <c r="M22" s="3"/>
      <c r="N22" s="3"/>
      <c r="O22" s="3"/>
    </row>
    <row r="23" spans="13:15" x14ac:dyDescent="0.2">
      <c r="M23" s="3"/>
      <c r="N23" s="3"/>
      <c r="O23" s="3"/>
    </row>
    <row r="24" spans="13:15" x14ac:dyDescent="0.2">
      <c r="M24" s="3"/>
      <c r="N24" s="3"/>
      <c r="O24" s="3"/>
    </row>
    <row r="25" spans="13:15" x14ac:dyDescent="0.2">
      <c r="M25" s="3"/>
      <c r="N25" s="3"/>
      <c r="O25" s="3"/>
    </row>
    <row r="26" spans="13:15" x14ac:dyDescent="0.2">
      <c r="M26" s="3"/>
      <c r="N26" s="3"/>
      <c r="O26" s="3"/>
    </row>
    <row r="27" spans="13:15" x14ac:dyDescent="0.2">
      <c r="M27" s="3"/>
      <c r="N27" s="3"/>
      <c r="O27" s="3"/>
    </row>
  </sheetData>
  <sheetProtection algorithmName="SHA-512" hashValue="pc0fYlQTEaReQDOsl6asdCS/fZO7EqyJPwOSKo7gpYUrRl3DIq5gmBdAoAyJOBlsJkmpaehoYRuLGyb0KyLPDw==" saltValue="0ynnfZb56sW94NMa0i8HJg==" spinCount="100000" sheet="1" objects="1" scenario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28"/>
  <sheetViews>
    <sheetView workbookViewId="0">
      <selection activeCell="F17" sqref="F17:G25"/>
    </sheetView>
  </sheetViews>
  <sheetFormatPr baseColWidth="10" defaultColWidth="8.83203125" defaultRowHeight="15" x14ac:dyDescent="0.2"/>
  <cols>
    <col min="1" max="1" width="17" customWidth="1"/>
    <col min="2" max="2" width="13.5" customWidth="1"/>
    <col min="3" max="3" width="15.83203125" customWidth="1"/>
    <col min="4" max="4" width="11.1640625" customWidth="1"/>
    <col min="5" max="5" width="29.83203125" customWidth="1"/>
    <col min="6" max="6" width="18.33203125" customWidth="1"/>
    <col min="7" max="7" width="11.33203125" customWidth="1"/>
    <col min="8" max="8" width="14" customWidth="1"/>
    <col min="9" max="9" width="14.83203125" hidden="1" customWidth="1"/>
    <col min="10" max="10" width="14" hidden="1" customWidth="1"/>
    <col min="11" max="11" width="12.1640625" hidden="1" customWidth="1"/>
    <col min="12" max="14" width="12.83203125" style="4" customWidth="1"/>
  </cols>
  <sheetData>
    <row r="1" spans="1:21" ht="85.25" customHeight="1" x14ac:dyDescent="0.2">
      <c r="A1" s="5" t="s">
        <v>45</v>
      </c>
      <c r="B1" s="5" t="s">
        <v>46</v>
      </c>
      <c r="C1" s="5" t="s">
        <v>47</v>
      </c>
      <c r="D1" s="5" t="s">
        <v>48</v>
      </c>
      <c r="E1" s="5" t="s">
        <v>201</v>
      </c>
      <c r="F1" s="5" t="s">
        <v>49</v>
      </c>
      <c r="G1" s="5" t="s">
        <v>50</v>
      </c>
      <c r="H1" s="5" t="s">
        <v>51</v>
      </c>
      <c r="I1" s="5" t="s">
        <v>52</v>
      </c>
      <c r="J1" s="5" t="s">
        <v>53</v>
      </c>
      <c r="K1" s="5" t="s">
        <v>54</v>
      </c>
      <c r="L1" s="6" t="s">
        <v>1</v>
      </c>
      <c r="M1" s="6" t="s">
        <v>2</v>
      </c>
      <c r="N1" s="6" t="s">
        <v>3</v>
      </c>
      <c r="O1" s="13" t="s">
        <v>4</v>
      </c>
      <c r="P1" s="13" t="s">
        <v>5</v>
      </c>
      <c r="Q1" s="13" t="s">
        <v>6</v>
      </c>
      <c r="R1" s="13" t="s">
        <v>7</v>
      </c>
      <c r="S1" s="13" t="s">
        <v>8</v>
      </c>
      <c r="T1" s="13" t="s">
        <v>9</v>
      </c>
      <c r="U1" s="13" t="s">
        <v>10</v>
      </c>
    </row>
    <row r="2" spans="1:21" x14ac:dyDescent="0.2">
      <c r="A2" s="5" t="s">
        <v>392</v>
      </c>
      <c r="B2" s="5" t="s">
        <v>393</v>
      </c>
      <c r="C2" s="5" t="s">
        <v>64</v>
      </c>
      <c r="D2" s="5" t="s">
        <v>65</v>
      </c>
      <c r="E2" s="5" t="s">
        <v>394</v>
      </c>
      <c r="F2" s="5" t="s">
        <v>245</v>
      </c>
      <c r="G2" s="5" t="s">
        <v>246</v>
      </c>
      <c r="H2" s="5" t="s">
        <v>247</v>
      </c>
      <c r="I2" s="7">
        <v>1421</v>
      </c>
      <c r="J2" s="7">
        <v>0</v>
      </c>
      <c r="K2" s="7">
        <v>1421</v>
      </c>
      <c r="L2" s="8">
        <f t="shared" ref="L2:M6" si="0">J2/12</f>
        <v>0</v>
      </c>
      <c r="M2" s="8">
        <f t="shared" si="0"/>
        <v>118.41666666666667</v>
      </c>
      <c r="N2" s="8">
        <f>M2+L2</f>
        <v>118.41666666666667</v>
      </c>
      <c r="O2" s="14"/>
      <c r="P2" s="14"/>
      <c r="Q2" s="14"/>
      <c r="R2" s="14"/>
      <c r="S2" s="14"/>
      <c r="T2" s="14">
        <v>1</v>
      </c>
      <c r="U2" s="14"/>
    </row>
    <row r="3" spans="1:21" x14ac:dyDescent="0.2">
      <c r="A3" s="5" t="s">
        <v>392</v>
      </c>
      <c r="B3" s="5" t="s">
        <v>395</v>
      </c>
      <c r="C3" s="5" t="s">
        <v>135</v>
      </c>
      <c r="D3" s="5" t="s">
        <v>58</v>
      </c>
      <c r="E3" s="5" t="s">
        <v>396</v>
      </c>
      <c r="F3" s="5" t="s">
        <v>397</v>
      </c>
      <c r="G3" s="5" t="s">
        <v>398</v>
      </c>
      <c r="H3" s="5" t="s">
        <v>19</v>
      </c>
      <c r="I3" s="7">
        <v>32895</v>
      </c>
      <c r="J3" s="7">
        <v>26357</v>
      </c>
      <c r="K3" s="7">
        <v>6538</v>
      </c>
      <c r="L3" s="8">
        <f t="shared" si="0"/>
        <v>2196.4166666666665</v>
      </c>
      <c r="M3" s="8">
        <f t="shared" si="0"/>
        <v>544.83333333333337</v>
      </c>
      <c r="N3" s="8">
        <f>M3+L3</f>
        <v>2741.25</v>
      </c>
      <c r="O3" s="14"/>
      <c r="P3" s="14"/>
      <c r="Q3" s="14">
        <v>1</v>
      </c>
      <c r="R3" s="14"/>
      <c r="S3" s="14"/>
      <c r="T3" s="14"/>
      <c r="U3" s="14"/>
    </row>
    <row r="4" spans="1:21" x14ac:dyDescent="0.2">
      <c r="A4" s="5" t="s">
        <v>392</v>
      </c>
      <c r="B4" s="5" t="s">
        <v>399</v>
      </c>
      <c r="C4" s="5" t="s">
        <v>57</v>
      </c>
      <c r="D4" s="5" t="s">
        <v>58</v>
      </c>
      <c r="E4" s="5" t="s">
        <v>400</v>
      </c>
      <c r="F4" s="5" t="s">
        <v>397</v>
      </c>
      <c r="G4" s="5" t="s">
        <v>398</v>
      </c>
      <c r="H4" s="5" t="s">
        <v>19</v>
      </c>
      <c r="I4" s="7">
        <v>56601</v>
      </c>
      <c r="J4" s="7">
        <v>26629</v>
      </c>
      <c r="K4" s="7">
        <v>29972</v>
      </c>
      <c r="L4" s="8">
        <f t="shared" si="0"/>
        <v>2219.0833333333335</v>
      </c>
      <c r="M4" s="8">
        <f t="shared" si="0"/>
        <v>2497.6666666666665</v>
      </c>
      <c r="N4" s="8">
        <f>M4+L4</f>
        <v>4716.75</v>
      </c>
      <c r="O4" s="14"/>
      <c r="P4" s="14"/>
      <c r="Q4" s="14">
        <v>1</v>
      </c>
      <c r="R4" s="14"/>
      <c r="S4" s="14"/>
      <c r="T4" s="14"/>
      <c r="U4" s="14"/>
    </row>
    <row r="5" spans="1:21" x14ac:dyDescent="0.2">
      <c r="A5" s="5" t="s">
        <v>392</v>
      </c>
      <c r="B5" s="5" t="s">
        <v>401</v>
      </c>
      <c r="C5" s="5" t="s">
        <v>57</v>
      </c>
      <c r="D5" s="5" t="s">
        <v>58</v>
      </c>
      <c r="E5" s="5" t="s">
        <v>402</v>
      </c>
      <c r="F5" s="5" t="s">
        <v>397</v>
      </c>
      <c r="G5" s="5" t="s">
        <v>398</v>
      </c>
      <c r="H5" s="5" t="s">
        <v>19</v>
      </c>
      <c r="I5" s="7">
        <v>32214</v>
      </c>
      <c r="J5" s="7">
        <v>16414</v>
      </c>
      <c r="K5" s="7">
        <v>15800</v>
      </c>
      <c r="L5" s="8">
        <f t="shared" si="0"/>
        <v>1367.8333333333333</v>
      </c>
      <c r="M5" s="8">
        <f t="shared" si="0"/>
        <v>1316.6666666666667</v>
      </c>
      <c r="N5" s="8">
        <f>M5+L5</f>
        <v>2684.5</v>
      </c>
      <c r="O5" s="14"/>
      <c r="P5" s="14"/>
      <c r="Q5" s="14">
        <v>1</v>
      </c>
      <c r="R5" s="14"/>
      <c r="S5" s="14"/>
      <c r="T5" s="14"/>
      <c r="U5" s="14"/>
    </row>
    <row r="6" spans="1:21" x14ac:dyDescent="0.2">
      <c r="A6" s="5" t="s">
        <v>392</v>
      </c>
      <c r="B6" s="5" t="s">
        <v>403</v>
      </c>
      <c r="C6" s="5" t="s">
        <v>57</v>
      </c>
      <c r="D6" s="5" t="s">
        <v>58</v>
      </c>
      <c r="E6" s="5" t="s">
        <v>404</v>
      </c>
      <c r="F6" s="5" t="s">
        <v>405</v>
      </c>
      <c r="G6" s="5" t="s">
        <v>406</v>
      </c>
      <c r="H6" s="5" t="s">
        <v>19</v>
      </c>
      <c r="I6" s="7">
        <v>65085</v>
      </c>
      <c r="J6" s="7">
        <v>34944</v>
      </c>
      <c r="K6" s="7">
        <v>30141</v>
      </c>
      <c r="L6" s="8">
        <f t="shared" si="0"/>
        <v>2912</v>
      </c>
      <c r="M6" s="8">
        <f t="shared" si="0"/>
        <v>2511.75</v>
      </c>
      <c r="N6" s="8">
        <f>M6+L6</f>
        <v>5423.75</v>
      </c>
      <c r="O6" s="14"/>
      <c r="P6" s="14"/>
      <c r="Q6" s="14">
        <v>1</v>
      </c>
      <c r="R6" s="14"/>
      <c r="S6" s="14"/>
      <c r="T6" s="14"/>
      <c r="U6" s="14"/>
    </row>
    <row r="7" spans="1:21" x14ac:dyDescent="0.2">
      <c r="A7" s="5" t="s">
        <v>392</v>
      </c>
      <c r="B7" s="5"/>
      <c r="C7" s="5" t="s">
        <v>407</v>
      </c>
      <c r="D7" s="5"/>
      <c r="E7" s="5" t="s">
        <v>408</v>
      </c>
      <c r="F7" s="5" t="s">
        <v>409</v>
      </c>
      <c r="G7" s="5"/>
      <c r="H7" s="5"/>
      <c r="I7" s="7"/>
      <c r="J7" s="7"/>
      <c r="K7" s="7"/>
      <c r="L7" s="8"/>
      <c r="M7" s="8"/>
      <c r="N7" s="8"/>
      <c r="O7" s="14"/>
      <c r="P7" s="14"/>
      <c r="Q7" s="14">
        <v>1</v>
      </c>
      <c r="R7" s="14"/>
      <c r="S7" s="14"/>
      <c r="T7" s="14"/>
      <c r="U7" s="14"/>
    </row>
    <row r="8" spans="1:21" x14ac:dyDescent="0.2">
      <c r="A8" s="5" t="s">
        <v>392</v>
      </c>
      <c r="B8" s="5" t="s">
        <v>410</v>
      </c>
      <c r="C8" s="5" t="s">
        <v>411</v>
      </c>
      <c r="D8" s="5" t="s">
        <v>58</v>
      </c>
      <c r="E8" s="5" t="s">
        <v>412</v>
      </c>
      <c r="F8" s="5" t="s">
        <v>413</v>
      </c>
      <c r="G8" s="5" t="s">
        <v>414</v>
      </c>
      <c r="H8" s="5" t="s">
        <v>19</v>
      </c>
      <c r="I8" s="7">
        <v>23350</v>
      </c>
      <c r="J8" s="7">
        <v>6794</v>
      </c>
      <c r="K8" s="7">
        <v>16556</v>
      </c>
      <c r="L8" s="8">
        <f t="shared" ref="L8:M10" si="1">J8/12</f>
        <v>566.16666666666663</v>
      </c>
      <c r="M8" s="8">
        <f t="shared" si="1"/>
        <v>1379.6666666666667</v>
      </c>
      <c r="N8" s="8">
        <f>M8+L8</f>
        <v>1945.8333333333335</v>
      </c>
      <c r="O8" s="14"/>
      <c r="P8" s="14"/>
      <c r="Q8" s="14">
        <v>1</v>
      </c>
      <c r="R8" s="14"/>
      <c r="S8" s="14"/>
      <c r="T8" s="14"/>
      <c r="U8" s="14"/>
    </row>
    <row r="9" spans="1:21" x14ac:dyDescent="0.2">
      <c r="A9" s="5" t="s">
        <v>392</v>
      </c>
      <c r="B9" s="5" t="s">
        <v>415</v>
      </c>
      <c r="C9" s="5" t="s">
        <v>64</v>
      </c>
      <c r="D9" s="5" t="s">
        <v>65</v>
      </c>
      <c r="E9" s="5" t="s">
        <v>416</v>
      </c>
      <c r="F9" s="5" t="s">
        <v>397</v>
      </c>
      <c r="G9" s="5" t="s">
        <v>398</v>
      </c>
      <c r="H9" s="5" t="s">
        <v>19</v>
      </c>
      <c r="I9" s="7">
        <v>4003</v>
      </c>
      <c r="J9" s="7">
        <v>0</v>
      </c>
      <c r="K9" s="7">
        <v>4003</v>
      </c>
      <c r="L9" s="8">
        <f t="shared" si="1"/>
        <v>0</v>
      </c>
      <c r="M9" s="8">
        <f t="shared" si="1"/>
        <v>333.58333333333331</v>
      </c>
      <c r="N9" s="8">
        <f>M9+L9</f>
        <v>333.58333333333331</v>
      </c>
      <c r="O9" s="14"/>
      <c r="P9" s="14"/>
      <c r="Q9" s="14"/>
      <c r="R9" s="14"/>
      <c r="S9" s="14"/>
      <c r="T9" s="14">
        <v>1</v>
      </c>
      <c r="U9" s="14"/>
    </row>
    <row r="10" spans="1:21" x14ac:dyDescent="0.2">
      <c r="A10" s="5" t="s">
        <v>392</v>
      </c>
      <c r="B10" s="5" t="s">
        <v>417</v>
      </c>
      <c r="C10" s="5" t="s">
        <v>64</v>
      </c>
      <c r="D10" s="5" t="s">
        <v>65</v>
      </c>
      <c r="E10" s="5" t="s">
        <v>418</v>
      </c>
      <c r="F10" s="5" t="s">
        <v>397</v>
      </c>
      <c r="G10" s="5" t="s">
        <v>398</v>
      </c>
      <c r="H10" s="5" t="s">
        <v>19</v>
      </c>
      <c r="I10" s="7">
        <v>16934</v>
      </c>
      <c r="J10" s="7">
        <v>0</v>
      </c>
      <c r="K10" s="7">
        <v>16934</v>
      </c>
      <c r="L10" s="8">
        <f t="shared" si="1"/>
        <v>0</v>
      </c>
      <c r="M10" s="8">
        <f t="shared" si="1"/>
        <v>1411.1666666666667</v>
      </c>
      <c r="N10" s="8">
        <f>M10+L10</f>
        <v>1411.1666666666667</v>
      </c>
      <c r="O10" s="14"/>
      <c r="P10" s="14"/>
      <c r="Q10" s="14"/>
      <c r="R10" s="14"/>
      <c r="S10" s="14"/>
      <c r="T10" s="14">
        <v>1</v>
      </c>
      <c r="U10" s="14"/>
    </row>
    <row r="11" spans="1:21" x14ac:dyDescent="0.2">
      <c r="L11" s="3"/>
      <c r="M11" s="3"/>
      <c r="N11" s="3"/>
    </row>
    <row r="12" spans="1:21" x14ac:dyDescent="0.2">
      <c r="L12" s="3">
        <f>SUM(L2:L11)</f>
        <v>9261.4999999999982</v>
      </c>
      <c r="M12" s="3">
        <f>SUM(M2:M11)</f>
        <v>10113.75</v>
      </c>
      <c r="N12" s="3">
        <f>SUM(N2:N11)</f>
        <v>19375.25</v>
      </c>
      <c r="O12" s="4">
        <f t="shared" ref="O12:U12" si="2">SUM(O2:O10)</f>
        <v>0</v>
      </c>
      <c r="P12" s="4">
        <f t="shared" si="2"/>
        <v>0</v>
      </c>
      <c r="Q12" s="4">
        <f t="shared" si="2"/>
        <v>6</v>
      </c>
      <c r="R12" s="4">
        <f t="shared" si="2"/>
        <v>0</v>
      </c>
      <c r="S12" s="4">
        <f t="shared" si="2"/>
        <v>0</v>
      </c>
      <c r="T12" s="4">
        <f t="shared" si="2"/>
        <v>3</v>
      </c>
      <c r="U12" s="4">
        <f t="shared" si="2"/>
        <v>0</v>
      </c>
    </row>
    <row r="13" spans="1:21" x14ac:dyDescent="0.2">
      <c r="L13" s="3"/>
      <c r="M13" s="3"/>
      <c r="N13" s="3"/>
    </row>
    <row r="14" spans="1:21" x14ac:dyDescent="0.2">
      <c r="L14" s="3"/>
      <c r="M14" s="3"/>
      <c r="N14" s="3"/>
    </row>
    <row r="15" spans="1:21" x14ac:dyDescent="0.2">
      <c r="L15" s="3"/>
      <c r="M15" s="3"/>
      <c r="N15" s="3"/>
    </row>
    <row r="16" spans="1:21" x14ac:dyDescent="0.2">
      <c r="F16" s="17"/>
      <c r="L16" s="3"/>
      <c r="M16" s="3"/>
      <c r="N16" s="3"/>
    </row>
    <row r="17" spans="6:14" x14ac:dyDescent="0.2">
      <c r="F17" s="33"/>
      <c r="G17" s="32"/>
      <c r="L17" s="3"/>
      <c r="M17" s="3"/>
      <c r="N17" s="3"/>
    </row>
    <row r="18" spans="6:14" ht="21.25" customHeight="1" x14ac:dyDescent="0.2">
      <c r="F18" s="34"/>
      <c r="G18" s="32"/>
      <c r="L18" s="3"/>
      <c r="M18" s="3"/>
      <c r="N18" s="3"/>
    </row>
    <row r="19" spans="6:14" x14ac:dyDescent="0.2">
      <c r="F19" s="32"/>
      <c r="G19" s="32"/>
      <c r="L19" s="3"/>
      <c r="M19" s="3"/>
      <c r="N19" s="3"/>
    </row>
    <row r="20" spans="6:14" x14ac:dyDescent="0.2">
      <c r="F20" s="32"/>
      <c r="G20" s="32"/>
      <c r="L20" s="3"/>
      <c r="M20" s="3"/>
      <c r="N20" s="3"/>
    </row>
    <row r="21" spans="6:14" x14ac:dyDescent="0.2">
      <c r="F21" s="32"/>
      <c r="G21" s="32"/>
      <c r="L21" s="3"/>
      <c r="M21" s="3"/>
      <c r="N21" s="3"/>
    </row>
    <row r="22" spans="6:14" x14ac:dyDescent="0.2">
      <c r="F22" s="32"/>
      <c r="G22" s="32"/>
      <c r="L22" s="3"/>
      <c r="M22" s="3"/>
      <c r="N22" s="3"/>
    </row>
    <row r="23" spans="6:14" x14ac:dyDescent="0.2">
      <c r="F23" s="32"/>
      <c r="G23" s="32"/>
      <c r="L23" s="3"/>
      <c r="M23" s="3"/>
      <c r="N23" s="3"/>
    </row>
    <row r="24" spans="6:14" x14ac:dyDescent="0.2">
      <c r="F24" s="32"/>
      <c r="G24" s="32"/>
      <c r="L24" s="3"/>
      <c r="M24" s="3"/>
      <c r="N24" s="3"/>
    </row>
    <row r="25" spans="6:14" x14ac:dyDescent="0.2">
      <c r="F25" s="32"/>
      <c r="G25" s="32"/>
      <c r="L25" s="3"/>
      <c r="M25" s="3"/>
      <c r="N25" s="3"/>
    </row>
    <row r="26" spans="6:14" x14ac:dyDescent="0.2">
      <c r="L26" s="3"/>
      <c r="M26" s="3"/>
      <c r="N26" s="3"/>
    </row>
    <row r="27" spans="6:14" x14ac:dyDescent="0.2">
      <c r="L27" s="3"/>
      <c r="M27" s="3"/>
      <c r="N27" s="3"/>
    </row>
    <row r="28" spans="6:14" x14ac:dyDescent="0.2">
      <c r="L28" s="3"/>
      <c r="M28" s="3"/>
      <c r="N28" s="3"/>
    </row>
  </sheetData>
  <sheetProtection algorithmName="SHA-512" hashValue="0mdgS7DCeYZAYSN7oKN4CiV82D1y/c4LxhFxfLuBggIb2cGggbzMvkDvFijTdlHj08q0hL3SJ3ePKLrbVdHY+A==" saltValue="9mnOAuoXaPObKGfYx///2A==" spinCount="100000" sheet="1" objects="1" scenario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27"/>
  <sheetViews>
    <sheetView workbookViewId="0">
      <selection activeCell="N26" sqref="N26"/>
    </sheetView>
  </sheetViews>
  <sheetFormatPr baseColWidth="10" defaultColWidth="8.83203125" defaultRowHeight="15" x14ac:dyDescent="0.2"/>
  <cols>
    <col min="1" max="1" width="12" customWidth="1"/>
    <col min="2" max="2" width="13.5" customWidth="1"/>
    <col min="3" max="3" width="16.1640625" customWidth="1"/>
    <col min="4" max="4" width="11.1640625" customWidth="1"/>
    <col min="5" max="5" width="36.83203125" customWidth="1"/>
    <col min="6" max="6" width="25.1640625" customWidth="1"/>
    <col min="7" max="7" width="11.33203125" customWidth="1"/>
    <col min="8" max="8" width="16.33203125" customWidth="1"/>
    <col min="9" max="9" width="14.83203125" hidden="1" customWidth="1"/>
    <col min="10" max="10" width="14" hidden="1" customWidth="1"/>
    <col min="11" max="11" width="12.1640625" hidden="1" customWidth="1"/>
    <col min="12" max="15" width="12.83203125" style="4" customWidth="1"/>
  </cols>
  <sheetData>
    <row r="1" spans="1:21" ht="85.25" customHeight="1" x14ac:dyDescent="0.2">
      <c r="A1" s="5" t="s">
        <v>45</v>
      </c>
      <c r="B1" s="5" t="s">
        <v>46</v>
      </c>
      <c r="C1" s="5" t="s">
        <v>47</v>
      </c>
      <c r="D1" s="5" t="s">
        <v>48</v>
      </c>
      <c r="E1" s="5" t="s">
        <v>201</v>
      </c>
      <c r="F1" s="5" t="s">
        <v>49</v>
      </c>
      <c r="G1" s="5" t="s">
        <v>50</v>
      </c>
      <c r="H1" s="5" t="s">
        <v>51</v>
      </c>
      <c r="I1" s="5" t="s">
        <v>52</v>
      </c>
      <c r="J1" s="5" t="s">
        <v>53</v>
      </c>
      <c r="K1" s="5" t="s">
        <v>54</v>
      </c>
      <c r="L1" s="6" t="s">
        <v>1</v>
      </c>
      <c r="M1" s="6" t="s">
        <v>2</v>
      </c>
      <c r="N1" s="6" t="s">
        <v>3</v>
      </c>
      <c r="O1" s="13" t="s">
        <v>4</v>
      </c>
      <c r="P1" s="13" t="s">
        <v>5</v>
      </c>
      <c r="Q1" s="13" t="s">
        <v>6</v>
      </c>
      <c r="R1" s="13" t="s">
        <v>7</v>
      </c>
      <c r="S1" s="13" t="s">
        <v>8</v>
      </c>
      <c r="T1" s="13" t="s">
        <v>9</v>
      </c>
      <c r="U1" s="13" t="s">
        <v>10</v>
      </c>
    </row>
    <row r="2" spans="1:21" x14ac:dyDescent="0.2">
      <c r="A2" s="5" t="s">
        <v>419</v>
      </c>
      <c r="B2" s="5" t="s">
        <v>420</v>
      </c>
      <c r="C2" s="5" t="s">
        <v>126</v>
      </c>
      <c r="D2" s="5" t="s">
        <v>58</v>
      </c>
      <c r="E2" s="5" t="s">
        <v>421</v>
      </c>
      <c r="F2" s="5" t="s">
        <v>422</v>
      </c>
      <c r="G2" s="5" t="s">
        <v>423</v>
      </c>
      <c r="H2" s="5" t="s">
        <v>424</v>
      </c>
      <c r="I2" s="7">
        <v>7262</v>
      </c>
      <c r="J2" s="7">
        <v>4256</v>
      </c>
      <c r="K2" s="7">
        <v>3006</v>
      </c>
      <c r="L2" s="8">
        <f t="shared" ref="L2:L13" si="0">J2/12</f>
        <v>354.66666666666669</v>
      </c>
      <c r="M2" s="8">
        <f t="shared" ref="M2:M13" si="1">K2/12</f>
        <v>250.5</v>
      </c>
      <c r="N2" s="8">
        <f t="shared" ref="N2:N13" si="2">M2+L2</f>
        <v>605.16666666666674</v>
      </c>
      <c r="O2" s="14"/>
      <c r="P2" s="14"/>
      <c r="Q2" s="14"/>
      <c r="R2" s="14"/>
      <c r="S2" s="14"/>
      <c r="T2" s="14"/>
      <c r="U2" s="14"/>
    </row>
    <row r="3" spans="1:21" x14ac:dyDescent="0.2">
      <c r="A3" s="5" t="s">
        <v>419</v>
      </c>
      <c r="B3" s="5" t="s">
        <v>425</v>
      </c>
      <c r="C3" s="5" t="s">
        <v>126</v>
      </c>
      <c r="D3" s="5" t="s">
        <v>58</v>
      </c>
      <c r="E3" s="5" t="s">
        <v>426</v>
      </c>
      <c r="F3" s="5" t="s">
        <v>427</v>
      </c>
      <c r="G3" s="5" t="s">
        <v>428</v>
      </c>
      <c r="H3" s="5" t="s">
        <v>247</v>
      </c>
      <c r="I3" s="7">
        <v>41716</v>
      </c>
      <c r="J3" s="7">
        <v>35979</v>
      </c>
      <c r="K3" s="7">
        <v>5737</v>
      </c>
      <c r="L3" s="8">
        <f t="shared" si="0"/>
        <v>2998.25</v>
      </c>
      <c r="M3" s="8">
        <f t="shared" si="1"/>
        <v>478.08333333333331</v>
      </c>
      <c r="N3" s="8">
        <f t="shared" si="2"/>
        <v>3476.3333333333335</v>
      </c>
      <c r="O3" s="14"/>
      <c r="P3" s="14"/>
      <c r="Q3" s="14">
        <v>1</v>
      </c>
      <c r="R3" s="14"/>
      <c r="S3" s="14"/>
      <c r="T3" s="14"/>
      <c r="U3" s="14"/>
    </row>
    <row r="4" spans="1:21" x14ac:dyDescent="0.2">
      <c r="A4" s="5" t="s">
        <v>419</v>
      </c>
      <c r="B4" s="5" t="s">
        <v>429</v>
      </c>
      <c r="C4" s="5" t="s">
        <v>68</v>
      </c>
      <c r="D4" s="5" t="s">
        <v>58</v>
      </c>
      <c r="E4" s="5" t="s">
        <v>430</v>
      </c>
      <c r="F4" s="5" t="s">
        <v>427</v>
      </c>
      <c r="G4" s="5" t="s">
        <v>428</v>
      </c>
      <c r="H4" s="5" t="s">
        <v>247</v>
      </c>
      <c r="I4" s="7">
        <v>25088</v>
      </c>
      <c r="J4" s="7">
        <v>14029</v>
      </c>
      <c r="K4" s="7">
        <v>11059</v>
      </c>
      <c r="L4" s="8">
        <f t="shared" si="0"/>
        <v>1169.0833333333333</v>
      </c>
      <c r="M4" s="8">
        <f t="shared" si="1"/>
        <v>921.58333333333337</v>
      </c>
      <c r="N4" s="8">
        <f t="shared" si="2"/>
        <v>2090.6666666666665</v>
      </c>
      <c r="O4" s="14">
        <v>1</v>
      </c>
      <c r="P4" s="14"/>
      <c r="Q4" s="14"/>
      <c r="R4" s="14"/>
      <c r="S4" s="14"/>
      <c r="T4" s="14"/>
      <c r="U4" s="14"/>
    </row>
    <row r="5" spans="1:21" x14ac:dyDescent="0.2">
      <c r="A5" s="5" t="s">
        <v>419</v>
      </c>
      <c r="B5" s="5" t="s">
        <v>431</v>
      </c>
      <c r="C5" s="5" t="s">
        <v>68</v>
      </c>
      <c r="D5" s="5" t="s">
        <v>58</v>
      </c>
      <c r="E5" s="5" t="s">
        <v>432</v>
      </c>
      <c r="F5" s="5" t="s">
        <v>427</v>
      </c>
      <c r="G5" s="5" t="s">
        <v>428</v>
      </c>
      <c r="H5" s="5" t="s">
        <v>247</v>
      </c>
      <c r="I5" s="7">
        <v>10602</v>
      </c>
      <c r="J5" s="7">
        <v>2862</v>
      </c>
      <c r="K5" s="7">
        <v>7740</v>
      </c>
      <c r="L5" s="8">
        <f t="shared" si="0"/>
        <v>238.5</v>
      </c>
      <c r="M5" s="8">
        <f t="shared" si="1"/>
        <v>645</v>
      </c>
      <c r="N5" s="8">
        <f t="shared" si="2"/>
        <v>883.5</v>
      </c>
      <c r="O5" s="14">
        <v>1</v>
      </c>
      <c r="P5" s="14"/>
      <c r="Q5" s="14"/>
      <c r="R5" s="14"/>
      <c r="S5" s="14"/>
      <c r="T5" s="14"/>
      <c r="U5" s="14"/>
    </row>
    <row r="6" spans="1:21" x14ac:dyDescent="0.2">
      <c r="A6" s="5" t="s">
        <v>419</v>
      </c>
      <c r="B6" s="5" t="s">
        <v>433</v>
      </c>
      <c r="C6" s="5" t="s">
        <v>68</v>
      </c>
      <c r="D6" s="5" t="s">
        <v>58</v>
      </c>
      <c r="E6" s="5" t="s">
        <v>434</v>
      </c>
      <c r="F6" s="5" t="s">
        <v>427</v>
      </c>
      <c r="G6" s="5" t="s">
        <v>428</v>
      </c>
      <c r="H6" s="5" t="s">
        <v>247</v>
      </c>
      <c r="I6" s="7">
        <v>35926</v>
      </c>
      <c r="J6" s="7">
        <v>14551</v>
      </c>
      <c r="K6" s="7">
        <v>21375</v>
      </c>
      <c r="L6" s="8">
        <f t="shared" si="0"/>
        <v>1212.5833333333333</v>
      </c>
      <c r="M6" s="8">
        <f t="shared" si="1"/>
        <v>1781.25</v>
      </c>
      <c r="N6" s="8">
        <f t="shared" si="2"/>
        <v>2993.833333333333</v>
      </c>
      <c r="O6" s="14">
        <v>1</v>
      </c>
      <c r="P6" s="14"/>
      <c r="Q6" s="14"/>
      <c r="R6" s="14"/>
      <c r="S6" s="14"/>
      <c r="T6" s="14"/>
      <c r="U6" s="14"/>
    </row>
    <row r="7" spans="1:21" x14ac:dyDescent="0.2">
      <c r="A7" s="5" t="s">
        <v>419</v>
      </c>
      <c r="B7" s="5" t="s">
        <v>435</v>
      </c>
      <c r="C7" s="5" t="s">
        <v>68</v>
      </c>
      <c r="D7" s="5" t="s">
        <v>58</v>
      </c>
      <c r="E7" s="5" t="s">
        <v>426</v>
      </c>
      <c r="F7" s="5" t="s">
        <v>427</v>
      </c>
      <c r="G7" s="5" t="s">
        <v>428</v>
      </c>
      <c r="H7" s="5" t="s">
        <v>247</v>
      </c>
      <c r="I7" s="7">
        <v>5949</v>
      </c>
      <c r="J7" s="7">
        <v>2390</v>
      </c>
      <c r="K7" s="7">
        <v>3559</v>
      </c>
      <c r="L7" s="8">
        <f t="shared" si="0"/>
        <v>199.16666666666666</v>
      </c>
      <c r="M7" s="8">
        <f t="shared" si="1"/>
        <v>296.58333333333331</v>
      </c>
      <c r="N7" s="8">
        <f t="shared" si="2"/>
        <v>495.75</v>
      </c>
      <c r="O7" s="14">
        <v>1</v>
      </c>
      <c r="P7" s="14"/>
      <c r="Q7" s="14"/>
      <c r="R7" s="14"/>
      <c r="S7" s="14"/>
      <c r="T7" s="14"/>
      <c r="U7" s="14"/>
    </row>
    <row r="8" spans="1:21" x14ac:dyDescent="0.2">
      <c r="A8" s="5" t="s">
        <v>419</v>
      </c>
      <c r="B8" s="5" t="s">
        <v>436</v>
      </c>
      <c r="C8" s="5" t="s">
        <v>68</v>
      </c>
      <c r="D8" s="5" t="s">
        <v>58</v>
      </c>
      <c r="E8" s="5" t="s">
        <v>437</v>
      </c>
      <c r="F8" s="5" t="s">
        <v>427</v>
      </c>
      <c r="G8" s="5" t="s">
        <v>428</v>
      </c>
      <c r="H8" s="5" t="s">
        <v>247</v>
      </c>
      <c r="I8" s="7">
        <v>15626</v>
      </c>
      <c r="J8" s="7">
        <v>2496</v>
      </c>
      <c r="K8" s="7">
        <v>13130</v>
      </c>
      <c r="L8" s="8">
        <f t="shared" si="0"/>
        <v>208</v>
      </c>
      <c r="M8" s="8">
        <f t="shared" si="1"/>
        <v>1094.1666666666667</v>
      </c>
      <c r="N8" s="8">
        <f t="shared" si="2"/>
        <v>1302.1666666666667</v>
      </c>
      <c r="O8" s="14">
        <v>1</v>
      </c>
      <c r="P8" s="14"/>
      <c r="Q8" s="14"/>
      <c r="R8" s="14"/>
      <c r="S8" s="14"/>
      <c r="T8" s="14"/>
      <c r="U8" s="14"/>
    </row>
    <row r="9" spans="1:21" x14ac:dyDescent="0.2">
      <c r="A9" s="5" t="s">
        <v>419</v>
      </c>
      <c r="B9" s="5" t="s">
        <v>438</v>
      </c>
      <c r="C9" s="5" t="s">
        <v>68</v>
      </c>
      <c r="D9" s="5" t="s">
        <v>58</v>
      </c>
      <c r="E9" s="5" t="s">
        <v>439</v>
      </c>
      <c r="F9" s="5" t="s">
        <v>427</v>
      </c>
      <c r="G9" s="5" t="s">
        <v>428</v>
      </c>
      <c r="H9" s="5" t="s">
        <v>247</v>
      </c>
      <c r="I9" s="7">
        <v>9092</v>
      </c>
      <c r="J9" s="7">
        <v>3123</v>
      </c>
      <c r="K9" s="7">
        <v>5969</v>
      </c>
      <c r="L9" s="8">
        <f t="shared" si="0"/>
        <v>260.25</v>
      </c>
      <c r="M9" s="8">
        <f t="shared" si="1"/>
        <v>497.41666666666669</v>
      </c>
      <c r="N9" s="8">
        <f t="shared" si="2"/>
        <v>757.66666666666674</v>
      </c>
      <c r="O9" s="14">
        <v>1</v>
      </c>
      <c r="P9" s="14"/>
      <c r="Q9" s="14"/>
      <c r="R9" s="14"/>
      <c r="S9" s="14"/>
      <c r="T9" s="14"/>
      <c r="U9" s="14"/>
    </row>
    <row r="10" spans="1:21" x14ac:dyDescent="0.2">
      <c r="A10" s="5" t="s">
        <v>419</v>
      </c>
      <c r="B10" s="5" t="s">
        <v>440</v>
      </c>
      <c r="C10" s="5" t="s">
        <v>57</v>
      </c>
      <c r="D10" s="5" t="s">
        <v>58</v>
      </c>
      <c r="E10" s="5" t="s">
        <v>441</v>
      </c>
      <c r="F10" s="5" t="s">
        <v>427</v>
      </c>
      <c r="G10" s="5" t="s">
        <v>428</v>
      </c>
      <c r="H10" s="5" t="s">
        <v>247</v>
      </c>
      <c r="I10" s="7">
        <v>58446</v>
      </c>
      <c r="J10" s="7">
        <v>29240</v>
      </c>
      <c r="K10" s="7">
        <v>29206</v>
      </c>
      <c r="L10" s="8">
        <f t="shared" si="0"/>
        <v>2436.6666666666665</v>
      </c>
      <c r="M10" s="8">
        <f t="shared" si="1"/>
        <v>2433.8333333333335</v>
      </c>
      <c r="N10" s="8">
        <f t="shared" si="2"/>
        <v>4870.5</v>
      </c>
      <c r="O10" s="14"/>
      <c r="P10" s="14"/>
      <c r="Q10" s="14">
        <v>1</v>
      </c>
      <c r="R10" s="14"/>
      <c r="S10" s="14"/>
      <c r="T10" s="14"/>
      <c r="U10" s="14"/>
    </row>
    <row r="11" spans="1:21" x14ac:dyDescent="0.2">
      <c r="A11" s="5" t="s">
        <v>419</v>
      </c>
      <c r="B11" s="5" t="s">
        <v>442</v>
      </c>
      <c r="C11" s="5" t="s">
        <v>102</v>
      </c>
      <c r="D11" s="5" t="s">
        <v>58</v>
      </c>
      <c r="E11" s="5" t="s">
        <v>443</v>
      </c>
      <c r="F11" s="5" t="s">
        <v>427</v>
      </c>
      <c r="G11" s="5" t="s">
        <v>428</v>
      </c>
      <c r="H11" s="5" t="s">
        <v>247</v>
      </c>
      <c r="I11" s="7">
        <v>40069</v>
      </c>
      <c r="J11" s="7">
        <v>22358</v>
      </c>
      <c r="K11" s="7">
        <v>17711</v>
      </c>
      <c r="L11" s="8">
        <f t="shared" si="0"/>
        <v>1863.1666666666667</v>
      </c>
      <c r="M11" s="8">
        <f t="shared" si="1"/>
        <v>1475.9166666666667</v>
      </c>
      <c r="N11" s="8">
        <f t="shared" si="2"/>
        <v>3339.0833333333335</v>
      </c>
      <c r="O11" s="14"/>
      <c r="P11" s="14"/>
      <c r="Q11" s="14">
        <v>1</v>
      </c>
      <c r="R11" s="14"/>
      <c r="S11" s="14"/>
      <c r="T11" s="14"/>
      <c r="U11" s="14"/>
    </row>
    <row r="12" spans="1:21" x14ac:dyDescent="0.2">
      <c r="A12" s="5" t="s">
        <v>419</v>
      </c>
      <c r="B12" s="5" t="s">
        <v>444</v>
      </c>
      <c r="C12" s="5" t="s">
        <v>126</v>
      </c>
      <c r="D12" s="5" t="s">
        <v>58</v>
      </c>
      <c r="E12" s="5" t="s">
        <v>445</v>
      </c>
      <c r="F12" s="5" t="s">
        <v>446</v>
      </c>
      <c r="G12" s="5" t="s">
        <v>447</v>
      </c>
      <c r="H12" s="5" t="s">
        <v>448</v>
      </c>
      <c r="I12" s="7">
        <v>22159</v>
      </c>
      <c r="J12" s="7">
        <v>15498</v>
      </c>
      <c r="K12" s="7">
        <v>6661</v>
      </c>
      <c r="L12" s="8">
        <f t="shared" si="0"/>
        <v>1291.5</v>
      </c>
      <c r="M12" s="8">
        <f t="shared" si="1"/>
        <v>555.08333333333337</v>
      </c>
      <c r="N12" s="8">
        <f t="shared" si="2"/>
        <v>1846.5833333333335</v>
      </c>
      <c r="O12" s="14"/>
      <c r="P12" s="14"/>
      <c r="Q12" s="14">
        <v>1</v>
      </c>
      <c r="R12" s="14"/>
      <c r="S12" s="14"/>
      <c r="T12" s="14"/>
      <c r="U12" s="14"/>
    </row>
    <row r="13" spans="1:21" x14ac:dyDescent="0.2">
      <c r="A13" s="5" t="s">
        <v>419</v>
      </c>
      <c r="B13" s="5" t="s">
        <v>449</v>
      </c>
      <c r="C13" s="5" t="s">
        <v>126</v>
      </c>
      <c r="D13" s="5" t="s">
        <v>58</v>
      </c>
      <c r="E13" s="5" t="s">
        <v>426</v>
      </c>
      <c r="F13" s="5" t="s">
        <v>450</v>
      </c>
      <c r="G13" s="5" t="s">
        <v>451</v>
      </c>
      <c r="H13" s="5" t="s">
        <v>452</v>
      </c>
      <c r="I13" s="7">
        <v>10918</v>
      </c>
      <c r="J13" s="7">
        <v>9261</v>
      </c>
      <c r="K13" s="7">
        <v>1657</v>
      </c>
      <c r="L13" s="8">
        <f t="shared" si="0"/>
        <v>771.75</v>
      </c>
      <c r="M13" s="8">
        <f t="shared" si="1"/>
        <v>138.08333333333334</v>
      </c>
      <c r="N13" s="8">
        <f t="shared" si="2"/>
        <v>909.83333333333337</v>
      </c>
      <c r="O13" s="14"/>
      <c r="P13" s="14"/>
      <c r="Q13" s="14">
        <v>1</v>
      </c>
      <c r="R13" s="14"/>
      <c r="S13" s="14"/>
      <c r="T13" s="14"/>
      <c r="U13" s="14"/>
    </row>
    <row r="15" spans="1:21" x14ac:dyDescent="0.2">
      <c r="L15" s="3">
        <f>SUM(L2:L13)</f>
        <v>13003.583333333332</v>
      </c>
      <c r="M15" s="3">
        <f>SUM(M2:M13)</f>
        <v>10567.500000000002</v>
      </c>
      <c r="N15" s="3">
        <f>SUM(N2:N13)</f>
        <v>23571.083333333328</v>
      </c>
      <c r="O15" s="4">
        <f t="shared" ref="O15:U15" si="3">SUM(O2:O14)</f>
        <v>6</v>
      </c>
      <c r="P15" s="4">
        <f t="shared" si="3"/>
        <v>0</v>
      </c>
      <c r="Q15" s="4">
        <f t="shared" si="3"/>
        <v>5</v>
      </c>
      <c r="R15" s="4">
        <f t="shared" si="3"/>
        <v>0</v>
      </c>
      <c r="S15" s="4">
        <f t="shared" si="3"/>
        <v>0</v>
      </c>
      <c r="T15" s="4">
        <f t="shared" si="3"/>
        <v>0</v>
      </c>
      <c r="U15" s="4">
        <f t="shared" si="3"/>
        <v>0</v>
      </c>
    </row>
    <row r="16" spans="1:21" x14ac:dyDescent="0.2">
      <c r="L16" s="3"/>
      <c r="M16" s="3"/>
      <c r="N16" s="3"/>
    </row>
    <row r="17" spans="6:14" x14ac:dyDescent="0.2">
      <c r="L17" s="3"/>
      <c r="M17" s="3"/>
      <c r="N17" s="3"/>
    </row>
    <row r="18" spans="6:14" x14ac:dyDescent="0.2">
      <c r="L18" s="3"/>
      <c r="M18" s="3"/>
      <c r="N18" s="3"/>
    </row>
    <row r="19" spans="6:14" x14ac:dyDescent="0.2">
      <c r="L19" s="3"/>
      <c r="M19" s="3"/>
      <c r="N19" s="3"/>
    </row>
    <row r="20" spans="6:14" x14ac:dyDescent="0.2">
      <c r="F20" s="33"/>
      <c r="L20" s="3"/>
      <c r="M20" s="3"/>
      <c r="N20" s="3"/>
    </row>
    <row r="21" spans="6:14" ht="21.25" customHeight="1" x14ac:dyDescent="0.2">
      <c r="F21" s="34"/>
      <c r="L21" s="3"/>
      <c r="M21" s="3"/>
      <c r="N21" s="3"/>
    </row>
    <row r="22" spans="6:14" x14ac:dyDescent="0.2">
      <c r="L22" s="3"/>
      <c r="M22" s="3"/>
      <c r="N22" s="3"/>
    </row>
    <row r="23" spans="6:14" x14ac:dyDescent="0.2">
      <c r="L23" s="3"/>
      <c r="M23" s="3"/>
      <c r="N23" s="3"/>
    </row>
    <row r="24" spans="6:14" x14ac:dyDescent="0.2">
      <c r="L24" s="3"/>
      <c r="M24" s="3"/>
      <c r="N24" s="3"/>
    </row>
    <row r="25" spans="6:14" x14ac:dyDescent="0.2">
      <c r="L25" s="3"/>
      <c r="M25" s="3"/>
      <c r="N25" s="3"/>
    </row>
    <row r="26" spans="6:14" x14ac:dyDescent="0.2">
      <c r="L26" s="3"/>
      <c r="M26" s="3"/>
      <c r="N26" s="3"/>
    </row>
    <row r="27" spans="6:14" x14ac:dyDescent="0.2">
      <c r="L27" s="3"/>
      <c r="M27" s="3"/>
      <c r="N27" s="3"/>
    </row>
  </sheetData>
  <sheetProtection algorithmName="SHA-512" hashValue="ZgiBZdRrmogcbheCJA0YtPQyI+9TKsa4WhtFWgWXOj0jddyL4YOx3AiufRRChRxmgJ9YQ/DQY3bQC+EdWZf+MQ==" saltValue="cpbBjqNahh87MJ2mX3Ktv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7"/>
  <sheetViews>
    <sheetView workbookViewId="0">
      <selection activeCell="E4" sqref="E4"/>
    </sheetView>
  </sheetViews>
  <sheetFormatPr baseColWidth="10" defaultRowHeight="15" x14ac:dyDescent="0.2"/>
  <cols>
    <col min="2" max="2" width="18.83203125" customWidth="1"/>
    <col min="3" max="3" width="13" customWidth="1"/>
  </cols>
  <sheetData>
    <row r="3" spans="2:5" x14ac:dyDescent="0.2">
      <c r="B3" s="15" t="s">
        <v>21</v>
      </c>
      <c r="C3" s="15" t="s">
        <v>22</v>
      </c>
    </row>
    <row r="4" spans="2:5" x14ac:dyDescent="0.2">
      <c r="B4" s="15" t="s">
        <v>23</v>
      </c>
      <c r="C4" s="15" t="s">
        <v>24</v>
      </c>
      <c r="E4" t="s">
        <v>456</v>
      </c>
    </row>
    <row r="5" spans="2:5" x14ac:dyDescent="0.2">
      <c r="B5" s="16" t="s">
        <v>25</v>
      </c>
      <c r="C5" s="15" t="s">
        <v>26</v>
      </c>
    </row>
    <row r="6" spans="2:5" x14ac:dyDescent="0.2">
      <c r="B6" s="15" t="s">
        <v>27</v>
      </c>
      <c r="C6" s="15" t="s">
        <v>28</v>
      </c>
    </row>
    <row r="7" spans="2:5" x14ac:dyDescent="0.2">
      <c r="B7" s="15" t="s">
        <v>29</v>
      </c>
      <c r="C7" s="15" t="s">
        <v>30</v>
      </c>
    </row>
    <row r="8" spans="2:5" x14ac:dyDescent="0.2">
      <c r="B8" s="15" t="s">
        <v>31</v>
      </c>
      <c r="C8" s="15" t="s">
        <v>28</v>
      </c>
    </row>
    <row r="9" spans="2:5" x14ac:dyDescent="0.2">
      <c r="B9" s="15" t="s">
        <v>32</v>
      </c>
      <c r="C9" s="15" t="s">
        <v>28</v>
      </c>
    </row>
    <row r="10" spans="2:5" x14ac:dyDescent="0.2">
      <c r="B10" s="16" t="s">
        <v>33</v>
      </c>
      <c r="C10" s="15" t="s">
        <v>34</v>
      </c>
    </row>
    <row r="11" spans="2:5" x14ac:dyDescent="0.2">
      <c r="B11" s="15" t="s">
        <v>35</v>
      </c>
      <c r="C11" s="15" t="s">
        <v>36</v>
      </c>
    </row>
    <row r="12" spans="2:5" x14ac:dyDescent="0.2">
      <c r="B12" s="15" t="s">
        <v>37</v>
      </c>
      <c r="C12" s="15" t="s">
        <v>36</v>
      </c>
    </row>
    <row r="13" spans="2:5" x14ac:dyDescent="0.2">
      <c r="B13" s="15" t="s">
        <v>38</v>
      </c>
      <c r="C13" s="15" t="s">
        <v>36</v>
      </c>
    </row>
    <row r="14" spans="2:5" x14ac:dyDescent="0.2">
      <c r="B14" s="15" t="s">
        <v>39</v>
      </c>
      <c r="C14" s="15" t="s">
        <v>40</v>
      </c>
    </row>
    <row r="15" spans="2:5" x14ac:dyDescent="0.2">
      <c r="B15" s="15" t="s">
        <v>20</v>
      </c>
      <c r="C15" s="15" t="s">
        <v>41</v>
      </c>
    </row>
    <row r="16" spans="2:5" x14ac:dyDescent="0.2">
      <c r="B16" s="15" t="s">
        <v>42</v>
      </c>
      <c r="C16" s="15" t="s">
        <v>43</v>
      </c>
    </row>
    <row r="17" spans="2:3" x14ac:dyDescent="0.2">
      <c r="B17" s="16" t="s">
        <v>44</v>
      </c>
      <c r="C17" s="15" t="s">
        <v>43</v>
      </c>
    </row>
  </sheetData>
  <sheetProtection algorithmName="SHA-512" hashValue="SpNU1RkBR3aVKPn86Y78upsHHr2jVCFIHo1xcDOkcOyuBWSVBASm6xmNabN+mGlPfHfQQwAczUWFAAIcb524tg==" saltValue="Dt777SYfo908HeS697tr1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41"/>
  <sheetViews>
    <sheetView topLeftCell="C1" workbookViewId="0">
      <selection activeCell="M37" sqref="M37"/>
    </sheetView>
  </sheetViews>
  <sheetFormatPr baseColWidth="10" defaultColWidth="8.83203125" defaultRowHeight="15" x14ac:dyDescent="0.2"/>
  <cols>
    <col min="1" max="1" width="15" customWidth="1"/>
    <col min="2" max="2" width="13.5" customWidth="1"/>
    <col min="3" max="3" width="16.1640625" customWidth="1"/>
    <col min="4" max="5" width="11.1640625" customWidth="1"/>
    <col min="6" max="6" width="19.1640625" customWidth="1"/>
    <col min="7" max="7" width="14.5" customWidth="1"/>
    <col min="8" max="8" width="16.5" customWidth="1"/>
    <col min="9" max="9" width="14.83203125" hidden="1" customWidth="1"/>
    <col min="10" max="10" width="14" hidden="1" customWidth="1"/>
    <col min="11" max="11" width="12.1640625" hidden="1" customWidth="1"/>
    <col min="12" max="14" width="12.83203125" customWidth="1"/>
    <col min="15" max="21" width="10.83203125" customWidth="1"/>
  </cols>
  <sheetData>
    <row r="1" spans="1:21" ht="85.25" customHeight="1" x14ac:dyDescent="0.2">
      <c r="A1" s="5" t="s">
        <v>45</v>
      </c>
      <c r="B1" s="12" t="s">
        <v>46</v>
      </c>
      <c r="C1" s="12" t="s">
        <v>47</v>
      </c>
      <c r="D1" s="12" t="s">
        <v>48</v>
      </c>
      <c r="E1" s="12"/>
      <c r="F1" s="12" t="s">
        <v>49</v>
      </c>
      <c r="G1" s="12" t="s">
        <v>50</v>
      </c>
      <c r="H1" s="12" t="s">
        <v>51</v>
      </c>
      <c r="I1" s="12" t="s">
        <v>52</v>
      </c>
      <c r="J1" s="12" t="s">
        <v>53</v>
      </c>
      <c r="K1" s="12" t="s">
        <v>54</v>
      </c>
      <c r="L1" s="12" t="s">
        <v>1</v>
      </c>
      <c r="M1" s="12" t="s">
        <v>2</v>
      </c>
      <c r="N1" s="12" t="s">
        <v>3</v>
      </c>
      <c r="O1" s="13" t="s">
        <v>4</v>
      </c>
      <c r="P1" s="13" t="s">
        <v>5</v>
      </c>
      <c r="Q1" s="13" t="s">
        <v>6</v>
      </c>
      <c r="R1" s="13" t="s">
        <v>7</v>
      </c>
      <c r="S1" s="13" t="s">
        <v>8</v>
      </c>
      <c r="T1" s="13" t="s">
        <v>9</v>
      </c>
      <c r="U1" s="13" t="s">
        <v>10</v>
      </c>
    </row>
    <row r="2" spans="1:21" x14ac:dyDescent="0.2">
      <c r="A2" s="5" t="s">
        <v>55</v>
      </c>
      <c r="B2" s="5" t="s">
        <v>56</v>
      </c>
      <c r="C2" s="5" t="s">
        <v>57</v>
      </c>
      <c r="D2" s="5" t="s">
        <v>58</v>
      </c>
      <c r="E2" s="5"/>
      <c r="F2" s="5" t="s">
        <v>59</v>
      </c>
      <c r="G2" s="5" t="s">
        <v>60</v>
      </c>
      <c r="H2" s="5" t="s">
        <v>61</v>
      </c>
      <c r="I2" s="7">
        <v>49042</v>
      </c>
      <c r="J2" s="7">
        <v>30280</v>
      </c>
      <c r="K2" s="7">
        <v>18762</v>
      </c>
      <c r="L2" s="8">
        <f t="shared" ref="L2:L30" si="0">J2/12</f>
        <v>2523.3333333333335</v>
      </c>
      <c r="M2" s="8">
        <f t="shared" ref="M2:M30" si="1">K2/12</f>
        <v>1563.5</v>
      </c>
      <c r="N2" s="8">
        <f t="shared" ref="N2:N30" si="2">M2+L2</f>
        <v>4086.8333333333335</v>
      </c>
      <c r="O2" s="6"/>
      <c r="P2" s="6"/>
      <c r="Q2" s="6">
        <v>1</v>
      </c>
      <c r="R2" s="6"/>
      <c r="S2" s="6"/>
      <c r="T2" s="6"/>
      <c r="U2" s="6"/>
    </row>
    <row r="3" spans="1:21" x14ac:dyDescent="0.2">
      <c r="A3" s="5" t="s">
        <v>55</v>
      </c>
      <c r="B3" s="5" t="s">
        <v>62</v>
      </c>
      <c r="C3" s="5" t="s">
        <v>57</v>
      </c>
      <c r="D3" s="5" t="s">
        <v>58</v>
      </c>
      <c r="E3" s="5"/>
      <c r="F3" s="5" t="s">
        <v>59</v>
      </c>
      <c r="G3" s="5" t="s">
        <v>60</v>
      </c>
      <c r="H3" s="5" t="s">
        <v>61</v>
      </c>
      <c r="I3" s="7">
        <v>16485</v>
      </c>
      <c r="J3" s="7">
        <v>11991</v>
      </c>
      <c r="K3" s="7">
        <v>4494</v>
      </c>
      <c r="L3" s="8">
        <f t="shared" si="0"/>
        <v>999.25</v>
      </c>
      <c r="M3" s="8">
        <f t="shared" si="1"/>
        <v>374.5</v>
      </c>
      <c r="N3" s="8">
        <f t="shared" si="2"/>
        <v>1373.75</v>
      </c>
      <c r="O3" s="6"/>
      <c r="P3" s="6"/>
      <c r="Q3" s="6">
        <v>1</v>
      </c>
      <c r="R3" s="6"/>
      <c r="S3" s="6"/>
      <c r="T3" s="6"/>
      <c r="U3" s="6"/>
    </row>
    <row r="4" spans="1:21" x14ac:dyDescent="0.2">
      <c r="A4" s="5" t="s">
        <v>55</v>
      </c>
      <c r="B4" s="5" t="s">
        <v>63</v>
      </c>
      <c r="C4" s="5" t="s">
        <v>64</v>
      </c>
      <c r="D4" s="5" t="s">
        <v>65</v>
      </c>
      <c r="E4" s="5"/>
      <c r="F4" s="5" t="s">
        <v>59</v>
      </c>
      <c r="G4" s="5" t="s">
        <v>60</v>
      </c>
      <c r="H4" s="5" t="s">
        <v>61</v>
      </c>
      <c r="I4" s="7">
        <v>6639</v>
      </c>
      <c r="J4" s="7">
        <v>0</v>
      </c>
      <c r="K4" s="7">
        <v>6639</v>
      </c>
      <c r="L4" s="8">
        <f t="shared" si="0"/>
        <v>0</v>
      </c>
      <c r="M4" s="8">
        <f t="shared" si="1"/>
        <v>553.25</v>
      </c>
      <c r="N4" s="8">
        <f t="shared" si="2"/>
        <v>553.25</v>
      </c>
      <c r="O4" s="6"/>
      <c r="P4" s="6"/>
      <c r="Q4" s="6"/>
      <c r="R4" s="6"/>
      <c r="S4" s="6"/>
      <c r="T4" s="6">
        <v>1</v>
      </c>
      <c r="U4" s="6"/>
    </row>
    <row r="5" spans="1:21" x14ac:dyDescent="0.2">
      <c r="A5" s="5" t="s">
        <v>55</v>
      </c>
      <c r="B5" s="5" t="s">
        <v>66</v>
      </c>
      <c r="C5" s="5" t="s">
        <v>64</v>
      </c>
      <c r="D5" s="5" t="s">
        <v>65</v>
      </c>
      <c r="E5" s="5"/>
      <c r="F5" s="5" t="s">
        <v>59</v>
      </c>
      <c r="G5" s="5" t="s">
        <v>60</v>
      </c>
      <c r="H5" s="5" t="s">
        <v>61</v>
      </c>
      <c r="I5" s="7">
        <v>6763</v>
      </c>
      <c r="J5" s="7">
        <v>0</v>
      </c>
      <c r="K5" s="7">
        <v>6763</v>
      </c>
      <c r="L5" s="8">
        <f t="shared" si="0"/>
        <v>0</v>
      </c>
      <c r="M5" s="8">
        <f t="shared" si="1"/>
        <v>563.58333333333337</v>
      </c>
      <c r="N5" s="8">
        <f t="shared" si="2"/>
        <v>563.58333333333337</v>
      </c>
      <c r="O5" s="6"/>
      <c r="P5" s="6"/>
      <c r="Q5" s="6"/>
      <c r="R5" s="6"/>
      <c r="S5" s="6"/>
      <c r="T5" s="6">
        <v>1</v>
      </c>
      <c r="U5" s="6"/>
    </row>
    <row r="6" spans="1:21" x14ac:dyDescent="0.2">
      <c r="A6" s="5" t="s">
        <v>55</v>
      </c>
      <c r="B6" s="5" t="s">
        <v>67</v>
      </c>
      <c r="C6" s="5" t="s">
        <v>68</v>
      </c>
      <c r="D6" s="5" t="s">
        <v>58</v>
      </c>
      <c r="E6" s="5"/>
      <c r="F6" s="5" t="s">
        <v>69</v>
      </c>
      <c r="G6" s="5" t="s">
        <v>70</v>
      </c>
      <c r="H6" s="5" t="s">
        <v>71</v>
      </c>
      <c r="I6" s="7">
        <v>308</v>
      </c>
      <c r="J6" s="7">
        <v>67</v>
      </c>
      <c r="K6" s="7">
        <v>241</v>
      </c>
      <c r="L6" s="8">
        <f t="shared" si="0"/>
        <v>5.583333333333333</v>
      </c>
      <c r="M6" s="8">
        <f t="shared" si="1"/>
        <v>20.083333333333332</v>
      </c>
      <c r="N6" s="8">
        <f t="shared" si="2"/>
        <v>25.666666666666664</v>
      </c>
      <c r="O6" s="6">
        <v>1</v>
      </c>
      <c r="P6" s="6"/>
      <c r="Q6" s="6"/>
      <c r="R6" s="6"/>
      <c r="S6" s="6"/>
      <c r="T6" s="6"/>
      <c r="U6" s="6"/>
    </row>
    <row r="7" spans="1:21" x14ac:dyDescent="0.2">
      <c r="A7" s="5" t="s">
        <v>55</v>
      </c>
      <c r="B7" s="5" t="s">
        <v>72</v>
      </c>
      <c r="C7" s="5" t="s">
        <v>68</v>
      </c>
      <c r="D7" s="5" t="s">
        <v>58</v>
      </c>
      <c r="E7" s="5"/>
      <c r="F7" s="5" t="s">
        <v>73</v>
      </c>
      <c r="G7" s="5" t="s">
        <v>74</v>
      </c>
      <c r="H7" s="5" t="s">
        <v>71</v>
      </c>
      <c r="I7" s="7">
        <v>5631</v>
      </c>
      <c r="J7" s="7">
        <v>3373</v>
      </c>
      <c r="K7" s="7">
        <v>2258</v>
      </c>
      <c r="L7" s="8">
        <f t="shared" si="0"/>
        <v>281.08333333333331</v>
      </c>
      <c r="M7" s="8">
        <f t="shared" si="1"/>
        <v>188.16666666666666</v>
      </c>
      <c r="N7" s="8">
        <f t="shared" si="2"/>
        <v>469.25</v>
      </c>
      <c r="O7" s="6">
        <v>1</v>
      </c>
      <c r="P7" s="6"/>
      <c r="Q7" s="6"/>
      <c r="R7" s="6"/>
      <c r="S7" s="6"/>
      <c r="T7" s="6"/>
      <c r="U7" s="6"/>
    </row>
    <row r="8" spans="1:21" x14ac:dyDescent="0.2">
      <c r="A8" s="5" t="s">
        <v>55</v>
      </c>
      <c r="B8" s="5" t="s">
        <v>75</v>
      </c>
      <c r="C8" s="5" t="s">
        <v>57</v>
      </c>
      <c r="D8" s="5" t="s">
        <v>58</v>
      </c>
      <c r="E8" s="5"/>
      <c r="F8" s="5" t="s">
        <v>73</v>
      </c>
      <c r="G8" s="5" t="s">
        <v>74</v>
      </c>
      <c r="H8" s="5" t="s">
        <v>71</v>
      </c>
      <c r="I8" s="7">
        <v>52154</v>
      </c>
      <c r="J8" s="7">
        <v>32643</v>
      </c>
      <c r="K8" s="7">
        <v>19511</v>
      </c>
      <c r="L8" s="8">
        <f t="shared" si="0"/>
        <v>2720.25</v>
      </c>
      <c r="M8" s="8">
        <f t="shared" si="1"/>
        <v>1625.9166666666667</v>
      </c>
      <c r="N8" s="8">
        <f t="shared" si="2"/>
        <v>4346.166666666667</v>
      </c>
      <c r="O8" s="6"/>
      <c r="P8" s="6"/>
      <c r="Q8" s="6">
        <v>1</v>
      </c>
      <c r="R8" s="6"/>
      <c r="S8" s="6"/>
      <c r="T8" s="6"/>
      <c r="U8" s="6"/>
    </row>
    <row r="9" spans="1:21" x14ac:dyDescent="0.2">
      <c r="A9" s="5" t="s">
        <v>55</v>
      </c>
      <c r="B9" s="5" t="s">
        <v>76</v>
      </c>
      <c r="C9" s="5" t="s">
        <v>57</v>
      </c>
      <c r="D9" s="5" t="s">
        <v>58</v>
      </c>
      <c r="E9" s="5"/>
      <c r="F9" s="5" t="s">
        <v>73</v>
      </c>
      <c r="G9" s="5" t="s">
        <v>74</v>
      </c>
      <c r="H9" s="5" t="s">
        <v>71</v>
      </c>
      <c r="I9" s="7">
        <v>69396</v>
      </c>
      <c r="J9" s="7">
        <v>27245</v>
      </c>
      <c r="K9" s="7">
        <v>42151</v>
      </c>
      <c r="L9" s="8">
        <f t="shared" si="0"/>
        <v>2270.4166666666665</v>
      </c>
      <c r="M9" s="8">
        <f t="shared" si="1"/>
        <v>3512.5833333333335</v>
      </c>
      <c r="N9" s="8">
        <f t="shared" si="2"/>
        <v>5783</v>
      </c>
      <c r="O9" s="6"/>
      <c r="P9" s="6"/>
      <c r="Q9" s="6">
        <v>1</v>
      </c>
      <c r="R9" s="6"/>
      <c r="S9" s="6"/>
      <c r="T9" s="6"/>
      <c r="U9" s="6"/>
    </row>
    <row r="10" spans="1:21" x14ac:dyDescent="0.2">
      <c r="A10" s="5" t="s">
        <v>55</v>
      </c>
      <c r="B10" s="5" t="s">
        <v>77</v>
      </c>
      <c r="C10" s="5" t="s">
        <v>57</v>
      </c>
      <c r="D10" s="5" t="s">
        <v>58</v>
      </c>
      <c r="E10" s="5"/>
      <c r="F10" s="5" t="s">
        <v>73</v>
      </c>
      <c r="G10" s="5" t="s">
        <v>74</v>
      </c>
      <c r="H10" s="5" t="s">
        <v>71</v>
      </c>
      <c r="I10" s="7">
        <v>47987</v>
      </c>
      <c r="J10" s="7">
        <v>34715</v>
      </c>
      <c r="K10" s="7">
        <v>13272</v>
      </c>
      <c r="L10" s="8">
        <f t="shared" si="0"/>
        <v>2892.9166666666665</v>
      </c>
      <c r="M10" s="8">
        <f t="shared" si="1"/>
        <v>1106</v>
      </c>
      <c r="N10" s="8">
        <f t="shared" si="2"/>
        <v>3998.9166666666665</v>
      </c>
      <c r="O10" s="6"/>
      <c r="P10" s="6"/>
      <c r="Q10" s="6">
        <v>1</v>
      </c>
      <c r="R10" s="6"/>
      <c r="S10" s="6"/>
      <c r="T10" s="6"/>
      <c r="U10" s="6"/>
    </row>
    <row r="11" spans="1:21" x14ac:dyDescent="0.2">
      <c r="A11" s="5" t="s">
        <v>78</v>
      </c>
      <c r="B11" s="5" t="s">
        <v>79</v>
      </c>
      <c r="C11" s="5" t="s">
        <v>80</v>
      </c>
      <c r="D11" s="5" t="s">
        <v>81</v>
      </c>
      <c r="E11" s="5"/>
      <c r="F11" s="5" t="s">
        <v>73</v>
      </c>
      <c r="G11" s="5" t="s">
        <v>74</v>
      </c>
      <c r="H11" s="5" t="s">
        <v>71</v>
      </c>
      <c r="I11" s="7"/>
      <c r="J11" s="7"/>
      <c r="K11" s="7"/>
      <c r="L11" s="8">
        <f t="shared" si="0"/>
        <v>0</v>
      </c>
      <c r="M11" s="8">
        <f t="shared" si="1"/>
        <v>0</v>
      </c>
      <c r="N11" s="8">
        <f t="shared" si="2"/>
        <v>0</v>
      </c>
      <c r="O11" s="6"/>
      <c r="P11" s="6"/>
      <c r="Q11" s="6"/>
      <c r="R11" s="6"/>
      <c r="S11" s="6"/>
      <c r="T11" s="6"/>
      <c r="U11" s="6"/>
    </row>
    <row r="12" spans="1:21" x14ac:dyDescent="0.2">
      <c r="A12" s="5" t="s">
        <v>55</v>
      </c>
      <c r="B12" s="5" t="s">
        <v>82</v>
      </c>
      <c r="C12" s="5" t="s">
        <v>64</v>
      </c>
      <c r="D12" s="5" t="s">
        <v>65</v>
      </c>
      <c r="E12" s="5"/>
      <c r="F12" s="5" t="s">
        <v>73</v>
      </c>
      <c r="G12" s="5" t="s">
        <v>74</v>
      </c>
      <c r="H12" s="5" t="s">
        <v>71</v>
      </c>
      <c r="I12" s="7">
        <v>5547</v>
      </c>
      <c r="J12" s="7">
        <v>0</v>
      </c>
      <c r="K12" s="7">
        <v>5547</v>
      </c>
      <c r="L12" s="8">
        <f t="shared" si="0"/>
        <v>0</v>
      </c>
      <c r="M12" s="8">
        <f t="shared" si="1"/>
        <v>462.25</v>
      </c>
      <c r="N12" s="8">
        <f t="shared" si="2"/>
        <v>462.25</v>
      </c>
      <c r="O12" s="6"/>
      <c r="P12" s="6"/>
      <c r="Q12" s="6"/>
      <c r="R12" s="6"/>
      <c r="S12" s="6"/>
      <c r="T12" s="6">
        <v>1</v>
      </c>
      <c r="U12" s="6"/>
    </row>
    <row r="13" spans="1:21" x14ac:dyDescent="0.2">
      <c r="A13" s="5" t="s">
        <v>55</v>
      </c>
      <c r="B13" s="5" t="s">
        <v>83</v>
      </c>
      <c r="C13" s="5" t="s">
        <v>68</v>
      </c>
      <c r="D13" s="5" t="s">
        <v>58</v>
      </c>
      <c r="E13" s="5"/>
      <c r="F13" s="5" t="s">
        <v>84</v>
      </c>
      <c r="G13" s="5" t="s">
        <v>85</v>
      </c>
      <c r="H13" s="5" t="s">
        <v>86</v>
      </c>
      <c r="I13" s="7"/>
      <c r="J13" s="7"/>
      <c r="K13" s="7"/>
      <c r="L13" s="8">
        <f t="shared" si="0"/>
        <v>0</v>
      </c>
      <c r="M13" s="8">
        <f t="shared" si="1"/>
        <v>0</v>
      </c>
      <c r="N13" s="8">
        <f t="shared" si="2"/>
        <v>0</v>
      </c>
      <c r="O13" s="6"/>
      <c r="P13" s="6"/>
      <c r="Q13" s="6"/>
      <c r="R13" s="6"/>
      <c r="S13" s="6"/>
      <c r="T13" s="6"/>
      <c r="U13" s="6"/>
    </row>
    <row r="14" spans="1:21" x14ac:dyDescent="0.2">
      <c r="A14" s="5" t="s">
        <v>55</v>
      </c>
      <c r="B14" s="5" t="s">
        <v>87</v>
      </c>
      <c r="C14" s="5" t="s">
        <v>57</v>
      </c>
      <c r="D14" s="5" t="s">
        <v>58</v>
      </c>
      <c r="E14" s="5"/>
      <c r="F14" s="5" t="s">
        <v>88</v>
      </c>
      <c r="G14" s="5" t="s">
        <v>85</v>
      </c>
      <c r="H14" s="5" t="s">
        <v>86</v>
      </c>
      <c r="I14" s="7">
        <v>17298</v>
      </c>
      <c r="J14" s="7">
        <v>13529</v>
      </c>
      <c r="K14" s="7">
        <v>3769</v>
      </c>
      <c r="L14" s="8">
        <f t="shared" si="0"/>
        <v>1127.4166666666667</v>
      </c>
      <c r="M14" s="8">
        <f t="shared" si="1"/>
        <v>314.08333333333331</v>
      </c>
      <c r="N14" s="8">
        <f t="shared" si="2"/>
        <v>1441.5</v>
      </c>
      <c r="O14" s="6"/>
      <c r="P14" s="6"/>
      <c r="Q14" s="6">
        <v>1</v>
      </c>
      <c r="R14" s="6"/>
      <c r="S14" s="6"/>
      <c r="T14" s="6"/>
      <c r="U14" s="6"/>
    </row>
    <row r="15" spans="1:21" x14ac:dyDescent="0.2">
      <c r="A15" s="5" t="s">
        <v>55</v>
      </c>
      <c r="B15" s="5" t="s">
        <v>89</v>
      </c>
      <c r="C15" s="5" t="s">
        <v>57</v>
      </c>
      <c r="D15" s="5" t="s">
        <v>58</v>
      </c>
      <c r="E15" s="5"/>
      <c r="F15" s="5" t="s">
        <v>90</v>
      </c>
      <c r="G15" s="5" t="s">
        <v>91</v>
      </c>
      <c r="H15" s="5" t="s">
        <v>92</v>
      </c>
      <c r="I15" s="7">
        <v>76965</v>
      </c>
      <c r="J15" s="7">
        <v>41700</v>
      </c>
      <c r="K15" s="7">
        <v>35265</v>
      </c>
      <c r="L15" s="8">
        <f t="shared" si="0"/>
        <v>3475</v>
      </c>
      <c r="M15" s="8">
        <f t="shared" si="1"/>
        <v>2938.75</v>
      </c>
      <c r="N15" s="8">
        <f t="shared" si="2"/>
        <v>6413.75</v>
      </c>
      <c r="O15" s="6"/>
      <c r="P15" s="6"/>
      <c r="Q15" s="6">
        <v>1</v>
      </c>
      <c r="R15" s="6"/>
      <c r="S15" s="6"/>
      <c r="T15" s="6"/>
      <c r="U15" s="6"/>
    </row>
    <row r="16" spans="1:21" x14ac:dyDescent="0.2">
      <c r="A16" s="5" t="s">
        <v>55</v>
      </c>
      <c r="B16" s="5" t="s">
        <v>93</v>
      </c>
      <c r="C16" s="5" t="s">
        <v>57</v>
      </c>
      <c r="D16" s="5" t="s">
        <v>58</v>
      </c>
      <c r="E16" s="5"/>
      <c r="F16" s="5" t="s">
        <v>90</v>
      </c>
      <c r="G16" s="5" t="s">
        <v>91</v>
      </c>
      <c r="H16" s="5" t="s">
        <v>92</v>
      </c>
      <c r="I16" s="7">
        <v>28607</v>
      </c>
      <c r="J16" s="7">
        <v>16224</v>
      </c>
      <c r="K16" s="7">
        <v>12383</v>
      </c>
      <c r="L16" s="8">
        <f t="shared" si="0"/>
        <v>1352</v>
      </c>
      <c r="M16" s="8">
        <f t="shared" si="1"/>
        <v>1031.9166666666667</v>
      </c>
      <c r="N16" s="8">
        <f t="shared" si="2"/>
        <v>2383.916666666667</v>
      </c>
      <c r="O16" s="6"/>
      <c r="P16" s="6"/>
      <c r="Q16" s="6">
        <v>1</v>
      </c>
      <c r="R16" s="6"/>
      <c r="S16" s="6"/>
      <c r="T16" s="6"/>
      <c r="U16" s="6"/>
    </row>
    <row r="17" spans="1:21" x14ac:dyDescent="0.2">
      <c r="A17" s="5" t="s">
        <v>55</v>
      </c>
      <c r="B17" s="5" t="s">
        <v>94</v>
      </c>
      <c r="C17" s="5" t="s">
        <v>57</v>
      </c>
      <c r="D17" s="5" t="s">
        <v>58</v>
      </c>
      <c r="E17" s="5"/>
      <c r="F17" s="5" t="s">
        <v>90</v>
      </c>
      <c r="G17" s="5" t="s">
        <v>91</v>
      </c>
      <c r="H17" s="5" t="s">
        <v>92</v>
      </c>
      <c r="I17" s="7">
        <v>45940</v>
      </c>
      <c r="J17" s="7">
        <v>25657</v>
      </c>
      <c r="K17" s="7">
        <v>20283</v>
      </c>
      <c r="L17" s="8">
        <f t="shared" si="0"/>
        <v>2138.0833333333335</v>
      </c>
      <c r="M17" s="8">
        <f t="shared" si="1"/>
        <v>1690.25</v>
      </c>
      <c r="N17" s="8">
        <f t="shared" si="2"/>
        <v>3828.3333333333335</v>
      </c>
      <c r="O17" s="6"/>
      <c r="P17" s="6"/>
      <c r="Q17" s="6">
        <v>1</v>
      </c>
      <c r="R17" s="6"/>
      <c r="S17" s="6"/>
      <c r="T17" s="6"/>
      <c r="U17" s="6"/>
    </row>
    <row r="18" spans="1:21" x14ac:dyDescent="0.2">
      <c r="A18" s="5" t="s">
        <v>55</v>
      </c>
      <c r="B18" s="5" t="s">
        <v>95</v>
      </c>
      <c r="C18" s="5" t="s">
        <v>57</v>
      </c>
      <c r="D18" s="5" t="s">
        <v>58</v>
      </c>
      <c r="E18" s="5"/>
      <c r="F18" s="5" t="s">
        <v>96</v>
      </c>
      <c r="G18" s="5" t="s">
        <v>97</v>
      </c>
      <c r="H18" s="5" t="s">
        <v>92</v>
      </c>
      <c r="I18" s="7">
        <v>38372</v>
      </c>
      <c r="J18" s="7">
        <v>24820</v>
      </c>
      <c r="K18" s="7">
        <v>13552</v>
      </c>
      <c r="L18" s="8">
        <f t="shared" si="0"/>
        <v>2068.3333333333335</v>
      </c>
      <c r="M18" s="8">
        <f t="shared" si="1"/>
        <v>1129.3333333333333</v>
      </c>
      <c r="N18" s="8">
        <f t="shared" si="2"/>
        <v>3197.666666666667</v>
      </c>
      <c r="O18" s="6"/>
      <c r="P18" s="6"/>
      <c r="Q18" s="6">
        <v>1</v>
      </c>
      <c r="R18" s="6"/>
      <c r="S18" s="6"/>
      <c r="T18" s="6"/>
      <c r="U18" s="6"/>
    </row>
    <row r="19" spans="1:21" x14ac:dyDescent="0.2">
      <c r="A19" s="5" t="s">
        <v>55</v>
      </c>
      <c r="B19" s="5" t="s">
        <v>98</v>
      </c>
      <c r="C19" s="5" t="s">
        <v>57</v>
      </c>
      <c r="D19" s="5" t="s">
        <v>58</v>
      </c>
      <c r="E19" s="5"/>
      <c r="F19" s="5" t="s">
        <v>90</v>
      </c>
      <c r="G19" s="5" t="s">
        <v>91</v>
      </c>
      <c r="H19" s="5" t="s">
        <v>92</v>
      </c>
      <c r="I19" s="7">
        <v>68817</v>
      </c>
      <c r="J19" s="7">
        <v>32467</v>
      </c>
      <c r="K19" s="7">
        <v>36350</v>
      </c>
      <c r="L19" s="8">
        <f t="shared" si="0"/>
        <v>2705.5833333333335</v>
      </c>
      <c r="M19" s="8">
        <f t="shared" si="1"/>
        <v>3029.1666666666665</v>
      </c>
      <c r="N19" s="8">
        <f t="shared" si="2"/>
        <v>5734.75</v>
      </c>
      <c r="O19" s="6"/>
      <c r="P19" s="6"/>
      <c r="Q19" s="6">
        <v>1</v>
      </c>
      <c r="R19" s="6"/>
      <c r="S19" s="6"/>
      <c r="T19" s="6"/>
      <c r="U19" s="6"/>
    </row>
    <row r="20" spans="1:21" x14ac:dyDescent="0.2">
      <c r="A20" s="5" t="s">
        <v>55</v>
      </c>
      <c r="B20" s="5" t="s">
        <v>99</v>
      </c>
      <c r="C20" s="5" t="s">
        <v>57</v>
      </c>
      <c r="D20" s="5" t="s">
        <v>58</v>
      </c>
      <c r="E20" s="5"/>
      <c r="F20" s="5" t="s">
        <v>90</v>
      </c>
      <c r="G20" s="5" t="s">
        <v>91</v>
      </c>
      <c r="H20" s="5" t="s">
        <v>92</v>
      </c>
      <c r="I20" s="7">
        <v>56936</v>
      </c>
      <c r="J20" s="7">
        <v>34794</v>
      </c>
      <c r="K20" s="7">
        <v>22142</v>
      </c>
      <c r="L20" s="8">
        <f t="shared" si="0"/>
        <v>2899.5</v>
      </c>
      <c r="M20" s="8">
        <f t="shared" si="1"/>
        <v>1845.1666666666667</v>
      </c>
      <c r="N20" s="8">
        <f t="shared" si="2"/>
        <v>4744.666666666667</v>
      </c>
      <c r="O20" s="6"/>
      <c r="P20" s="6"/>
      <c r="Q20" s="6">
        <v>1</v>
      </c>
      <c r="R20" s="6"/>
      <c r="S20" s="6"/>
      <c r="T20" s="6"/>
      <c r="U20" s="6"/>
    </row>
    <row r="21" spans="1:21" x14ac:dyDescent="0.2">
      <c r="A21" s="5" t="s">
        <v>55</v>
      </c>
      <c r="B21" s="5" t="s">
        <v>100</v>
      </c>
      <c r="C21" s="5" t="s">
        <v>57</v>
      </c>
      <c r="D21" s="5" t="s">
        <v>58</v>
      </c>
      <c r="E21" s="5"/>
      <c r="F21" s="5" t="s">
        <v>90</v>
      </c>
      <c r="G21" s="5" t="s">
        <v>91</v>
      </c>
      <c r="H21" s="5" t="s">
        <v>92</v>
      </c>
      <c r="I21" s="7">
        <v>57196</v>
      </c>
      <c r="J21" s="7">
        <v>31316</v>
      </c>
      <c r="K21" s="7">
        <v>25880</v>
      </c>
      <c r="L21" s="8">
        <f t="shared" si="0"/>
        <v>2609.6666666666665</v>
      </c>
      <c r="M21" s="8">
        <f t="shared" si="1"/>
        <v>2156.6666666666665</v>
      </c>
      <c r="N21" s="8">
        <f t="shared" si="2"/>
        <v>4766.333333333333</v>
      </c>
      <c r="O21" s="6"/>
      <c r="P21" s="6"/>
      <c r="Q21" s="6">
        <v>1</v>
      </c>
      <c r="R21" s="6"/>
      <c r="S21" s="6"/>
      <c r="T21" s="6"/>
      <c r="U21" s="6"/>
    </row>
    <row r="22" spans="1:21" x14ac:dyDescent="0.2">
      <c r="A22" s="5" t="s">
        <v>55</v>
      </c>
      <c r="B22" s="5" t="s">
        <v>101</v>
      </c>
      <c r="C22" s="5" t="s">
        <v>102</v>
      </c>
      <c r="D22" s="5" t="s">
        <v>58</v>
      </c>
      <c r="E22" s="5"/>
      <c r="F22" s="5" t="s">
        <v>90</v>
      </c>
      <c r="G22" s="5" t="s">
        <v>91</v>
      </c>
      <c r="H22" s="5" t="s">
        <v>92</v>
      </c>
      <c r="I22" s="7">
        <v>122261</v>
      </c>
      <c r="J22" s="7">
        <v>103557</v>
      </c>
      <c r="K22" s="7">
        <v>18704</v>
      </c>
      <c r="L22" s="8">
        <f t="shared" si="0"/>
        <v>8629.75</v>
      </c>
      <c r="M22" s="8">
        <f t="shared" si="1"/>
        <v>1558.6666666666667</v>
      </c>
      <c r="N22" s="8">
        <f t="shared" si="2"/>
        <v>10188.416666666666</v>
      </c>
      <c r="O22" s="6"/>
      <c r="P22" s="6"/>
      <c r="Q22" s="6"/>
      <c r="R22" s="6">
        <v>1</v>
      </c>
      <c r="S22" s="6"/>
      <c r="T22" s="6"/>
      <c r="U22" s="6"/>
    </row>
    <row r="23" spans="1:21" x14ac:dyDescent="0.2">
      <c r="A23" s="5" t="s">
        <v>55</v>
      </c>
      <c r="B23" s="5" t="s">
        <v>103</v>
      </c>
      <c r="C23" s="5" t="s">
        <v>64</v>
      </c>
      <c r="D23" s="5" t="s">
        <v>65</v>
      </c>
      <c r="E23" s="5"/>
      <c r="F23" s="5" t="s">
        <v>90</v>
      </c>
      <c r="G23" s="5" t="s">
        <v>91</v>
      </c>
      <c r="H23" s="5" t="s">
        <v>92</v>
      </c>
      <c r="I23" s="7">
        <v>1201</v>
      </c>
      <c r="J23" s="7">
        <v>0</v>
      </c>
      <c r="K23" s="7">
        <v>1201</v>
      </c>
      <c r="L23" s="8">
        <f t="shared" si="0"/>
        <v>0</v>
      </c>
      <c r="M23" s="8">
        <f t="shared" si="1"/>
        <v>100.08333333333333</v>
      </c>
      <c r="N23" s="8">
        <f t="shared" si="2"/>
        <v>100.08333333333333</v>
      </c>
      <c r="O23" s="6"/>
      <c r="P23" s="6"/>
      <c r="Q23" s="6"/>
      <c r="R23" s="6"/>
      <c r="S23" s="6"/>
      <c r="T23" s="6">
        <v>1</v>
      </c>
      <c r="U23" s="6"/>
    </row>
    <row r="24" spans="1:21" x14ac:dyDescent="0.2">
      <c r="A24" s="5" t="s">
        <v>55</v>
      </c>
      <c r="B24" s="5" t="s">
        <v>104</v>
      </c>
      <c r="C24" s="5" t="s">
        <v>64</v>
      </c>
      <c r="D24" s="5" t="s">
        <v>65</v>
      </c>
      <c r="E24" s="5"/>
      <c r="F24" s="5" t="s">
        <v>90</v>
      </c>
      <c r="G24" s="5" t="s">
        <v>91</v>
      </c>
      <c r="H24" s="5" t="s">
        <v>92</v>
      </c>
      <c r="I24" s="7">
        <v>6808</v>
      </c>
      <c r="J24" s="7">
        <v>0</v>
      </c>
      <c r="K24" s="7">
        <v>6808</v>
      </c>
      <c r="L24" s="8">
        <f t="shared" si="0"/>
        <v>0</v>
      </c>
      <c r="M24" s="8">
        <f t="shared" si="1"/>
        <v>567.33333333333337</v>
      </c>
      <c r="N24" s="8">
        <f t="shared" si="2"/>
        <v>567.33333333333337</v>
      </c>
      <c r="O24" s="6"/>
      <c r="P24" s="6"/>
      <c r="Q24" s="6"/>
      <c r="R24" s="6"/>
      <c r="S24" s="6"/>
      <c r="T24" s="6">
        <v>1</v>
      </c>
      <c r="U24" s="6"/>
    </row>
    <row r="25" spans="1:21" x14ac:dyDescent="0.2">
      <c r="A25" s="5" t="s">
        <v>55</v>
      </c>
      <c r="B25" s="5" t="s">
        <v>105</v>
      </c>
      <c r="C25" s="5" t="s">
        <v>64</v>
      </c>
      <c r="D25" s="5" t="s">
        <v>65</v>
      </c>
      <c r="E25" s="5"/>
      <c r="F25" s="5" t="s">
        <v>90</v>
      </c>
      <c r="G25" s="5" t="s">
        <v>91</v>
      </c>
      <c r="H25" s="5" t="s">
        <v>92</v>
      </c>
      <c r="I25" s="7">
        <v>2016</v>
      </c>
      <c r="J25" s="7">
        <v>0</v>
      </c>
      <c r="K25" s="7">
        <v>2016</v>
      </c>
      <c r="L25" s="8">
        <f t="shared" si="0"/>
        <v>0</v>
      </c>
      <c r="M25" s="8">
        <f t="shared" si="1"/>
        <v>168</v>
      </c>
      <c r="N25" s="8">
        <f t="shared" si="2"/>
        <v>168</v>
      </c>
      <c r="O25" s="6"/>
      <c r="P25" s="6"/>
      <c r="Q25" s="6"/>
      <c r="R25" s="6"/>
      <c r="S25" s="6"/>
      <c r="T25" s="6">
        <v>1</v>
      </c>
      <c r="U25" s="6"/>
    </row>
    <row r="26" spans="1:21" x14ac:dyDescent="0.2">
      <c r="A26" s="5" t="s">
        <v>55</v>
      </c>
      <c r="B26" s="5" t="s">
        <v>106</v>
      </c>
      <c r="C26" s="5" t="s">
        <v>64</v>
      </c>
      <c r="D26" s="5" t="s">
        <v>65</v>
      </c>
      <c r="E26" s="5"/>
      <c r="F26" s="5" t="s">
        <v>90</v>
      </c>
      <c r="G26" s="5" t="s">
        <v>91</v>
      </c>
      <c r="H26" s="5" t="s">
        <v>92</v>
      </c>
      <c r="I26" s="7">
        <v>692</v>
      </c>
      <c r="J26" s="7">
        <v>0</v>
      </c>
      <c r="K26" s="7">
        <v>692</v>
      </c>
      <c r="L26" s="8">
        <f t="shared" si="0"/>
        <v>0</v>
      </c>
      <c r="M26" s="8">
        <f t="shared" si="1"/>
        <v>57.666666666666664</v>
      </c>
      <c r="N26" s="8">
        <f t="shared" si="2"/>
        <v>57.666666666666664</v>
      </c>
      <c r="O26" s="6"/>
      <c r="P26" s="6"/>
      <c r="Q26" s="6"/>
      <c r="R26" s="6"/>
      <c r="S26" s="6"/>
      <c r="T26" s="6">
        <v>1</v>
      </c>
      <c r="U26" s="6"/>
    </row>
    <row r="27" spans="1:21" x14ac:dyDescent="0.2">
      <c r="A27" s="5" t="s">
        <v>55</v>
      </c>
      <c r="B27" s="5" t="s">
        <v>107</v>
      </c>
      <c r="C27" s="5" t="s">
        <v>57</v>
      </c>
      <c r="D27" s="5" t="s">
        <v>58</v>
      </c>
      <c r="E27" s="5"/>
      <c r="F27" s="5" t="s">
        <v>108</v>
      </c>
      <c r="G27" s="5" t="s">
        <v>109</v>
      </c>
      <c r="H27" s="5" t="s">
        <v>110</v>
      </c>
      <c r="I27" s="7">
        <v>5501</v>
      </c>
      <c r="J27" s="7">
        <v>1312</v>
      </c>
      <c r="K27" s="7">
        <v>4189</v>
      </c>
      <c r="L27" s="8">
        <f t="shared" si="0"/>
        <v>109.33333333333333</v>
      </c>
      <c r="M27" s="8">
        <f t="shared" si="1"/>
        <v>349.08333333333331</v>
      </c>
      <c r="N27" s="8">
        <f t="shared" si="2"/>
        <v>458.41666666666663</v>
      </c>
      <c r="O27" s="6"/>
      <c r="P27" s="6"/>
      <c r="Q27" s="6">
        <v>1</v>
      </c>
      <c r="R27" s="6"/>
      <c r="S27" s="6"/>
      <c r="T27" s="6"/>
      <c r="U27" s="6"/>
    </row>
    <row r="28" spans="1:21" x14ac:dyDescent="0.2">
      <c r="A28" s="5" t="s">
        <v>111</v>
      </c>
      <c r="B28" s="5" t="s">
        <v>112</v>
      </c>
      <c r="C28" s="5" t="s">
        <v>113</v>
      </c>
      <c r="D28" s="5" t="s">
        <v>65</v>
      </c>
      <c r="E28" s="5" t="s">
        <v>114</v>
      </c>
      <c r="F28" s="5" t="s">
        <v>90</v>
      </c>
      <c r="G28" s="5" t="s">
        <v>91</v>
      </c>
      <c r="H28" s="5" t="s">
        <v>92</v>
      </c>
      <c r="I28" s="7"/>
      <c r="J28" s="7"/>
      <c r="K28" s="7"/>
      <c r="L28" s="8">
        <f t="shared" si="0"/>
        <v>0</v>
      </c>
      <c r="M28" s="8">
        <f t="shared" si="1"/>
        <v>0</v>
      </c>
      <c r="N28" s="8">
        <f t="shared" si="2"/>
        <v>0</v>
      </c>
      <c r="O28" s="14"/>
      <c r="P28" s="14"/>
      <c r="Q28" s="14"/>
      <c r="R28" s="14"/>
      <c r="S28" s="14"/>
      <c r="T28" s="14">
        <v>1</v>
      </c>
      <c r="U28" s="14"/>
    </row>
    <row r="29" spans="1:21" x14ac:dyDescent="0.2">
      <c r="A29" s="5" t="s">
        <v>111</v>
      </c>
      <c r="B29" s="5" t="s">
        <v>115</v>
      </c>
      <c r="C29" s="5" t="s">
        <v>116</v>
      </c>
      <c r="D29" s="5" t="s">
        <v>65</v>
      </c>
      <c r="E29" s="5" t="s">
        <v>117</v>
      </c>
      <c r="F29" s="5" t="s">
        <v>90</v>
      </c>
      <c r="G29" s="5" t="s">
        <v>91</v>
      </c>
      <c r="H29" s="5" t="s">
        <v>92</v>
      </c>
      <c r="I29" s="7">
        <v>624</v>
      </c>
      <c r="J29" s="7">
        <v>0</v>
      </c>
      <c r="K29" s="7">
        <v>624</v>
      </c>
      <c r="L29" s="8">
        <f t="shared" si="0"/>
        <v>0</v>
      </c>
      <c r="M29" s="8">
        <f t="shared" si="1"/>
        <v>52</v>
      </c>
      <c r="N29" s="8">
        <f t="shared" si="2"/>
        <v>52</v>
      </c>
      <c r="O29" s="14"/>
      <c r="P29" s="14"/>
      <c r="Q29" s="14"/>
      <c r="R29" s="14"/>
      <c r="S29" s="14"/>
      <c r="T29" s="14">
        <v>1</v>
      </c>
      <c r="U29" s="14"/>
    </row>
    <row r="30" spans="1:21" x14ac:dyDescent="0.2">
      <c r="A30" s="5" t="s">
        <v>111</v>
      </c>
      <c r="B30" s="5" t="s">
        <v>118</v>
      </c>
      <c r="C30" s="5" t="s">
        <v>119</v>
      </c>
      <c r="D30" s="5" t="s">
        <v>120</v>
      </c>
      <c r="E30" s="5" t="s">
        <v>121</v>
      </c>
      <c r="F30" s="5" t="s">
        <v>122</v>
      </c>
      <c r="G30" s="5" t="s">
        <v>123</v>
      </c>
      <c r="H30" s="5" t="s">
        <v>110</v>
      </c>
      <c r="I30" s="7"/>
      <c r="J30" s="7"/>
      <c r="K30" s="7"/>
      <c r="L30" s="8">
        <f t="shared" si="0"/>
        <v>0</v>
      </c>
      <c r="M30" s="8">
        <f t="shared" si="1"/>
        <v>0</v>
      </c>
      <c r="N30" s="8">
        <f t="shared" si="2"/>
        <v>0</v>
      </c>
      <c r="O30" s="14"/>
      <c r="P30" s="14"/>
      <c r="Q30" s="14"/>
      <c r="R30" s="14"/>
      <c r="S30" s="14"/>
      <c r="T30" s="14">
        <v>1</v>
      </c>
      <c r="U30" s="14"/>
    </row>
    <row r="32" spans="1:21" x14ac:dyDescent="0.2">
      <c r="L32" s="2">
        <f t="shared" ref="L32:U32" si="3">SUM(L2:L31)</f>
        <v>38807.5</v>
      </c>
      <c r="M32" s="2">
        <f t="shared" si="3"/>
        <v>26958.000000000004</v>
      </c>
      <c r="N32" s="2">
        <f t="shared" si="3"/>
        <v>65765.5</v>
      </c>
      <c r="O32" s="4">
        <f t="shared" si="3"/>
        <v>2</v>
      </c>
      <c r="P32" s="4">
        <f t="shared" si="3"/>
        <v>0</v>
      </c>
      <c r="Q32" s="4">
        <f t="shared" si="3"/>
        <v>14</v>
      </c>
      <c r="R32" s="4">
        <f t="shared" si="3"/>
        <v>1</v>
      </c>
      <c r="S32" s="4">
        <f t="shared" si="3"/>
        <v>0</v>
      </c>
      <c r="T32" s="4">
        <f t="shared" si="3"/>
        <v>10</v>
      </c>
      <c r="U32" s="4">
        <f t="shared" si="3"/>
        <v>0</v>
      </c>
    </row>
    <row r="37" spans="6:7" x14ac:dyDescent="0.2">
      <c r="F37" s="28"/>
      <c r="G37" s="28"/>
    </row>
    <row r="38" spans="6:7" x14ac:dyDescent="0.2">
      <c r="F38" s="29"/>
      <c r="G38" s="29"/>
    </row>
    <row r="39" spans="6:7" ht="21.25" customHeight="1" x14ac:dyDescent="0.2">
      <c r="F39" s="30"/>
      <c r="G39" s="30"/>
    </row>
    <row r="40" spans="6:7" ht="21.25" customHeight="1" x14ac:dyDescent="0.2">
      <c r="F40" s="30"/>
      <c r="G40" s="30"/>
    </row>
    <row r="41" spans="6:7" ht="21.25" customHeight="1" x14ac:dyDescent="0.2">
      <c r="F41" s="30"/>
      <c r="G41" s="30"/>
    </row>
  </sheetData>
  <sheetProtection algorithmName="SHA-512" hashValue="m0tVUEW5wvWgPGfYXR72j6OBbigV0AcVu/W5l5bQl+kHUBL61yY9cUA+LQLG7fyMmaaqfzGxVC9Yo/YgO4ZG1w==" saltValue="VJq42QROnHaN6XBSZSzY+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31"/>
  <sheetViews>
    <sheetView workbookViewId="0">
      <selection activeCell="V1" sqref="V1:V1048576"/>
    </sheetView>
  </sheetViews>
  <sheetFormatPr baseColWidth="10" defaultColWidth="8.83203125" defaultRowHeight="15" x14ac:dyDescent="0.2"/>
  <cols>
    <col min="1" max="1" width="17.33203125" customWidth="1"/>
    <col min="2" max="2" width="13.5" customWidth="1"/>
    <col min="3" max="3" width="15.83203125" customWidth="1"/>
    <col min="4" max="4" width="11.1640625" customWidth="1"/>
    <col min="5" max="5" width="25.6640625" customWidth="1"/>
    <col min="7" max="7" width="11.33203125" customWidth="1"/>
    <col min="9" max="9" width="14.83203125" hidden="1" customWidth="1"/>
    <col min="10" max="10" width="14" hidden="1" customWidth="1"/>
    <col min="11" max="11" width="12.1640625" hidden="1" customWidth="1"/>
    <col min="12" max="13" width="12.83203125" customWidth="1"/>
    <col min="14" max="14" width="13.83203125" customWidth="1"/>
  </cols>
  <sheetData>
    <row r="1" spans="1:21" ht="85.25" customHeight="1" x14ac:dyDescent="0.2">
      <c r="A1" s="12" t="s">
        <v>45</v>
      </c>
      <c r="B1" s="12" t="s">
        <v>46</v>
      </c>
      <c r="C1" s="12" t="s">
        <v>47</v>
      </c>
      <c r="D1" s="12" t="s">
        <v>48</v>
      </c>
      <c r="E1" s="12"/>
      <c r="F1" s="12" t="s">
        <v>49</v>
      </c>
      <c r="G1" s="12" t="s">
        <v>50</v>
      </c>
      <c r="H1" s="12" t="s">
        <v>51</v>
      </c>
      <c r="I1" s="12" t="s">
        <v>52</v>
      </c>
      <c r="J1" s="12" t="s">
        <v>53</v>
      </c>
      <c r="K1" s="12" t="s">
        <v>54</v>
      </c>
      <c r="L1" s="12" t="s">
        <v>1</v>
      </c>
      <c r="M1" s="12" t="s">
        <v>2</v>
      </c>
      <c r="N1" s="12" t="s">
        <v>3</v>
      </c>
      <c r="O1" s="13" t="s">
        <v>4</v>
      </c>
      <c r="P1" s="13" t="s">
        <v>5</v>
      </c>
      <c r="Q1" s="13" t="s">
        <v>6</v>
      </c>
      <c r="R1" s="13" t="s">
        <v>7</v>
      </c>
      <c r="S1" s="13" t="s">
        <v>8</v>
      </c>
      <c r="T1" s="13" t="s">
        <v>9</v>
      </c>
      <c r="U1" s="13" t="s">
        <v>10</v>
      </c>
    </row>
    <row r="2" spans="1:21" x14ac:dyDescent="0.2">
      <c r="A2" s="5" t="s">
        <v>124</v>
      </c>
      <c r="B2" s="5" t="s">
        <v>125</v>
      </c>
      <c r="C2" s="5" t="s">
        <v>126</v>
      </c>
      <c r="D2" s="5" t="s">
        <v>58</v>
      </c>
      <c r="E2" s="5" t="s">
        <v>127</v>
      </c>
      <c r="F2" s="5" t="s">
        <v>128</v>
      </c>
      <c r="G2" s="5" t="s">
        <v>129</v>
      </c>
      <c r="H2" s="5" t="s">
        <v>12</v>
      </c>
      <c r="I2" s="7">
        <v>18140</v>
      </c>
      <c r="J2" s="7">
        <v>7590</v>
      </c>
      <c r="K2" s="7">
        <v>10550</v>
      </c>
      <c r="L2" s="8">
        <f t="shared" ref="L2:L17" si="0">J2/12</f>
        <v>632.5</v>
      </c>
      <c r="M2" s="8">
        <f t="shared" ref="M2:M17" si="1">K2/12</f>
        <v>879.16666666666663</v>
      </c>
      <c r="N2" s="8">
        <f t="shared" ref="N2:N17" si="2">M2+L2</f>
        <v>1511.6666666666665</v>
      </c>
      <c r="O2" s="6"/>
      <c r="P2" s="6"/>
      <c r="Q2" s="6"/>
      <c r="R2" s="6">
        <v>1</v>
      </c>
      <c r="S2" s="6"/>
      <c r="T2" s="6"/>
      <c r="U2" s="6"/>
    </row>
    <row r="3" spans="1:21" x14ac:dyDescent="0.2">
      <c r="A3" s="5" t="s">
        <v>124</v>
      </c>
      <c r="B3" s="5" t="s">
        <v>130</v>
      </c>
      <c r="C3" s="5" t="s">
        <v>126</v>
      </c>
      <c r="D3" s="5" t="s">
        <v>58</v>
      </c>
      <c r="E3" s="5" t="s">
        <v>131</v>
      </c>
      <c r="F3" s="5" t="s">
        <v>128</v>
      </c>
      <c r="G3" s="5" t="s">
        <v>129</v>
      </c>
      <c r="H3" s="5" t="s">
        <v>12</v>
      </c>
      <c r="I3" s="7">
        <v>9154</v>
      </c>
      <c r="J3" s="7">
        <v>4552</v>
      </c>
      <c r="K3" s="7">
        <v>4602</v>
      </c>
      <c r="L3" s="8">
        <f t="shared" si="0"/>
        <v>379.33333333333331</v>
      </c>
      <c r="M3" s="8">
        <f t="shared" si="1"/>
        <v>383.5</v>
      </c>
      <c r="N3" s="8">
        <f t="shared" si="2"/>
        <v>762.83333333333326</v>
      </c>
      <c r="O3" s="6"/>
      <c r="P3" s="6"/>
      <c r="Q3" s="6"/>
      <c r="R3" s="6">
        <v>1</v>
      </c>
      <c r="S3" s="6"/>
      <c r="T3" s="6"/>
      <c r="U3" s="6"/>
    </row>
    <row r="4" spans="1:21" x14ac:dyDescent="0.2">
      <c r="A4" s="5" t="s">
        <v>124</v>
      </c>
      <c r="B4" s="5" t="s">
        <v>132</v>
      </c>
      <c r="C4" s="5" t="s">
        <v>68</v>
      </c>
      <c r="D4" s="5" t="s">
        <v>58</v>
      </c>
      <c r="E4" s="5" t="s">
        <v>133</v>
      </c>
      <c r="F4" s="5" t="s">
        <v>128</v>
      </c>
      <c r="G4" s="5" t="s">
        <v>129</v>
      </c>
      <c r="H4" s="5" t="s">
        <v>12</v>
      </c>
      <c r="I4" s="7">
        <v>3807</v>
      </c>
      <c r="J4" s="7">
        <v>2284</v>
      </c>
      <c r="K4" s="7">
        <v>1523</v>
      </c>
      <c r="L4" s="8">
        <f t="shared" si="0"/>
        <v>190.33333333333334</v>
      </c>
      <c r="M4" s="8">
        <f t="shared" si="1"/>
        <v>126.91666666666667</v>
      </c>
      <c r="N4" s="8">
        <f t="shared" si="2"/>
        <v>317.25</v>
      </c>
      <c r="O4" s="6">
        <v>1</v>
      </c>
      <c r="P4" s="6">
        <v>1</v>
      </c>
      <c r="Q4" s="6"/>
      <c r="R4" s="6"/>
      <c r="S4" s="6"/>
      <c r="T4" s="6"/>
      <c r="U4" s="6"/>
    </row>
    <row r="5" spans="1:21" x14ac:dyDescent="0.2">
      <c r="A5" s="5" t="s">
        <v>124</v>
      </c>
      <c r="B5" s="5" t="s">
        <v>134</v>
      </c>
      <c r="C5" s="5" t="s">
        <v>135</v>
      </c>
      <c r="D5" s="5" t="s">
        <v>58</v>
      </c>
      <c r="E5" s="5" t="s">
        <v>136</v>
      </c>
      <c r="F5" s="5" t="s">
        <v>128</v>
      </c>
      <c r="G5" s="5" t="s">
        <v>129</v>
      </c>
      <c r="H5" s="5" t="s">
        <v>12</v>
      </c>
      <c r="I5" s="7">
        <v>65921</v>
      </c>
      <c r="J5" s="7">
        <v>39140</v>
      </c>
      <c r="K5" s="7">
        <v>26781</v>
      </c>
      <c r="L5" s="8">
        <f t="shared" si="0"/>
        <v>3261.6666666666665</v>
      </c>
      <c r="M5" s="8">
        <f t="shared" si="1"/>
        <v>2231.75</v>
      </c>
      <c r="N5" s="8">
        <f t="shared" si="2"/>
        <v>5493.4166666666661</v>
      </c>
      <c r="O5" s="6"/>
      <c r="P5" s="6"/>
      <c r="Q5" s="6"/>
      <c r="R5" s="6"/>
      <c r="S5" s="6">
        <v>1</v>
      </c>
      <c r="T5" s="6"/>
      <c r="U5" s="6"/>
    </row>
    <row r="6" spans="1:21" x14ac:dyDescent="0.2">
      <c r="A6" s="5" t="s">
        <v>124</v>
      </c>
      <c r="B6" s="5" t="s">
        <v>137</v>
      </c>
      <c r="C6" s="5" t="s">
        <v>57</v>
      </c>
      <c r="D6" s="5" t="s">
        <v>58</v>
      </c>
      <c r="E6" s="5" t="s">
        <v>138</v>
      </c>
      <c r="F6" s="5" t="s">
        <v>128</v>
      </c>
      <c r="G6" s="5" t="s">
        <v>129</v>
      </c>
      <c r="H6" s="5" t="s">
        <v>12</v>
      </c>
      <c r="I6" s="7">
        <v>85787</v>
      </c>
      <c r="J6" s="7">
        <v>20858</v>
      </c>
      <c r="K6" s="7">
        <v>64929</v>
      </c>
      <c r="L6" s="8">
        <f t="shared" si="0"/>
        <v>1738.1666666666667</v>
      </c>
      <c r="M6" s="8">
        <f t="shared" si="1"/>
        <v>5410.75</v>
      </c>
      <c r="N6" s="8">
        <f t="shared" si="2"/>
        <v>7148.916666666667</v>
      </c>
      <c r="O6" s="6"/>
      <c r="P6" s="6"/>
      <c r="Q6" s="6"/>
      <c r="R6" s="6">
        <v>1</v>
      </c>
      <c r="S6" s="6"/>
      <c r="T6" s="6"/>
      <c r="U6" s="6"/>
    </row>
    <row r="7" spans="1:21" x14ac:dyDescent="0.2">
      <c r="A7" s="5" t="s">
        <v>124</v>
      </c>
      <c r="B7" s="5" t="s">
        <v>139</v>
      </c>
      <c r="C7" s="5" t="s">
        <v>57</v>
      </c>
      <c r="D7" s="5" t="s">
        <v>58</v>
      </c>
      <c r="E7" s="5" t="s">
        <v>140</v>
      </c>
      <c r="F7" s="5" t="s">
        <v>128</v>
      </c>
      <c r="G7" s="5" t="s">
        <v>129</v>
      </c>
      <c r="H7" s="5" t="s">
        <v>12</v>
      </c>
      <c r="I7" s="7">
        <v>52005</v>
      </c>
      <c r="J7" s="7">
        <v>29176</v>
      </c>
      <c r="K7" s="7">
        <v>22829</v>
      </c>
      <c r="L7" s="8">
        <f t="shared" si="0"/>
        <v>2431.3333333333335</v>
      </c>
      <c r="M7" s="8">
        <f t="shared" si="1"/>
        <v>1902.4166666666667</v>
      </c>
      <c r="N7" s="8">
        <f t="shared" si="2"/>
        <v>4333.75</v>
      </c>
      <c r="O7" s="6"/>
      <c r="P7" s="6"/>
      <c r="Q7" s="6"/>
      <c r="R7" s="6">
        <v>1</v>
      </c>
      <c r="S7" s="6"/>
      <c r="T7" s="6"/>
      <c r="U7" s="6"/>
    </row>
    <row r="8" spans="1:21" x14ac:dyDescent="0.2">
      <c r="A8" s="5" t="s">
        <v>124</v>
      </c>
      <c r="B8" s="5" t="s">
        <v>141</v>
      </c>
      <c r="C8" s="5" t="s">
        <v>57</v>
      </c>
      <c r="D8" s="5" t="s">
        <v>58</v>
      </c>
      <c r="E8" s="5" t="s">
        <v>142</v>
      </c>
      <c r="F8" s="5" t="s">
        <v>128</v>
      </c>
      <c r="G8" s="5" t="s">
        <v>129</v>
      </c>
      <c r="H8" s="5" t="s">
        <v>12</v>
      </c>
      <c r="I8" s="7">
        <v>90636</v>
      </c>
      <c r="J8" s="7">
        <v>49176</v>
      </c>
      <c r="K8" s="7">
        <v>41460</v>
      </c>
      <c r="L8" s="8">
        <f t="shared" si="0"/>
        <v>4098</v>
      </c>
      <c r="M8" s="8">
        <f t="shared" si="1"/>
        <v>3455</v>
      </c>
      <c r="N8" s="8">
        <f t="shared" si="2"/>
        <v>7553</v>
      </c>
      <c r="O8" s="6"/>
      <c r="P8" s="6"/>
      <c r="Q8" s="6"/>
      <c r="R8" s="6">
        <v>1</v>
      </c>
      <c r="S8" s="6"/>
      <c r="T8" s="6"/>
      <c r="U8" s="6"/>
    </row>
    <row r="9" spans="1:21" x14ac:dyDescent="0.2">
      <c r="A9" s="5" t="s">
        <v>124</v>
      </c>
      <c r="B9" s="5" t="s">
        <v>143</v>
      </c>
      <c r="C9" s="5" t="s">
        <v>57</v>
      </c>
      <c r="D9" s="5" t="s">
        <v>58</v>
      </c>
      <c r="E9" s="5" t="s">
        <v>144</v>
      </c>
      <c r="F9" s="5" t="s">
        <v>128</v>
      </c>
      <c r="G9" s="5" t="s">
        <v>129</v>
      </c>
      <c r="H9" s="5" t="s">
        <v>12</v>
      </c>
      <c r="I9" s="7">
        <v>61599</v>
      </c>
      <c r="J9" s="7">
        <v>25892</v>
      </c>
      <c r="K9" s="7">
        <v>35707</v>
      </c>
      <c r="L9" s="8">
        <f t="shared" si="0"/>
        <v>2157.6666666666665</v>
      </c>
      <c r="M9" s="8">
        <f t="shared" si="1"/>
        <v>2975.5833333333335</v>
      </c>
      <c r="N9" s="8">
        <f t="shared" si="2"/>
        <v>5133.25</v>
      </c>
      <c r="O9" s="6"/>
      <c r="P9" s="6"/>
      <c r="Q9" s="6"/>
      <c r="R9" s="6">
        <v>1</v>
      </c>
      <c r="S9" s="6"/>
      <c r="T9" s="6"/>
      <c r="U9" s="6"/>
    </row>
    <row r="10" spans="1:21" x14ac:dyDescent="0.2">
      <c r="A10" s="5" t="s">
        <v>124</v>
      </c>
      <c r="B10" s="5" t="s">
        <v>145</v>
      </c>
      <c r="C10" s="5" t="s">
        <v>146</v>
      </c>
      <c r="D10" s="5" t="s">
        <v>58</v>
      </c>
      <c r="E10" s="5" t="s">
        <v>147</v>
      </c>
      <c r="F10" s="5" t="s">
        <v>128</v>
      </c>
      <c r="G10" s="5" t="s">
        <v>129</v>
      </c>
      <c r="H10" s="5" t="s">
        <v>12</v>
      </c>
      <c r="I10" s="7">
        <v>1</v>
      </c>
      <c r="J10" s="7">
        <v>0</v>
      </c>
      <c r="K10" s="7">
        <v>1</v>
      </c>
      <c r="L10" s="8">
        <f t="shared" si="0"/>
        <v>0</v>
      </c>
      <c r="M10" s="8">
        <f t="shared" si="1"/>
        <v>8.3333333333333329E-2</v>
      </c>
      <c r="N10" s="8">
        <f t="shared" si="2"/>
        <v>8.3333333333333329E-2</v>
      </c>
      <c r="O10" s="14">
        <v>1</v>
      </c>
      <c r="P10" s="14"/>
      <c r="Q10" s="14"/>
      <c r="R10" s="14"/>
      <c r="S10" s="14"/>
      <c r="T10" s="14"/>
      <c r="U10" s="14"/>
    </row>
    <row r="11" spans="1:21" x14ac:dyDescent="0.2">
      <c r="A11" s="5" t="s">
        <v>124</v>
      </c>
      <c r="B11" s="5" t="s">
        <v>148</v>
      </c>
      <c r="C11" s="5" t="s">
        <v>113</v>
      </c>
      <c r="D11" s="5" t="s">
        <v>65</v>
      </c>
      <c r="E11" s="5" t="s">
        <v>149</v>
      </c>
      <c r="F11" s="5" t="s">
        <v>128</v>
      </c>
      <c r="G11" s="5" t="s">
        <v>129</v>
      </c>
      <c r="H11" s="5" t="s">
        <v>12</v>
      </c>
      <c r="I11" s="7">
        <v>5731</v>
      </c>
      <c r="J11" s="7">
        <v>0</v>
      </c>
      <c r="K11" s="7">
        <v>5731</v>
      </c>
      <c r="L11" s="8">
        <f t="shared" si="0"/>
        <v>0</v>
      </c>
      <c r="M11" s="8">
        <f t="shared" si="1"/>
        <v>477.58333333333331</v>
      </c>
      <c r="N11" s="8">
        <f t="shared" si="2"/>
        <v>477.58333333333331</v>
      </c>
      <c r="O11" s="14"/>
      <c r="P11" s="14"/>
      <c r="Q11" s="14"/>
      <c r="R11" s="14"/>
      <c r="S11" s="14"/>
      <c r="T11" s="14"/>
      <c r="U11" s="14"/>
    </row>
    <row r="12" spans="1:21" x14ac:dyDescent="0.2">
      <c r="A12" s="5" t="s">
        <v>124</v>
      </c>
      <c r="B12" s="5" t="s">
        <v>150</v>
      </c>
      <c r="C12" s="5" t="s">
        <v>113</v>
      </c>
      <c r="D12" s="5" t="s">
        <v>65</v>
      </c>
      <c r="E12" s="5" t="s">
        <v>151</v>
      </c>
      <c r="F12" s="5" t="s">
        <v>128</v>
      </c>
      <c r="G12" s="5" t="s">
        <v>129</v>
      </c>
      <c r="H12" s="5" t="s">
        <v>12</v>
      </c>
      <c r="I12" s="7"/>
      <c r="J12" s="7"/>
      <c r="K12" s="7"/>
      <c r="L12" s="8">
        <f t="shared" si="0"/>
        <v>0</v>
      </c>
      <c r="M12" s="8">
        <f t="shared" si="1"/>
        <v>0</v>
      </c>
      <c r="N12" s="8">
        <f t="shared" si="2"/>
        <v>0</v>
      </c>
      <c r="O12" s="14"/>
      <c r="P12" s="14"/>
      <c r="Q12" s="14"/>
      <c r="R12" s="14"/>
      <c r="S12" s="14"/>
      <c r="T12" s="14"/>
      <c r="U12" s="14"/>
    </row>
    <row r="13" spans="1:21" x14ac:dyDescent="0.2">
      <c r="A13" s="5" t="s">
        <v>124</v>
      </c>
      <c r="B13" s="5" t="s">
        <v>152</v>
      </c>
      <c r="C13" s="5" t="s">
        <v>113</v>
      </c>
      <c r="D13" s="5" t="s">
        <v>65</v>
      </c>
      <c r="E13" s="5" t="s">
        <v>153</v>
      </c>
      <c r="F13" s="5" t="s">
        <v>128</v>
      </c>
      <c r="G13" s="5" t="s">
        <v>129</v>
      </c>
      <c r="H13" s="5" t="s">
        <v>12</v>
      </c>
      <c r="I13" s="7">
        <v>1305</v>
      </c>
      <c r="J13" s="7">
        <v>0</v>
      </c>
      <c r="K13" s="7">
        <v>1305</v>
      </c>
      <c r="L13" s="8">
        <f t="shared" si="0"/>
        <v>0</v>
      </c>
      <c r="M13" s="8">
        <f t="shared" si="1"/>
        <v>108.75</v>
      </c>
      <c r="N13" s="8">
        <f t="shared" si="2"/>
        <v>108.75</v>
      </c>
      <c r="O13" s="14"/>
      <c r="P13" s="14"/>
      <c r="Q13" s="14"/>
      <c r="R13" s="14"/>
      <c r="S13" s="14"/>
      <c r="T13" s="14"/>
      <c r="U13" s="14"/>
    </row>
    <row r="14" spans="1:21" x14ac:dyDescent="0.2">
      <c r="A14" s="5" t="s">
        <v>124</v>
      </c>
      <c r="B14" s="5" t="s">
        <v>154</v>
      </c>
      <c r="C14" s="5" t="s">
        <v>113</v>
      </c>
      <c r="D14" s="5" t="s">
        <v>65</v>
      </c>
      <c r="E14" s="5" t="s">
        <v>155</v>
      </c>
      <c r="F14" s="5" t="s">
        <v>156</v>
      </c>
      <c r="G14" s="5" t="s">
        <v>157</v>
      </c>
      <c r="H14" s="5" t="s">
        <v>12</v>
      </c>
      <c r="I14" s="7"/>
      <c r="J14" s="7"/>
      <c r="K14" s="7"/>
      <c r="L14" s="8">
        <f t="shared" si="0"/>
        <v>0</v>
      </c>
      <c r="M14" s="8">
        <f t="shared" si="1"/>
        <v>0</v>
      </c>
      <c r="N14" s="8">
        <f t="shared" si="2"/>
        <v>0</v>
      </c>
      <c r="O14" s="14"/>
      <c r="P14" s="14"/>
      <c r="Q14" s="14"/>
      <c r="R14" s="14"/>
      <c r="S14" s="14"/>
      <c r="T14" s="14"/>
      <c r="U14" s="14"/>
    </row>
    <row r="15" spans="1:21" x14ac:dyDescent="0.2">
      <c r="A15" s="5" t="s">
        <v>124</v>
      </c>
      <c r="B15" s="5" t="s">
        <v>158</v>
      </c>
      <c r="C15" s="5" t="s">
        <v>113</v>
      </c>
      <c r="D15" s="5" t="s">
        <v>65</v>
      </c>
      <c r="E15" s="5" t="s">
        <v>159</v>
      </c>
      <c r="F15" s="5" t="s">
        <v>128</v>
      </c>
      <c r="G15" s="5" t="s">
        <v>129</v>
      </c>
      <c r="H15" s="5" t="s">
        <v>12</v>
      </c>
      <c r="I15" s="7">
        <v>5324</v>
      </c>
      <c r="J15" s="7">
        <v>0</v>
      </c>
      <c r="K15" s="7">
        <v>5324</v>
      </c>
      <c r="L15" s="8">
        <f t="shared" si="0"/>
        <v>0</v>
      </c>
      <c r="M15" s="8">
        <f t="shared" si="1"/>
        <v>443.66666666666669</v>
      </c>
      <c r="N15" s="8">
        <f t="shared" si="2"/>
        <v>443.66666666666669</v>
      </c>
      <c r="O15" s="14"/>
      <c r="P15" s="14"/>
      <c r="Q15" s="14"/>
      <c r="R15" s="14"/>
      <c r="S15" s="14"/>
      <c r="T15" s="14"/>
      <c r="U15" s="14"/>
    </row>
    <row r="16" spans="1:21" x14ac:dyDescent="0.2">
      <c r="A16" s="5" t="s">
        <v>124</v>
      </c>
      <c r="B16" s="5" t="s">
        <v>160</v>
      </c>
      <c r="C16" s="5" t="s">
        <v>113</v>
      </c>
      <c r="D16" s="5" t="s">
        <v>65</v>
      </c>
      <c r="E16" s="5" t="s">
        <v>161</v>
      </c>
      <c r="F16" s="5" t="s">
        <v>128</v>
      </c>
      <c r="G16" s="5" t="s">
        <v>129</v>
      </c>
      <c r="H16" s="5" t="s">
        <v>12</v>
      </c>
      <c r="I16" s="7">
        <v>4740</v>
      </c>
      <c r="J16" s="7">
        <v>0</v>
      </c>
      <c r="K16" s="7">
        <v>4740</v>
      </c>
      <c r="L16" s="8">
        <f t="shared" si="0"/>
        <v>0</v>
      </c>
      <c r="M16" s="8">
        <f t="shared" si="1"/>
        <v>395</v>
      </c>
      <c r="N16" s="8">
        <f t="shared" si="2"/>
        <v>395</v>
      </c>
      <c r="O16" s="14"/>
      <c r="P16" s="14"/>
      <c r="Q16" s="14"/>
      <c r="R16" s="14"/>
      <c r="S16" s="14"/>
      <c r="T16" s="14"/>
      <c r="U16" s="14"/>
    </row>
    <row r="17" spans="1:21" x14ac:dyDescent="0.2">
      <c r="A17" s="5" t="s">
        <v>124</v>
      </c>
      <c r="B17" s="5" t="s">
        <v>162</v>
      </c>
      <c r="C17" s="5" t="s">
        <v>113</v>
      </c>
      <c r="D17" s="5" t="s">
        <v>65</v>
      </c>
      <c r="E17" s="5" t="s">
        <v>163</v>
      </c>
      <c r="F17" s="5" t="s">
        <v>128</v>
      </c>
      <c r="G17" s="5" t="s">
        <v>129</v>
      </c>
      <c r="H17" s="5" t="s">
        <v>12</v>
      </c>
      <c r="I17" s="7"/>
      <c r="J17" s="7"/>
      <c r="K17" s="7"/>
      <c r="L17" s="8">
        <f t="shared" si="0"/>
        <v>0</v>
      </c>
      <c r="M17" s="8">
        <f t="shared" si="1"/>
        <v>0</v>
      </c>
      <c r="N17" s="8">
        <f t="shared" si="2"/>
        <v>0</v>
      </c>
      <c r="O17" s="14"/>
      <c r="P17" s="14"/>
      <c r="Q17" s="14"/>
      <c r="R17" s="14"/>
      <c r="S17" s="14"/>
      <c r="T17" s="14"/>
      <c r="U17" s="14"/>
    </row>
    <row r="19" spans="1:21" x14ac:dyDescent="0.2">
      <c r="L19" s="3">
        <f t="shared" ref="L19:U19" si="3">SUM(L2:L18)</f>
        <v>14889</v>
      </c>
      <c r="M19" s="3">
        <f t="shared" si="3"/>
        <v>18790.166666666664</v>
      </c>
      <c r="N19" s="3">
        <f t="shared" si="3"/>
        <v>33679.166666666664</v>
      </c>
      <c r="O19" s="4">
        <f t="shared" si="3"/>
        <v>2</v>
      </c>
      <c r="P19" s="4">
        <f t="shared" si="3"/>
        <v>1</v>
      </c>
      <c r="Q19" s="4">
        <f t="shared" si="3"/>
        <v>0</v>
      </c>
      <c r="R19" s="4">
        <f t="shared" si="3"/>
        <v>6</v>
      </c>
      <c r="S19" s="4">
        <f t="shared" si="3"/>
        <v>1</v>
      </c>
      <c r="T19" s="4">
        <f t="shared" si="3"/>
        <v>0</v>
      </c>
      <c r="U19" s="4">
        <f t="shared" si="3"/>
        <v>0</v>
      </c>
    </row>
    <row r="25" spans="1:21" x14ac:dyDescent="0.2">
      <c r="E25" s="29"/>
      <c r="F25" s="28"/>
      <c r="G25" s="28"/>
    </row>
    <row r="26" spans="1:21" ht="21.25" customHeight="1" x14ac:dyDescent="0.2">
      <c r="E26" s="30"/>
      <c r="F26" s="28"/>
      <c r="G26" s="28"/>
    </row>
    <row r="27" spans="1:21" x14ac:dyDescent="0.2">
      <c r="E27" s="28"/>
      <c r="F27" s="28"/>
      <c r="G27" s="28"/>
    </row>
    <row r="28" spans="1:21" x14ac:dyDescent="0.2">
      <c r="E28" s="28"/>
      <c r="F28" s="28"/>
      <c r="G28" s="28"/>
    </row>
    <row r="29" spans="1:21" x14ac:dyDescent="0.2">
      <c r="E29" s="28"/>
      <c r="F29" s="28"/>
      <c r="G29" s="28"/>
    </row>
    <row r="30" spans="1:21" x14ac:dyDescent="0.2">
      <c r="E30" s="28"/>
      <c r="F30" s="28"/>
      <c r="G30" s="28"/>
    </row>
    <row r="31" spans="1:21" x14ac:dyDescent="0.2">
      <c r="E31" s="28"/>
      <c r="F31" s="28"/>
      <c r="G31" s="28"/>
    </row>
  </sheetData>
  <sheetProtection algorithmName="SHA-512" hashValue="wWIAnTPzfM1z+aItvXTKjObLZHCHqBnpkeiwO175n+y1CTybdn/ELSSbzLN0TsOskG6C5PyyAd1yrZs7YGkLdw==" saltValue="tJgy+EooFybj4AU1us0dPA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7"/>
  <sheetViews>
    <sheetView workbookViewId="0">
      <selection activeCell="C20" sqref="C20:C21"/>
    </sheetView>
  </sheetViews>
  <sheetFormatPr baseColWidth="10" defaultColWidth="8.83203125" defaultRowHeight="15" x14ac:dyDescent="0.2"/>
  <cols>
    <col min="1" max="1" width="22" customWidth="1"/>
    <col min="2" max="2" width="12.83203125" customWidth="1"/>
    <col min="3" max="3" width="16.1640625" customWidth="1"/>
    <col min="4" max="4" width="11.1640625" customWidth="1"/>
    <col min="6" max="6" width="11.33203125" customWidth="1"/>
    <col min="7" max="7" width="12.5" customWidth="1"/>
    <col min="8" max="8" width="14.83203125" hidden="1" customWidth="1"/>
    <col min="9" max="9" width="14" hidden="1" customWidth="1"/>
    <col min="10" max="10" width="12.1640625" hidden="1" customWidth="1"/>
    <col min="11" max="13" width="12.83203125" style="4" customWidth="1"/>
  </cols>
  <sheetData>
    <row r="1" spans="1:20" ht="85.25" customHeight="1" x14ac:dyDescent="0.2">
      <c r="A1" s="5" t="s">
        <v>45</v>
      </c>
      <c r="B1" s="5" t="s">
        <v>46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  <c r="I1" s="5" t="s">
        <v>53</v>
      </c>
      <c r="J1" s="5" t="s">
        <v>54</v>
      </c>
      <c r="K1" s="6" t="s">
        <v>1</v>
      </c>
      <c r="L1" s="6" t="s">
        <v>2</v>
      </c>
      <c r="M1" s="6" t="s">
        <v>3</v>
      </c>
      <c r="N1" s="13" t="s">
        <v>4</v>
      </c>
      <c r="O1" s="13" t="s">
        <v>5</v>
      </c>
      <c r="P1" s="13" t="s">
        <v>6</v>
      </c>
      <c r="Q1" s="13" t="s">
        <v>7</v>
      </c>
      <c r="R1" s="13" t="s">
        <v>8</v>
      </c>
      <c r="S1" s="13" t="s">
        <v>9</v>
      </c>
      <c r="T1" s="13" t="s">
        <v>10</v>
      </c>
    </row>
    <row r="2" spans="1:20" x14ac:dyDescent="0.2">
      <c r="A2" s="5" t="s">
        <v>167</v>
      </c>
      <c r="B2" s="5" t="s">
        <v>168</v>
      </c>
      <c r="C2" s="5" t="s">
        <v>126</v>
      </c>
      <c r="D2" s="5" t="s">
        <v>58</v>
      </c>
      <c r="E2" s="5" t="s">
        <v>169</v>
      </c>
      <c r="F2" s="5" t="s">
        <v>170</v>
      </c>
      <c r="G2" s="5" t="s">
        <v>13</v>
      </c>
      <c r="H2" s="7">
        <v>6703</v>
      </c>
      <c r="I2" s="7">
        <v>3463</v>
      </c>
      <c r="J2" s="7">
        <v>3240</v>
      </c>
      <c r="K2" s="8">
        <f t="shared" ref="K2:K11" si="0">I2/12</f>
        <v>288.58333333333331</v>
      </c>
      <c r="L2" s="8">
        <f t="shared" ref="L2:L11" si="1">J2/12</f>
        <v>270</v>
      </c>
      <c r="M2" s="8">
        <f t="shared" ref="M2:M11" si="2">L2+K2</f>
        <v>558.58333333333326</v>
      </c>
      <c r="N2" s="14"/>
      <c r="O2" s="14"/>
      <c r="P2" s="14">
        <v>1</v>
      </c>
      <c r="Q2" s="14"/>
      <c r="R2" s="14"/>
      <c r="S2" s="14"/>
      <c r="T2" s="14"/>
    </row>
    <row r="3" spans="1:20" x14ac:dyDescent="0.2">
      <c r="A3" s="5" t="s">
        <v>167</v>
      </c>
      <c r="B3" s="5" t="s">
        <v>171</v>
      </c>
      <c r="C3" s="5" t="s">
        <v>68</v>
      </c>
      <c r="D3" s="5" t="s">
        <v>58</v>
      </c>
      <c r="E3" s="5" t="s">
        <v>172</v>
      </c>
      <c r="F3" s="5" t="s">
        <v>173</v>
      </c>
      <c r="G3" s="5" t="s">
        <v>13</v>
      </c>
      <c r="H3" s="7">
        <v>21125</v>
      </c>
      <c r="I3" s="7">
        <v>11143</v>
      </c>
      <c r="J3" s="7">
        <v>9982</v>
      </c>
      <c r="K3" s="8">
        <f t="shared" si="0"/>
        <v>928.58333333333337</v>
      </c>
      <c r="L3" s="8">
        <f t="shared" si="1"/>
        <v>831.83333333333337</v>
      </c>
      <c r="M3" s="8">
        <f t="shared" si="2"/>
        <v>1760.4166666666667</v>
      </c>
      <c r="N3" s="14">
        <v>1</v>
      </c>
      <c r="O3" s="14"/>
      <c r="P3" s="14"/>
      <c r="Q3" s="14"/>
      <c r="R3" s="14"/>
      <c r="S3" s="14"/>
      <c r="T3" s="14"/>
    </row>
    <row r="4" spans="1:20" x14ac:dyDescent="0.2">
      <c r="A4" s="5" t="s">
        <v>167</v>
      </c>
      <c r="B4" s="5" t="s">
        <v>174</v>
      </c>
      <c r="C4" s="5" t="s">
        <v>68</v>
      </c>
      <c r="D4" s="5" t="s">
        <v>58</v>
      </c>
      <c r="E4" s="5" t="s">
        <v>172</v>
      </c>
      <c r="F4" s="5" t="s">
        <v>173</v>
      </c>
      <c r="G4" s="5" t="s">
        <v>13</v>
      </c>
      <c r="H4" s="7">
        <v>9459</v>
      </c>
      <c r="I4" s="7">
        <v>5623</v>
      </c>
      <c r="J4" s="7">
        <v>3836</v>
      </c>
      <c r="K4" s="8">
        <f t="shared" si="0"/>
        <v>468.58333333333331</v>
      </c>
      <c r="L4" s="8">
        <f t="shared" si="1"/>
        <v>319.66666666666669</v>
      </c>
      <c r="M4" s="8">
        <f t="shared" si="2"/>
        <v>788.25</v>
      </c>
      <c r="N4" s="14">
        <v>1</v>
      </c>
      <c r="O4" s="14"/>
      <c r="P4" s="14"/>
      <c r="Q4" s="14"/>
      <c r="R4" s="14"/>
      <c r="S4" s="14"/>
      <c r="T4" s="14"/>
    </row>
    <row r="5" spans="1:20" x14ac:dyDescent="0.2">
      <c r="A5" s="5" t="s">
        <v>167</v>
      </c>
      <c r="B5" s="5" t="s">
        <v>175</v>
      </c>
      <c r="C5" s="5" t="s">
        <v>57</v>
      </c>
      <c r="D5" s="5" t="s">
        <v>58</v>
      </c>
      <c r="E5" s="5" t="s">
        <v>172</v>
      </c>
      <c r="F5" s="5" t="s">
        <v>173</v>
      </c>
      <c r="G5" s="5" t="s">
        <v>13</v>
      </c>
      <c r="H5" s="7">
        <v>95726</v>
      </c>
      <c r="I5" s="7">
        <v>46298</v>
      </c>
      <c r="J5" s="7">
        <v>49428</v>
      </c>
      <c r="K5" s="8">
        <f t="shared" si="0"/>
        <v>3858.1666666666665</v>
      </c>
      <c r="L5" s="8">
        <f t="shared" si="1"/>
        <v>4119</v>
      </c>
      <c r="M5" s="8">
        <f t="shared" si="2"/>
        <v>7977.1666666666661</v>
      </c>
      <c r="N5" s="14"/>
      <c r="O5" s="14"/>
      <c r="P5" s="14">
        <v>1</v>
      </c>
      <c r="Q5" s="14"/>
      <c r="R5" s="14"/>
      <c r="S5" s="14"/>
      <c r="T5" s="14"/>
    </row>
    <row r="6" spans="1:20" x14ac:dyDescent="0.2">
      <c r="A6" s="5" t="s">
        <v>167</v>
      </c>
      <c r="B6" s="5" t="s">
        <v>176</v>
      </c>
      <c r="C6" s="5" t="s">
        <v>57</v>
      </c>
      <c r="D6" s="5" t="s">
        <v>58</v>
      </c>
      <c r="E6" s="5" t="s">
        <v>172</v>
      </c>
      <c r="F6" s="5" t="s">
        <v>173</v>
      </c>
      <c r="G6" s="5" t="s">
        <v>13</v>
      </c>
      <c r="H6" s="7">
        <v>78501</v>
      </c>
      <c r="I6" s="7">
        <v>33219</v>
      </c>
      <c r="J6" s="7">
        <v>45282</v>
      </c>
      <c r="K6" s="8">
        <f t="shared" si="0"/>
        <v>2768.25</v>
      </c>
      <c r="L6" s="8">
        <f t="shared" si="1"/>
        <v>3773.5</v>
      </c>
      <c r="M6" s="8">
        <f t="shared" si="2"/>
        <v>6541.75</v>
      </c>
      <c r="N6" s="14"/>
      <c r="O6" s="14"/>
      <c r="P6" s="14">
        <v>1</v>
      </c>
      <c r="Q6" s="14"/>
      <c r="R6" s="14"/>
      <c r="S6" s="14"/>
      <c r="T6" s="14"/>
    </row>
    <row r="7" spans="1:20" x14ac:dyDescent="0.2">
      <c r="A7" s="5" t="s">
        <v>167</v>
      </c>
      <c r="B7" s="5" t="s">
        <v>177</v>
      </c>
      <c r="C7" s="5" t="s">
        <v>102</v>
      </c>
      <c r="D7" s="5" t="s">
        <v>58</v>
      </c>
      <c r="E7" s="5" t="s">
        <v>172</v>
      </c>
      <c r="F7" s="5" t="s">
        <v>173</v>
      </c>
      <c r="G7" s="5" t="s">
        <v>13</v>
      </c>
      <c r="H7" s="7">
        <v>138183</v>
      </c>
      <c r="I7" s="7">
        <v>105204</v>
      </c>
      <c r="J7" s="7">
        <v>32979</v>
      </c>
      <c r="K7" s="8">
        <f t="shared" si="0"/>
        <v>8767</v>
      </c>
      <c r="L7" s="8">
        <f t="shared" si="1"/>
        <v>2748.25</v>
      </c>
      <c r="M7" s="8">
        <f t="shared" si="2"/>
        <v>11515.25</v>
      </c>
      <c r="N7" s="14"/>
      <c r="O7" s="14"/>
      <c r="P7" s="14"/>
      <c r="Q7" s="14">
        <v>1</v>
      </c>
      <c r="R7" s="14"/>
      <c r="S7" s="14"/>
      <c r="T7" s="14"/>
    </row>
    <row r="8" spans="1:20" x14ac:dyDescent="0.2">
      <c r="A8" s="5" t="s">
        <v>167</v>
      </c>
      <c r="B8" s="5" t="s">
        <v>178</v>
      </c>
      <c r="C8" s="5" t="s">
        <v>64</v>
      </c>
      <c r="D8" s="5" t="s">
        <v>65</v>
      </c>
      <c r="E8" s="5" t="s">
        <v>172</v>
      </c>
      <c r="F8" s="5" t="s">
        <v>173</v>
      </c>
      <c r="G8" s="5" t="s">
        <v>13</v>
      </c>
      <c r="H8" s="7">
        <v>4877</v>
      </c>
      <c r="I8" s="7">
        <v>0</v>
      </c>
      <c r="J8" s="7">
        <v>4877</v>
      </c>
      <c r="K8" s="8">
        <f t="shared" si="0"/>
        <v>0</v>
      </c>
      <c r="L8" s="8">
        <f t="shared" si="1"/>
        <v>406.41666666666669</v>
      </c>
      <c r="M8" s="8">
        <f t="shared" si="2"/>
        <v>406.41666666666669</v>
      </c>
      <c r="N8" s="14"/>
      <c r="O8" s="14"/>
      <c r="P8" s="14"/>
      <c r="Q8" s="14"/>
      <c r="R8" s="14"/>
      <c r="S8" s="14">
        <v>1</v>
      </c>
      <c r="T8" s="14"/>
    </row>
    <row r="9" spans="1:20" x14ac:dyDescent="0.2">
      <c r="A9" s="5" t="s">
        <v>167</v>
      </c>
      <c r="B9" s="5" t="s">
        <v>179</v>
      </c>
      <c r="C9" s="5" t="s">
        <v>64</v>
      </c>
      <c r="D9" s="5" t="s">
        <v>65</v>
      </c>
      <c r="E9" s="5" t="s">
        <v>172</v>
      </c>
      <c r="F9" s="5" t="s">
        <v>173</v>
      </c>
      <c r="G9" s="5" t="s">
        <v>13</v>
      </c>
      <c r="H9" s="7"/>
      <c r="I9" s="7"/>
      <c r="J9" s="7"/>
      <c r="K9" s="8">
        <f t="shared" si="0"/>
        <v>0</v>
      </c>
      <c r="L9" s="8">
        <f t="shared" si="1"/>
        <v>0</v>
      </c>
      <c r="M9" s="8">
        <f t="shared" si="2"/>
        <v>0</v>
      </c>
      <c r="N9" s="14"/>
      <c r="O9" s="14"/>
      <c r="P9" s="14"/>
      <c r="Q9" s="14"/>
      <c r="R9" s="14"/>
      <c r="S9" s="14">
        <v>1</v>
      </c>
      <c r="T9" s="14"/>
    </row>
    <row r="10" spans="1:20" x14ac:dyDescent="0.2">
      <c r="A10" s="5" t="s">
        <v>167</v>
      </c>
      <c r="B10" s="5" t="s">
        <v>180</v>
      </c>
      <c r="C10" s="5" t="s">
        <v>64</v>
      </c>
      <c r="D10" s="5" t="s">
        <v>65</v>
      </c>
      <c r="E10" s="5" t="s">
        <v>172</v>
      </c>
      <c r="F10" s="5" t="s">
        <v>173</v>
      </c>
      <c r="G10" s="5" t="s">
        <v>13</v>
      </c>
      <c r="H10" s="7">
        <v>1155</v>
      </c>
      <c r="I10" s="7">
        <v>0</v>
      </c>
      <c r="J10" s="7">
        <v>1155</v>
      </c>
      <c r="K10" s="8">
        <f t="shared" si="0"/>
        <v>0</v>
      </c>
      <c r="L10" s="8">
        <f t="shared" si="1"/>
        <v>96.25</v>
      </c>
      <c r="M10" s="8">
        <f t="shared" si="2"/>
        <v>96.25</v>
      </c>
      <c r="N10" s="14"/>
      <c r="O10" s="14"/>
      <c r="P10" s="14"/>
      <c r="Q10" s="14"/>
      <c r="R10" s="14"/>
      <c r="S10" s="14">
        <v>1</v>
      </c>
      <c r="T10" s="14"/>
    </row>
    <row r="11" spans="1:20" x14ac:dyDescent="0.2">
      <c r="A11" s="5" t="s">
        <v>167</v>
      </c>
      <c r="B11" s="5" t="s">
        <v>181</v>
      </c>
      <c r="C11" s="5" t="s">
        <v>64</v>
      </c>
      <c r="D11" s="5" t="s">
        <v>65</v>
      </c>
      <c r="E11" s="5" t="s">
        <v>172</v>
      </c>
      <c r="F11" s="5" t="s">
        <v>173</v>
      </c>
      <c r="G11" s="5" t="s">
        <v>13</v>
      </c>
      <c r="H11" s="7">
        <v>1798</v>
      </c>
      <c r="I11" s="7">
        <v>0</v>
      </c>
      <c r="J11" s="7">
        <v>1798</v>
      </c>
      <c r="K11" s="8">
        <f t="shared" si="0"/>
        <v>0</v>
      </c>
      <c r="L11" s="8">
        <f t="shared" si="1"/>
        <v>149.83333333333334</v>
      </c>
      <c r="M11" s="8">
        <f t="shared" si="2"/>
        <v>149.83333333333334</v>
      </c>
      <c r="N11" s="14"/>
      <c r="O11" s="14"/>
      <c r="P11" s="14"/>
      <c r="Q11" s="14"/>
      <c r="R11" s="14"/>
      <c r="S11" s="14">
        <v>1</v>
      </c>
      <c r="T11" s="14"/>
    </row>
    <row r="12" spans="1:20" x14ac:dyDescent="0.2">
      <c r="K12" s="3"/>
      <c r="L12" s="3"/>
      <c r="M12" s="3"/>
    </row>
    <row r="13" spans="1:20" x14ac:dyDescent="0.2">
      <c r="K13" s="3">
        <f t="shared" ref="K13:T13" si="3">SUM(K2:K12)</f>
        <v>17079.166666666664</v>
      </c>
      <c r="L13" s="3">
        <f t="shared" si="3"/>
        <v>12714.75</v>
      </c>
      <c r="M13" s="3">
        <f t="shared" si="3"/>
        <v>29793.916666666664</v>
      </c>
      <c r="N13" s="4">
        <f t="shared" si="3"/>
        <v>2</v>
      </c>
      <c r="O13" s="4">
        <f t="shared" si="3"/>
        <v>0</v>
      </c>
      <c r="P13" s="4">
        <f t="shared" si="3"/>
        <v>3</v>
      </c>
      <c r="Q13" s="4">
        <f t="shared" si="3"/>
        <v>1</v>
      </c>
      <c r="R13" s="4">
        <f t="shared" si="3"/>
        <v>0</v>
      </c>
      <c r="S13" s="4">
        <f t="shared" si="3"/>
        <v>4</v>
      </c>
      <c r="T13" s="4">
        <f t="shared" si="3"/>
        <v>0</v>
      </c>
    </row>
    <row r="14" spans="1:20" x14ac:dyDescent="0.2">
      <c r="K14" s="3"/>
      <c r="L14" s="3"/>
      <c r="M14" s="3"/>
    </row>
    <row r="15" spans="1:20" x14ac:dyDescent="0.2">
      <c r="K15" s="3"/>
      <c r="L15" s="3"/>
      <c r="M15" s="3"/>
    </row>
    <row r="16" spans="1:20" x14ac:dyDescent="0.2">
      <c r="K16" s="3"/>
      <c r="L16" s="3"/>
      <c r="M16" s="3"/>
    </row>
    <row r="17" spans="3:13" x14ac:dyDescent="0.2">
      <c r="K17" s="3"/>
      <c r="L17" s="3"/>
      <c r="M17" s="3"/>
    </row>
    <row r="18" spans="3:13" x14ac:dyDescent="0.2">
      <c r="K18" s="3"/>
      <c r="L18" s="3"/>
      <c r="M18" s="3"/>
    </row>
    <row r="19" spans="3:13" x14ac:dyDescent="0.2">
      <c r="K19" s="3"/>
      <c r="L19" s="3"/>
      <c r="M19" s="3"/>
    </row>
    <row r="20" spans="3:13" x14ac:dyDescent="0.2">
      <c r="C20" s="28"/>
      <c r="K20" s="3"/>
      <c r="L20" s="3"/>
      <c r="M20" s="3"/>
    </row>
    <row r="21" spans="3:13" ht="21.25" customHeight="1" x14ac:dyDescent="0.2">
      <c r="C21" s="30"/>
      <c r="K21" s="3"/>
      <c r="L21" s="3"/>
      <c r="M21" s="3"/>
    </row>
    <row r="22" spans="3:13" x14ac:dyDescent="0.2">
      <c r="K22" s="3"/>
      <c r="L22" s="3"/>
      <c r="M22" s="3"/>
    </row>
    <row r="23" spans="3:13" x14ac:dyDescent="0.2">
      <c r="K23" s="3"/>
      <c r="L23" s="3"/>
      <c r="M23" s="3"/>
    </row>
    <row r="24" spans="3:13" x14ac:dyDescent="0.2">
      <c r="K24" s="3"/>
      <c r="L24" s="3"/>
      <c r="M24" s="3"/>
    </row>
    <row r="25" spans="3:13" x14ac:dyDescent="0.2">
      <c r="K25" s="3"/>
      <c r="L25" s="3"/>
      <c r="M25" s="3"/>
    </row>
    <row r="26" spans="3:13" x14ac:dyDescent="0.2">
      <c r="K26" s="3"/>
      <c r="L26" s="3"/>
      <c r="M26" s="3"/>
    </row>
    <row r="27" spans="3:13" x14ac:dyDescent="0.2">
      <c r="K27" s="3"/>
      <c r="L27" s="3"/>
      <c r="M27" s="3"/>
    </row>
  </sheetData>
  <sheetProtection algorithmName="SHA-512" hashValue="6WmeIdvIGGFR0OwXhyZaFHilESc7HTcznWku983g69GVAdnHgzNW/2ERkNfh5OwBUZP4jNkzZtEztCFlrAYkBg==" saltValue="REd20TsNQNym57H4OW0ahQ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"/>
  <sheetViews>
    <sheetView workbookViewId="0">
      <selection activeCell="U28" sqref="U28"/>
    </sheetView>
  </sheetViews>
  <sheetFormatPr baseColWidth="10" defaultColWidth="8.83203125" defaultRowHeight="15" x14ac:dyDescent="0.2"/>
  <cols>
    <col min="1" max="1" width="22.5" customWidth="1"/>
    <col min="2" max="2" width="13.5" customWidth="1"/>
    <col min="3" max="3" width="15.83203125" customWidth="1"/>
    <col min="4" max="4" width="11.1640625" customWidth="1"/>
    <col min="5" max="5" width="19.5" customWidth="1"/>
    <col min="7" max="7" width="12.83203125" customWidth="1"/>
    <col min="8" max="8" width="14.83203125" hidden="1" customWidth="1"/>
    <col min="9" max="9" width="14" hidden="1" customWidth="1"/>
    <col min="10" max="10" width="12.1640625" hidden="1" customWidth="1"/>
    <col min="11" max="13" width="12.83203125" customWidth="1"/>
    <col min="15" max="15" width="11.83203125" customWidth="1"/>
  </cols>
  <sheetData>
    <row r="1" spans="1:20" ht="85.25" customHeight="1" x14ac:dyDescent="0.2">
      <c r="A1" s="5" t="s">
        <v>45</v>
      </c>
      <c r="B1" s="5" t="s">
        <v>46</v>
      </c>
      <c r="C1" s="5" t="s">
        <v>47</v>
      </c>
      <c r="D1" s="5" t="s">
        <v>48</v>
      </c>
      <c r="E1" s="5" t="s">
        <v>49</v>
      </c>
      <c r="F1" s="5" t="s">
        <v>50</v>
      </c>
      <c r="G1" s="5" t="s">
        <v>51</v>
      </c>
      <c r="H1" s="5" t="s">
        <v>52</v>
      </c>
      <c r="I1" s="5" t="s">
        <v>53</v>
      </c>
      <c r="J1" s="5" t="s">
        <v>54</v>
      </c>
      <c r="K1" s="5" t="s">
        <v>1</v>
      </c>
      <c r="L1" s="5" t="s">
        <v>2</v>
      </c>
      <c r="M1" s="5" t="s">
        <v>3</v>
      </c>
      <c r="N1" s="13" t="s">
        <v>4</v>
      </c>
      <c r="O1" s="13" t="s">
        <v>5</v>
      </c>
      <c r="P1" s="13" t="s">
        <v>6</v>
      </c>
      <c r="Q1" s="13" t="s">
        <v>7</v>
      </c>
      <c r="R1" s="13" t="s">
        <v>8</v>
      </c>
      <c r="S1" s="13" t="s">
        <v>9</v>
      </c>
      <c r="T1" s="13" t="s">
        <v>10</v>
      </c>
    </row>
    <row r="2" spans="1:20" x14ac:dyDescent="0.2">
      <c r="A2" s="5" t="s">
        <v>182</v>
      </c>
      <c r="B2" s="5" t="s">
        <v>183</v>
      </c>
      <c r="C2" s="5" t="s">
        <v>126</v>
      </c>
      <c r="D2" s="5" t="s">
        <v>58</v>
      </c>
      <c r="E2" s="5" t="s">
        <v>184</v>
      </c>
      <c r="F2" s="5" t="s">
        <v>185</v>
      </c>
      <c r="G2" s="5" t="s">
        <v>186</v>
      </c>
      <c r="H2" s="7">
        <v>37629</v>
      </c>
      <c r="I2" s="7">
        <v>19690</v>
      </c>
      <c r="J2" s="7">
        <v>17939</v>
      </c>
      <c r="K2" s="11">
        <f t="shared" ref="K2:K12" si="0">I2/12</f>
        <v>1640.8333333333333</v>
      </c>
      <c r="L2" s="11">
        <f t="shared" ref="L2:L12" si="1">J2/12</f>
        <v>1494.9166666666667</v>
      </c>
      <c r="M2" s="11">
        <f t="shared" ref="M2:M12" si="2">L2+K2</f>
        <v>3135.75</v>
      </c>
      <c r="N2" s="14"/>
      <c r="O2" s="14"/>
      <c r="P2" s="14">
        <v>1</v>
      </c>
      <c r="Q2" s="14"/>
      <c r="R2" s="14"/>
      <c r="S2" s="14"/>
      <c r="T2" s="14"/>
    </row>
    <row r="3" spans="1:20" x14ac:dyDescent="0.2">
      <c r="A3" s="5" t="s">
        <v>182</v>
      </c>
      <c r="B3" s="5" t="s">
        <v>187</v>
      </c>
      <c r="C3" s="5" t="s">
        <v>126</v>
      </c>
      <c r="D3" s="5" t="s">
        <v>58</v>
      </c>
      <c r="E3" s="5" t="s">
        <v>184</v>
      </c>
      <c r="F3" s="5" t="s">
        <v>185</v>
      </c>
      <c r="G3" s="5" t="s">
        <v>186</v>
      </c>
      <c r="H3" s="7">
        <v>159391</v>
      </c>
      <c r="I3" s="7">
        <v>69524</v>
      </c>
      <c r="J3" s="7">
        <v>89867</v>
      </c>
      <c r="K3" s="11">
        <f t="shared" si="0"/>
        <v>5793.666666666667</v>
      </c>
      <c r="L3" s="11">
        <f t="shared" si="1"/>
        <v>7488.916666666667</v>
      </c>
      <c r="M3" s="11">
        <f t="shared" si="2"/>
        <v>13282.583333333334</v>
      </c>
      <c r="N3" s="14"/>
      <c r="O3" s="14"/>
      <c r="P3" s="14">
        <v>1</v>
      </c>
      <c r="Q3" s="14"/>
      <c r="R3" s="14"/>
      <c r="S3" s="14"/>
      <c r="T3" s="14"/>
    </row>
    <row r="4" spans="1:20" x14ac:dyDescent="0.2">
      <c r="A4" s="5" t="s">
        <v>182</v>
      </c>
      <c r="B4" s="5" t="s">
        <v>188</v>
      </c>
      <c r="C4" s="5" t="s">
        <v>126</v>
      </c>
      <c r="D4" s="5" t="s">
        <v>58</v>
      </c>
      <c r="E4" s="5" t="s">
        <v>189</v>
      </c>
      <c r="F4" s="5" t="s">
        <v>190</v>
      </c>
      <c r="G4" s="5" t="s">
        <v>186</v>
      </c>
      <c r="H4" s="7">
        <v>6817</v>
      </c>
      <c r="I4" s="7">
        <v>4300</v>
      </c>
      <c r="J4" s="7">
        <v>2517</v>
      </c>
      <c r="K4" s="11">
        <f t="shared" si="0"/>
        <v>358.33333333333331</v>
      </c>
      <c r="L4" s="11">
        <f t="shared" si="1"/>
        <v>209.75</v>
      </c>
      <c r="M4" s="11">
        <f t="shared" si="2"/>
        <v>568.08333333333326</v>
      </c>
      <c r="N4" s="14"/>
      <c r="O4" s="14"/>
      <c r="P4" s="14">
        <v>1</v>
      </c>
      <c r="Q4" s="14"/>
      <c r="R4" s="14"/>
      <c r="S4" s="14"/>
      <c r="T4" s="14"/>
    </row>
    <row r="5" spans="1:20" x14ac:dyDescent="0.2">
      <c r="A5" s="5" t="s">
        <v>182</v>
      </c>
      <c r="B5" s="5" t="s">
        <v>191</v>
      </c>
      <c r="C5" s="5" t="s">
        <v>68</v>
      </c>
      <c r="D5" s="5" t="s">
        <v>58</v>
      </c>
      <c r="E5" s="5" t="s">
        <v>184</v>
      </c>
      <c r="F5" s="5" t="s">
        <v>185</v>
      </c>
      <c r="G5" s="5" t="s">
        <v>186</v>
      </c>
      <c r="H5" s="7">
        <v>8479</v>
      </c>
      <c r="I5" s="7">
        <v>4344</v>
      </c>
      <c r="J5" s="7">
        <v>4135</v>
      </c>
      <c r="K5" s="11">
        <f t="shared" si="0"/>
        <v>362</v>
      </c>
      <c r="L5" s="11">
        <f t="shared" si="1"/>
        <v>344.58333333333331</v>
      </c>
      <c r="M5" s="11">
        <f t="shared" si="2"/>
        <v>706.58333333333326</v>
      </c>
      <c r="N5" s="14">
        <v>1</v>
      </c>
      <c r="O5" s="14"/>
      <c r="P5" s="14"/>
      <c r="Q5" s="14"/>
      <c r="R5" s="14"/>
      <c r="S5" s="14"/>
      <c r="T5" s="14"/>
    </row>
    <row r="6" spans="1:20" x14ac:dyDescent="0.2">
      <c r="A6" s="5" t="s">
        <v>182</v>
      </c>
      <c r="B6" s="5" t="s">
        <v>192</v>
      </c>
      <c r="C6" s="5" t="s">
        <v>57</v>
      </c>
      <c r="D6" s="5" t="s">
        <v>58</v>
      </c>
      <c r="E6" s="5" t="s">
        <v>184</v>
      </c>
      <c r="F6" s="5" t="s">
        <v>185</v>
      </c>
      <c r="G6" s="5" t="s">
        <v>186</v>
      </c>
      <c r="H6" s="7">
        <v>29311</v>
      </c>
      <c r="I6" s="7">
        <v>15753</v>
      </c>
      <c r="J6" s="7">
        <v>13558</v>
      </c>
      <c r="K6" s="11">
        <f t="shared" si="0"/>
        <v>1312.75</v>
      </c>
      <c r="L6" s="11">
        <f t="shared" si="1"/>
        <v>1129.8333333333333</v>
      </c>
      <c r="M6" s="11">
        <f t="shared" si="2"/>
        <v>2442.583333333333</v>
      </c>
      <c r="N6" s="14"/>
      <c r="O6" s="14"/>
      <c r="P6" s="14">
        <v>1</v>
      </c>
      <c r="Q6" s="14"/>
      <c r="R6" s="14"/>
      <c r="S6" s="14"/>
      <c r="T6" s="14"/>
    </row>
    <row r="7" spans="1:20" x14ac:dyDescent="0.2">
      <c r="A7" s="5" t="s">
        <v>182</v>
      </c>
      <c r="B7" s="5" t="s">
        <v>193</v>
      </c>
      <c r="C7" s="5" t="s">
        <v>64</v>
      </c>
      <c r="D7" s="5" t="s">
        <v>65</v>
      </c>
      <c r="E7" s="5" t="s">
        <v>184</v>
      </c>
      <c r="F7" s="5" t="s">
        <v>185</v>
      </c>
      <c r="G7" s="5" t="s">
        <v>186</v>
      </c>
      <c r="H7" s="7">
        <v>4226</v>
      </c>
      <c r="I7" s="7">
        <v>0</v>
      </c>
      <c r="J7" s="7">
        <v>4226</v>
      </c>
      <c r="K7" s="11">
        <f t="shared" si="0"/>
        <v>0</v>
      </c>
      <c r="L7" s="11">
        <f t="shared" si="1"/>
        <v>352.16666666666669</v>
      </c>
      <c r="M7" s="11">
        <f t="shared" si="2"/>
        <v>352.16666666666669</v>
      </c>
      <c r="N7" s="14"/>
      <c r="O7" s="14"/>
      <c r="P7" s="14"/>
      <c r="Q7" s="14"/>
      <c r="R7" s="14"/>
      <c r="S7" s="14">
        <v>1</v>
      </c>
      <c r="T7" s="14">
        <v>1</v>
      </c>
    </row>
    <row r="8" spans="1:20" x14ac:dyDescent="0.2">
      <c r="A8" s="5" t="s">
        <v>182</v>
      </c>
      <c r="B8" s="5" t="s">
        <v>194</v>
      </c>
      <c r="C8" s="5" t="s">
        <v>64</v>
      </c>
      <c r="D8" s="5" t="s">
        <v>65</v>
      </c>
      <c r="E8" s="5" t="s">
        <v>184</v>
      </c>
      <c r="F8" s="5" t="s">
        <v>185</v>
      </c>
      <c r="G8" s="5" t="s">
        <v>186</v>
      </c>
      <c r="H8" s="7">
        <v>4953</v>
      </c>
      <c r="I8" s="7">
        <v>0</v>
      </c>
      <c r="J8" s="7">
        <v>4953</v>
      </c>
      <c r="K8" s="11">
        <f t="shared" si="0"/>
        <v>0</v>
      </c>
      <c r="L8" s="11">
        <f t="shared" si="1"/>
        <v>412.75</v>
      </c>
      <c r="M8" s="11">
        <f t="shared" si="2"/>
        <v>412.75</v>
      </c>
      <c r="N8" s="14"/>
      <c r="O8" s="14"/>
      <c r="P8" s="14"/>
      <c r="Q8" s="14"/>
      <c r="R8" s="14"/>
      <c r="S8" s="14">
        <v>1</v>
      </c>
      <c r="T8" s="14">
        <v>1</v>
      </c>
    </row>
    <row r="9" spans="1:20" x14ac:dyDescent="0.2">
      <c r="A9" s="5" t="s">
        <v>182</v>
      </c>
      <c r="B9" s="5" t="s">
        <v>195</v>
      </c>
      <c r="C9" s="5" t="s">
        <v>64</v>
      </c>
      <c r="D9" s="5" t="s">
        <v>65</v>
      </c>
      <c r="E9" s="5" t="s">
        <v>184</v>
      </c>
      <c r="F9" s="5" t="s">
        <v>185</v>
      </c>
      <c r="G9" s="5" t="s">
        <v>186</v>
      </c>
      <c r="H9" s="7">
        <v>2937</v>
      </c>
      <c r="I9" s="7">
        <v>0</v>
      </c>
      <c r="J9" s="7">
        <v>2937</v>
      </c>
      <c r="K9" s="11">
        <f t="shared" si="0"/>
        <v>0</v>
      </c>
      <c r="L9" s="11">
        <f t="shared" si="1"/>
        <v>244.75</v>
      </c>
      <c r="M9" s="11">
        <f t="shared" si="2"/>
        <v>244.75</v>
      </c>
      <c r="N9" s="14"/>
      <c r="O9" s="14"/>
      <c r="P9" s="14"/>
      <c r="Q9" s="14"/>
      <c r="R9" s="14"/>
      <c r="S9" s="14">
        <v>1</v>
      </c>
      <c r="T9" s="14">
        <v>1</v>
      </c>
    </row>
    <row r="10" spans="1:20" x14ac:dyDescent="0.2">
      <c r="A10" s="5" t="s">
        <v>182</v>
      </c>
      <c r="B10" s="5" t="s">
        <v>196</v>
      </c>
      <c r="C10" s="5" t="s">
        <v>64</v>
      </c>
      <c r="D10" s="5" t="s">
        <v>65</v>
      </c>
      <c r="E10" s="5" t="s">
        <v>184</v>
      </c>
      <c r="F10" s="5" t="s">
        <v>185</v>
      </c>
      <c r="G10" s="5" t="s">
        <v>186</v>
      </c>
      <c r="H10" s="7">
        <v>7641</v>
      </c>
      <c r="I10" s="7">
        <v>0</v>
      </c>
      <c r="J10" s="7">
        <v>7641</v>
      </c>
      <c r="K10" s="11">
        <f t="shared" si="0"/>
        <v>0</v>
      </c>
      <c r="L10" s="11">
        <f t="shared" si="1"/>
        <v>636.75</v>
      </c>
      <c r="M10" s="11">
        <f t="shared" si="2"/>
        <v>636.75</v>
      </c>
      <c r="N10" s="14"/>
      <c r="O10" s="14"/>
      <c r="P10" s="14"/>
      <c r="Q10" s="14"/>
      <c r="R10" s="14"/>
      <c r="S10" s="14">
        <v>1</v>
      </c>
      <c r="T10" s="14">
        <v>1</v>
      </c>
    </row>
    <row r="11" spans="1:20" x14ac:dyDescent="0.2">
      <c r="A11" s="5" t="s">
        <v>182</v>
      </c>
      <c r="B11" s="5" t="s">
        <v>197</v>
      </c>
      <c r="C11" s="5" t="s">
        <v>64</v>
      </c>
      <c r="D11" s="5" t="s">
        <v>65</v>
      </c>
      <c r="E11" s="5" t="s">
        <v>184</v>
      </c>
      <c r="F11" s="5" t="s">
        <v>185</v>
      </c>
      <c r="G11" s="5" t="s">
        <v>186</v>
      </c>
      <c r="H11" s="7">
        <v>1730</v>
      </c>
      <c r="I11" s="7">
        <v>0</v>
      </c>
      <c r="J11" s="7">
        <v>1730</v>
      </c>
      <c r="K11" s="11">
        <f t="shared" si="0"/>
        <v>0</v>
      </c>
      <c r="L11" s="11">
        <f t="shared" si="1"/>
        <v>144.16666666666666</v>
      </c>
      <c r="M11" s="11">
        <f t="shared" si="2"/>
        <v>144.16666666666666</v>
      </c>
      <c r="N11" s="14"/>
      <c r="O11" s="14"/>
      <c r="P11" s="14"/>
      <c r="Q11" s="14"/>
      <c r="R11" s="14"/>
      <c r="S11" s="14">
        <v>1</v>
      </c>
      <c r="T11" s="14">
        <v>1</v>
      </c>
    </row>
    <row r="12" spans="1:20" x14ac:dyDescent="0.2">
      <c r="A12" s="5" t="s">
        <v>182</v>
      </c>
      <c r="B12" s="5" t="s">
        <v>198</v>
      </c>
      <c r="C12" s="5" t="s">
        <v>68</v>
      </c>
      <c r="D12" s="5" t="s">
        <v>58</v>
      </c>
      <c r="E12" s="5" t="s">
        <v>199</v>
      </c>
      <c r="F12" s="5" t="s">
        <v>200</v>
      </c>
      <c r="G12" s="5" t="s">
        <v>14</v>
      </c>
      <c r="H12" s="7">
        <v>420</v>
      </c>
      <c r="I12" s="7">
        <v>364</v>
      </c>
      <c r="J12" s="7">
        <v>56</v>
      </c>
      <c r="K12" s="11">
        <f t="shared" si="0"/>
        <v>30.333333333333332</v>
      </c>
      <c r="L12" s="11">
        <f t="shared" si="1"/>
        <v>4.666666666666667</v>
      </c>
      <c r="M12" s="11">
        <f t="shared" si="2"/>
        <v>35</v>
      </c>
      <c r="N12" s="14"/>
      <c r="O12" s="14"/>
      <c r="P12" s="14"/>
      <c r="Q12" s="14"/>
      <c r="R12" s="14"/>
      <c r="S12" s="14"/>
      <c r="T12" s="14"/>
    </row>
    <row r="13" spans="1:20" x14ac:dyDescent="0.2">
      <c r="K13" s="2"/>
      <c r="L13" s="2"/>
      <c r="M13" s="2"/>
    </row>
    <row r="14" spans="1:20" x14ac:dyDescent="0.2">
      <c r="K14" s="3">
        <f t="shared" ref="K14:T14" si="3">SUM(K2:K13)</f>
        <v>9497.9166666666661</v>
      </c>
      <c r="L14" s="3">
        <f t="shared" si="3"/>
        <v>12463.25</v>
      </c>
      <c r="M14" s="3">
        <f t="shared" si="3"/>
        <v>21961.166666666668</v>
      </c>
      <c r="N14" s="4">
        <f t="shared" si="3"/>
        <v>1</v>
      </c>
      <c r="O14" s="4">
        <f t="shared" si="3"/>
        <v>0</v>
      </c>
      <c r="P14" s="4">
        <f t="shared" si="3"/>
        <v>4</v>
      </c>
      <c r="Q14" s="4">
        <f t="shared" si="3"/>
        <v>0</v>
      </c>
      <c r="R14" s="4">
        <f t="shared" si="3"/>
        <v>0</v>
      </c>
      <c r="S14" s="4">
        <f t="shared" si="3"/>
        <v>5</v>
      </c>
      <c r="T14" s="4">
        <f t="shared" si="3"/>
        <v>5</v>
      </c>
    </row>
    <row r="15" spans="1:20" x14ac:dyDescent="0.2">
      <c r="K15" s="2"/>
      <c r="L15" s="2"/>
      <c r="M15" s="2"/>
    </row>
    <row r="16" spans="1:20" x14ac:dyDescent="0.2">
      <c r="K16" s="2"/>
      <c r="L16" s="2"/>
      <c r="M16" s="2"/>
    </row>
    <row r="17" spans="3:13" x14ac:dyDescent="0.2">
      <c r="K17" s="2"/>
      <c r="L17" s="2"/>
      <c r="M17" s="2"/>
    </row>
    <row r="18" spans="3:13" x14ac:dyDescent="0.2">
      <c r="K18" s="2"/>
      <c r="L18" s="2"/>
      <c r="M18" s="2"/>
    </row>
    <row r="19" spans="3:13" x14ac:dyDescent="0.2">
      <c r="C19" s="28"/>
      <c r="D19" s="28"/>
      <c r="K19" s="2"/>
      <c r="L19" s="2"/>
      <c r="M19" s="2"/>
    </row>
    <row r="20" spans="3:13" ht="21.25" customHeight="1" x14ac:dyDescent="0.2">
      <c r="C20" s="30"/>
      <c r="D20" s="28"/>
      <c r="K20" s="2"/>
      <c r="L20" s="2"/>
      <c r="M20" s="2"/>
    </row>
    <row r="21" spans="3:13" x14ac:dyDescent="0.2">
      <c r="C21" s="28"/>
      <c r="D21" s="28"/>
      <c r="K21" s="2"/>
      <c r="L21" s="2"/>
      <c r="M21" s="2"/>
    </row>
    <row r="22" spans="3:13" x14ac:dyDescent="0.2">
      <c r="C22" s="28"/>
      <c r="D22" s="28"/>
      <c r="K22" s="2"/>
      <c r="L22" s="2"/>
      <c r="M22" s="2"/>
    </row>
    <row r="23" spans="3:13" x14ac:dyDescent="0.2">
      <c r="C23" s="28"/>
      <c r="D23" s="28"/>
      <c r="K23" s="2"/>
      <c r="L23" s="2"/>
      <c r="M23" s="2"/>
    </row>
    <row r="24" spans="3:13" x14ac:dyDescent="0.2">
      <c r="C24" s="28"/>
      <c r="D24" s="28"/>
      <c r="K24" s="2"/>
      <c r="L24" s="2"/>
      <c r="M24" s="2"/>
    </row>
    <row r="25" spans="3:13" x14ac:dyDescent="0.2">
      <c r="K25" s="2"/>
      <c r="L25" s="2"/>
      <c r="M25" s="2"/>
    </row>
    <row r="26" spans="3:13" x14ac:dyDescent="0.2">
      <c r="K26" s="2"/>
      <c r="L26" s="2"/>
      <c r="M26" s="2"/>
    </row>
    <row r="27" spans="3:13" x14ac:dyDescent="0.2">
      <c r="K27" s="2"/>
      <c r="L27" s="2"/>
      <c r="M27" s="2"/>
    </row>
  </sheetData>
  <sheetProtection algorithmName="SHA-512" hashValue="WHBHtHlcNBblCcn3Zqg2I1nzGm3UQggJLBofwf1yeJ9Gkrt+qnOq7hQ6zcDZuwYCg3emRaUjG1B/2T6e0MAODQ==" saltValue="qLnnJlz10iz7Jm/9EMpU/g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6"/>
  <sheetViews>
    <sheetView topLeftCell="C1" workbookViewId="0">
      <selection activeCell="P28" sqref="P28"/>
    </sheetView>
  </sheetViews>
  <sheetFormatPr baseColWidth="10" defaultColWidth="8.83203125" defaultRowHeight="15" x14ac:dyDescent="0.2"/>
  <cols>
    <col min="1" max="1" width="19.33203125" customWidth="1"/>
    <col min="2" max="2" width="13.5" customWidth="1"/>
    <col min="3" max="3" width="15.83203125" customWidth="1"/>
    <col min="4" max="4" width="11.1640625" customWidth="1"/>
    <col min="5" max="5" width="43.5" customWidth="1"/>
    <col min="6" max="6" width="9.83203125" customWidth="1"/>
    <col min="7" max="7" width="11.33203125" customWidth="1"/>
    <col min="9" max="9" width="14.83203125" hidden="1" customWidth="1"/>
    <col min="10" max="10" width="14" hidden="1" customWidth="1"/>
    <col min="11" max="11" width="12.1640625" hidden="1" customWidth="1"/>
    <col min="12" max="14" width="12.83203125" style="4" customWidth="1"/>
  </cols>
  <sheetData>
    <row r="1" spans="1:22" ht="85.25" customHeight="1" x14ac:dyDescent="0.2">
      <c r="A1" s="9" t="s">
        <v>45</v>
      </c>
      <c r="B1" s="9" t="s">
        <v>46</v>
      </c>
      <c r="C1" s="9" t="s">
        <v>47</v>
      </c>
      <c r="D1" s="9" t="s">
        <v>48</v>
      </c>
      <c r="E1" s="9" t="s">
        <v>201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6" t="s">
        <v>1</v>
      </c>
      <c r="M1" s="6" t="s">
        <v>2</v>
      </c>
      <c r="N1" s="6" t="s">
        <v>3</v>
      </c>
      <c r="O1" s="13" t="s">
        <v>4</v>
      </c>
      <c r="P1" s="13" t="s">
        <v>5</v>
      </c>
      <c r="Q1" s="13" t="s">
        <v>6</v>
      </c>
      <c r="R1" s="13" t="s">
        <v>7</v>
      </c>
      <c r="S1" s="13" t="s">
        <v>8</v>
      </c>
      <c r="T1" s="13" t="s">
        <v>202</v>
      </c>
      <c r="U1" s="13" t="s">
        <v>9</v>
      </c>
      <c r="V1" s="13" t="s">
        <v>10</v>
      </c>
    </row>
    <row r="2" spans="1:22" x14ac:dyDescent="0.2">
      <c r="A2" s="9" t="s">
        <v>203</v>
      </c>
      <c r="B2" s="9" t="s">
        <v>204</v>
      </c>
      <c r="C2" s="9" t="s">
        <v>126</v>
      </c>
      <c r="D2" s="9" t="s">
        <v>58</v>
      </c>
      <c r="E2" s="9" t="s">
        <v>205</v>
      </c>
      <c r="F2" s="9" t="s">
        <v>206</v>
      </c>
      <c r="G2" s="9" t="s">
        <v>207</v>
      </c>
      <c r="H2" s="9" t="s">
        <v>15</v>
      </c>
      <c r="I2" s="10">
        <v>8577</v>
      </c>
      <c r="J2" s="10">
        <v>5327</v>
      </c>
      <c r="K2" s="10">
        <v>3250</v>
      </c>
      <c r="L2" s="8">
        <f t="shared" ref="L2:L15" si="0">J2/12</f>
        <v>443.91666666666669</v>
      </c>
      <c r="M2" s="8">
        <f t="shared" ref="M2:M15" si="1">K2/12</f>
        <v>270.83333333333331</v>
      </c>
      <c r="N2" s="8">
        <f t="shared" ref="N2:N15" si="2">M2+L2</f>
        <v>714.75</v>
      </c>
      <c r="O2" s="14"/>
      <c r="P2" s="14"/>
      <c r="Q2" s="14"/>
      <c r="R2" s="14"/>
      <c r="S2" s="14"/>
      <c r="T2" s="14"/>
      <c r="U2" s="14"/>
      <c r="V2" s="14"/>
    </row>
    <row r="3" spans="1:22" x14ac:dyDescent="0.2">
      <c r="A3" s="9" t="s">
        <v>203</v>
      </c>
      <c r="B3" s="9" t="s">
        <v>208</v>
      </c>
      <c r="C3" s="9" t="s">
        <v>126</v>
      </c>
      <c r="D3" s="9" t="s">
        <v>58</v>
      </c>
      <c r="E3" s="9" t="s">
        <v>209</v>
      </c>
      <c r="F3" s="9" t="s">
        <v>210</v>
      </c>
      <c r="G3" s="9" t="s">
        <v>211</v>
      </c>
      <c r="H3" s="9" t="s">
        <v>15</v>
      </c>
      <c r="I3" s="10">
        <v>65673</v>
      </c>
      <c r="J3" s="10">
        <v>31434</v>
      </c>
      <c r="K3" s="10">
        <v>34239</v>
      </c>
      <c r="L3" s="8">
        <f t="shared" si="0"/>
        <v>2619.5</v>
      </c>
      <c r="M3" s="8">
        <f t="shared" si="1"/>
        <v>2853.25</v>
      </c>
      <c r="N3" s="8">
        <f t="shared" si="2"/>
        <v>5472.75</v>
      </c>
      <c r="O3" s="14"/>
      <c r="P3" s="14"/>
      <c r="Q3" s="14"/>
      <c r="R3" s="14"/>
      <c r="S3" s="14"/>
      <c r="T3" s="14"/>
      <c r="U3" s="14"/>
      <c r="V3" s="14"/>
    </row>
    <row r="4" spans="1:22" x14ac:dyDescent="0.2">
      <c r="A4" s="9" t="s">
        <v>203</v>
      </c>
      <c r="B4" s="9" t="s">
        <v>212</v>
      </c>
      <c r="C4" s="9" t="s">
        <v>126</v>
      </c>
      <c r="D4" s="9" t="s">
        <v>58</v>
      </c>
      <c r="E4" s="9" t="s">
        <v>213</v>
      </c>
      <c r="F4" s="9" t="s">
        <v>210</v>
      </c>
      <c r="G4" s="9" t="s">
        <v>211</v>
      </c>
      <c r="H4" s="9" t="s">
        <v>15</v>
      </c>
      <c r="I4" s="10">
        <v>31347</v>
      </c>
      <c r="J4" s="10">
        <v>12229</v>
      </c>
      <c r="K4" s="10">
        <v>19118</v>
      </c>
      <c r="L4" s="8">
        <f t="shared" si="0"/>
        <v>1019.0833333333334</v>
      </c>
      <c r="M4" s="8">
        <f t="shared" si="1"/>
        <v>1593.1666666666667</v>
      </c>
      <c r="N4" s="8">
        <f t="shared" si="2"/>
        <v>2612.25</v>
      </c>
      <c r="O4" s="14"/>
      <c r="P4" s="14"/>
      <c r="Q4" s="14"/>
      <c r="R4" s="14"/>
      <c r="S4" s="14"/>
      <c r="T4" s="14"/>
      <c r="U4" s="14"/>
      <c r="V4" s="14"/>
    </row>
    <row r="5" spans="1:22" x14ac:dyDescent="0.2">
      <c r="A5" s="9" t="s">
        <v>203</v>
      </c>
      <c r="B5" s="9" t="s">
        <v>214</v>
      </c>
      <c r="C5" s="9" t="s">
        <v>126</v>
      </c>
      <c r="D5" s="9" t="s">
        <v>58</v>
      </c>
      <c r="E5" s="9" t="s">
        <v>215</v>
      </c>
      <c r="F5" s="9" t="s">
        <v>210</v>
      </c>
      <c r="G5" s="9" t="s">
        <v>211</v>
      </c>
      <c r="H5" s="9" t="s">
        <v>15</v>
      </c>
      <c r="I5" s="10">
        <v>2098</v>
      </c>
      <c r="J5" s="10">
        <v>1263</v>
      </c>
      <c r="K5" s="10">
        <v>835</v>
      </c>
      <c r="L5" s="8">
        <f t="shared" si="0"/>
        <v>105.25</v>
      </c>
      <c r="M5" s="8">
        <f t="shared" si="1"/>
        <v>69.583333333333329</v>
      </c>
      <c r="N5" s="8">
        <f t="shared" si="2"/>
        <v>174.83333333333331</v>
      </c>
      <c r="O5" s="14"/>
      <c r="P5" s="14"/>
      <c r="Q5" s="14"/>
      <c r="R5" s="14"/>
      <c r="S5" s="14"/>
      <c r="T5" s="14"/>
      <c r="U5" s="14"/>
      <c r="V5" s="14"/>
    </row>
    <row r="6" spans="1:22" x14ac:dyDescent="0.2">
      <c r="A6" s="9" t="s">
        <v>203</v>
      </c>
      <c r="B6" s="9" t="s">
        <v>216</v>
      </c>
      <c r="C6" s="9" t="s">
        <v>126</v>
      </c>
      <c r="D6" s="9" t="s">
        <v>58</v>
      </c>
      <c r="E6" s="9" t="s">
        <v>217</v>
      </c>
      <c r="F6" s="9" t="s">
        <v>210</v>
      </c>
      <c r="G6" s="9" t="s">
        <v>211</v>
      </c>
      <c r="H6" s="9" t="s">
        <v>15</v>
      </c>
      <c r="I6" s="10">
        <v>18571</v>
      </c>
      <c r="J6" s="10">
        <v>7132</v>
      </c>
      <c r="K6" s="10">
        <v>11439</v>
      </c>
      <c r="L6" s="8">
        <f t="shared" si="0"/>
        <v>594.33333333333337</v>
      </c>
      <c r="M6" s="8">
        <f t="shared" si="1"/>
        <v>953.25</v>
      </c>
      <c r="N6" s="8">
        <f t="shared" si="2"/>
        <v>1547.5833333333335</v>
      </c>
      <c r="O6" s="14"/>
      <c r="P6" s="14"/>
      <c r="Q6" s="14"/>
      <c r="R6" s="14"/>
      <c r="S6" s="14"/>
      <c r="T6" s="14"/>
      <c r="U6" s="14"/>
      <c r="V6" s="14"/>
    </row>
    <row r="7" spans="1:22" x14ac:dyDescent="0.2">
      <c r="A7" s="9" t="s">
        <v>203</v>
      </c>
      <c r="B7" s="9" t="s">
        <v>218</v>
      </c>
      <c r="C7" s="9" t="s">
        <v>126</v>
      </c>
      <c r="D7" s="9" t="s">
        <v>58</v>
      </c>
      <c r="E7" s="9" t="s">
        <v>219</v>
      </c>
      <c r="F7" s="9" t="s">
        <v>210</v>
      </c>
      <c r="G7" s="9" t="s">
        <v>211</v>
      </c>
      <c r="H7" s="9" t="s">
        <v>15</v>
      </c>
      <c r="I7" s="10">
        <v>2183</v>
      </c>
      <c r="J7" s="10">
        <v>1511</v>
      </c>
      <c r="K7" s="10">
        <v>672</v>
      </c>
      <c r="L7" s="8">
        <f t="shared" si="0"/>
        <v>125.91666666666667</v>
      </c>
      <c r="M7" s="8">
        <f t="shared" si="1"/>
        <v>56</v>
      </c>
      <c r="N7" s="8">
        <f t="shared" si="2"/>
        <v>181.91666666666669</v>
      </c>
      <c r="O7" s="14"/>
      <c r="P7" s="14"/>
      <c r="Q7" s="14"/>
      <c r="R7" s="14"/>
      <c r="S7" s="14"/>
      <c r="T7" s="14"/>
      <c r="U7" s="14"/>
      <c r="V7" s="14"/>
    </row>
    <row r="8" spans="1:22" x14ac:dyDescent="0.2">
      <c r="A8" s="9" t="s">
        <v>203</v>
      </c>
      <c r="B8" s="9" t="s">
        <v>220</v>
      </c>
      <c r="C8" s="9" t="s">
        <v>126</v>
      </c>
      <c r="D8" s="9" t="s">
        <v>58</v>
      </c>
      <c r="E8" s="9" t="s">
        <v>221</v>
      </c>
      <c r="F8" s="9" t="s">
        <v>210</v>
      </c>
      <c r="G8" s="9" t="s">
        <v>211</v>
      </c>
      <c r="H8" s="9" t="s">
        <v>15</v>
      </c>
      <c r="I8" s="10">
        <v>24878</v>
      </c>
      <c r="J8" s="10">
        <v>16713</v>
      </c>
      <c r="K8" s="10">
        <v>8165</v>
      </c>
      <c r="L8" s="8">
        <f t="shared" si="0"/>
        <v>1392.75</v>
      </c>
      <c r="M8" s="8">
        <f t="shared" si="1"/>
        <v>680.41666666666663</v>
      </c>
      <c r="N8" s="8">
        <f t="shared" si="2"/>
        <v>2073.1666666666665</v>
      </c>
      <c r="O8" s="14"/>
      <c r="P8" s="14"/>
      <c r="Q8" s="14"/>
      <c r="R8" s="14"/>
      <c r="S8" s="14"/>
      <c r="T8" s="14"/>
      <c r="U8" s="14"/>
      <c r="V8" s="14"/>
    </row>
    <row r="9" spans="1:22" x14ac:dyDescent="0.2">
      <c r="A9" s="9" t="s">
        <v>203</v>
      </c>
      <c r="B9" s="9" t="s">
        <v>222</v>
      </c>
      <c r="C9" s="9" t="s">
        <v>68</v>
      </c>
      <c r="D9" s="9" t="s">
        <v>58</v>
      </c>
      <c r="E9" s="9" t="s">
        <v>223</v>
      </c>
      <c r="F9" s="9" t="s">
        <v>210</v>
      </c>
      <c r="G9" s="9" t="s">
        <v>211</v>
      </c>
      <c r="H9" s="9" t="s">
        <v>15</v>
      </c>
      <c r="I9" s="10">
        <v>8284</v>
      </c>
      <c r="J9" s="10">
        <v>2432</v>
      </c>
      <c r="K9" s="10">
        <v>5852</v>
      </c>
      <c r="L9" s="8">
        <f t="shared" si="0"/>
        <v>202.66666666666666</v>
      </c>
      <c r="M9" s="8">
        <f t="shared" si="1"/>
        <v>487.66666666666669</v>
      </c>
      <c r="N9" s="8">
        <f t="shared" si="2"/>
        <v>690.33333333333337</v>
      </c>
      <c r="O9" s="14"/>
      <c r="P9" s="14"/>
      <c r="Q9" s="14"/>
      <c r="R9" s="14"/>
      <c r="S9" s="14"/>
      <c r="T9" s="14"/>
      <c r="U9" s="14"/>
      <c r="V9" s="14"/>
    </row>
    <row r="10" spans="1:22" x14ac:dyDescent="0.2">
      <c r="A10" s="9" t="s">
        <v>203</v>
      </c>
      <c r="B10" s="9" t="s">
        <v>224</v>
      </c>
      <c r="C10" s="9" t="s">
        <v>68</v>
      </c>
      <c r="D10" s="9" t="s">
        <v>58</v>
      </c>
      <c r="E10" s="9" t="s">
        <v>225</v>
      </c>
      <c r="F10" s="9" t="s">
        <v>210</v>
      </c>
      <c r="G10" s="9" t="s">
        <v>211</v>
      </c>
      <c r="H10" s="9" t="s">
        <v>15</v>
      </c>
      <c r="I10" s="10">
        <v>161</v>
      </c>
      <c r="J10" s="10">
        <v>0</v>
      </c>
      <c r="K10" s="10">
        <v>161</v>
      </c>
      <c r="L10" s="8">
        <f t="shared" si="0"/>
        <v>0</v>
      </c>
      <c r="M10" s="8">
        <f t="shared" si="1"/>
        <v>13.416666666666666</v>
      </c>
      <c r="N10" s="8">
        <f t="shared" si="2"/>
        <v>13.416666666666666</v>
      </c>
      <c r="O10" s="14"/>
      <c r="P10" s="14"/>
      <c r="Q10" s="14"/>
      <c r="R10" s="14"/>
      <c r="S10" s="14"/>
      <c r="T10" s="14"/>
      <c r="U10" s="14"/>
      <c r="V10" s="14"/>
    </row>
    <row r="11" spans="1:22" x14ac:dyDescent="0.2">
      <c r="A11" s="9" t="s">
        <v>203</v>
      </c>
      <c r="B11" s="9" t="s">
        <v>226</v>
      </c>
      <c r="C11" s="9" t="s">
        <v>68</v>
      </c>
      <c r="D11" s="9" t="s">
        <v>58</v>
      </c>
      <c r="E11" s="9" t="s">
        <v>227</v>
      </c>
      <c r="F11" s="9" t="s">
        <v>210</v>
      </c>
      <c r="G11" s="9" t="s">
        <v>211</v>
      </c>
      <c r="H11" s="9" t="s">
        <v>15</v>
      </c>
      <c r="I11" s="10">
        <v>10295</v>
      </c>
      <c r="J11" s="10">
        <v>2447</v>
      </c>
      <c r="K11" s="10">
        <v>7848</v>
      </c>
      <c r="L11" s="8">
        <f t="shared" si="0"/>
        <v>203.91666666666666</v>
      </c>
      <c r="M11" s="8">
        <f t="shared" si="1"/>
        <v>654</v>
      </c>
      <c r="N11" s="8">
        <f t="shared" si="2"/>
        <v>857.91666666666663</v>
      </c>
      <c r="O11" s="14"/>
      <c r="P11" s="14"/>
      <c r="Q11" s="14"/>
      <c r="R11" s="14"/>
      <c r="S11" s="14"/>
      <c r="T11" s="14"/>
      <c r="U11" s="14"/>
      <c r="V11" s="14"/>
    </row>
    <row r="12" spans="1:22" x14ac:dyDescent="0.2">
      <c r="A12" s="9" t="s">
        <v>203</v>
      </c>
      <c r="B12" s="9" t="s">
        <v>228</v>
      </c>
      <c r="C12" s="9" t="s">
        <v>135</v>
      </c>
      <c r="D12" s="9" t="s">
        <v>58</v>
      </c>
      <c r="E12" s="9" t="s">
        <v>229</v>
      </c>
      <c r="F12" s="9" t="s">
        <v>210</v>
      </c>
      <c r="G12" s="9" t="s">
        <v>211</v>
      </c>
      <c r="H12" s="9" t="s">
        <v>15</v>
      </c>
      <c r="I12" s="10">
        <v>104932</v>
      </c>
      <c r="J12" s="10">
        <v>64046</v>
      </c>
      <c r="K12" s="10">
        <v>40886</v>
      </c>
      <c r="L12" s="8">
        <f t="shared" si="0"/>
        <v>5337.166666666667</v>
      </c>
      <c r="M12" s="8">
        <f t="shared" si="1"/>
        <v>3407.1666666666665</v>
      </c>
      <c r="N12" s="8">
        <f t="shared" si="2"/>
        <v>8744.3333333333339</v>
      </c>
      <c r="O12" s="14"/>
      <c r="P12" s="14"/>
      <c r="Q12" s="14"/>
      <c r="R12" s="14"/>
      <c r="S12" s="14"/>
      <c r="T12" s="14"/>
      <c r="U12" s="14"/>
      <c r="V12" s="14"/>
    </row>
    <row r="13" spans="1:22" x14ac:dyDescent="0.2">
      <c r="A13" s="9" t="s">
        <v>203</v>
      </c>
      <c r="B13" s="9" t="s">
        <v>230</v>
      </c>
      <c r="C13" s="9" t="s">
        <v>57</v>
      </c>
      <c r="D13" s="9" t="s">
        <v>58</v>
      </c>
      <c r="E13" s="9" t="s">
        <v>231</v>
      </c>
      <c r="F13" s="9" t="s">
        <v>210</v>
      </c>
      <c r="G13" s="9" t="s">
        <v>211</v>
      </c>
      <c r="H13" s="9" t="s">
        <v>15</v>
      </c>
      <c r="I13" s="10">
        <v>92697</v>
      </c>
      <c r="J13" s="10">
        <v>22022</v>
      </c>
      <c r="K13" s="10">
        <v>70675</v>
      </c>
      <c r="L13" s="8">
        <f t="shared" si="0"/>
        <v>1835.1666666666667</v>
      </c>
      <c r="M13" s="8">
        <f t="shared" si="1"/>
        <v>5889.583333333333</v>
      </c>
      <c r="N13" s="8">
        <f t="shared" si="2"/>
        <v>7724.75</v>
      </c>
      <c r="O13" s="14"/>
      <c r="P13" s="14"/>
      <c r="Q13" s="14"/>
      <c r="R13" s="14"/>
      <c r="S13" s="14"/>
      <c r="T13" s="14"/>
      <c r="U13" s="14"/>
      <c r="V13" s="14"/>
    </row>
    <row r="14" spans="1:22" x14ac:dyDescent="0.2">
      <c r="A14" s="9" t="s">
        <v>203</v>
      </c>
      <c r="B14" s="9" t="s">
        <v>232</v>
      </c>
      <c r="C14" s="9" t="s">
        <v>57</v>
      </c>
      <c r="D14" s="9" t="s">
        <v>58</v>
      </c>
      <c r="E14" s="9" t="s">
        <v>233</v>
      </c>
      <c r="F14" s="9" t="s">
        <v>210</v>
      </c>
      <c r="G14" s="9" t="s">
        <v>211</v>
      </c>
      <c r="H14" s="9" t="s">
        <v>15</v>
      </c>
      <c r="I14" s="10">
        <v>42274</v>
      </c>
      <c r="J14" s="10">
        <v>22803</v>
      </c>
      <c r="K14" s="10">
        <v>19471</v>
      </c>
      <c r="L14" s="8">
        <f t="shared" si="0"/>
        <v>1900.25</v>
      </c>
      <c r="M14" s="8">
        <f t="shared" si="1"/>
        <v>1622.5833333333333</v>
      </c>
      <c r="N14" s="8">
        <f t="shared" si="2"/>
        <v>3522.833333333333</v>
      </c>
      <c r="O14" s="14"/>
      <c r="P14" s="14"/>
      <c r="Q14" s="14"/>
      <c r="R14" s="14"/>
      <c r="S14" s="14"/>
      <c r="T14" s="14"/>
      <c r="U14" s="14"/>
      <c r="V14" s="14"/>
    </row>
    <row r="15" spans="1:22" x14ac:dyDescent="0.2">
      <c r="A15" s="9" t="s">
        <v>203</v>
      </c>
      <c r="B15" s="9" t="s">
        <v>234</v>
      </c>
      <c r="C15" s="9" t="s">
        <v>57</v>
      </c>
      <c r="D15" s="9" t="s">
        <v>58</v>
      </c>
      <c r="E15" s="9" t="s">
        <v>235</v>
      </c>
      <c r="F15" s="9" t="s">
        <v>210</v>
      </c>
      <c r="G15" s="9" t="s">
        <v>211</v>
      </c>
      <c r="H15" s="9" t="s">
        <v>15</v>
      </c>
      <c r="I15" s="10">
        <v>117597</v>
      </c>
      <c r="J15" s="10">
        <v>71395</v>
      </c>
      <c r="K15" s="10">
        <v>46202</v>
      </c>
      <c r="L15" s="8">
        <f t="shared" si="0"/>
        <v>5949.583333333333</v>
      </c>
      <c r="M15" s="8">
        <f t="shared" si="1"/>
        <v>3850.1666666666665</v>
      </c>
      <c r="N15" s="8">
        <f t="shared" si="2"/>
        <v>9799.75</v>
      </c>
      <c r="O15" s="14"/>
      <c r="P15" s="14"/>
      <c r="Q15" s="14"/>
      <c r="R15" s="14"/>
      <c r="S15" s="14"/>
      <c r="T15" s="14"/>
      <c r="U15" s="14"/>
      <c r="V15" s="14"/>
    </row>
    <row r="16" spans="1:22" x14ac:dyDescent="0.2">
      <c r="I16" s="1"/>
      <c r="L16" s="3"/>
      <c r="M16" s="3"/>
      <c r="N16" s="3"/>
    </row>
    <row r="17" spans="3:22" x14ac:dyDescent="0.2">
      <c r="L17" s="3">
        <f>SUM(L2:L16)</f>
        <v>21729.5</v>
      </c>
      <c r="M17" s="3">
        <f>SUM(M2:M16)</f>
        <v>22401.083333333332</v>
      </c>
      <c r="N17" s="3">
        <f>SUM(N2:N16)</f>
        <v>44130.583333333336</v>
      </c>
      <c r="R17" s="4">
        <v>2</v>
      </c>
      <c r="S17" s="4"/>
      <c r="T17" s="4"/>
      <c r="U17" s="4">
        <v>2</v>
      </c>
      <c r="V17" s="4">
        <v>2</v>
      </c>
    </row>
    <row r="18" spans="3:22" x14ac:dyDescent="0.2">
      <c r="L18" s="3"/>
      <c r="M18" s="3"/>
      <c r="N18" s="3"/>
    </row>
    <row r="19" spans="3:22" x14ac:dyDescent="0.2">
      <c r="L19" s="3"/>
      <c r="M19" s="3"/>
      <c r="N19" s="3"/>
      <c r="R19" s="31" t="s">
        <v>457</v>
      </c>
      <c r="S19" s="31"/>
    </row>
    <row r="20" spans="3:22" x14ac:dyDescent="0.2">
      <c r="L20" s="3"/>
      <c r="M20" s="3"/>
      <c r="N20" s="3"/>
    </row>
    <row r="21" spans="3:22" x14ac:dyDescent="0.2">
      <c r="C21" s="18" t="s">
        <v>22</v>
      </c>
      <c r="L21" s="3"/>
      <c r="M21" s="3"/>
      <c r="N21" s="3"/>
    </row>
    <row r="22" spans="3:22" ht="21.25" customHeight="1" x14ac:dyDescent="0.2">
      <c r="C22" s="19" t="s">
        <v>40</v>
      </c>
      <c r="L22" s="3"/>
      <c r="M22" s="3"/>
      <c r="N22" s="3"/>
    </row>
    <row r="23" spans="3:22" x14ac:dyDescent="0.2">
      <c r="L23" s="3"/>
      <c r="M23" s="3"/>
      <c r="N23" s="3"/>
    </row>
    <row r="24" spans="3:22" x14ac:dyDescent="0.2">
      <c r="C24" t="s">
        <v>236</v>
      </c>
      <c r="L24" s="3"/>
      <c r="M24" s="3"/>
      <c r="N24" s="3"/>
    </row>
    <row r="25" spans="3:22" x14ac:dyDescent="0.2">
      <c r="C25" s="21">
        <v>46055</v>
      </c>
      <c r="L25" s="3"/>
      <c r="M25" s="3"/>
      <c r="N25" s="3"/>
    </row>
    <row r="26" spans="3:22" x14ac:dyDescent="0.2">
      <c r="L26" s="3"/>
      <c r="M26" s="3"/>
      <c r="N26" s="3"/>
    </row>
    <row r="27" spans="3:22" x14ac:dyDescent="0.2">
      <c r="C27" t="s">
        <v>237</v>
      </c>
      <c r="L27" s="3"/>
      <c r="M27" s="3"/>
      <c r="N27" s="3"/>
    </row>
    <row r="28" spans="3:22" x14ac:dyDescent="0.2">
      <c r="C28" t="s">
        <v>238</v>
      </c>
    </row>
    <row r="32" spans="3:22" x14ac:dyDescent="0.2">
      <c r="C32" t="s">
        <v>239</v>
      </c>
    </row>
    <row r="33" spans="3:4" x14ac:dyDescent="0.2">
      <c r="C33" t="s">
        <v>240</v>
      </c>
    </row>
    <row r="34" spans="3:4" x14ac:dyDescent="0.2">
      <c r="C34" t="s">
        <v>241</v>
      </c>
    </row>
    <row r="36" spans="3:4" x14ac:dyDescent="0.2">
      <c r="C36" s="20" t="s">
        <v>165</v>
      </c>
      <c r="D36" s="20" t="s">
        <v>166</v>
      </c>
    </row>
  </sheetData>
  <sheetProtection algorithmName="SHA-512" hashValue="LztKJ+kjGmzAbGxkHbcJhREQ+PLxk88bZwbWGm/5PycErSVLNmL2Dv9ifxGWuWbiXZJBLGaHbgu9teMQiPxBlg==" saltValue="XnKuCvdCuEHN4TBOF6do6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47"/>
  <sheetViews>
    <sheetView workbookViewId="0">
      <selection activeCell="F60" sqref="F60"/>
    </sheetView>
  </sheetViews>
  <sheetFormatPr baseColWidth="10" defaultColWidth="8.83203125" defaultRowHeight="15" x14ac:dyDescent="0.2"/>
  <cols>
    <col min="1" max="1" width="23.5" customWidth="1"/>
    <col min="2" max="2" width="13.5" customWidth="1"/>
    <col min="3" max="3" width="15.83203125" customWidth="1"/>
    <col min="4" max="4" width="14.5" customWidth="1"/>
    <col min="5" max="5" width="36.5" customWidth="1"/>
    <col min="6" max="6" width="25.83203125" customWidth="1"/>
    <col min="7" max="7" width="11.33203125" customWidth="1"/>
    <col min="8" max="8" width="16.5" customWidth="1"/>
    <col min="9" max="9" width="14.83203125" hidden="1" customWidth="1"/>
    <col min="10" max="10" width="14" hidden="1" customWidth="1"/>
    <col min="11" max="11" width="12.1640625" hidden="1" customWidth="1"/>
    <col min="12" max="14" width="12.83203125" style="4" customWidth="1"/>
  </cols>
  <sheetData>
    <row r="1" spans="1:21" ht="85.25" customHeight="1" x14ac:dyDescent="0.2">
      <c r="A1" s="5" t="s">
        <v>45</v>
      </c>
      <c r="B1" s="5" t="s">
        <v>46</v>
      </c>
      <c r="C1" s="5" t="s">
        <v>47</v>
      </c>
      <c r="D1" s="5" t="s">
        <v>48</v>
      </c>
      <c r="E1" s="5" t="s">
        <v>201</v>
      </c>
      <c r="F1" s="5" t="s">
        <v>49</v>
      </c>
      <c r="G1" s="5" t="s">
        <v>50</v>
      </c>
      <c r="H1" s="5" t="s">
        <v>51</v>
      </c>
      <c r="I1" s="5" t="s">
        <v>52</v>
      </c>
      <c r="J1" s="5" t="s">
        <v>53</v>
      </c>
      <c r="K1" s="5" t="s">
        <v>54</v>
      </c>
      <c r="L1" s="6" t="s">
        <v>1</v>
      </c>
      <c r="M1" s="6" t="s">
        <v>2</v>
      </c>
      <c r="N1" s="6" t="s">
        <v>3</v>
      </c>
      <c r="O1" s="13" t="s">
        <v>4</v>
      </c>
      <c r="P1" s="13" t="s">
        <v>5</v>
      </c>
      <c r="Q1" s="13" t="s">
        <v>6</v>
      </c>
      <c r="R1" s="13" t="s">
        <v>7</v>
      </c>
      <c r="S1" s="13" t="s">
        <v>8</v>
      </c>
      <c r="T1" s="13" t="s">
        <v>9</v>
      </c>
      <c r="U1" s="13" t="s">
        <v>10</v>
      </c>
    </row>
    <row r="2" spans="1:21" x14ac:dyDescent="0.2">
      <c r="A2" s="5" t="s">
        <v>242</v>
      </c>
      <c r="B2" s="5" t="s">
        <v>243</v>
      </c>
      <c r="C2" s="5" t="s">
        <v>126</v>
      </c>
      <c r="D2" s="5" t="s">
        <v>58</v>
      </c>
      <c r="E2" s="5" t="s">
        <v>244</v>
      </c>
      <c r="F2" s="5" t="s">
        <v>245</v>
      </c>
      <c r="G2" s="5" t="s">
        <v>246</v>
      </c>
      <c r="H2" s="5" t="s">
        <v>247</v>
      </c>
      <c r="I2" s="7">
        <v>8943</v>
      </c>
      <c r="J2" s="7">
        <v>5050</v>
      </c>
      <c r="K2" s="7">
        <v>3893</v>
      </c>
      <c r="L2" s="8">
        <f t="shared" ref="L2:L28" si="0">J2/12</f>
        <v>420.83333333333331</v>
      </c>
      <c r="M2" s="8">
        <f t="shared" ref="M2:M28" si="1">K2/12</f>
        <v>324.41666666666669</v>
      </c>
      <c r="N2" s="8">
        <f t="shared" ref="N2:N28" si="2">M2+L2</f>
        <v>745.25</v>
      </c>
      <c r="O2" s="14"/>
      <c r="P2" s="14"/>
      <c r="Q2" s="14">
        <v>1</v>
      </c>
      <c r="R2" s="14"/>
      <c r="S2" s="14"/>
      <c r="T2" s="14"/>
      <c r="U2" s="14"/>
    </row>
    <row r="3" spans="1:21" x14ac:dyDescent="0.2">
      <c r="A3" s="5" t="s">
        <v>242</v>
      </c>
      <c r="B3" s="5" t="s">
        <v>248</v>
      </c>
      <c r="C3" s="5" t="s">
        <v>126</v>
      </c>
      <c r="D3" s="5" t="s">
        <v>58</v>
      </c>
      <c r="E3" s="5" t="s">
        <v>249</v>
      </c>
      <c r="F3" s="5" t="s">
        <v>245</v>
      </c>
      <c r="G3" s="5" t="s">
        <v>246</v>
      </c>
      <c r="H3" s="5" t="s">
        <v>247</v>
      </c>
      <c r="I3" s="7">
        <v>8643</v>
      </c>
      <c r="J3" s="7">
        <v>4682</v>
      </c>
      <c r="K3" s="7">
        <v>3961</v>
      </c>
      <c r="L3" s="8">
        <f t="shared" si="0"/>
        <v>390.16666666666669</v>
      </c>
      <c r="M3" s="8">
        <f t="shared" si="1"/>
        <v>330.08333333333331</v>
      </c>
      <c r="N3" s="8">
        <f t="shared" si="2"/>
        <v>720.25</v>
      </c>
      <c r="O3" s="14"/>
      <c r="P3" s="14"/>
      <c r="Q3" s="14">
        <v>1</v>
      </c>
      <c r="R3" s="14"/>
      <c r="S3" s="14"/>
      <c r="T3" s="14"/>
      <c r="U3" s="14"/>
    </row>
    <row r="4" spans="1:21" x14ac:dyDescent="0.2">
      <c r="A4" s="5" t="s">
        <v>242</v>
      </c>
      <c r="B4" s="5" t="s">
        <v>250</v>
      </c>
      <c r="C4" s="5" t="s">
        <v>126</v>
      </c>
      <c r="D4" s="5" t="s">
        <v>58</v>
      </c>
      <c r="E4" s="5" t="s">
        <v>251</v>
      </c>
      <c r="F4" s="5" t="s">
        <v>252</v>
      </c>
      <c r="G4" s="5" t="s">
        <v>253</v>
      </c>
      <c r="H4" s="5" t="s">
        <v>247</v>
      </c>
      <c r="I4" s="7">
        <v>15681</v>
      </c>
      <c r="J4" s="7">
        <v>7312</v>
      </c>
      <c r="K4" s="7">
        <v>8369</v>
      </c>
      <c r="L4" s="8">
        <f t="shared" si="0"/>
        <v>609.33333333333337</v>
      </c>
      <c r="M4" s="8">
        <f t="shared" si="1"/>
        <v>697.41666666666663</v>
      </c>
      <c r="N4" s="8">
        <f t="shared" si="2"/>
        <v>1306.75</v>
      </c>
      <c r="O4" s="14"/>
      <c r="P4" s="14"/>
      <c r="Q4" s="14">
        <v>1</v>
      </c>
      <c r="R4" s="14"/>
      <c r="S4" s="14"/>
      <c r="T4" s="14"/>
      <c r="U4" s="14"/>
    </row>
    <row r="5" spans="1:21" x14ac:dyDescent="0.2">
      <c r="A5" s="5" t="s">
        <v>242</v>
      </c>
      <c r="B5" s="5" t="s">
        <v>254</v>
      </c>
      <c r="C5" s="5" t="s">
        <v>126</v>
      </c>
      <c r="D5" s="5" t="s">
        <v>58</v>
      </c>
      <c r="E5" s="5" t="s">
        <v>255</v>
      </c>
      <c r="F5" s="5" t="s">
        <v>252</v>
      </c>
      <c r="G5" s="5" t="s">
        <v>253</v>
      </c>
      <c r="H5" s="5" t="s">
        <v>247</v>
      </c>
      <c r="I5" s="7"/>
      <c r="J5" s="7"/>
      <c r="K5" s="7"/>
      <c r="L5" s="8">
        <f t="shared" si="0"/>
        <v>0</v>
      </c>
      <c r="M5" s="8">
        <f t="shared" si="1"/>
        <v>0</v>
      </c>
      <c r="N5" s="8">
        <f t="shared" si="2"/>
        <v>0</v>
      </c>
      <c r="O5" s="14"/>
      <c r="P5" s="14"/>
      <c r="Q5" s="14"/>
      <c r="R5" s="14"/>
      <c r="S5" s="14"/>
      <c r="T5" s="14"/>
      <c r="U5" s="14"/>
    </row>
    <row r="6" spans="1:21" x14ac:dyDescent="0.2">
      <c r="A6" s="5" t="s">
        <v>242</v>
      </c>
      <c r="B6" s="5" t="s">
        <v>256</v>
      </c>
      <c r="C6" s="5" t="s">
        <v>126</v>
      </c>
      <c r="D6" s="5" t="s">
        <v>58</v>
      </c>
      <c r="E6" s="5" t="s">
        <v>257</v>
      </c>
      <c r="F6" s="5" t="s">
        <v>252</v>
      </c>
      <c r="G6" s="5" t="s">
        <v>253</v>
      </c>
      <c r="H6" s="5" t="s">
        <v>247</v>
      </c>
      <c r="I6" s="7">
        <v>27692</v>
      </c>
      <c r="J6" s="7">
        <v>9737</v>
      </c>
      <c r="K6" s="7">
        <v>17955</v>
      </c>
      <c r="L6" s="8">
        <f t="shared" si="0"/>
        <v>811.41666666666663</v>
      </c>
      <c r="M6" s="8">
        <f t="shared" si="1"/>
        <v>1496.25</v>
      </c>
      <c r="N6" s="8">
        <f t="shared" si="2"/>
        <v>2307.6666666666665</v>
      </c>
      <c r="O6" s="14"/>
      <c r="P6" s="14"/>
      <c r="Q6" s="14">
        <v>1</v>
      </c>
      <c r="R6" s="14"/>
      <c r="S6" s="14"/>
      <c r="T6" s="14"/>
      <c r="U6" s="14"/>
    </row>
    <row r="7" spans="1:21" x14ac:dyDescent="0.2">
      <c r="A7" s="5" t="s">
        <v>242</v>
      </c>
      <c r="B7" s="5" t="s">
        <v>258</v>
      </c>
      <c r="C7" s="5" t="s">
        <v>126</v>
      </c>
      <c r="D7" s="5" t="s">
        <v>58</v>
      </c>
      <c r="E7" s="5" t="s">
        <v>257</v>
      </c>
      <c r="F7" s="5" t="s">
        <v>252</v>
      </c>
      <c r="G7" s="5" t="s">
        <v>253</v>
      </c>
      <c r="H7" s="5" t="s">
        <v>247</v>
      </c>
      <c r="I7" s="7">
        <v>20170</v>
      </c>
      <c r="J7" s="7">
        <v>8714</v>
      </c>
      <c r="K7" s="7">
        <v>11456</v>
      </c>
      <c r="L7" s="8">
        <f t="shared" si="0"/>
        <v>726.16666666666663</v>
      </c>
      <c r="M7" s="8">
        <f t="shared" si="1"/>
        <v>954.66666666666663</v>
      </c>
      <c r="N7" s="8">
        <f t="shared" si="2"/>
        <v>1680.8333333333333</v>
      </c>
      <c r="O7" s="14"/>
      <c r="P7" s="14"/>
      <c r="Q7" s="14"/>
      <c r="R7" s="14"/>
      <c r="S7" s="14"/>
      <c r="T7" s="14"/>
      <c r="U7" s="14"/>
    </row>
    <row r="8" spans="1:21" x14ac:dyDescent="0.2">
      <c r="A8" s="5" t="s">
        <v>242</v>
      </c>
      <c r="B8" s="5" t="s">
        <v>259</v>
      </c>
      <c r="C8" s="5" t="s">
        <v>126</v>
      </c>
      <c r="D8" s="5" t="s">
        <v>58</v>
      </c>
      <c r="E8" s="5" t="s">
        <v>260</v>
      </c>
      <c r="F8" s="5" t="s">
        <v>252</v>
      </c>
      <c r="G8" s="5" t="s">
        <v>253</v>
      </c>
      <c r="H8" s="5" t="s">
        <v>247</v>
      </c>
      <c r="I8" s="7">
        <v>13839</v>
      </c>
      <c r="J8" s="7">
        <v>7003</v>
      </c>
      <c r="K8" s="7">
        <v>6836</v>
      </c>
      <c r="L8" s="8">
        <f t="shared" si="0"/>
        <v>583.58333333333337</v>
      </c>
      <c r="M8" s="8">
        <f t="shared" si="1"/>
        <v>569.66666666666663</v>
      </c>
      <c r="N8" s="8">
        <f t="shared" si="2"/>
        <v>1153.25</v>
      </c>
      <c r="O8" s="14"/>
      <c r="P8" s="14"/>
      <c r="Q8" s="14"/>
      <c r="R8" s="14"/>
      <c r="S8" s="14"/>
      <c r="T8" s="14"/>
      <c r="U8" s="14"/>
    </row>
    <row r="9" spans="1:21" x14ac:dyDescent="0.2">
      <c r="A9" s="5" t="s">
        <v>242</v>
      </c>
      <c r="B9" s="5" t="s">
        <v>261</v>
      </c>
      <c r="C9" s="5" t="s">
        <v>68</v>
      </c>
      <c r="D9" s="5" t="s">
        <v>58</v>
      </c>
      <c r="E9" s="5" t="s">
        <v>262</v>
      </c>
      <c r="F9" s="5" t="s">
        <v>263</v>
      </c>
      <c r="G9" s="5" t="s">
        <v>264</v>
      </c>
      <c r="H9" s="5" t="s">
        <v>247</v>
      </c>
      <c r="I9" s="7">
        <v>1463</v>
      </c>
      <c r="J9" s="7">
        <v>82</v>
      </c>
      <c r="K9" s="7">
        <v>1381</v>
      </c>
      <c r="L9" s="8">
        <f t="shared" si="0"/>
        <v>6.833333333333333</v>
      </c>
      <c r="M9" s="8">
        <f t="shared" si="1"/>
        <v>115.08333333333333</v>
      </c>
      <c r="N9" s="8">
        <f t="shared" si="2"/>
        <v>121.91666666666666</v>
      </c>
      <c r="O9" s="14">
        <v>1</v>
      </c>
      <c r="P9" s="14"/>
      <c r="Q9" s="14"/>
      <c r="R9" s="14"/>
      <c r="S9" s="14"/>
      <c r="T9" s="14"/>
      <c r="U9" s="14"/>
    </row>
    <row r="10" spans="1:21" x14ac:dyDescent="0.2">
      <c r="A10" s="5" t="s">
        <v>242</v>
      </c>
      <c r="B10" s="5" t="s">
        <v>265</v>
      </c>
      <c r="C10" s="5" t="s">
        <v>68</v>
      </c>
      <c r="D10" s="5" t="s">
        <v>58</v>
      </c>
      <c r="E10" s="5" t="s">
        <v>266</v>
      </c>
      <c r="F10" s="5" t="s">
        <v>252</v>
      </c>
      <c r="G10" s="5" t="s">
        <v>253</v>
      </c>
      <c r="H10" s="5" t="s">
        <v>247</v>
      </c>
      <c r="I10" s="7">
        <v>37382</v>
      </c>
      <c r="J10" s="7">
        <v>17808</v>
      </c>
      <c r="K10" s="7">
        <v>19574</v>
      </c>
      <c r="L10" s="8">
        <f t="shared" si="0"/>
        <v>1484</v>
      </c>
      <c r="M10" s="8">
        <f t="shared" si="1"/>
        <v>1631.1666666666667</v>
      </c>
      <c r="N10" s="8">
        <f t="shared" si="2"/>
        <v>3115.166666666667</v>
      </c>
      <c r="O10" s="14"/>
      <c r="P10" s="14"/>
      <c r="Q10" s="14"/>
      <c r="R10" s="14"/>
      <c r="S10" s="14"/>
      <c r="T10" s="14"/>
      <c r="U10" s="14"/>
    </row>
    <row r="11" spans="1:21" x14ac:dyDescent="0.2">
      <c r="A11" s="5" t="s">
        <v>242</v>
      </c>
      <c r="B11" s="5" t="s">
        <v>267</v>
      </c>
      <c r="C11" s="5" t="s">
        <v>68</v>
      </c>
      <c r="D11" s="5" t="s">
        <v>58</v>
      </c>
      <c r="E11" s="5" t="s">
        <v>268</v>
      </c>
      <c r="F11" s="5" t="s">
        <v>269</v>
      </c>
      <c r="G11" s="5" t="s">
        <v>270</v>
      </c>
      <c r="H11" s="5" t="s">
        <v>247</v>
      </c>
      <c r="I11" s="7">
        <v>13056</v>
      </c>
      <c r="J11" s="7">
        <v>6927</v>
      </c>
      <c r="K11" s="7">
        <v>6129</v>
      </c>
      <c r="L11" s="8">
        <f t="shared" si="0"/>
        <v>577.25</v>
      </c>
      <c r="M11" s="8">
        <f t="shared" si="1"/>
        <v>510.75</v>
      </c>
      <c r="N11" s="8">
        <f t="shared" si="2"/>
        <v>1088</v>
      </c>
      <c r="O11" s="14">
        <v>1</v>
      </c>
      <c r="P11" s="14"/>
      <c r="Q11" s="14"/>
      <c r="R11" s="14"/>
      <c r="S11" s="14"/>
      <c r="T11" s="14"/>
      <c r="U11" s="14"/>
    </row>
    <row r="12" spans="1:21" x14ac:dyDescent="0.2">
      <c r="A12" s="5" t="s">
        <v>242</v>
      </c>
      <c r="B12" s="5" t="s">
        <v>271</v>
      </c>
      <c r="C12" s="5" t="s">
        <v>68</v>
      </c>
      <c r="D12" s="5" t="s">
        <v>58</v>
      </c>
      <c r="E12" s="5" t="s">
        <v>272</v>
      </c>
      <c r="F12" s="5" t="s">
        <v>252</v>
      </c>
      <c r="G12" s="5" t="s">
        <v>253</v>
      </c>
      <c r="H12" s="5" t="s">
        <v>247</v>
      </c>
      <c r="I12" s="7">
        <v>14115</v>
      </c>
      <c r="J12" s="7">
        <v>4613</v>
      </c>
      <c r="K12" s="7">
        <v>9502</v>
      </c>
      <c r="L12" s="8">
        <f t="shared" si="0"/>
        <v>384.41666666666669</v>
      </c>
      <c r="M12" s="8">
        <f t="shared" si="1"/>
        <v>791.83333333333337</v>
      </c>
      <c r="N12" s="8">
        <f t="shared" si="2"/>
        <v>1176.25</v>
      </c>
      <c r="O12" s="14">
        <v>1</v>
      </c>
      <c r="P12" s="14"/>
      <c r="Q12" s="14"/>
      <c r="R12" s="14"/>
      <c r="S12" s="14"/>
      <c r="T12" s="14"/>
      <c r="U12" s="14"/>
    </row>
    <row r="13" spans="1:21" x14ac:dyDescent="0.2">
      <c r="A13" s="5" t="s">
        <v>242</v>
      </c>
      <c r="B13" s="5" t="s">
        <v>273</v>
      </c>
      <c r="C13" s="5" t="s">
        <v>68</v>
      </c>
      <c r="D13" s="5" t="s">
        <v>58</v>
      </c>
      <c r="E13" s="5" t="s">
        <v>274</v>
      </c>
      <c r="F13" s="5" t="s">
        <v>252</v>
      </c>
      <c r="G13" s="5" t="s">
        <v>253</v>
      </c>
      <c r="H13" s="5" t="s">
        <v>247</v>
      </c>
      <c r="I13" s="7">
        <v>5274</v>
      </c>
      <c r="J13" s="7">
        <v>2937</v>
      </c>
      <c r="K13" s="7">
        <v>2337</v>
      </c>
      <c r="L13" s="8">
        <f t="shared" si="0"/>
        <v>244.75</v>
      </c>
      <c r="M13" s="8">
        <f t="shared" si="1"/>
        <v>194.75</v>
      </c>
      <c r="N13" s="8">
        <f t="shared" si="2"/>
        <v>439.5</v>
      </c>
      <c r="O13" s="14">
        <v>1</v>
      </c>
      <c r="P13" s="14"/>
      <c r="Q13" s="14"/>
      <c r="R13" s="14"/>
      <c r="S13" s="14"/>
      <c r="T13" s="14"/>
      <c r="U13" s="14"/>
    </row>
    <row r="14" spans="1:21" x14ac:dyDescent="0.2">
      <c r="A14" s="5" t="s">
        <v>242</v>
      </c>
      <c r="B14" s="5" t="s">
        <v>275</v>
      </c>
      <c r="C14" s="5" t="s">
        <v>68</v>
      </c>
      <c r="D14" s="5" t="s">
        <v>58</v>
      </c>
      <c r="E14" s="5" t="s">
        <v>276</v>
      </c>
      <c r="F14" s="5" t="s">
        <v>252</v>
      </c>
      <c r="G14" s="5" t="s">
        <v>253</v>
      </c>
      <c r="H14" s="5" t="s">
        <v>247</v>
      </c>
      <c r="I14" s="7">
        <v>17027</v>
      </c>
      <c r="J14" s="7">
        <v>8008</v>
      </c>
      <c r="K14" s="7">
        <v>9019</v>
      </c>
      <c r="L14" s="8">
        <f t="shared" si="0"/>
        <v>667.33333333333337</v>
      </c>
      <c r="M14" s="8">
        <f t="shared" si="1"/>
        <v>751.58333333333337</v>
      </c>
      <c r="N14" s="8">
        <f t="shared" si="2"/>
        <v>1418.9166666666667</v>
      </c>
      <c r="O14" s="14">
        <v>1</v>
      </c>
      <c r="P14" s="14"/>
      <c r="Q14" s="14"/>
      <c r="R14" s="14"/>
      <c r="S14" s="14"/>
      <c r="T14" s="14"/>
      <c r="U14" s="14"/>
    </row>
    <row r="15" spans="1:21" x14ac:dyDescent="0.2">
      <c r="A15" s="5" t="s">
        <v>242</v>
      </c>
      <c r="B15" s="5" t="s">
        <v>277</v>
      </c>
      <c r="C15" s="5" t="s">
        <v>68</v>
      </c>
      <c r="D15" s="5" t="s">
        <v>58</v>
      </c>
      <c r="E15" s="5" t="s">
        <v>278</v>
      </c>
      <c r="F15" s="5" t="s">
        <v>279</v>
      </c>
      <c r="G15" s="5" t="s">
        <v>280</v>
      </c>
      <c r="H15" s="5" t="s">
        <v>247</v>
      </c>
      <c r="I15" s="7">
        <v>2443</v>
      </c>
      <c r="J15" s="7">
        <v>1853</v>
      </c>
      <c r="K15" s="7">
        <v>590</v>
      </c>
      <c r="L15" s="8">
        <f t="shared" si="0"/>
        <v>154.41666666666666</v>
      </c>
      <c r="M15" s="8">
        <f t="shared" si="1"/>
        <v>49.166666666666664</v>
      </c>
      <c r="N15" s="8">
        <f t="shared" si="2"/>
        <v>203.58333333333331</v>
      </c>
      <c r="O15" s="14">
        <v>1</v>
      </c>
      <c r="P15" s="14"/>
      <c r="Q15" s="14"/>
      <c r="R15" s="14"/>
      <c r="S15" s="14"/>
      <c r="T15" s="14"/>
      <c r="U15" s="14"/>
    </row>
    <row r="16" spans="1:21" x14ac:dyDescent="0.2">
      <c r="A16" s="5" t="s">
        <v>242</v>
      </c>
      <c r="B16" s="5" t="s">
        <v>281</v>
      </c>
      <c r="C16" s="5" t="s">
        <v>68</v>
      </c>
      <c r="D16" s="5" t="s">
        <v>58</v>
      </c>
      <c r="E16" s="5" t="s">
        <v>282</v>
      </c>
      <c r="F16" s="5" t="s">
        <v>252</v>
      </c>
      <c r="G16" s="5" t="s">
        <v>253</v>
      </c>
      <c r="H16" s="5" t="s">
        <v>247</v>
      </c>
      <c r="I16" s="7">
        <v>19442</v>
      </c>
      <c r="J16" s="7">
        <v>8755</v>
      </c>
      <c r="K16" s="7">
        <v>10687</v>
      </c>
      <c r="L16" s="8">
        <f t="shared" si="0"/>
        <v>729.58333333333337</v>
      </c>
      <c r="M16" s="8">
        <f t="shared" si="1"/>
        <v>890.58333333333337</v>
      </c>
      <c r="N16" s="8">
        <f t="shared" si="2"/>
        <v>1620.1666666666667</v>
      </c>
      <c r="O16" s="14">
        <v>1</v>
      </c>
      <c r="P16" s="14"/>
      <c r="Q16" s="14"/>
      <c r="R16" s="14"/>
      <c r="S16" s="14"/>
      <c r="T16" s="14"/>
      <c r="U16" s="14"/>
    </row>
    <row r="17" spans="1:21" x14ac:dyDescent="0.2">
      <c r="A17" s="5" t="s">
        <v>242</v>
      </c>
      <c r="B17" s="5" t="s">
        <v>283</v>
      </c>
      <c r="C17" s="5" t="s">
        <v>68</v>
      </c>
      <c r="D17" s="5" t="s">
        <v>58</v>
      </c>
      <c r="E17" s="5" t="s">
        <v>284</v>
      </c>
      <c r="F17" s="5" t="s">
        <v>252</v>
      </c>
      <c r="G17" s="5" t="s">
        <v>253</v>
      </c>
      <c r="H17" s="5" t="s">
        <v>247</v>
      </c>
      <c r="I17" s="7">
        <v>250</v>
      </c>
      <c r="J17" s="7">
        <v>137</v>
      </c>
      <c r="K17" s="7">
        <v>113</v>
      </c>
      <c r="L17" s="8">
        <f t="shared" si="0"/>
        <v>11.416666666666666</v>
      </c>
      <c r="M17" s="8">
        <f t="shared" si="1"/>
        <v>9.4166666666666661</v>
      </c>
      <c r="N17" s="8">
        <f t="shared" si="2"/>
        <v>20.833333333333332</v>
      </c>
      <c r="O17" s="14">
        <v>1</v>
      </c>
      <c r="P17" s="14"/>
      <c r="Q17" s="14"/>
      <c r="R17" s="14"/>
      <c r="S17" s="14"/>
      <c r="T17" s="14"/>
      <c r="U17" s="14"/>
    </row>
    <row r="18" spans="1:21" x14ac:dyDescent="0.2">
      <c r="A18" s="5" t="s">
        <v>242</v>
      </c>
      <c r="B18" s="5" t="s">
        <v>285</v>
      </c>
      <c r="C18" s="5" t="s">
        <v>135</v>
      </c>
      <c r="D18" s="5" t="s">
        <v>58</v>
      </c>
      <c r="E18" s="5" t="s">
        <v>286</v>
      </c>
      <c r="F18" s="5" t="s">
        <v>252</v>
      </c>
      <c r="G18" s="5" t="s">
        <v>253</v>
      </c>
      <c r="H18" s="5" t="s">
        <v>247</v>
      </c>
      <c r="I18" s="7">
        <v>111087</v>
      </c>
      <c r="J18" s="7">
        <v>57455</v>
      </c>
      <c r="K18" s="7">
        <v>53632</v>
      </c>
      <c r="L18" s="8">
        <f t="shared" si="0"/>
        <v>4787.916666666667</v>
      </c>
      <c r="M18" s="8">
        <f t="shared" si="1"/>
        <v>4469.333333333333</v>
      </c>
      <c r="N18" s="8">
        <f t="shared" si="2"/>
        <v>9257.25</v>
      </c>
      <c r="O18" s="14"/>
      <c r="P18" s="14"/>
      <c r="Q18" s="14">
        <v>1</v>
      </c>
      <c r="R18" s="14"/>
      <c r="S18" s="14"/>
      <c r="T18" s="14"/>
      <c r="U18" s="14"/>
    </row>
    <row r="19" spans="1:21" x14ac:dyDescent="0.2">
      <c r="A19" s="5" t="s">
        <v>242</v>
      </c>
      <c r="B19" s="5" t="s">
        <v>287</v>
      </c>
      <c r="C19" s="5" t="s">
        <v>57</v>
      </c>
      <c r="D19" s="5" t="s">
        <v>58</v>
      </c>
      <c r="E19" s="5" t="s">
        <v>288</v>
      </c>
      <c r="F19" s="5" t="s">
        <v>252</v>
      </c>
      <c r="G19" s="5" t="s">
        <v>253</v>
      </c>
      <c r="H19" s="5" t="s">
        <v>247</v>
      </c>
      <c r="I19" s="7">
        <v>8540</v>
      </c>
      <c r="J19" s="7">
        <v>4076</v>
      </c>
      <c r="K19" s="7">
        <v>4464</v>
      </c>
      <c r="L19" s="8">
        <f t="shared" si="0"/>
        <v>339.66666666666669</v>
      </c>
      <c r="M19" s="8">
        <f t="shared" si="1"/>
        <v>372</v>
      </c>
      <c r="N19" s="8">
        <f t="shared" si="2"/>
        <v>711.66666666666674</v>
      </c>
      <c r="O19" s="14"/>
      <c r="P19" s="14"/>
      <c r="Q19" s="14">
        <v>1</v>
      </c>
      <c r="R19" s="14"/>
      <c r="S19" s="14"/>
      <c r="T19" s="14"/>
      <c r="U19" s="14"/>
    </row>
    <row r="20" spans="1:21" x14ac:dyDescent="0.2">
      <c r="A20" s="5" t="s">
        <v>242</v>
      </c>
      <c r="B20" s="5" t="s">
        <v>289</v>
      </c>
      <c r="C20" s="5" t="s">
        <v>57</v>
      </c>
      <c r="D20" s="5" t="s">
        <v>58</v>
      </c>
      <c r="E20" s="5" t="s">
        <v>290</v>
      </c>
      <c r="F20" s="5" t="s">
        <v>252</v>
      </c>
      <c r="G20" s="5" t="s">
        <v>253</v>
      </c>
      <c r="H20" s="5" t="s">
        <v>247</v>
      </c>
      <c r="I20" s="7">
        <v>90554</v>
      </c>
      <c r="J20" s="7">
        <v>59731</v>
      </c>
      <c r="K20" s="7">
        <v>30823</v>
      </c>
      <c r="L20" s="8">
        <f t="shared" si="0"/>
        <v>4977.583333333333</v>
      </c>
      <c r="M20" s="8">
        <f t="shared" si="1"/>
        <v>2568.5833333333335</v>
      </c>
      <c r="N20" s="8">
        <f t="shared" si="2"/>
        <v>7546.1666666666661</v>
      </c>
      <c r="O20" s="14"/>
      <c r="P20" s="14"/>
      <c r="Q20" s="14"/>
      <c r="R20" s="14"/>
      <c r="S20" s="14"/>
      <c r="T20" s="14"/>
      <c r="U20" s="14"/>
    </row>
    <row r="21" spans="1:21" x14ac:dyDescent="0.2">
      <c r="A21" s="5" t="s">
        <v>242</v>
      </c>
      <c r="B21" s="5" t="s">
        <v>291</v>
      </c>
      <c r="C21" s="5" t="s">
        <v>57</v>
      </c>
      <c r="D21" s="5" t="s">
        <v>58</v>
      </c>
      <c r="E21" s="5" t="s">
        <v>292</v>
      </c>
      <c r="F21" s="5" t="s">
        <v>252</v>
      </c>
      <c r="G21" s="5" t="s">
        <v>253</v>
      </c>
      <c r="H21" s="5" t="s">
        <v>247</v>
      </c>
      <c r="I21" s="7">
        <v>40060</v>
      </c>
      <c r="J21" s="7">
        <v>21588</v>
      </c>
      <c r="K21" s="7">
        <v>18472</v>
      </c>
      <c r="L21" s="8">
        <f t="shared" si="0"/>
        <v>1799</v>
      </c>
      <c r="M21" s="8">
        <f t="shared" si="1"/>
        <v>1539.3333333333333</v>
      </c>
      <c r="N21" s="8">
        <f t="shared" si="2"/>
        <v>3338.333333333333</v>
      </c>
      <c r="O21" s="14"/>
      <c r="P21" s="14"/>
      <c r="Q21" s="14">
        <v>1</v>
      </c>
      <c r="R21" s="14"/>
      <c r="S21" s="14"/>
      <c r="T21" s="14"/>
      <c r="U21" s="14"/>
    </row>
    <row r="22" spans="1:21" x14ac:dyDescent="0.2">
      <c r="A22" s="5" t="s">
        <v>242</v>
      </c>
      <c r="B22" s="5" t="s">
        <v>293</v>
      </c>
      <c r="C22" s="5" t="s">
        <v>57</v>
      </c>
      <c r="D22" s="5" t="s">
        <v>58</v>
      </c>
      <c r="E22" s="5" t="s">
        <v>294</v>
      </c>
      <c r="F22" s="5" t="s">
        <v>269</v>
      </c>
      <c r="G22" s="5" t="s">
        <v>270</v>
      </c>
      <c r="H22" s="5" t="s">
        <v>247</v>
      </c>
      <c r="I22" s="7">
        <v>29508</v>
      </c>
      <c r="J22" s="7">
        <v>16889</v>
      </c>
      <c r="K22" s="7">
        <v>12619</v>
      </c>
      <c r="L22" s="8">
        <f t="shared" si="0"/>
        <v>1407.4166666666667</v>
      </c>
      <c r="M22" s="8">
        <f t="shared" si="1"/>
        <v>1051.5833333333333</v>
      </c>
      <c r="N22" s="8">
        <f t="shared" si="2"/>
        <v>2459</v>
      </c>
      <c r="O22" s="14"/>
      <c r="P22" s="14"/>
      <c r="Q22" s="14">
        <v>1</v>
      </c>
      <c r="R22" s="14"/>
      <c r="S22" s="14"/>
      <c r="T22" s="14"/>
      <c r="U22" s="14"/>
    </row>
    <row r="23" spans="1:21" x14ac:dyDescent="0.2">
      <c r="A23" s="5" t="s">
        <v>242</v>
      </c>
      <c r="B23" s="5" t="s">
        <v>295</v>
      </c>
      <c r="C23" s="5" t="s">
        <v>57</v>
      </c>
      <c r="D23" s="5" t="s">
        <v>58</v>
      </c>
      <c r="E23" s="5" t="s">
        <v>296</v>
      </c>
      <c r="F23" s="5" t="s">
        <v>279</v>
      </c>
      <c r="G23" s="5" t="s">
        <v>280</v>
      </c>
      <c r="H23" s="5" t="s">
        <v>247</v>
      </c>
      <c r="I23" s="7">
        <v>33956</v>
      </c>
      <c r="J23" s="7">
        <v>23387</v>
      </c>
      <c r="K23" s="7">
        <v>10569</v>
      </c>
      <c r="L23" s="8">
        <f t="shared" si="0"/>
        <v>1948.9166666666667</v>
      </c>
      <c r="M23" s="8">
        <f t="shared" si="1"/>
        <v>880.75</v>
      </c>
      <c r="N23" s="8">
        <f t="shared" si="2"/>
        <v>2829.666666666667</v>
      </c>
      <c r="O23" s="14"/>
      <c r="P23" s="14"/>
      <c r="Q23" s="14">
        <v>1</v>
      </c>
      <c r="R23" s="14"/>
      <c r="S23" s="14"/>
      <c r="T23" s="14"/>
      <c r="U23" s="14"/>
    </row>
    <row r="24" spans="1:21" x14ac:dyDescent="0.2">
      <c r="A24" s="5" t="s">
        <v>242</v>
      </c>
      <c r="B24" s="5" t="s">
        <v>297</v>
      </c>
      <c r="C24" s="5" t="s">
        <v>57</v>
      </c>
      <c r="D24" s="5" t="s">
        <v>58</v>
      </c>
      <c r="E24" s="5" t="s">
        <v>298</v>
      </c>
      <c r="F24" s="5" t="s">
        <v>252</v>
      </c>
      <c r="G24" s="5" t="s">
        <v>253</v>
      </c>
      <c r="H24" s="5" t="s">
        <v>247</v>
      </c>
      <c r="I24" s="7">
        <v>51275</v>
      </c>
      <c r="J24" s="7">
        <v>32132</v>
      </c>
      <c r="K24" s="7">
        <v>19143</v>
      </c>
      <c r="L24" s="8">
        <f t="shared" si="0"/>
        <v>2677.6666666666665</v>
      </c>
      <c r="M24" s="8">
        <f t="shared" si="1"/>
        <v>1595.25</v>
      </c>
      <c r="N24" s="8">
        <f t="shared" si="2"/>
        <v>4272.9166666666661</v>
      </c>
      <c r="O24" s="14"/>
      <c r="P24" s="14"/>
      <c r="Q24" s="14">
        <v>1</v>
      </c>
      <c r="R24" s="14"/>
      <c r="S24" s="14"/>
      <c r="T24" s="14"/>
      <c r="U24" s="14"/>
    </row>
    <row r="25" spans="1:21" x14ac:dyDescent="0.2">
      <c r="A25" s="5" t="s">
        <v>242</v>
      </c>
      <c r="B25" s="5" t="s">
        <v>299</v>
      </c>
      <c r="C25" s="5" t="s">
        <v>57</v>
      </c>
      <c r="D25" s="5" t="s">
        <v>58</v>
      </c>
      <c r="E25" s="5" t="s">
        <v>300</v>
      </c>
      <c r="F25" s="5" t="s">
        <v>252</v>
      </c>
      <c r="G25" s="5" t="s">
        <v>253</v>
      </c>
      <c r="H25" s="5" t="s">
        <v>247</v>
      </c>
      <c r="I25" s="7">
        <v>24080</v>
      </c>
      <c r="J25" s="7">
        <v>15859</v>
      </c>
      <c r="K25" s="7">
        <v>8221</v>
      </c>
      <c r="L25" s="8">
        <f t="shared" si="0"/>
        <v>1321.5833333333333</v>
      </c>
      <c r="M25" s="8">
        <f t="shared" si="1"/>
        <v>685.08333333333337</v>
      </c>
      <c r="N25" s="8">
        <f t="shared" si="2"/>
        <v>2006.6666666666665</v>
      </c>
      <c r="O25" s="14"/>
      <c r="P25" s="14"/>
      <c r="Q25" s="14">
        <v>1</v>
      </c>
      <c r="R25" s="14"/>
      <c r="S25" s="14"/>
      <c r="T25" s="14"/>
      <c r="U25" s="14"/>
    </row>
    <row r="26" spans="1:21" x14ac:dyDescent="0.2">
      <c r="A26" s="5" t="s">
        <v>242</v>
      </c>
      <c r="B26" s="5" t="s">
        <v>301</v>
      </c>
      <c r="C26" s="5" t="s">
        <v>57</v>
      </c>
      <c r="D26" s="5" t="s">
        <v>58</v>
      </c>
      <c r="E26" s="5" t="s">
        <v>302</v>
      </c>
      <c r="F26" s="5" t="s">
        <v>252</v>
      </c>
      <c r="G26" s="5" t="s">
        <v>253</v>
      </c>
      <c r="H26" s="5" t="s">
        <v>247</v>
      </c>
      <c r="I26" s="7">
        <v>42066</v>
      </c>
      <c r="J26" s="7">
        <v>28463</v>
      </c>
      <c r="K26" s="7">
        <v>13603</v>
      </c>
      <c r="L26" s="8">
        <f t="shared" si="0"/>
        <v>2371.9166666666665</v>
      </c>
      <c r="M26" s="8">
        <f t="shared" si="1"/>
        <v>1133.5833333333333</v>
      </c>
      <c r="N26" s="8">
        <f t="shared" si="2"/>
        <v>3505.5</v>
      </c>
      <c r="O26" s="14"/>
      <c r="P26" s="14"/>
      <c r="Q26" s="14">
        <v>1</v>
      </c>
      <c r="R26" s="14"/>
      <c r="S26" s="14"/>
      <c r="T26" s="14"/>
      <c r="U26" s="14"/>
    </row>
    <row r="27" spans="1:21" x14ac:dyDescent="0.2">
      <c r="A27" s="5" t="s">
        <v>242</v>
      </c>
      <c r="B27" s="5" t="s">
        <v>303</v>
      </c>
      <c r="C27" s="5" t="s">
        <v>57</v>
      </c>
      <c r="D27" s="5" t="s">
        <v>58</v>
      </c>
      <c r="E27" s="5" t="s">
        <v>304</v>
      </c>
      <c r="F27" s="5" t="s">
        <v>252</v>
      </c>
      <c r="G27" s="5" t="s">
        <v>253</v>
      </c>
      <c r="H27" s="5" t="s">
        <v>247</v>
      </c>
      <c r="I27" s="7">
        <v>109548</v>
      </c>
      <c r="J27" s="7">
        <v>46430</v>
      </c>
      <c r="K27" s="7">
        <v>63118</v>
      </c>
      <c r="L27" s="8">
        <f t="shared" si="0"/>
        <v>3869.1666666666665</v>
      </c>
      <c r="M27" s="8">
        <f t="shared" si="1"/>
        <v>5259.833333333333</v>
      </c>
      <c r="N27" s="8">
        <f t="shared" si="2"/>
        <v>9129</v>
      </c>
      <c r="O27" s="14"/>
      <c r="P27" s="14"/>
      <c r="Q27" s="14">
        <v>1</v>
      </c>
      <c r="R27" s="14"/>
      <c r="S27" s="14"/>
      <c r="T27" s="14"/>
      <c r="U27" s="14"/>
    </row>
    <row r="28" spans="1:21" x14ac:dyDescent="0.2">
      <c r="A28" s="5" t="s">
        <v>242</v>
      </c>
      <c r="B28" s="5" t="s">
        <v>305</v>
      </c>
      <c r="C28" s="5" t="s">
        <v>57</v>
      </c>
      <c r="D28" s="5" t="s">
        <v>58</v>
      </c>
      <c r="E28" s="5" t="s">
        <v>306</v>
      </c>
      <c r="F28" s="5" t="s">
        <v>252</v>
      </c>
      <c r="G28" s="5" t="s">
        <v>253</v>
      </c>
      <c r="H28" s="5" t="s">
        <v>247</v>
      </c>
      <c r="I28" s="7">
        <v>44343</v>
      </c>
      <c r="J28" s="7">
        <v>31543</v>
      </c>
      <c r="K28" s="7">
        <v>12800</v>
      </c>
      <c r="L28" s="8">
        <f t="shared" si="0"/>
        <v>2628.5833333333335</v>
      </c>
      <c r="M28" s="8">
        <f t="shared" si="1"/>
        <v>1066.6666666666667</v>
      </c>
      <c r="N28" s="8">
        <f t="shared" si="2"/>
        <v>3695.25</v>
      </c>
      <c r="O28" s="14"/>
      <c r="P28" s="14"/>
      <c r="Q28" s="14">
        <v>1</v>
      </c>
      <c r="R28" s="14"/>
      <c r="S28" s="14"/>
      <c r="T28" s="14"/>
      <c r="U28" s="14"/>
    </row>
    <row r="30" spans="1:21" x14ac:dyDescent="0.2">
      <c r="L30" s="3">
        <f t="shared" ref="L30:U30" si="3">SUM(L2:L29)</f>
        <v>35930.916666666672</v>
      </c>
      <c r="M30" s="3">
        <f t="shared" si="3"/>
        <v>29938.833333333325</v>
      </c>
      <c r="N30" s="3">
        <f t="shared" si="3"/>
        <v>65869.75</v>
      </c>
      <c r="O30" s="4">
        <f t="shared" si="3"/>
        <v>8</v>
      </c>
      <c r="P30" s="4">
        <f t="shared" si="3"/>
        <v>0</v>
      </c>
      <c r="Q30" s="4">
        <f t="shared" si="3"/>
        <v>14</v>
      </c>
      <c r="R30" s="4">
        <f t="shared" si="3"/>
        <v>0</v>
      </c>
      <c r="S30" s="4">
        <f t="shared" si="3"/>
        <v>0</v>
      </c>
      <c r="T30" s="4">
        <f t="shared" si="3"/>
        <v>0</v>
      </c>
      <c r="U30" s="4">
        <f t="shared" si="3"/>
        <v>0</v>
      </c>
    </row>
    <row r="33" spans="3:7" x14ac:dyDescent="0.2">
      <c r="C33" s="32"/>
    </row>
    <row r="34" spans="3:7" x14ac:dyDescent="0.2">
      <c r="C34" s="33"/>
      <c r="F34" t="s">
        <v>307</v>
      </c>
    </row>
    <row r="35" spans="3:7" ht="21.25" customHeight="1" x14ac:dyDescent="0.2">
      <c r="C35" s="34"/>
      <c r="F35" t="s">
        <v>308</v>
      </c>
    </row>
    <row r="38" spans="3:7" x14ac:dyDescent="0.2">
      <c r="F38" s="4"/>
      <c r="G38" s="4"/>
    </row>
    <row r="39" spans="3:7" x14ac:dyDescent="0.2">
      <c r="F39" s="4"/>
      <c r="G39" s="4"/>
    </row>
    <row r="47" spans="3:7" x14ac:dyDescent="0.2">
      <c r="F47" s="32"/>
      <c r="G47" s="32"/>
    </row>
  </sheetData>
  <sheetProtection algorithmName="SHA-512" hashValue="BtBFlWwAELF/yr8psqHiKRriigZggZ8tbFlS5JI2hNdeqccU0W8zts9V/6McvyFewkt3dOnmGOBbnwI2tsON5Q==" saltValue="K719b94P5icWOVm9ekGq3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37"/>
  <sheetViews>
    <sheetView topLeftCell="F1" workbookViewId="0">
      <selection activeCell="V39" sqref="V39"/>
    </sheetView>
  </sheetViews>
  <sheetFormatPr baseColWidth="10" defaultColWidth="8.83203125" defaultRowHeight="15" x14ac:dyDescent="0.2"/>
  <cols>
    <col min="1" max="1" width="23.5" customWidth="1"/>
    <col min="2" max="2" width="13.5" customWidth="1"/>
    <col min="3" max="3" width="16.1640625" customWidth="1"/>
    <col min="4" max="4" width="11.1640625" customWidth="1"/>
    <col min="5" max="5" width="36.33203125" customWidth="1"/>
    <col min="6" max="6" width="19.5" customWidth="1"/>
    <col min="7" max="7" width="11.33203125" customWidth="1"/>
    <col min="8" max="8" width="14.83203125" customWidth="1"/>
    <col min="9" max="9" width="14.83203125" hidden="1" customWidth="1"/>
    <col min="10" max="10" width="14" hidden="1" customWidth="1"/>
    <col min="11" max="11" width="12.1640625" hidden="1" customWidth="1"/>
    <col min="12" max="14" width="12.83203125" style="4" customWidth="1"/>
  </cols>
  <sheetData>
    <row r="1" spans="1:21" ht="85.25" customHeight="1" x14ac:dyDescent="0.2">
      <c r="A1" s="5" t="s">
        <v>45</v>
      </c>
      <c r="B1" s="5" t="s">
        <v>46</v>
      </c>
      <c r="C1" s="5" t="s">
        <v>47</v>
      </c>
      <c r="D1" s="5" t="s">
        <v>48</v>
      </c>
      <c r="E1" s="5" t="s">
        <v>201</v>
      </c>
      <c r="F1" s="5" t="s">
        <v>49</v>
      </c>
      <c r="G1" s="5" t="s">
        <v>50</v>
      </c>
      <c r="H1" s="5" t="s">
        <v>51</v>
      </c>
      <c r="I1" s="5" t="s">
        <v>52</v>
      </c>
      <c r="J1" s="5" t="s">
        <v>53</v>
      </c>
      <c r="K1" s="5" t="s">
        <v>54</v>
      </c>
      <c r="L1" s="6" t="s">
        <v>1</v>
      </c>
      <c r="M1" s="6" t="s">
        <v>2</v>
      </c>
      <c r="N1" s="6" t="s">
        <v>3</v>
      </c>
      <c r="O1" s="13" t="s">
        <v>4</v>
      </c>
      <c r="P1" s="13" t="s">
        <v>5</v>
      </c>
      <c r="Q1" s="13" t="s">
        <v>6</v>
      </c>
      <c r="R1" s="13" t="s">
        <v>7</v>
      </c>
      <c r="S1" s="13" t="s">
        <v>8</v>
      </c>
      <c r="T1" s="13" t="s">
        <v>9</v>
      </c>
      <c r="U1" s="13" t="s">
        <v>10</v>
      </c>
    </row>
    <row r="2" spans="1:21" x14ac:dyDescent="0.2">
      <c r="A2" s="5" t="s">
        <v>309</v>
      </c>
      <c r="B2" s="5" t="s">
        <v>310</v>
      </c>
      <c r="C2" s="5" t="s">
        <v>311</v>
      </c>
      <c r="D2" s="5" t="s">
        <v>58</v>
      </c>
      <c r="E2" s="5" t="s">
        <v>312</v>
      </c>
      <c r="F2" s="5" t="s">
        <v>313</v>
      </c>
      <c r="G2" s="5" t="s">
        <v>314</v>
      </c>
      <c r="H2" s="5" t="s">
        <v>315</v>
      </c>
      <c r="I2" s="7"/>
      <c r="J2" s="7"/>
      <c r="K2" s="7"/>
      <c r="L2" s="8">
        <f t="shared" ref="L2:L25" si="0">J2/12</f>
        <v>0</v>
      </c>
      <c r="M2" s="8">
        <f t="shared" ref="M2:M25" si="1">K2/12</f>
        <v>0</v>
      </c>
      <c r="N2" s="8">
        <f t="shared" ref="N2:N25" si="2">M2+L2</f>
        <v>0</v>
      </c>
      <c r="O2" s="14">
        <v>1</v>
      </c>
      <c r="P2" s="14"/>
      <c r="Q2" s="14"/>
      <c r="R2" s="14"/>
      <c r="S2" s="14"/>
      <c r="T2" s="14"/>
      <c r="U2" s="14"/>
    </row>
    <row r="3" spans="1:21" x14ac:dyDescent="0.2">
      <c r="A3" s="5" t="s">
        <v>309</v>
      </c>
      <c r="B3" s="5" t="s">
        <v>316</v>
      </c>
      <c r="C3" s="5" t="s">
        <v>116</v>
      </c>
      <c r="D3" s="5" t="s">
        <v>65</v>
      </c>
      <c r="E3" s="5" t="s">
        <v>317</v>
      </c>
      <c r="F3" s="5" t="s">
        <v>313</v>
      </c>
      <c r="G3" s="5" t="s">
        <v>314</v>
      </c>
      <c r="H3" s="5" t="s">
        <v>315</v>
      </c>
      <c r="I3" s="7"/>
      <c r="J3" s="7"/>
      <c r="K3" s="7"/>
      <c r="L3" s="8">
        <f t="shared" si="0"/>
        <v>0</v>
      </c>
      <c r="M3" s="8">
        <f t="shared" si="1"/>
        <v>0</v>
      </c>
      <c r="N3" s="8">
        <f t="shared" si="2"/>
        <v>0</v>
      </c>
      <c r="O3" s="14"/>
      <c r="P3" s="14"/>
      <c r="Q3" s="14"/>
      <c r="R3" s="14"/>
      <c r="S3" s="14"/>
      <c r="T3" s="14"/>
      <c r="U3" s="14"/>
    </row>
    <row r="4" spans="1:21" x14ac:dyDescent="0.2">
      <c r="A4" s="5" t="s">
        <v>309</v>
      </c>
      <c r="B4" s="5" t="s">
        <v>318</v>
      </c>
      <c r="C4" s="5" t="s">
        <v>126</v>
      </c>
      <c r="D4" s="5" t="s">
        <v>58</v>
      </c>
      <c r="E4" s="5" t="s">
        <v>319</v>
      </c>
      <c r="F4" s="5" t="s">
        <v>320</v>
      </c>
      <c r="G4" s="5" t="s">
        <v>321</v>
      </c>
      <c r="H4" s="5" t="s">
        <v>322</v>
      </c>
      <c r="I4" s="7"/>
      <c r="J4" s="7"/>
      <c r="K4" s="7"/>
      <c r="L4" s="8">
        <f t="shared" si="0"/>
        <v>0</v>
      </c>
      <c r="M4" s="8">
        <f t="shared" si="1"/>
        <v>0</v>
      </c>
      <c r="N4" s="8">
        <f t="shared" si="2"/>
        <v>0</v>
      </c>
      <c r="O4" s="14"/>
      <c r="P4" s="14"/>
      <c r="Q4" s="14">
        <v>1</v>
      </c>
      <c r="R4" s="14"/>
      <c r="S4" s="14"/>
      <c r="T4" s="14"/>
      <c r="U4" s="14"/>
    </row>
    <row r="5" spans="1:21" x14ac:dyDescent="0.2">
      <c r="A5" s="5" t="s">
        <v>309</v>
      </c>
      <c r="B5" s="5" t="s">
        <v>323</v>
      </c>
      <c r="C5" s="5" t="s">
        <v>126</v>
      </c>
      <c r="D5" s="5" t="s">
        <v>58</v>
      </c>
      <c r="E5" s="5" t="s">
        <v>324</v>
      </c>
      <c r="F5" s="5" t="s">
        <v>320</v>
      </c>
      <c r="G5" s="5" t="s">
        <v>321</v>
      </c>
      <c r="H5" s="5" t="s">
        <v>322</v>
      </c>
      <c r="I5" s="7">
        <v>26299</v>
      </c>
      <c r="J5" s="7">
        <v>20517</v>
      </c>
      <c r="K5" s="7">
        <v>5782</v>
      </c>
      <c r="L5" s="8">
        <f t="shared" si="0"/>
        <v>1709.75</v>
      </c>
      <c r="M5" s="8">
        <f t="shared" si="1"/>
        <v>481.83333333333331</v>
      </c>
      <c r="N5" s="8">
        <f t="shared" si="2"/>
        <v>2191.5833333333335</v>
      </c>
      <c r="O5" s="14"/>
      <c r="P5" s="14"/>
      <c r="Q5" s="14">
        <v>1</v>
      </c>
      <c r="R5" s="14"/>
      <c r="S5" s="14"/>
      <c r="T5" s="14"/>
      <c r="U5" s="14"/>
    </row>
    <row r="6" spans="1:21" x14ac:dyDescent="0.2">
      <c r="A6" s="5" t="s">
        <v>309</v>
      </c>
      <c r="B6" s="5" t="s">
        <v>325</v>
      </c>
      <c r="C6" s="5" t="s">
        <v>57</v>
      </c>
      <c r="D6" s="5" t="s">
        <v>58</v>
      </c>
      <c r="E6" s="5" t="s">
        <v>326</v>
      </c>
      <c r="F6" s="5" t="s">
        <v>320</v>
      </c>
      <c r="G6" s="5" t="s">
        <v>321</v>
      </c>
      <c r="H6" s="5" t="s">
        <v>322</v>
      </c>
      <c r="I6" s="7">
        <v>32497</v>
      </c>
      <c r="J6" s="7">
        <v>17515</v>
      </c>
      <c r="K6" s="7">
        <v>14982</v>
      </c>
      <c r="L6" s="8">
        <f t="shared" si="0"/>
        <v>1459.5833333333333</v>
      </c>
      <c r="M6" s="8">
        <f t="shared" si="1"/>
        <v>1248.5</v>
      </c>
      <c r="N6" s="8">
        <f t="shared" si="2"/>
        <v>2708.083333333333</v>
      </c>
      <c r="O6" s="14"/>
      <c r="P6" s="14"/>
      <c r="Q6" s="14">
        <v>1</v>
      </c>
      <c r="R6" s="14"/>
      <c r="S6" s="14"/>
      <c r="T6" s="14"/>
      <c r="U6" s="14"/>
    </row>
    <row r="7" spans="1:21" x14ac:dyDescent="0.2">
      <c r="A7" s="5" t="s">
        <v>309</v>
      </c>
      <c r="B7" s="5" t="s">
        <v>327</v>
      </c>
      <c r="C7" s="5" t="s">
        <v>57</v>
      </c>
      <c r="D7" s="5" t="s">
        <v>58</v>
      </c>
      <c r="E7" s="5" t="s">
        <v>328</v>
      </c>
      <c r="F7" s="5" t="s">
        <v>320</v>
      </c>
      <c r="G7" s="5" t="s">
        <v>321</v>
      </c>
      <c r="H7" s="5" t="s">
        <v>322</v>
      </c>
      <c r="I7" s="7">
        <v>137964</v>
      </c>
      <c r="J7" s="7">
        <v>86119</v>
      </c>
      <c r="K7" s="7">
        <v>51845</v>
      </c>
      <c r="L7" s="8">
        <f t="shared" si="0"/>
        <v>7176.583333333333</v>
      </c>
      <c r="M7" s="8">
        <f t="shared" si="1"/>
        <v>4320.416666666667</v>
      </c>
      <c r="N7" s="8">
        <f t="shared" si="2"/>
        <v>11497</v>
      </c>
      <c r="O7" s="14"/>
      <c r="P7" s="14"/>
      <c r="Q7" s="14">
        <v>1</v>
      </c>
      <c r="R7" s="14"/>
      <c r="S7" s="14"/>
      <c r="T7" s="14"/>
      <c r="U7" s="14"/>
    </row>
    <row r="8" spans="1:21" x14ac:dyDescent="0.2">
      <c r="A8" s="5" t="s">
        <v>309</v>
      </c>
      <c r="B8" s="5" t="s">
        <v>329</v>
      </c>
      <c r="C8" s="5" t="s">
        <v>57</v>
      </c>
      <c r="D8" s="5" t="s">
        <v>58</v>
      </c>
      <c r="E8" s="5" t="s">
        <v>330</v>
      </c>
      <c r="F8" s="5" t="s">
        <v>331</v>
      </c>
      <c r="G8" s="5" t="s">
        <v>332</v>
      </c>
      <c r="H8" s="5" t="s">
        <v>322</v>
      </c>
      <c r="I8" s="7">
        <v>41774</v>
      </c>
      <c r="J8" s="7">
        <v>24418</v>
      </c>
      <c r="K8" s="7">
        <v>17356</v>
      </c>
      <c r="L8" s="8">
        <f t="shared" si="0"/>
        <v>2034.8333333333333</v>
      </c>
      <c r="M8" s="8">
        <f t="shared" si="1"/>
        <v>1446.3333333333333</v>
      </c>
      <c r="N8" s="8">
        <f t="shared" si="2"/>
        <v>3481.1666666666665</v>
      </c>
      <c r="O8" s="14"/>
      <c r="P8" s="14"/>
      <c r="Q8" s="14"/>
      <c r="R8" s="14"/>
      <c r="S8" s="14"/>
      <c r="T8" s="14"/>
      <c r="U8" s="14"/>
    </row>
    <row r="9" spans="1:21" x14ac:dyDescent="0.2">
      <c r="A9" s="5" t="s">
        <v>309</v>
      </c>
      <c r="B9" s="5" t="s">
        <v>333</v>
      </c>
      <c r="C9" s="5" t="s">
        <v>57</v>
      </c>
      <c r="D9" s="5" t="s">
        <v>58</v>
      </c>
      <c r="E9" s="5" t="s">
        <v>334</v>
      </c>
      <c r="F9" s="5" t="s">
        <v>331</v>
      </c>
      <c r="G9" s="5" t="s">
        <v>332</v>
      </c>
      <c r="H9" s="5" t="s">
        <v>322</v>
      </c>
      <c r="I9" s="7">
        <v>28414</v>
      </c>
      <c r="J9" s="7">
        <v>15651</v>
      </c>
      <c r="K9" s="7">
        <v>12763</v>
      </c>
      <c r="L9" s="8">
        <f t="shared" si="0"/>
        <v>1304.25</v>
      </c>
      <c r="M9" s="8">
        <f t="shared" si="1"/>
        <v>1063.5833333333333</v>
      </c>
      <c r="N9" s="8">
        <f t="shared" si="2"/>
        <v>2367.833333333333</v>
      </c>
      <c r="O9" s="14"/>
      <c r="P9" s="14"/>
      <c r="Q9" s="14">
        <v>1</v>
      </c>
      <c r="R9" s="14"/>
      <c r="S9" s="14"/>
      <c r="T9" s="14"/>
      <c r="U9" s="14"/>
    </row>
    <row r="10" spans="1:21" x14ac:dyDescent="0.2">
      <c r="A10" s="5" t="s">
        <v>309</v>
      </c>
      <c r="B10" s="5" t="s">
        <v>335</v>
      </c>
      <c r="C10" s="5" t="s">
        <v>57</v>
      </c>
      <c r="D10" s="5" t="s">
        <v>58</v>
      </c>
      <c r="E10" s="5" t="s">
        <v>336</v>
      </c>
      <c r="F10" s="5" t="s">
        <v>320</v>
      </c>
      <c r="G10" s="5" t="s">
        <v>321</v>
      </c>
      <c r="H10" s="5" t="s">
        <v>322</v>
      </c>
      <c r="I10" s="7">
        <v>97029</v>
      </c>
      <c r="J10" s="7">
        <v>53684</v>
      </c>
      <c r="K10" s="7">
        <v>43345</v>
      </c>
      <c r="L10" s="8">
        <f t="shared" si="0"/>
        <v>4473.666666666667</v>
      </c>
      <c r="M10" s="8">
        <f t="shared" si="1"/>
        <v>3612.0833333333335</v>
      </c>
      <c r="N10" s="8">
        <f t="shared" si="2"/>
        <v>8085.75</v>
      </c>
      <c r="O10" s="14"/>
      <c r="P10" s="14"/>
      <c r="Q10" s="14">
        <v>1</v>
      </c>
      <c r="R10" s="14"/>
      <c r="S10" s="14"/>
      <c r="T10" s="14"/>
      <c r="U10" s="14"/>
    </row>
    <row r="11" spans="1:21" x14ac:dyDescent="0.2">
      <c r="A11" s="5" t="s">
        <v>309</v>
      </c>
      <c r="B11" s="5" t="s">
        <v>337</v>
      </c>
      <c r="C11" s="5" t="s">
        <v>57</v>
      </c>
      <c r="D11" s="5" t="s">
        <v>58</v>
      </c>
      <c r="E11" s="5" t="s">
        <v>338</v>
      </c>
      <c r="F11" s="5" t="s">
        <v>339</v>
      </c>
      <c r="G11" s="5" t="s">
        <v>340</v>
      </c>
      <c r="H11" s="5" t="s">
        <v>322</v>
      </c>
      <c r="I11" s="7">
        <v>14894</v>
      </c>
      <c r="J11" s="7">
        <v>7304</v>
      </c>
      <c r="K11" s="7">
        <v>7590</v>
      </c>
      <c r="L11" s="8">
        <f t="shared" si="0"/>
        <v>608.66666666666663</v>
      </c>
      <c r="M11" s="8">
        <f t="shared" si="1"/>
        <v>632.5</v>
      </c>
      <c r="N11" s="8">
        <f t="shared" si="2"/>
        <v>1241.1666666666665</v>
      </c>
      <c r="O11" s="14"/>
      <c r="P11" s="14"/>
      <c r="Q11" s="14">
        <v>1</v>
      </c>
      <c r="R11" s="14"/>
      <c r="S11" s="14"/>
      <c r="T11" s="14"/>
      <c r="U11" s="14"/>
    </row>
    <row r="12" spans="1:21" x14ac:dyDescent="0.2">
      <c r="A12" s="5" t="s">
        <v>309</v>
      </c>
      <c r="B12" s="5" t="s">
        <v>341</v>
      </c>
      <c r="C12" s="5" t="s">
        <v>102</v>
      </c>
      <c r="D12" s="5" t="s">
        <v>58</v>
      </c>
      <c r="E12" s="5" t="s">
        <v>342</v>
      </c>
      <c r="F12" s="5" t="s">
        <v>320</v>
      </c>
      <c r="G12" s="5" t="s">
        <v>321</v>
      </c>
      <c r="H12" s="5" t="s">
        <v>322</v>
      </c>
      <c r="I12" s="7">
        <v>113198</v>
      </c>
      <c r="J12" s="7">
        <v>90849</v>
      </c>
      <c r="K12" s="7">
        <v>22349</v>
      </c>
      <c r="L12" s="8">
        <f t="shared" si="0"/>
        <v>7570.75</v>
      </c>
      <c r="M12" s="8">
        <f t="shared" si="1"/>
        <v>1862.4166666666667</v>
      </c>
      <c r="N12" s="8">
        <f t="shared" si="2"/>
        <v>9433.1666666666661</v>
      </c>
      <c r="O12" s="14"/>
      <c r="P12" s="14"/>
      <c r="Q12" s="14"/>
      <c r="R12" s="14"/>
      <c r="S12" s="14">
        <v>1</v>
      </c>
      <c r="T12" s="14"/>
      <c r="U12" s="14"/>
    </row>
    <row r="13" spans="1:21" x14ac:dyDescent="0.2">
      <c r="A13" s="5" t="s">
        <v>309</v>
      </c>
      <c r="B13" s="5" t="s">
        <v>343</v>
      </c>
      <c r="C13" s="5" t="s">
        <v>344</v>
      </c>
      <c r="D13" s="5" t="s">
        <v>120</v>
      </c>
      <c r="E13" s="5" t="s">
        <v>345</v>
      </c>
      <c r="F13" s="5" t="s">
        <v>320</v>
      </c>
      <c r="G13" s="5" t="s">
        <v>321</v>
      </c>
      <c r="H13" s="5" t="s">
        <v>322</v>
      </c>
      <c r="I13" s="7">
        <v>14252</v>
      </c>
      <c r="J13" s="7">
        <v>11637</v>
      </c>
      <c r="K13" s="7">
        <v>2615</v>
      </c>
      <c r="L13" s="8">
        <f t="shared" si="0"/>
        <v>969.75</v>
      </c>
      <c r="M13" s="8">
        <f t="shared" si="1"/>
        <v>217.91666666666666</v>
      </c>
      <c r="N13" s="8">
        <f t="shared" si="2"/>
        <v>1187.6666666666667</v>
      </c>
      <c r="O13" s="14">
        <v>1</v>
      </c>
      <c r="P13" s="14"/>
      <c r="Q13" s="14"/>
      <c r="R13" s="14"/>
      <c r="S13" s="14"/>
      <c r="T13" s="14"/>
      <c r="U13" s="14"/>
    </row>
    <row r="14" spans="1:21" x14ac:dyDescent="0.2">
      <c r="A14" s="5" t="s">
        <v>309</v>
      </c>
      <c r="B14" s="5" t="s">
        <v>346</v>
      </c>
      <c r="C14" s="5" t="s">
        <v>116</v>
      </c>
      <c r="D14" s="5" t="s">
        <v>65</v>
      </c>
      <c r="E14" s="5" t="s">
        <v>347</v>
      </c>
      <c r="F14" s="5" t="s">
        <v>320</v>
      </c>
      <c r="G14" s="5" t="s">
        <v>321</v>
      </c>
      <c r="H14" s="5" t="s">
        <v>322</v>
      </c>
      <c r="I14" s="7">
        <v>11144</v>
      </c>
      <c r="J14" s="7">
        <v>0</v>
      </c>
      <c r="K14" s="7">
        <v>11144</v>
      </c>
      <c r="L14" s="8">
        <f t="shared" si="0"/>
        <v>0</v>
      </c>
      <c r="M14" s="8">
        <f t="shared" si="1"/>
        <v>928.66666666666663</v>
      </c>
      <c r="N14" s="8">
        <f t="shared" si="2"/>
        <v>928.66666666666663</v>
      </c>
      <c r="O14" s="14"/>
      <c r="P14" s="14"/>
      <c r="Q14" s="14"/>
      <c r="R14" s="14"/>
      <c r="S14" s="14"/>
      <c r="T14" s="14">
        <v>1</v>
      </c>
      <c r="U14" s="14"/>
    </row>
    <row r="15" spans="1:21" x14ac:dyDescent="0.2">
      <c r="A15" s="5" t="s">
        <v>309</v>
      </c>
      <c r="B15" s="5" t="s">
        <v>348</v>
      </c>
      <c r="C15" s="5" t="s">
        <v>116</v>
      </c>
      <c r="D15" s="5" t="s">
        <v>65</v>
      </c>
      <c r="E15" s="5" t="s">
        <v>349</v>
      </c>
      <c r="F15" s="5" t="s">
        <v>320</v>
      </c>
      <c r="G15" s="5" t="s">
        <v>321</v>
      </c>
      <c r="H15" s="5" t="s">
        <v>322</v>
      </c>
      <c r="I15" s="7">
        <v>2976</v>
      </c>
      <c r="J15" s="7">
        <v>0</v>
      </c>
      <c r="K15" s="7">
        <v>2976</v>
      </c>
      <c r="L15" s="8">
        <f t="shared" si="0"/>
        <v>0</v>
      </c>
      <c r="M15" s="8">
        <f t="shared" si="1"/>
        <v>248</v>
      </c>
      <c r="N15" s="8">
        <f t="shared" si="2"/>
        <v>248</v>
      </c>
      <c r="O15" s="14"/>
      <c r="P15" s="14"/>
      <c r="Q15" s="14"/>
      <c r="R15" s="14"/>
      <c r="S15" s="14"/>
      <c r="T15" s="14"/>
      <c r="U15" s="14"/>
    </row>
    <row r="16" spans="1:21" x14ac:dyDescent="0.2">
      <c r="A16" s="5" t="s">
        <v>309</v>
      </c>
      <c r="B16" s="5" t="s">
        <v>350</v>
      </c>
      <c r="C16" s="5" t="s">
        <v>116</v>
      </c>
      <c r="D16" s="5" t="s">
        <v>65</v>
      </c>
      <c r="E16" s="5" t="s">
        <v>351</v>
      </c>
      <c r="F16" s="5" t="s">
        <v>320</v>
      </c>
      <c r="G16" s="5" t="s">
        <v>321</v>
      </c>
      <c r="H16" s="5" t="s">
        <v>322</v>
      </c>
      <c r="I16" s="7">
        <v>2743</v>
      </c>
      <c r="J16" s="7">
        <v>0</v>
      </c>
      <c r="K16" s="7">
        <v>2743</v>
      </c>
      <c r="L16" s="8">
        <f t="shared" si="0"/>
        <v>0</v>
      </c>
      <c r="M16" s="8">
        <f t="shared" si="1"/>
        <v>228.58333333333334</v>
      </c>
      <c r="N16" s="8">
        <f t="shared" si="2"/>
        <v>228.58333333333334</v>
      </c>
      <c r="O16" s="14"/>
      <c r="P16" s="14"/>
      <c r="Q16" s="14"/>
      <c r="R16" s="14"/>
      <c r="S16" s="14"/>
      <c r="T16" s="14"/>
      <c r="U16" s="14"/>
    </row>
    <row r="17" spans="1:21" x14ac:dyDescent="0.2">
      <c r="A17" s="5" t="s">
        <v>309</v>
      </c>
      <c r="B17" s="5" t="s">
        <v>352</v>
      </c>
      <c r="C17" s="5" t="s">
        <v>116</v>
      </c>
      <c r="D17" s="5" t="s">
        <v>65</v>
      </c>
      <c r="E17" s="5" t="s">
        <v>353</v>
      </c>
      <c r="F17" s="5" t="s">
        <v>320</v>
      </c>
      <c r="G17" s="5" t="s">
        <v>321</v>
      </c>
      <c r="H17" s="5" t="s">
        <v>322</v>
      </c>
      <c r="I17" s="7">
        <v>7243</v>
      </c>
      <c r="J17" s="7">
        <v>0</v>
      </c>
      <c r="K17" s="7">
        <v>7243</v>
      </c>
      <c r="L17" s="8">
        <f t="shared" si="0"/>
        <v>0</v>
      </c>
      <c r="M17" s="8">
        <f t="shared" si="1"/>
        <v>603.58333333333337</v>
      </c>
      <c r="N17" s="8">
        <f t="shared" si="2"/>
        <v>603.58333333333337</v>
      </c>
      <c r="O17" s="14"/>
      <c r="P17" s="14"/>
      <c r="Q17" s="14"/>
      <c r="R17" s="14"/>
      <c r="S17" s="14"/>
      <c r="T17" s="14">
        <v>1</v>
      </c>
      <c r="U17" s="14"/>
    </row>
    <row r="18" spans="1:21" x14ac:dyDescent="0.2">
      <c r="A18" s="5" t="s">
        <v>309</v>
      </c>
      <c r="B18" s="5" t="s">
        <v>354</v>
      </c>
      <c r="C18" s="5" t="s">
        <v>116</v>
      </c>
      <c r="D18" s="5" t="s">
        <v>65</v>
      </c>
      <c r="E18" s="5" t="s">
        <v>355</v>
      </c>
      <c r="F18" s="5" t="s">
        <v>320</v>
      </c>
      <c r="G18" s="5" t="s">
        <v>321</v>
      </c>
      <c r="H18" s="5" t="s">
        <v>322</v>
      </c>
      <c r="I18" s="7">
        <v>1071</v>
      </c>
      <c r="J18" s="7">
        <v>0</v>
      </c>
      <c r="K18" s="7">
        <v>1071</v>
      </c>
      <c r="L18" s="8">
        <f t="shared" si="0"/>
        <v>0</v>
      </c>
      <c r="M18" s="8">
        <f t="shared" si="1"/>
        <v>89.25</v>
      </c>
      <c r="N18" s="8">
        <f t="shared" si="2"/>
        <v>89.25</v>
      </c>
      <c r="O18" s="14"/>
      <c r="P18" s="14"/>
      <c r="Q18" s="14"/>
      <c r="R18" s="14"/>
      <c r="S18" s="14"/>
      <c r="T18" s="14"/>
      <c r="U18" s="14"/>
    </row>
    <row r="19" spans="1:21" x14ac:dyDescent="0.2">
      <c r="A19" s="5" t="s">
        <v>309</v>
      </c>
      <c r="B19" s="5" t="s">
        <v>356</v>
      </c>
      <c r="C19" s="5" t="s">
        <v>116</v>
      </c>
      <c r="D19" s="5" t="s">
        <v>65</v>
      </c>
      <c r="E19" s="5" t="s">
        <v>357</v>
      </c>
      <c r="F19" s="5" t="s">
        <v>320</v>
      </c>
      <c r="G19" s="5" t="s">
        <v>321</v>
      </c>
      <c r="H19" s="5" t="s">
        <v>322</v>
      </c>
      <c r="I19" s="7">
        <v>2250</v>
      </c>
      <c r="J19" s="7">
        <v>0</v>
      </c>
      <c r="K19" s="7">
        <v>2250</v>
      </c>
      <c r="L19" s="8">
        <f t="shared" si="0"/>
        <v>0</v>
      </c>
      <c r="M19" s="8">
        <f t="shared" si="1"/>
        <v>187.5</v>
      </c>
      <c r="N19" s="8">
        <f t="shared" si="2"/>
        <v>187.5</v>
      </c>
      <c r="O19" s="14"/>
      <c r="P19" s="14"/>
      <c r="Q19" s="14"/>
      <c r="R19" s="14"/>
      <c r="S19" s="14"/>
      <c r="T19" s="14">
        <v>1</v>
      </c>
      <c r="U19" s="14"/>
    </row>
    <row r="20" spans="1:21" x14ac:dyDescent="0.2">
      <c r="A20" s="5" t="s">
        <v>309</v>
      </c>
      <c r="B20" s="5" t="s">
        <v>358</v>
      </c>
      <c r="C20" s="5" t="s">
        <v>116</v>
      </c>
      <c r="D20" s="5" t="s">
        <v>65</v>
      </c>
      <c r="E20" s="5" t="s">
        <v>359</v>
      </c>
      <c r="F20" s="5" t="s">
        <v>320</v>
      </c>
      <c r="G20" s="5" t="s">
        <v>321</v>
      </c>
      <c r="H20" s="5" t="s">
        <v>322</v>
      </c>
      <c r="I20" s="7">
        <v>21</v>
      </c>
      <c r="J20" s="7">
        <v>0</v>
      </c>
      <c r="K20" s="7">
        <v>21</v>
      </c>
      <c r="L20" s="8">
        <f t="shared" si="0"/>
        <v>0</v>
      </c>
      <c r="M20" s="8">
        <f t="shared" si="1"/>
        <v>1.75</v>
      </c>
      <c r="N20" s="8">
        <f t="shared" si="2"/>
        <v>1.75</v>
      </c>
      <c r="O20" s="14"/>
      <c r="P20" s="14"/>
      <c r="Q20" s="14"/>
      <c r="R20" s="14"/>
      <c r="S20" s="14"/>
      <c r="T20" s="14">
        <v>1</v>
      </c>
      <c r="U20" s="14"/>
    </row>
    <row r="21" spans="1:21" x14ac:dyDescent="0.2">
      <c r="A21" s="5" t="s">
        <v>309</v>
      </c>
      <c r="B21" s="5" t="s">
        <v>360</v>
      </c>
      <c r="C21" s="5" t="s">
        <v>116</v>
      </c>
      <c r="D21" s="5" t="s">
        <v>65</v>
      </c>
      <c r="E21" s="5" t="s">
        <v>361</v>
      </c>
      <c r="F21" s="5" t="s">
        <v>320</v>
      </c>
      <c r="G21" s="5" t="s">
        <v>321</v>
      </c>
      <c r="H21" s="5" t="s">
        <v>322</v>
      </c>
      <c r="I21" s="7">
        <v>2968</v>
      </c>
      <c r="J21" s="7">
        <v>0</v>
      </c>
      <c r="K21" s="7">
        <v>2968</v>
      </c>
      <c r="L21" s="8">
        <f t="shared" si="0"/>
        <v>0</v>
      </c>
      <c r="M21" s="8">
        <f t="shared" si="1"/>
        <v>247.33333333333334</v>
      </c>
      <c r="N21" s="8">
        <f t="shared" si="2"/>
        <v>247.33333333333334</v>
      </c>
      <c r="O21" s="14"/>
      <c r="P21" s="14"/>
      <c r="Q21" s="14"/>
      <c r="R21" s="14"/>
      <c r="S21" s="14"/>
      <c r="T21" s="14">
        <v>1</v>
      </c>
      <c r="U21" s="14"/>
    </row>
    <row r="22" spans="1:21" x14ac:dyDescent="0.2">
      <c r="A22" s="5" t="s">
        <v>309</v>
      </c>
      <c r="B22" s="5" t="s">
        <v>362</v>
      </c>
      <c r="C22" s="5" t="s">
        <v>116</v>
      </c>
      <c r="D22" s="5" t="s">
        <v>65</v>
      </c>
      <c r="E22" s="5" t="s">
        <v>363</v>
      </c>
      <c r="F22" s="5" t="s">
        <v>320</v>
      </c>
      <c r="G22" s="5" t="s">
        <v>321</v>
      </c>
      <c r="H22" s="5" t="s">
        <v>322</v>
      </c>
      <c r="I22" s="7"/>
      <c r="J22" s="7"/>
      <c r="K22" s="7"/>
      <c r="L22" s="8">
        <f t="shared" si="0"/>
        <v>0</v>
      </c>
      <c r="M22" s="8">
        <f t="shared" si="1"/>
        <v>0</v>
      </c>
      <c r="N22" s="8">
        <f t="shared" si="2"/>
        <v>0</v>
      </c>
      <c r="O22" s="14"/>
      <c r="P22" s="14"/>
      <c r="Q22" s="14"/>
      <c r="R22" s="14"/>
      <c r="S22" s="14"/>
      <c r="T22" s="14"/>
      <c r="U22" s="14"/>
    </row>
    <row r="23" spans="1:21" x14ac:dyDescent="0.2">
      <c r="A23" s="5" t="s">
        <v>309</v>
      </c>
      <c r="B23" s="5" t="s">
        <v>364</v>
      </c>
      <c r="C23" s="5" t="s">
        <v>116</v>
      </c>
      <c r="D23" s="5" t="s">
        <v>65</v>
      </c>
      <c r="E23" s="5" t="s">
        <v>365</v>
      </c>
      <c r="F23" s="5" t="s">
        <v>339</v>
      </c>
      <c r="G23" s="5" t="s">
        <v>340</v>
      </c>
      <c r="H23" s="5" t="s">
        <v>322</v>
      </c>
      <c r="I23" s="7">
        <v>7</v>
      </c>
      <c r="J23" s="7">
        <v>0</v>
      </c>
      <c r="K23" s="7">
        <v>7</v>
      </c>
      <c r="L23" s="8">
        <f t="shared" si="0"/>
        <v>0</v>
      </c>
      <c r="M23" s="8">
        <f t="shared" si="1"/>
        <v>0.58333333333333337</v>
      </c>
      <c r="N23" s="8">
        <f t="shared" si="2"/>
        <v>0.58333333333333337</v>
      </c>
      <c r="O23" s="14"/>
      <c r="P23" s="14"/>
      <c r="Q23" s="14"/>
      <c r="R23" s="14"/>
      <c r="S23" s="14"/>
      <c r="T23" s="14"/>
      <c r="U23" s="14"/>
    </row>
    <row r="24" spans="1:21" x14ac:dyDescent="0.2">
      <c r="A24" s="5" t="s">
        <v>309</v>
      </c>
      <c r="B24" s="5" t="s">
        <v>366</v>
      </c>
      <c r="C24" s="5" t="s">
        <v>116</v>
      </c>
      <c r="D24" s="5" t="s">
        <v>65</v>
      </c>
      <c r="E24" s="5" t="s">
        <v>367</v>
      </c>
      <c r="F24" s="5" t="s">
        <v>320</v>
      </c>
      <c r="G24" s="5" t="s">
        <v>321</v>
      </c>
      <c r="H24" s="5" t="s">
        <v>322</v>
      </c>
      <c r="I24" s="7">
        <v>8763</v>
      </c>
      <c r="J24" s="7">
        <v>0</v>
      </c>
      <c r="K24" s="7">
        <v>8763</v>
      </c>
      <c r="L24" s="8">
        <f t="shared" si="0"/>
        <v>0</v>
      </c>
      <c r="M24" s="8">
        <f t="shared" si="1"/>
        <v>730.25</v>
      </c>
      <c r="N24" s="8">
        <f t="shared" si="2"/>
        <v>730.25</v>
      </c>
      <c r="O24" s="14"/>
      <c r="P24" s="14"/>
      <c r="Q24" s="14"/>
      <c r="R24" s="14"/>
      <c r="S24" s="14"/>
      <c r="T24" s="14">
        <v>1</v>
      </c>
      <c r="U24" s="14"/>
    </row>
    <row r="25" spans="1:21" x14ac:dyDescent="0.2">
      <c r="A25" s="5" t="s">
        <v>309</v>
      </c>
      <c r="B25" s="5" t="s">
        <v>368</v>
      </c>
      <c r="C25" s="5" t="s">
        <v>116</v>
      </c>
      <c r="D25" s="5" t="s">
        <v>65</v>
      </c>
      <c r="E25" s="5" t="s">
        <v>369</v>
      </c>
      <c r="F25" s="5" t="s">
        <v>320</v>
      </c>
      <c r="G25" s="5" t="s">
        <v>321</v>
      </c>
      <c r="H25" s="5" t="s">
        <v>322</v>
      </c>
      <c r="I25" s="7">
        <v>11489</v>
      </c>
      <c r="J25" s="7">
        <v>0</v>
      </c>
      <c r="K25" s="7">
        <v>11489</v>
      </c>
      <c r="L25" s="8">
        <f t="shared" si="0"/>
        <v>0</v>
      </c>
      <c r="M25" s="8">
        <f t="shared" si="1"/>
        <v>957.41666666666663</v>
      </c>
      <c r="N25" s="8">
        <f t="shared" si="2"/>
        <v>957.41666666666663</v>
      </c>
      <c r="O25" s="14"/>
      <c r="P25" s="14"/>
      <c r="Q25" s="14"/>
      <c r="R25" s="14"/>
      <c r="S25" s="14"/>
      <c r="T25" s="14">
        <v>1</v>
      </c>
      <c r="U25" s="14"/>
    </row>
    <row r="26" spans="1:21" x14ac:dyDescent="0.2">
      <c r="L26" s="3"/>
      <c r="M26" s="3"/>
      <c r="N26" s="3"/>
    </row>
    <row r="27" spans="1:21" x14ac:dyDescent="0.2">
      <c r="L27" s="3">
        <f t="shared" ref="L27:U27" si="3">SUM(L2:L26)</f>
        <v>27307.833333333336</v>
      </c>
      <c r="M27" s="3">
        <f t="shared" si="3"/>
        <v>19108.499999999996</v>
      </c>
      <c r="N27" s="3">
        <f t="shared" si="3"/>
        <v>46416.333333333336</v>
      </c>
      <c r="O27" s="4">
        <f t="shared" si="3"/>
        <v>2</v>
      </c>
      <c r="P27" s="4">
        <f t="shared" si="3"/>
        <v>0</v>
      </c>
      <c r="Q27" s="4">
        <f t="shared" si="3"/>
        <v>7</v>
      </c>
      <c r="R27" s="4">
        <f t="shared" si="3"/>
        <v>0</v>
      </c>
      <c r="S27" s="4">
        <f t="shared" si="3"/>
        <v>1</v>
      </c>
      <c r="T27" s="4">
        <f t="shared" si="3"/>
        <v>7</v>
      </c>
      <c r="U27" s="4">
        <f t="shared" si="3"/>
        <v>0</v>
      </c>
    </row>
    <row r="30" spans="1:21" x14ac:dyDescent="0.2">
      <c r="C30" s="18" t="s">
        <v>164</v>
      </c>
    </row>
    <row r="31" spans="1:21" ht="21.25" customHeight="1" x14ac:dyDescent="0.2">
      <c r="C31" s="19" t="s">
        <v>43</v>
      </c>
    </row>
    <row r="33" spans="3:4" x14ac:dyDescent="0.2">
      <c r="C33" s="20" t="s">
        <v>370</v>
      </c>
    </row>
    <row r="34" spans="3:4" x14ac:dyDescent="0.2">
      <c r="C34" s="20" t="s">
        <v>371</v>
      </c>
    </row>
    <row r="37" spans="3:4" x14ac:dyDescent="0.2">
      <c r="C37" s="20" t="s">
        <v>165</v>
      </c>
      <c r="D37" s="20" t="s">
        <v>166</v>
      </c>
    </row>
  </sheetData>
  <sheetProtection algorithmName="SHA-512" hashValue="YOqRD7pMpwKyrdAPGRjz1CPFzm5OCoGY4EqFY+hmced6Ggr3iWmrYOzpPTh+Dko7vPCIWcEIqV41heUO2S7c2g==" saltValue="C7NVWkdcyZO7/8uTslIP+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Totalen</vt:lpstr>
      <vt:lpstr>Protocollen</vt:lpstr>
      <vt:lpstr>ABG Organisatie</vt:lpstr>
      <vt:lpstr>Goirle</vt:lpstr>
      <vt:lpstr>Hilvarenbeek</vt:lpstr>
      <vt:lpstr>Loon op Zand</vt:lpstr>
      <vt:lpstr>Oisterwijk</vt:lpstr>
      <vt:lpstr>Oosterhout</vt:lpstr>
      <vt:lpstr>Steenbergen</vt:lpstr>
      <vt:lpstr>Woensdrecht</vt:lpstr>
      <vt:lpstr>Zundert</vt:lpstr>
      <vt:lpstr>MidZuid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Rogier Diecke | DocuVision</cp:lastModifiedBy>
  <dcterms:created xsi:type="dcterms:W3CDTF">2026-03-30T18:16:50Z</dcterms:created>
  <dcterms:modified xsi:type="dcterms:W3CDTF">2026-04-14T15:08:15Z</dcterms:modified>
</cp:coreProperties>
</file>