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esktop\Aanbestedingsstukken Wagenparkbeheer Omroep Brabant\"/>
    </mc:Choice>
  </mc:AlternateContent>
  <xr:revisionPtr revIDLastSave="0" documentId="8_{376B0A5F-93A8-4FA4-9EC7-A01DD34C54EE}" xr6:coauthVersionLast="47" xr6:coauthVersionMax="47" xr10:uidLastSave="{00000000-0000-0000-0000-000000000000}"/>
  <bookViews>
    <workbookView xWindow="90" yWindow="20" windowWidth="19110" windowHeight="11260" xr2:uid="{B72A67A4-F189-4467-B384-F5448CD6628B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4" i="1"/>
  <c r="G31" i="1"/>
  <c r="G30" i="1"/>
  <c r="H28" i="1"/>
  <c r="H25" i="1"/>
  <c r="H22" i="1"/>
  <c r="H21" i="1"/>
  <c r="H18" i="1"/>
  <c r="H15" i="1"/>
  <c r="H14" i="1"/>
  <c r="H13" i="1"/>
  <c r="H10" i="1"/>
  <c r="H7" i="1"/>
  <c r="H4" i="1"/>
</calcChain>
</file>

<file path=xl/sharedStrings.xml><?xml version="1.0" encoding="utf-8"?>
<sst xmlns="http://schemas.openxmlformats.org/spreadsheetml/2006/main" count="90" uniqueCount="78">
  <si>
    <t>B</t>
  </si>
  <si>
    <t>C</t>
  </si>
  <si>
    <t>D</t>
  </si>
  <si>
    <t>E</t>
  </si>
  <si>
    <t>F</t>
  </si>
  <si>
    <t>G</t>
  </si>
  <si>
    <t>H</t>
  </si>
  <si>
    <t>J</t>
  </si>
  <si>
    <t>I</t>
  </si>
  <si>
    <t>Automerk</t>
  </si>
  <si>
    <t>Type(nummer) of motor aanduiding</t>
  </si>
  <si>
    <t>Vermogen</t>
  </si>
  <si>
    <t>Aantal versnellingen</t>
  </si>
  <si>
    <t>Kleur</t>
  </si>
  <si>
    <t xml:space="preserve">Consumenten adviesprijs </t>
  </si>
  <si>
    <t>Opslagpercentage in procenten voor dit type voertuig</t>
  </si>
  <si>
    <t>Opslag in Euro</t>
  </si>
  <si>
    <r>
      <t xml:space="preserve">Leasesommen per maand full operational lease </t>
    </r>
    <r>
      <rPr>
        <b/>
        <sz val="10"/>
        <color rgb="FFC00000"/>
        <rFont val="Calibri"/>
        <family val="2"/>
        <scheme val="minor"/>
      </rPr>
      <t>inclusief BTW</t>
    </r>
  </si>
  <si>
    <r>
      <t xml:space="preserve">Totale leasesom in Euro op basis van 60 maanden full operational lease </t>
    </r>
    <r>
      <rPr>
        <b/>
        <sz val="10"/>
        <color rgb="FFC00000"/>
        <rFont val="Calibri"/>
        <family val="2"/>
        <scheme val="minor"/>
      </rPr>
      <t>inclusief BTW</t>
    </r>
  </si>
  <si>
    <t>Ford</t>
  </si>
  <si>
    <t>Mustang</t>
  </si>
  <si>
    <t>Mach-E Standard Range RWD</t>
  </si>
  <si>
    <t>297 kW/268 pk</t>
  </si>
  <si>
    <t>automaat</t>
  </si>
  <si>
    <t>Shadow Black</t>
  </si>
  <si>
    <t xml:space="preserve"> </t>
  </si>
  <si>
    <t>Volkwagen</t>
  </si>
  <si>
    <t>ID.3</t>
  </si>
  <si>
    <t>Pro Business</t>
  </si>
  <si>
    <t>150 kW/204 pk</t>
  </si>
  <si>
    <t>Moonstone grey met zwart dak</t>
  </si>
  <si>
    <t>Renault</t>
  </si>
  <si>
    <t>Megane</t>
  </si>
  <si>
    <t>Business edition</t>
  </si>
  <si>
    <t>160 kW/220 pk</t>
  </si>
  <si>
    <t>Gris Schiste</t>
  </si>
  <si>
    <t>Peugeot</t>
  </si>
  <si>
    <t>e-2008</t>
  </si>
  <si>
    <t>SUV Style</t>
  </si>
  <si>
    <t>115kx(156pk</t>
  </si>
  <si>
    <t>Blanc OKENITE</t>
  </si>
  <si>
    <t>Allure plug-in Hybrid 225</t>
  </si>
  <si>
    <t>165kW/225pk</t>
  </si>
  <si>
    <t>Noir Perla Nera</t>
  </si>
  <si>
    <t>e-208</t>
  </si>
  <si>
    <t>Style EV</t>
  </si>
  <si>
    <t>100kW/135pk</t>
  </si>
  <si>
    <t>BYD</t>
  </si>
  <si>
    <t>Seal U</t>
  </si>
  <si>
    <t>Comfort</t>
  </si>
  <si>
    <t>160 kW/217 pk</t>
  </si>
  <si>
    <t>Tian Qing Blue</t>
  </si>
  <si>
    <t>Kia</t>
  </si>
  <si>
    <t>EV6</t>
  </si>
  <si>
    <t xml:space="preserve"> plus advanced</t>
  </si>
  <si>
    <t>168kW/229pk</t>
  </si>
  <si>
    <t>Glacier</t>
  </si>
  <si>
    <t>PV5</t>
  </si>
  <si>
    <t>Cargo L2H1 3D essential 71,2 KwH</t>
  </si>
  <si>
    <t>120 kW / 163 pk</t>
  </si>
  <si>
    <t>Automaat</t>
  </si>
  <si>
    <t>Aurora Black Pear</t>
  </si>
  <si>
    <t>Hyundai</t>
  </si>
  <si>
    <t>Tucson plug in Hybrid</t>
  </si>
  <si>
    <t>Pure Edition</t>
  </si>
  <si>
    <t>211,4kW/288pk</t>
  </si>
  <si>
    <t>Engine red solid</t>
  </si>
  <si>
    <t>Toyota</t>
  </si>
  <si>
    <t xml:space="preserve">Proace </t>
  </si>
  <si>
    <t>Verso Comfort 9 persoons</t>
  </si>
  <si>
    <t>75 kW/136 pk</t>
  </si>
  <si>
    <t>Snow White</t>
  </si>
  <si>
    <t>Gemiddelde waarde van deze voertuigen</t>
  </si>
  <si>
    <r>
      <t xml:space="preserve">Gemiddeld opslagpercentage </t>
    </r>
    <r>
      <rPr>
        <b/>
        <sz val="10"/>
        <color rgb="FFC00000"/>
        <rFont val="Calibri"/>
        <family val="2"/>
        <scheme val="minor"/>
      </rPr>
      <t>(let op mag niet groter dan 10% zijn)</t>
    </r>
  </si>
  <si>
    <t>Subtotaal:</t>
  </si>
  <si>
    <t>Af: wens 1  indien die wordt aangeboden (waarde bedraagt Euro 2.703,14)</t>
  </si>
  <si>
    <t>Fictieve inschrijfsom:</t>
  </si>
  <si>
    <t>Let op: de maximale inschrijfsom exclusief wens 1 bedraagt: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</si>
</sst>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4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42" fontId="5" fillId="0" borderId="5" xfId="0" applyNumberFormat="1" applyFont="1" applyBorder="1"/>
    <xf numFmtId="10" fontId="5" fillId="3" borderId="5" xfId="2" applyNumberFormat="1" applyFont="1" applyFill="1" applyBorder="1" applyAlignment="1">
      <alignment horizontal="center"/>
    </xf>
    <xf numFmtId="164" fontId="5" fillId="0" borderId="5" xfId="2" applyNumberFormat="1" applyFont="1" applyFill="1" applyBorder="1" applyAlignment="1">
      <alignment horizontal="center"/>
    </xf>
    <xf numFmtId="42" fontId="3" fillId="0" borderId="5" xfId="0" applyNumberFormat="1" applyFont="1" applyBorder="1"/>
    <xf numFmtId="10" fontId="3" fillId="0" borderId="5" xfId="2" applyNumberFormat="1" applyFont="1" applyBorder="1" applyAlignment="1">
      <alignment horizontal="center"/>
    </xf>
    <xf numFmtId="10" fontId="3" fillId="0" borderId="5" xfId="2" applyNumberFormat="1" applyFont="1" applyFill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10" fontId="5" fillId="0" borderId="5" xfId="2" applyNumberFormat="1" applyFont="1" applyFill="1" applyBorder="1" applyAlignment="1">
      <alignment horizontal="center"/>
    </xf>
    <xf numFmtId="0" fontId="5" fillId="0" borderId="4" xfId="0" quotePrefix="1" applyFont="1" applyBorder="1"/>
    <xf numFmtId="0" fontId="5" fillId="0" borderId="5" xfId="0" applyFont="1" applyBorder="1"/>
    <xf numFmtId="42" fontId="6" fillId="0" borderId="5" xfId="0" applyNumberFormat="1" applyFont="1" applyBorder="1"/>
    <xf numFmtId="0" fontId="5" fillId="0" borderId="4" xfId="0" applyFont="1" applyBorder="1" applyAlignment="1">
      <alignment horizontal="left"/>
    </xf>
    <xf numFmtId="42" fontId="7" fillId="0" borderId="5" xfId="0" applyNumberFormat="1" applyFont="1" applyBorder="1"/>
    <xf numFmtId="2" fontId="3" fillId="0" borderId="5" xfId="2" applyNumberFormat="1" applyFont="1" applyBorder="1" applyAlignment="1">
      <alignment horizontal="center"/>
    </xf>
    <xf numFmtId="0" fontId="5" fillId="0" borderId="7" xfId="0" quotePrefix="1" applyFont="1" applyBorder="1"/>
    <xf numFmtId="0" fontId="5" fillId="0" borderId="8" xfId="0" applyFont="1" applyBorder="1" applyAlignment="1">
      <alignment horizontal="center"/>
    </xf>
    <xf numFmtId="42" fontId="5" fillId="0" borderId="8" xfId="0" applyNumberFormat="1" applyFont="1" applyBorder="1"/>
    <xf numFmtId="10" fontId="5" fillId="3" borderId="8" xfId="2" applyNumberFormat="1" applyFont="1" applyFill="1" applyBorder="1" applyAlignment="1">
      <alignment horizontal="center"/>
    </xf>
    <xf numFmtId="164" fontId="5" fillId="0" borderId="8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2" fontId="5" fillId="0" borderId="0" xfId="0" applyNumberFormat="1" applyFont="1"/>
    <xf numFmtId="44" fontId="3" fillId="0" borderId="3" xfId="0" applyNumberFormat="1" applyFont="1" applyBorder="1"/>
    <xf numFmtId="42" fontId="8" fillId="0" borderId="0" xfId="0" applyNumberFormat="1" applyFont="1"/>
    <xf numFmtId="44" fontId="5" fillId="3" borderId="6" xfId="1" applyFont="1" applyFill="1" applyBorder="1"/>
    <xf numFmtId="0" fontId="8" fillId="0" borderId="0" xfId="0" applyFont="1"/>
    <xf numFmtId="44" fontId="3" fillId="3" borderId="6" xfId="0" applyNumberFormat="1" applyFont="1" applyFill="1" applyBorder="1"/>
    <xf numFmtId="44" fontId="5" fillId="0" borderId="0" xfId="0" applyNumberFormat="1" applyFont="1"/>
    <xf numFmtId="44" fontId="3" fillId="0" borderId="9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/>
    <xf numFmtId="44" fontId="4" fillId="0" borderId="0" xfId="0" applyNumberFormat="1" applyFont="1"/>
    <xf numFmtId="44" fontId="5" fillId="0" borderId="0" xfId="1" applyFont="1"/>
    <xf numFmtId="44" fontId="5" fillId="3" borderId="5" xfId="1" applyFont="1" applyFill="1" applyBorder="1"/>
    <xf numFmtId="44" fontId="5" fillId="3" borderId="6" xfId="1" applyFont="1" applyFill="1" applyBorder="1" applyAlignment="1">
      <alignment horizontal="center"/>
    </xf>
    <xf numFmtId="44" fontId="3" fillId="0" borderId="5" xfId="1" applyFont="1" applyBorder="1"/>
    <xf numFmtId="44" fontId="3" fillId="0" borderId="6" xfId="1" applyFont="1" applyBorder="1" applyAlignment="1">
      <alignment horizontal="center"/>
    </xf>
    <xf numFmtId="44" fontId="5" fillId="0" borderId="5" xfId="1" applyFont="1" applyBorder="1"/>
    <xf numFmtId="44" fontId="5" fillId="0" borderId="6" xfId="1" applyFont="1" applyBorder="1" applyAlignment="1">
      <alignment horizontal="center"/>
    </xf>
    <xf numFmtId="44" fontId="5" fillId="0" borderId="6" xfId="1" applyFont="1" applyBorder="1"/>
    <xf numFmtId="44" fontId="5" fillId="3" borderId="8" xfId="1" applyFont="1" applyFill="1" applyBorder="1"/>
    <xf numFmtId="44" fontId="5" fillId="3" borderId="9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98A-7931-443F-9248-224C476BE78F}">
  <dimension ref="A1:J36"/>
  <sheetViews>
    <sheetView tabSelected="1" zoomScale="80" zoomScaleNormal="80" workbookViewId="0">
      <selection activeCell="I36" sqref="I36"/>
    </sheetView>
  </sheetViews>
  <sheetFormatPr defaultRowHeight="14.5" x14ac:dyDescent="0.35"/>
  <cols>
    <col min="1" max="1" width="17.453125" bestFit="1" customWidth="1"/>
    <col min="2" max="2" width="28.54296875" bestFit="1" customWidth="1"/>
    <col min="3" max="3" width="13.1796875" bestFit="1" customWidth="1"/>
    <col min="4" max="4" width="12.90625" customWidth="1"/>
    <col min="5" max="5" width="24.81640625" bestFit="1" customWidth="1"/>
    <col min="6" max="6" width="14.7265625" customWidth="1"/>
    <col min="7" max="7" width="18.453125" customWidth="1"/>
    <col min="9" max="9" width="23.1796875" customWidth="1"/>
    <col min="10" max="10" width="31.36328125" customWidth="1"/>
  </cols>
  <sheetData>
    <row r="1" spans="1:10" ht="15" thickTop="1" x14ac:dyDescent="0.35">
      <c r="A1" s="1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 spans="1:10" ht="52" x14ac:dyDescent="0.35">
      <c r="A2" s="4" t="s">
        <v>9</v>
      </c>
      <c r="B2" s="5" t="s">
        <v>10</v>
      </c>
      <c r="C2" s="5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 t="s">
        <v>18</v>
      </c>
    </row>
    <row r="3" spans="1:10" x14ac:dyDescent="0.35">
      <c r="A3" s="8" t="s">
        <v>19</v>
      </c>
      <c r="B3" s="9"/>
      <c r="C3" s="9"/>
      <c r="D3" s="9"/>
      <c r="E3" s="9"/>
      <c r="F3" s="10"/>
      <c r="G3" s="11"/>
      <c r="H3" s="9"/>
      <c r="I3" s="9"/>
      <c r="J3" s="12"/>
    </row>
    <row r="4" spans="1:10" x14ac:dyDescent="0.35">
      <c r="A4" s="13" t="s">
        <v>20</v>
      </c>
      <c r="B4" s="14" t="s">
        <v>21</v>
      </c>
      <c r="C4" s="14" t="s">
        <v>22</v>
      </c>
      <c r="D4" s="14" t="s">
        <v>23</v>
      </c>
      <c r="E4" s="14" t="s">
        <v>24</v>
      </c>
      <c r="F4" s="15">
        <v>46970</v>
      </c>
      <c r="G4" s="16"/>
      <c r="H4" s="17">
        <f>F4*G4</f>
        <v>0</v>
      </c>
      <c r="I4" s="48"/>
      <c r="J4" s="49"/>
    </row>
    <row r="5" spans="1:10" x14ac:dyDescent="0.35">
      <c r="A5" s="13"/>
      <c r="B5" s="14"/>
      <c r="C5" s="14"/>
      <c r="D5" s="14"/>
      <c r="E5" s="14"/>
      <c r="F5" s="18" t="s">
        <v>25</v>
      </c>
      <c r="G5" s="19"/>
      <c r="H5" s="20"/>
      <c r="I5" s="50"/>
      <c r="J5" s="51"/>
    </row>
    <row r="6" spans="1:10" x14ac:dyDescent="0.35">
      <c r="A6" s="8" t="s">
        <v>26</v>
      </c>
      <c r="B6" s="14"/>
      <c r="C6" s="14"/>
      <c r="D6" s="14"/>
      <c r="E6" s="14"/>
      <c r="F6" s="15"/>
      <c r="G6" s="21"/>
      <c r="H6" s="22"/>
      <c r="I6" s="52"/>
      <c r="J6" s="53"/>
    </row>
    <row r="7" spans="1:10" x14ac:dyDescent="0.35">
      <c r="A7" s="23" t="s">
        <v>27</v>
      </c>
      <c r="B7" s="14" t="s">
        <v>28</v>
      </c>
      <c r="C7" s="14" t="s">
        <v>29</v>
      </c>
      <c r="D7" s="14" t="s">
        <v>23</v>
      </c>
      <c r="E7" s="14" t="s">
        <v>30</v>
      </c>
      <c r="F7" s="15">
        <v>44780</v>
      </c>
      <c r="G7" s="16"/>
      <c r="H7" s="17">
        <f>F7*G7</f>
        <v>0</v>
      </c>
      <c r="I7" s="48"/>
      <c r="J7" s="49"/>
    </row>
    <row r="8" spans="1:10" x14ac:dyDescent="0.35">
      <c r="A8" s="13"/>
      <c r="B8" s="14"/>
      <c r="C8" s="14"/>
      <c r="D8" s="14"/>
      <c r="E8" s="14"/>
      <c r="F8" s="18" t="s">
        <v>25</v>
      </c>
      <c r="G8" s="19"/>
      <c r="H8" s="20"/>
      <c r="I8" s="50"/>
      <c r="J8" s="51"/>
    </row>
    <row r="9" spans="1:10" x14ac:dyDescent="0.35">
      <c r="A9" s="8" t="s">
        <v>31</v>
      </c>
      <c r="B9" s="24"/>
      <c r="C9" s="14"/>
      <c r="D9" s="14"/>
      <c r="E9" s="14"/>
      <c r="F9" s="15"/>
      <c r="G9" s="21"/>
      <c r="H9" s="22"/>
      <c r="I9" s="52"/>
      <c r="J9" s="53"/>
    </row>
    <row r="10" spans="1:10" x14ac:dyDescent="0.35">
      <c r="A10" s="13" t="s">
        <v>32</v>
      </c>
      <c r="B10" s="14" t="s">
        <v>33</v>
      </c>
      <c r="C10" s="14" t="s">
        <v>34</v>
      </c>
      <c r="D10" s="14" t="s">
        <v>23</v>
      </c>
      <c r="E10" s="14" t="s">
        <v>35</v>
      </c>
      <c r="F10" s="15">
        <v>33790</v>
      </c>
      <c r="G10" s="16"/>
      <c r="H10" s="17">
        <f>F10*G10</f>
        <v>0</v>
      </c>
      <c r="I10" s="48"/>
      <c r="J10" s="49"/>
    </row>
    <row r="11" spans="1:10" x14ac:dyDescent="0.35">
      <c r="A11" s="13"/>
      <c r="B11" s="14"/>
      <c r="C11" s="14"/>
      <c r="D11" s="14"/>
      <c r="E11" s="14"/>
      <c r="F11" s="25" t="s">
        <v>25</v>
      </c>
      <c r="G11" s="19"/>
      <c r="H11" s="20"/>
      <c r="I11" s="50"/>
      <c r="J11" s="51"/>
    </row>
    <row r="12" spans="1:10" x14ac:dyDescent="0.35">
      <c r="A12" s="8" t="s">
        <v>36</v>
      </c>
      <c r="B12" s="14"/>
      <c r="C12" s="14"/>
      <c r="D12" s="14"/>
      <c r="E12" s="14"/>
      <c r="F12" s="15"/>
      <c r="G12" s="21"/>
      <c r="H12" s="22"/>
      <c r="I12" s="52"/>
      <c r="J12" s="53"/>
    </row>
    <row r="13" spans="1:10" x14ac:dyDescent="0.35">
      <c r="A13" s="13" t="s">
        <v>37</v>
      </c>
      <c r="B13" s="14" t="s">
        <v>38</v>
      </c>
      <c r="C13" s="14" t="s">
        <v>39</v>
      </c>
      <c r="D13" s="14" t="s">
        <v>23</v>
      </c>
      <c r="E13" s="14" t="s">
        <v>40</v>
      </c>
      <c r="F13" s="15">
        <v>35800</v>
      </c>
      <c r="G13" s="16"/>
      <c r="H13" s="17">
        <f>F13*G13</f>
        <v>0</v>
      </c>
      <c r="I13" s="48"/>
      <c r="J13" s="49"/>
    </row>
    <row r="14" spans="1:10" x14ac:dyDescent="0.35">
      <c r="A14" s="26">
        <v>3008</v>
      </c>
      <c r="B14" s="14" t="s">
        <v>41</v>
      </c>
      <c r="C14" s="14" t="s">
        <v>42</v>
      </c>
      <c r="D14" s="14" t="s">
        <v>23</v>
      </c>
      <c r="E14" s="14" t="s">
        <v>43</v>
      </c>
      <c r="F14" s="27">
        <v>44940</v>
      </c>
      <c r="G14" s="16"/>
      <c r="H14" s="17">
        <f>F14*G14</f>
        <v>0</v>
      </c>
      <c r="I14" s="48"/>
      <c r="J14" s="49"/>
    </row>
    <row r="15" spans="1:10" x14ac:dyDescent="0.35">
      <c r="A15" s="13" t="s">
        <v>44</v>
      </c>
      <c r="B15" s="14" t="s">
        <v>45</v>
      </c>
      <c r="C15" s="14" t="s">
        <v>46</v>
      </c>
      <c r="D15" s="14" t="s">
        <v>23</v>
      </c>
      <c r="E15" s="14" t="s">
        <v>43</v>
      </c>
      <c r="F15" s="15">
        <v>32250</v>
      </c>
      <c r="G15" s="16"/>
      <c r="H15" s="17">
        <f>F15*G15</f>
        <v>0</v>
      </c>
      <c r="I15" s="48"/>
      <c r="J15" s="49"/>
    </row>
    <row r="16" spans="1:10" x14ac:dyDescent="0.35">
      <c r="A16" s="13"/>
      <c r="B16" s="14"/>
      <c r="C16" s="14"/>
      <c r="D16" s="14"/>
      <c r="E16" s="14"/>
      <c r="F16" s="15"/>
      <c r="G16" s="19"/>
      <c r="H16" s="20"/>
      <c r="I16" s="50"/>
      <c r="J16" s="51"/>
    </row>
    <row r="17" spans="1:10" x14ac:dyDescent="0.35">
      <c r="A17" s="8" t="s">
        <v>47</v>
      </c>
      <c r="B17" s="14"/>
      <c r="C17" s="14"/>
      <c r="D17" s="14"/>
      <c r="E17" s="14"/>
      <c r="F17" s="15"/>
      <c r="G17" s="19"/>
      <c r="H17" s="20"/>
      <c r="I17" s="50"/>
      <c r="J17" s="51"/>
    </row>
    <row r="18" spans="1:10" x14ac:dyDescent="0.35">
      <c r="A18" s="26" t="s">
        <v>48</v>
      </c>
      <c r="B18" s="14" t="s">
        <v>49</v>
      </c>
      <c r="C18" s="14" t="s">
        <v>50</v>
      </c>
      <c r="D18" s="14" t="s">
        <v>23</v>
      </c>
      <c r="E18" s="14" t="s">
        <v>51</v>
      </c>
      <c r="F18" s="15">
        <v>45690</v>
      </c>
      <c r="G18" s="16"/>
      <c r="H18" s="17">
        <f>F18*G18</f>
        <v>0</v>
      </c>
      <c r="I18" s="48"/>
      <c r="J18" s="49"/>
    </row>
    <row r="19" spans="1:10" x14ac:dyDescent="0.35">
      <c r="A19" s="26"/>
      <c r="B19" s="14"/>
      <c r="C19" s="14"/>
      <c r="D19" s="14"/>
      <c r="E19" s="14"/>
      <c r="F19" s="15"/>
      <c r="G19" s="24"/>
      <c r="H19" s="24"/>
      <c r="I19" s="52"/>
      <c r="J19" s="54"/>
    </row>
    <row r="20" spans="1:10" x14ac:dyDescent="0.35">
      <c r="A20" s="8" t="s">
        <v>52</v>
      </c>
      <c r="B20" s="24"/>
      <c r="C20" s="24"/>
      <c r="D20" s="24"/>
      <c r="E20" s="24"/>
      <c r="F20" s="24"/>
      <c r="G20" s="24"/>
      <c r="H20" s="24"/>
      <c r="I20" s="52"/>
      <c r="J20" s="54"/>
    </row>
    <row r="21" spans="1:10" x14ac:dyDescent="0.35">
      <c r="A21" s="13" t="s">
        <v>53</v>
      </c>
      <c r="B21" s="14" t="s">
        <v>54</v>
      </c>
      <c r="C21" s="14" t="s">
        <v>55</v>
      </c>
      <c r="D21" s="14" t="s">
        <v>23</v>
      </c>
      <c r="E21" s="14" t="s">
        <v>56</v>
      </c>
      <c r="F21" s="15">
        <v>55995</v>
      </c>
      <c r="G21" s="16"/>
      <c r="H21" s="17">
        <f>F21*G21</f>
        <v>0</v>
      </c>
      <c r="I21" s="48"/>
      <c r="J21" s="49"/>
    </row>
    <row r="22" spans="1:10" x14ac:dyDescent="0.35">
      <c r="A22" s="13" t="s">
        <v>57</v>
      </c>
      <c r="B22" s="14" t="s">
        <v>58</v>
      </c>
      <c r="C22" s="14" t="s">
        <v>59</v>
      </c>
      <c r="D22" s="14" t="s">
        <v>60</v>
      </c>
      <c r="E22" s="14" t="s">
        <v>61</v>
      </c>
      <c r="F22" s="15">
        <v>44360.7</v>
      </c>
      <c r="G22" s="16"/>
      <c r="H22" s="17">
        <f>F22*G22</f>
        <v>0</v>
      </c>
      <c r="I22" s="48"/>
      <c r="J22" s="49"/>
    </row>
    <row r="23" spans="1:10" x14ac:dyDescent="0.35">
      <c r="A23" s="13"/>
      <c r="B23" s="14"/>
      <c r="C23" s="14"/>
      <c r="D23" s="14"/>
      <c r="E23" s="14"/>
      <c r="F23" s="15"/>
      <c r="G23" s="19"/>
      <c r="H23" s="20"/>
      <c r="I23" s="50"/>
      <c r="J23" s="51"/>
    </row>
    <row r="24" spans="1:10" x14ac:dyDescent="0.35">
      <c r="A24" s="8" t="s">
        <v>62</v>
      </c>
      <c r="B24" s="14"/>
      <c r="C24" s="14"/>
      <c r="D24" s="14"/>
      <c r="E24" s="14"/>
      <c r="F24" s="15"/>
      <c r="G24" s="19"/>
      <c r="H24" s="20"/>
      <c r="I24" s="50"/>
      <c r="J24" s="51"/>
    </row>
    <row r="25" spans="1:10" x14ac:dyDescent="0.35">
      <c r="A25" s="13" t="s">
        <v>63</v>
      </c>
      <c r="B25" s="14" t="s">
        <v>64</v>
      </c>
      <c r="C25" s="14" t="s">
        <v>65</v>
      </c>
      <c r="D25" s="14" t="s">
        <v>23</v>
      </c>
      <c r="E25" s="14" t="s">
        <v>66</v>
      </c>
      <c r="F25" s="15">
        <v>43995</v>
      </c>
      <c r="G25" s="16"/>
      <c r="H25" s="17">
        <f>F25*G25</f>
        <v>0</v>
      </c>
      <c r="I25" s="48"/>
      <c r="J25" s="49"/>
    </row>
    <row r="26" spans="1:10" x14ac:dyDescent="0.35">
      <c r="A26" s="13"/>
      <c r="B26" s="14"/>
      <c r="C26" s="14"/>
      <c r="D26" s="14"/>
      <c r="E26" s="14"/>
      <c r="F26" s="15"/>
      <c r="G26" s="28"/>
      <c r="H26" s="20"/>
      <c r="I26" s="50"/>
      <c r="J26" s="51"/>
    </row>
    <row r="27" spans="1:10" x14ac:dyDescent="0.35">
      <c r="A27" s="8" t="s">
        <v>67</v>
      </c>
      <c r="B27" s="14"/>
      <c r="C27" s="14"/>
      <c r="D27" s="14"/>
      <c r="E27" s="14"/>
      <c r="F27" s="15"/>
      <c r="G27" s="19"/>
      <c r="H27" s="20"/>
      <c r="I27" s="50"/>
      <c r="J27" s="51"/>
    </row>
    <row r="28" spans="1:10" ht="15" thickBot="1" x14ac:dyDescent="0.4">
      <c r="A28" s="29" t="s">
        <v>68</v>
      </c>
      <c r="B28" s="30" t="s">
        <v>69</v>
      </c>
      <c r="C28" s="30" t="s">
        <v>70</v>
      </c>
      <c r="D28" s="30" t="s">
        <v>23</v>
      </c>
      <c r="E28" s="30" t="s">
        <v>71</v>
      </c>
      <c r="F28" s="31">
        <v>62970</v>
      </c>
      <c r="G28" s="32"/>
      <c r="H28" s="33">
        <f>F28*G28</f>
        <v>0</v>
      </c>
      <c r="I28" s="55"/>
      <c r="J28" s="56"/>
    </row>
    <row r="29" spans="1:10" ht="15.5" thickTop="1" thickBot="1" x14ac:dyDescent="0.4">
      <c r="A29" s="34"/>
      <c r="B29" s="35"/>
      <c r="C29" s="35"/>
      <c r="D29" s="35"/>
      <c r="E29" s="35"/>
      <c r="F29" s="36"/>
      <c r="G29" s="35"/>
      <c r="H29" s="35"/>
      <c r="I29" s="35"/>
      <c r="J29" s="35"/>
    </row>
    <row r="30" spans="1:10" ht="15" thickTop="1" x14ac:dyDescent="0.35">
      <c r="A30" s="58" t="s">
        <v>72</v>
      </c>
      <c r="B30" s="59"/>
      <c r="C30" s="59"/>
      <c r="D30" s="59"/>
      <c r="E30" s="59"/>
      <c r="F30" s="59"/>
      <c r="G30" s="37">
        <f>(F4+F7+F10+F13+F14+F15+F18+F21+F22+F25+F28)/10</f>
        <v>49154.07</v>
      </c>
      <c r="H30" s="38"/>
      <c r="I30" s="35"/>
      <c r="J30" s="35"/>
    </row>
    <row r="31" spans="1:10" x14ac:dyDescent="0.35">
      <c r="A31" s="60" t="s">
        <v>73</v>
      </c>
      <c r="B31" s="61"/>
      <c r="C31" s="61"/>
      <c r="D31" s="61"/>
      <c r="E31" s="61"/>
      <c r="F31" s="61"/>
      <c r="G31" s="39">
        <f>(G4+G7+G10+G13+G14+G15+G18+G21+G22+G25+G28)/10</f>
        <v>0</v>
      </c>
      <c r="H31" s="40"/>
      <c r="I31" s="35"/>
      <c r="J31" s="35"/>
    </row>
    <row r="32" spans="1:10" x14ac:dyDescent="0.35">
      <c r="A32" s="60" t="s">
        <v>74</v>
      </c>
      <c r="B32" s="61"/>
      <c r="C32" s="61"/>
      <c r="D32" s="61"/>
      <c r="E32" s="61"/>
      <c r="F32" s="61"/>
      <c r="G32" s="39"/>
      <c r="H32" s="40"/>
      <c r="I32" s="35"/>
      <c r="J32" s="35"/>
    </row>
    <row r="33" spans="1:10" x14ac:dyDescent="0.35">
      <c r="A33" s="62" t="s">
        <v>75</v>
      </c>
      <c r="B33" s="61"/>
      <c r="C33" s="61"/>
      <c r="D33" s="61"/>
      <c r="E33" s="61"/>
      <c r="F33" s="61"/>
      <c r="G33" s="41"/>
      <c r="H33" s="38"/>
      <c r="I33" s="42"/>
      <c r="J33" s="35"/>
    </row>
    <row r="34" spans="1:10" ht="15" thickBot="1" x14ac:dyDescent="0.4">
      <c r="A34" s="63" t="s">
        <v>76</v>
      </c>
      <c r="B34" s="64"/>
      <c r="C34" s="64"/>
      <c r="D34" s="64"/>
      <c r="E34" s="64"/>
      <c r="F34" s="64"/>
      <c r="G34" s="43">
        <f>G32-G33</f>
        <v>0</v>
      </c>
      <c r="H34" s="35"/>
      <c r="I34" s="35"/>
      <c r="J34" s="35"/>
    </row>
    <row r="35" spans="1:10" ht="15" thickTop="1" x14ac:dyDescent="0.35">
      <c r="A35" s="35"/>
      <c r="B35" s="44"/>
      <c r="C35" s="44"/>
      <c r="D35" s="44"/>
      <c r="E35" s="44"/>
      <c r="F35" s="44"/>
      <c r="G35" s="45"/>
      <c r="H35" s="35"/>
      <c r="I35" s="35"/>
      <c r="J35" s="35"/>
    </row>
    <row r="36" spans="1:10" x14ac:dyDescent="0.35">
      <c r="A36" s="57" t="s">
        <v>77</v>
      </c>
      <c r="B36" s="57"/>
      <c r="C36" s="57"/>
      <c r="D36" s="57"/>
      <c r="E36" s="57"/>
      <c r="F36" s="57"/>
      <c r="G36" s="46">
        <f>G30*1.1</f>
        <v>54069.477000000006</v>
      </c>
      <c r="H36" s="36"/>
      <c r="I36" s="47"/>
      <c r="J36" s="47"/>
    </row>
  </sheetData>
  <mergeCells count="6">
    <mergeCell ref="A36:F36"/>
    <mergeCell ref="A30:F30"/>
    <mergeCell ref="A31:F31"/>
    <mergeCell ref="A32:F32"/>
    <mergeCell ref="A33:F33"/>
    <mergeCell ref="A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van Berkel</dc:creator>
  <cp:lastModifiedBy>Jacques van Berkel</cp:lastModifiedBy>
  <dcterms:created xsi:type="dcterms:W3CDTF">2026-04-13T15:20:56Z</dcterms:created>
  <dcterms:modified xsi:type="dcterms:W3CDTF">2026-04-16T07:04:46Z</dcterms:modified>
</cp:coreProperties>
</file>