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railbv-my.sharepoint.com/personal/bianca_beerendonk_ka_prorail_nl/Documents/Bureaublad/ASM Lijst 3/"/>
    </mc:Choice>
  </mc:AlternateContent>
  <xr:revisionPtr revIDLastSave="6" documentId="8_{4E6D6726-76C5-41AF-9E70-57843F78F95B}" xr6:coauthVersionLast="47" xr6:coauthVersionMax="47" xr10:uidLastSave="{C15E543A-AD5E-4C7F-A093-32E700BAFBF2}"/>
  <bookViews>
    <workbookView xWindow="-110" yWindow="-110" windowWidth="19420" windowHeight="11500" xr2:uid="{B030C4E4-F83D-4081-84B8-6E48020098AB}"/>
  </bookViews>
  <sheets>
    <sheet name="Lijst 3" sheetId="2" r:id="rId1"/>
  </sheets>
  <definedNames>
    <definedName name="_xlnm._FilterDatabase" localSheetId="0" hidden="1">'Lijst 3'!$B$5:$AI$37</definedName>
    <definedName name="_xlnm.Print_Area" localSheetId="0">'Lijst 3'!$B$1:$Z$37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6" i="2" l="1"/>
  <c r="U36" i="2"/>
  <c r="P36" i="2"/>
  <c r="N36" i="2"/>
  <c r="S33" i="2"/>
  <c r="S21" i="2"/>
  <c r="S20" i="2"/>
  <c r="S17" i="2"/>
  <c r="S16" i="2"/>
  <c r="S15" i="2"/>
  <c r="S14" i="2"/>
  <c r="S5" i="2"/>
  <c r="S32" i="2"/>
  <c r="S31" i="2"/>
  <c r="S30" i="2"/>
  <c r="S29" i="2"/>
  <c r="S28" i="2"/>
  <c r="S27" i="2"/>
  <c r="S26" i="2"/>
  <c r="S22" i="2"/>
  <c r="S13" i="2"/>
  <c r="S8" i="2"/>
  <c r="S7" i="2"/>
  <c r="S36" i="2" s="1"/>
  <c r="X34" i="2" l="1"/>
  <c r="X36" i="2" s="1"/>
  <c r="B6" i="2"/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l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</calcChain>
</file>

<file path=xl/sharedStrings.xml><?xml version="1.0" encoding="utf-8"?>
<sst xmlns="http://schemas.openxmlformats.org/spreadsheetml/2006/main" count="242" uniqueCount="121">
  <si>
    <t xml:space="preserve">Project: </t>
  </si>
  <si>
    <t>R-537401 Anti-suicide maatregelen tranche 3</t>
  </si>
  <si>
    <t xml:space="preserve">Betreft:  </t>
  </si>
  <si>
    <t>overzicht uit te voeren locaties</t>
  </si>
  <si>
    <t>Versie: D1.0</t>
  </si>
  <si>
    <t>Status: Definitief</t>
  </si>
  <si>
    <t>Prioritering</t>
  </si>
  <si>
    <t>Locatie</t>
  </si>
  <si>
    <t xml:space="preserve">Scope </t>
  </si>
  <si>
    <t>Type</t>
  </si>
  <si>
    <t>Geocode</t>
  </si>
  <si>
    <t>Kilometrering</t>
  </si>
  <si>
    <t>Traject</t>
  </si>
  <si>
    <t>Regio</t>
  </si>
  <si>
    <t>Gebied</t>
  </si>
  <si>
    <t>Hekwerk</t>
  </si>
  <si>
    <t>Hoeveelheid
 (m1)</t>
  </si>
  <si>
    <t>Ingang hekwerk (poort)</t>
  </si>
  <si>
    <t>Hoeveelheid 
(st)</t>
  </si>
  <si>
    <t xml:space="preserve"> Anti-LoopMatten</t>
  </si>
  <si>
    <t>Hoeveelheid
(st)</t>
  </si>
  <si>
    <r>
      <rPr>
        <b/>
        <sz val="10"/>
        <color rgb="FF000000"/>
        <rFont val="Barlow"/>
      </rPr>
      <t>OVERWEGEN</t>
    </r>
    <r>
      <rPr>
        <sz val="10"/>
        <color rgb="FF000000"/>
        <rFont val="Barlow"/>
      </rPr>
      <t xml:space="preserve">: 
x16 m2
</t>
    </r>
  </si>
  <si>
    <t>Einde perron voorziening</t>
  </si>
  <si>
    <t>Hoeveelheid 
(m1)</t>
  </si>
  <si>
    <t>Anti-LoopMatten perrons</t>
  </si>
  <si>
    <r>
      <rPr>
        <b/>
        <sz val="10"/>
        <color rgb="FF000000"/>
        <rFont val="Barlow"/>
      </rPr>
      <t xml:space="preserve">PERRON
</t>
    </r>
    <r>
      <rPr>
        <sz val="10"/>
        <color rgb="FF000000"/>
        <rFont val="Barlow"/>
      </rPr>
      <t>x1 m2</t>
    </r>
  </si>
  <si>
    <t>113 borden</t>
  </si>
  <si>
    <t xml:space="preserve"> AHOB  Kandelaarweg / Kerkweg</t>
  </si>
  <si>
    <t>vast</t>
  </si>
  <si>
    <t>Overweg</t>
  </si>
  <si>
    <t>76.4</t>
  </si>
  <si>
    <t>Den Haag HS - Schiedam Centrum</t>
  </si>
  <si>
    <t>Randstad Zuid</t>
  </si>
  <si>
    <t>Zuid-Holland Noord</t>
  </si>
  <si>
    <t>Doetinchem Hulleweg / Ooymanlaan</t>
  </si>
  <si>
    <t>Baanvak</t>
  </si>
  <si>
    <t>29.9 en 31.6</t>
  </si>
  <si>
    <t>Winterswijk-Zevenaar</t>
  </si>
  <si>
    <t>Noordoost</t>
  </si>
  <si>
    <t>Oost</t>
  </si>
  <si>
    <t>WILO Westerweg 51a/ velengde Kuillaan</t>
  </si>
  <si>
    <t>44.9</t>
  </si>
  <si>
    <t>Alkmaar - Uitgeest</t>
  </si>
  <si>
    <t>Randstad Noord</t>
  </si>
  <si>
    <t>Noord-West</t>
  </si>
  <si>
    <t xml:space="preserve">AHOB-MINI Ravensteinselaan </t>
  </si>
  <si>
    <t>33.0</t>
  </si>
  <si>
    <t>Hilversum - Baarn</t>
  </si>
  <si>
    <t>Midden</t>
  </si>
  <si>
    <t xml:space="preserve">Voorhout </t>
  </si>
  <si>
    <t>Station</t>
  </si>
  <si>
    <t>38.7</t>
  </si>
  <si>
    <t>Haarlem - Warmond</t>
  </si>
  <si>
    <t>Leiden Centraal</t>
  </si>
  <si>
    <t>45.8</t>
  </si>
  <si>
    <t>Den Haag Mariahoeve</t>
  </si>
  <si>
    <t>57.1</t>
  </si>
  <si>
    <t>Zwolle</t>
  </si>
  <si>
    <t>2.8</t>
  </si>
  <si>
    <t>603 Zwolle</t>
  </si>
  <si>
    <t>Noord</t>
  </si>
  <si>
    <t>Paltzerweg</t>
  </si>
  <si>
    <t xml:space="preserve">Overweg </t>
  </si>
  <si>
    <t>14.3</t>
  </si>
  <si>
    <t>Den Dolder - Amersfoort</t>
  </si>
  <si>
    <t>Almelo de Riet</t>
  </si>
  <si>
    <t>Almelo - Hengelo</t>
  </si>
  <si>
    <t>AHOB Ordermolenweg</t>
  </si>
  <si>
    <t>84.5</t>
  </si>
  <si>
    <t>Barneveld Noord - Apeldoorn</t>
  </si>
  <si>
    <t>AHOB Heihoekstraat/Heihoeksingel</t>
  </si>
  <si>
    <t>38.6</t>
  </si>
  <si>
    <t>Hertogenbosch ('s) - Nijmegen</t>
  </si>
  <si>
    <t>Zuid</t>
  </si>
  <si>
    <t>Zuid-West</t>
  </si>
  <si>
    <t>AHOB Attelakenseweg</t>
  </si>
  <si>
    <t>17.0</t>
  </si>
  <si>
    <t>Roosendaal - Breda</t>
  </si>
  <si>
    <t>Assen</t>
  </si>
  <si>
    <t>49.3</t>
  </si>
  <si>
    <t>Den Haag Moerwijk</t>
  </si>
  <si>
    <t>63.2</t>
  </si>
  <si>
    <t xml:space="preserve">Hoorn - overweg Koepoortstraat </t>
  </si>
  <si>
    <t>Hoorn</t>
  </si>
  <si>
    <t>Hoorn - overweg Liornestraat</t>
  </si>
  <si>
    <t>Herenstraat Bussum</t>
  </si>
  <si>
    <t>Weesp Aansluiting - Hilversum</t>
  </si>
  <si>
    <t>Station Hilversum Mediapark</t>
  </si>
  <si>
    <t>26.3</t>
  </si>
  <si>
    <t>Weesp Aansluiting - Hilversum)</t>
  </si>
  <si>
    <t xml:space="preserve">Station Hilversum kilometer </t>
  </si>
  <si>
    <t>28.4</t>
  </si>
  <si>
    <t>Hilversum</t>
  </si>
  <si>
    <t xml:space="preserve">Station Baarn kilometer </t>
  </si>
  <si>
    <t>Baarn</t>
  </si>
  <si>
    <t>AHOB Luitenant Generaal Van Heutszlaan / Stationsweg</t>
  </si>
  <si>
    <t>35.8</t>
  </si>
  <si>
    <t>AHOB Torenlaan</t>
  </si>
  <si>
    <t>36.45</t>
  </si>
  <si>
    <t>Mini Ahob AMF-BRN Grote Melmweg</t>
  </si>
  <si>
    <t>38.2</t>
  </si>
  <si>
    <t>Baarn - Amersfoort</t>
  </si>
  <si>
    <t>Mini Ahob AMF-BRN Weideweg</t>
  </si>
  <si>
    <t>38.9</t>
  </si>
  <si>
    <t>Mini Ahob AMF-BRN Eemweg</t>
  </si>
  <si>
    <t>39.7</t>
  </si>
  <si>
    <t>Mini Ahob AMF-BRN Spiekerweg</t>
  </si>
  <si>
    <t>optioneel</t>
  </si>
  <si>
    <t>41.0</t>
  </si>
  <si>
    <t>AHOB AMF-BRN Peter van der Breemerweg</t>
  </si>
  <si>
    <t>41.9</t>
  </si>
  <si>
    <t>AHOB AMF Soesterweg</t>
  </si>
  <si>
    <t>42.7</t>
  </si>
  <si>
    <t>Amersfoort</t>
  </si>
  <si>
    <t>Amersfoort Centraal</t>
  </si>
  <si>
    <t>44.6</t>
  </si>
  <si>
    <t>Station Amersfoort Schothorst</t>
  </si>
  <si>
    <t>24.3</t>
  </si>
  <si>
    <t>Amersfoort Aansl. - Hattemerbroek</t>
  </si>
  <si>
    <t>Noot:</t>
  </si>
  <si>
    <t>Voor anti-loopmatten dient 16 m2 per spoor (eenzijdig) aangehouden te worden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</si>
</sst>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1"/>
      <name val="Arial"/>
      <family val="2"/>
    </font>
    <font>
      <b/>
      <sz val="10"/>
      <color rgb="FF000000"/>
      <name val="Barlow"/>
    </font>
    <font>
      <sz val="10"/>
      <color rgb="FF000000"/>
      <name val="Barlow"/>
    </font>
    <font>
      <b/>
      <strike/>
      <sz val="10"/>
      <color rgb="FFFF0000"/>
      <name val="Barlow"/>
    </font>
    <font>
      <sz val="10"/>
      <name val="Barlow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textRotation="60"/>
    </xf>
    <xf numFmtId="0" fontId="2" fillId="4" borderId="2" xfId="0" applyFont="1" applyFill="1" applyBorder="1" applyAlignment="1">
      <alignment vertical="center" textRotation="60"/>
    </xf>
    <xf numFmtId="0" fontId="2" fillId="4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vertical="center" textRotation="60" wrapText="1"/>
    </xf>
    <xf numFmtId="0" fontId="3" fillId="0" borderId="0" xfId="0" applyFont="1"/>
    <xf numFmtId="0" fontId="2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vertical="center" textRotation="60" wrapText="1"/>
    </xf>
    <xf numFmtId="0" fontId="6" fillId="5" borderId="3" xfId="0" applyFont="1" applyFill="1" applyBorder="1" applyAlignment="1">
      <alignment horizontal="center"/>
    </xf>
    <xf numFmtId="0" fontId="0" fillId="6" borderId="0" xfId="0" applyFill="1"/>
    <xf numFmtId="0" fontId="2" fillId="3" borderId="1" xfId="0" applyFont="1" applyFill="1" applyBorder="1" applyAlignment="1">
      <alignment horizontal="center" vertical="center"/>
    </xf>
    <xf numFmtId="0" fontId="0" fillId="3" borderId="0" xfId="0" applyFill="1"/>
    <xf numFmtId="0" fontId="7" fillId="5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5" fillId="6" borderId="8" xfId="0" applyFont="1" applyFill="1" applyBorder="1"/>
    <xf numFmtId="0" fontId="2" fillId="6" borderId="1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center" indent="1"/>
    </xf>
    <xf numFmtId="0" fontId="5" fillId="6" borderId="9" xfId="0" applyFont="1" applyFill="1" applyBorder="1" applyAlignment="1">
      <alignment horizontal="center" inden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 indent="1"/>
    </xf>
    <xf numFmtId="0" fontId="5" fillId="6" borderId="10" xfId="0" applyFont="1" applyFill="1" applyBorder="1" applyAlignment="1">
      <alignment horizontal="center" indent="1"/>
    </xf>
    <xf numFmtId="0" fontId="5" fillId="7" borderId="2" xfId="0" applyFont="1" applyFill="1" applyBorder="1"/>
    <xf numFmtId="0" fontId="5" fillId="6" borderId="2" xfId="0" applyFont="1" applyFill="1" applyBorder="1" applyAlignment="1">
      <alignment wrapText="1"/>
    </xf>
    <xf numFmtId="0" fontId="5" fillId="6" borderId="2" xfId="0" applyFont="1" applyFill="1" applyBorder="1" applyAlignment="1">
      <alignment horizontal="center" wrapText="1" indent="1"/>
    </xf>
    <xf numFmtId="0" fontId="5" fillId="6" borderId="10" xfId="0" applyFont="1" applyFill="1" applyBorder="1" applyAlignment="1">
      <alignment horizontal="center" wrapText="1" indent="1"/>
    </xf>
    <xf numFmtId="3" fontId="5" fillId="6" borderId="10" xfId="0" applyNumberFormat="1" applyFont="1" applyFill="1" applyBorder="1" applyAlignment="1">
      <alignment horizontal="center" wrapText="1" indent="1"/>
    </xf>
    <xf numFmtId="3" fontId="5" fillId="6" borderId="10" xfId="0" applyNumberFormat="1" applyFont="1" applyFill="1" applyBorder="1" applyAlignment="1">
      <alignment horizontal="center" indent="1"/>
    </xf>
    <xf numFmtId="0" fontId="5" fillId="6" borderId="6" xfId="0" applyFont="1" applyFill="1" applyBorder="1"/>
    <xf numFmtId="0" fontId="5" fillId="6" borderId="6" xfId="0" applyFont="1" applyFill="1" applyBorder="1" applyAlignment="1">
      <alignment horizontal="center" indent="1"/>
    </xf>
    <xf numFmtId="0" fontId="5" fillId="6" borderId="11" xfId="0" applyFont="1" applyFill="1" applyBorder="1" applyAlignment="1">
      <alignment horizontal="center" indent="1"/>
    </xf>
    <xf numFmtId="0" fontId="5" fillId="6" borderId="1" xfId="0" applyFont="1" applyFill="1" applyBorder="1"/>
    <xf numFmtId="0" fontId="5" fillId="6" borderId="4" xfId="0" applyFont="1" applyFill="1" applyBorder="1" applyAlignment="1">
      <alignment horizontal="center" indent="1"/>
    </xf>
    <xf numFmtId="0" fontId="5" fillId="6" borderId="7" xfId="0" applyFont="1" applyFill="1" applyBorder="1" applyAlignment="1">
      <alignment horizontal="center" indent="1"/>
    </xf>
    <xf numFmtId="0" fontId="5" fillId="7" borderId="5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5" fillId="8" borderId="1" xfId="0" applyFont="1" applyFill="1" applyBorder="1"/>
    <xf numFmtId="0" fontId="2" fillId="8" borderId="1" xfId="0" applyFont="1" applyFill="1" applyBorder="1" applyAlignment="1">
      <alignment vertical="center"/>
    </xf>
    <xf numFmtId="0" fontId="5" fillId="8" borderId="4" xfId="0" applyFont="1" applyFill="1" applyBorder="1" applyAlignment="1">
      <alignment horizontal="center" indent="1"/>
    </xf>
    <xf numFmtId="0" fontId="5" fillId="8" borderId="7" xfId="0" applyFont="1" applyFill="1" applyBorder="1" applyAlignment="1">
      <alignment horizontal="center" indent="1"/>
    </xf>
    <xf numFmtId="0" fontId="5" fillId="8" borderId="2" xfId="0" applyFont="1" applyFill="1" applyBorder="1"/>
    <xf numFmtId="0" fontId="0" fillId="8" borderId="0" xfId="0" applyFill="1"/>
    <xf numFmtId="0" fontId="5" fillId="8" borderId="1" xfId="0" applyFont="1" applyFill="1" applyBorder="1" applyAlignment="1">
      <alignment horizontal="center" indent="1"/>
    </xf>
    <xf numFmtId="0" fontId="5" fillId="8" borderId="10" xfId="0" applyFont="1" applyFill="1" applyBorder="1" applyAlignment="1">
      <alignment horizontal="center" indent="1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center" indent="1"/>
    </xf>
    <xf numFmtId="0" fontId="5" fillId="9" borderId="10" xfId="0" applyFont="1" applyFill="1" applyBorder="1" applyAlignment="1">
      <alignment horizontal="center" inden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3EA5-4564-41F3-8A3B-B9A7E9AD418F}">
  <sheetPr>
    <pageSetUpPr fitToPage="1"/>
  </sheetPr>
  <dimension ref="A1:BV37"/>
  <sheetViews>
    <sheetView tabSelected="1" topLeftCell="B1" zoomScale="85" zoomScaleNormal="85" workbookViewId="0">
      <pane ySplit="4" topLeftCell="A24" activePane="bottomLeft" state="frozen"/>
      <selection activeCell="B1" sqref="B1"/>
      <selection pane="bottomLeft" activeCell="B32" sqref="B32:L35"/>
    </sheetView>
  </sheetViews>
  <sheetFormatPr defaultRowHeight="12.75" customHeight="1" x14ac:dyDescent="0.25"/>
  <cols>
    <col min="1" max="1" width="2.26953125" hidden="1" customWidth="1"/>
    <col min="2" max="2" width="7.1796875" customWidth="1"/>
    <col min="3" max="3" width="54.1796875" customWidth="1"/>
    <col min="4" max="4" width="9.1796875" hidden="1" customWidth="1"/>
    <col min="5" max="5" width="9.26953125" bestFit="1" customWidth="1"/>
    <col min="6" max="6" width="9.26953125" customWidth="1"/>
    <col min="7" max="7" width="12.90625" customWidth="1"/>
    <col min="8" max="8" width="34.7265625" customWidth="1"/>
    <col min="9" max="9" width="15.1796875" customWidth="1"/>
    <col min="10" max="10" width="9" hidden="1" customWidth="1"/>
    <col min="11" max="11" width="12.453125" hidden="1" customWidth="1"/>
    <col min="12" max="12" width="16.26953125" customWidth="1"/>
    <col min="13" max="13" width="6" customWidth="1"/>
    <col min="14" max="14" width="7.54296875" customWidth="1"/>
    <col min="15" max="15" width="12.453125" customWidth="1"/>
    <col min="16" max="16" width="8.54296875" customWidth="1"/>
    <col min="17" max="17" width="9.453125" customWidth="1"/>
    <col min="18" max="19" width="8.453125" customWidth="1"/>
    <col min="20" max="20" width="13" customWidth="1"/>
    <col min="21" max="21" width="7.54296875" customWidth="1"/>
    <col min="22" max="22" width="14.1796875" customWidth="1"/>
    <col min="23" max="24" width="8.453125" customWidth="1"/>
    <col min="25" max="25" width="7.1796875" customWidth="1"/>
    <col min="26" max="26" width="7.81640625" customWidth="1"/>
  </cols>
  <sheetData>
    <row r="1" spans="2:26" ht="12.75" customHeight="1" x14ac:dyDescent="0.25">
      <c r="B1" t="s">
        <v>0</v>
      </c>
      <c r="C1" t="s">
        <v>1</v>
      </c>
    </row>
    <row r="2" spans="2:26" ht="12.5" x14ac:dyDescent="0.25">
      <c r="B2" t="s">
        <v>2</v>
      </c>
      <c r="C2" t="s">
        <v>3</v>
      </c>
      <c r="D2" t="s">
        <v>4</v>
      </c>
      <c r="I2" t="s">
        <v>5</v>
      </c>
      <c r="S2" s="21">
        <v>16</v>
      </c>
    </row>
    <row r="3" spans="2:26" ht="12.5" x14ac:dyDescent="0.25"/>
    <row r="4" spans="2:26" ht="135" x14ac:dyDescent="0.25">
      <c r="B4" s="1" t="s">
        <v>6</v>
      </c>
      <c r="C4" s="2" t="s">
        <v>7</v>
      </c>
      <c r="D4" s="22" t="s">
        <v>8</v>
      </c>
      <c r="E4" s="22" t="s">
        <v>9</v>
      </c>
      <c r="F4" s="22" t="s">
        <v>10</v>
      </c>
      <c r="G4" s="22" t="s">
        <v>11</v>
      </c>
      <c r="H4" s="3" t="s">
        <v>12</v>
      </c>
      <c r="I4" s="3" t="s">
        <v>13</v>
      </c>
      <c r="J4" s="3" t="s">
        <v>10</v>
      </c>
      <c r="K4" s="3" t="s">
        <v>11</v>
      </c>
      <c r="L4" s="3" t="s">
        <v>14</v>
      </c>
      <c r="M4" s="5" t="s">
        <v>15</v>
      </c>
      <c r="N4" s="10" t="s">
        <v>16</v>
      </c>
      <c r="O4" s="6" t="s">
        <v>17</v>
      </c>
      <c r="P4" s="10" t="s">
        <v>18</v>
      </c>
      <c r="Q4" s="6" t="s">
        <v>19</v>
      </c>
      <c r="R4" s="10" t="s">
        <v>20</v>
      </c>
      <c r="S4" s="13" t="s">
        <v>21</v>
      </c>
      <c r="T4" s="6" t="s">
        <v>22</v>
      </c>
      <c r="U4" s="10" t="s">
        <v>23</v>
      </c>
      <c r="V4" s="6" t="s">
        <v>24</v>
      </c>
      <c r="W4" s="10" t="s">
        <v>20</v>
      </c>
      <c r="X4" s="13" t="s">
        <v>25</v>
      </c>
      <c r="Y4" s="6" t="s">
        <v>26</v>
      </c>
      <c r="Z4" s="10" t="s">
        <v>20</v>
      </c>
    </row>
    <row r="5" spans="2:26" ht="15" x14ac:dyDescent="0.4">
      <c r="B5" s="25">
        <v>1</v>
      </c>
      <c r="C5" s="26" t="s">
        <v>27</v>
      </c>
      <c r="D5" s="27" t="s">
        <v>28</v>
      </c>
      <c r="E5" s="26" t="s">
        <v>29</v>
      </c>
      <c r="F5" s="28">
        <v>112</v>
      </c>
      <c r="G5" s="29" t="s">
        <v>30</v>
      </c>
      <c r="H5" s="26" t="s">
        <v>31</v>
      </c>
      <c r="I5" s="26" t="s">
        <v>32</v>
      </c>
      <c r="J5" s="4">
        <v>112</v>
      </c>
      <c r="K5" s="4" t="s">
        <v>30</v>
      </c>
      <c r="L5" s="26" t="s">
        <v>33</v>
      </c>
      <c r="M5" s="7">
        <v>1</v>
      </c>
      <c r="N5" s="8">
        <v>50</v>
      </c>
      <c r="O5" s="7">
        <v>1</v>
      </c>
      <c r="P5" s="9">
        <v>4</v>
      </c>
      <c r="Q5" s="7">
        <v>1</v>
      </c>
      <c r="R5" s="9">
        <v>4</v>
      </c>
      <c r="S5" s="9">
        <f>R5*$S$2</f>
        <v>64</v>
      </c>
      <c r="T5" s="7"/>
      <c r="U5" s="9"/>
      <c r="V5" s="7"/>
      <c r="W5" s="9"/>
      <c r="X5" s="9"/>
      <c r="Y5" s="7">
        <v>1</v>
      </c>
      <c r="Z5" s="9">
        <v>2</v>
      </c>
    </row>
    <row r="6" spans="2:26" ht="15" x14ac:dyDescent="0.4">
      <c r="B6" s="25">
        <f>B5+1</f>
        <v>2</v>
      </c>
      <c r="C6" s="30" t="s">
        <v>34</v>
      </c>
      <c r="D6" s="27" t="s">
        <v>28</v>
      </c>
      <c r="E6" s="30" t="s">
        <v>35</v>
      </c>
      <c r="F6" s="31">
        <v>212</v>
      </c>
      <c r="G6" s="32" t="s">
        <v>36</v>
      </c>
      <c r="H6" s="30" t="s">
        <v>37</v>
      </c>
      <c r="I6" s="30" t="s">
        <v>38</v>
      </c>
      <c r="J6" s="4">
        <v>212</v>
      </c>
      <c r="K6" s="4"/>
      <c r="L6" s="30" t="s">
        <v>39</v>
      </c>
      <c r="M6" s="7">
        <v>1</v>
      </c>
      <c r="N6" s="18">
        <v>900</v>
      </c>
      <c r="O6" s="7">
        <v>1</v>
      </c>
      <c r="P6" s="9">
        <v>4</v>
      </c>
      <c r="Q6" s="7"/>
      <c r="R6" s="9"/>
      <c r="S6" s="9"/>
      <c r="T6" s="7"/>
      <c r="U6" s="9"/>
      <c r="V6" s="7"/>
      <c r="W6" s="9"/>
      <c r="X6" s="9"/>
      <c r="Y6" s="7">
        <v>1</v>
      </c>
      <c r="Z6" s="9">
        <v>4</v>
      </c>
    </row>
    <row r="7" spans="2:26" ht="15" x14ac:dyDescent="0.4">
      <c r="B7" s="25">
        <f>B6+1</f>
        <v>3</v>
      </c>
      <c r="C7" s="30" t="s">
        <v>40</v>
      </c>
      <c r="D7" s="27" t="s">
        <v>28</v>
      </c>
      <c r="E7" s="30" t="s">
        <v>29</v>
      </c>
      <c r="F7" s="31">
        <v>75</v>
      </c>
      <c r="G7" s="32" t="s">
        <v>41</v>
      </c>
      <c r="H7" s="30" t="s">
        <v>42</v>
      </c>
      <c r="I7" s="30" t="s">
        <v>43</v>
      </c>
      <c r="J7" s="4">
        <v>75</v>
      </c>
      <c r="K7" s="4"/>
      <c r="L7" s="30" t="s">
        <v>44</v>
      </c>
      <c r="M7" s="7">
        <v>1</v>
      </c>
      <c r="N7" s="18">
        <v>50</v>
      </c>
      <c r="O7" s="7">
        <v>1</v>
      </c>
      <c r="P7" s="9">
        <v>4</v>
      </c>
      <c r="Q7" s="7">
        <v>1</v>
      </c>
      <c r="R7" s="9">
        <v>4</v>
      </c>
      <c r="S7" s="9">
        <f>R7*$S$2</f>
        <v>64</v>
      </c>
      <c r="T7" s="7"/>
      <c r="U7" s="9"/>
      <c r="V7" s="7"/>
      <c r="W7" s="9"/>
      <c r="X7" s="9"/>
      <c r="Y7" s="19">
        <v>1</v>
      </c>
      <c r="Z7" s="20">
        <v>2</v>
      </c>
    </row>
    <row r="8" spans="2:26" ht="15" x14ac:dyDescent="0.4">
      <c r="B8" s="25">
        <f t="shared" ref="B8:B35" si="0">B7+1</f>
        <v>4</v>
      </c>
      <c r="C8" s="30" t="s">
        <v>45</v>
      </c>
      <c r="D8" s="27" t="s">
        <v>28</v>
      </c>
      <c r="E8" s="30" t="s">
        <v>29</v>
      </c>
      <c r="F8" s="31">
        <v>88</v>
      </c>
      <c r="G8" s="32" t="s">
        <v>46</v>
      </c>
      <c r="H8" s="30" t="s">
        <v>47</v>
      </c>
      <c r="I8" s="30" t="s">
        <v>43</v>
      </c>
      <c r="J8" s="4">
        <v>88</v>
      </c>
      <c r="K8" s="4"/>
      <c r="L8" s="30" t="s">
        <v>48</v>
      </c>
      <c r="M8" s="7">
        <v>1</v>
      </c>
      <c r="N8" s="18">
        <v>80</v>
      </c>
      <c r="O8" s="7">
        <v>1</v>
      </c>
      <c r="P8" s="9">
        <v>4</v>
      </c>
      <c r="Q8" s="7">
        <v>1</v>
      </c>
      <c r="R8" s="9">
        <v>4</v>
      </c>
      <c r="S8" s="9">
        <f>R8*$S$2</f>
        <v>64</v>
      </c>
      <c r="T8" s="7"/>
      <c r="U8" s="9"/>
      <c r="V8" s="7"/>
      <c r="W8" s="9"/>
      <c r="X8" s="9"/>
      <c r="Y8" s="19">
        <v>1</v>
      </c>
      <c r="Z8" s="20">
        <v>2</v>
      </c>
    </row>
    <row r="9" spans="2:26" ht="15" x14ac:dyDescent="0.4">
      <c r="B9" s="25">
        <f t="shared" si="0"/>
        <v>5</v>
      </c>
      <c r="C9" s="30" t="s">
        <v>49</v>
      </c>
      <c r="D9" s="27" t="s">
        <v>28</v>
      </c>
      <c r="E9" s="30" t="s">
        <v>50</v>
      </c>
      <c r="F9" s="31">
        <v>85</v>
      </c>
      <c r="G9" s="32" t="s">
        <v>51</v>
      </c>
      <c r="H9" s="30" t="s">
        <v>52</v>
      </c>
      <c r="I9" s="30" t="s">
        <v>43</v>
      </c>
      <c r="J9" s="4">
        <v>85</v>
      </c>
      <c r="K9" s="4"/>
      <c r="L9" s="30" t="s">
        <v>44</v>
      </c>
      <c r="M9" s="7">
        <v>1</v>
      </c>
      <c r="N9" s="18">
        <v>20</v>
      </c>
      <c r="O9" s="7">
        <v>1</v>
      </c>
      <c r="P9" s="9">
        <v>4</v>
      </c>
      <c r="Q9" s="7"/>
      <c r="R9" s="9"/>
      <c r="S9" s="9"/>
      <c r="T9" s="7">
        <v>1</v>
      </c>
      <c r="U9" s="9">
        <v>20</v>
      </c>
      <c r="V9" s="7"/>
      <c r="W9" s="9"/>
      <c r="X9" s="9"/>
      <c r="Y9" s="19">
        <v>1</v>
      </c>
      <c r="Z9" s="20">
        <v>4</v>
      </c>
    </row>
    <row r="10" spans="2:26" ht="15" x14ac:dyDescent="0.4">
      <c r="B10" s="25">
        <f t="shared" si="0"/>
        <v>6</v>
      </c>
      <c r="C10" s="30" t="s">
        <v>53</v>
      </c>
      <c r="D10" s="27" t="s">
        <v>28</v>
      </c>
      <c r="E10" s="30" t="s">
        <v>50</v>
      </c>
      <c r="F10" s="31">
        <v>534</v>
      </c>
      <c r="G10" s="32" t="s">
        <v>54</v>
      </c>
      <c r="H10" s="30" t="s">
        <v>53</v>
      </c>
      <c r="I10" s="30" t="s">
        <v>32</v>
      </c>
      <c r="J10" s="4">
        <v>534</v>
      </c>
      <c r="K10" s="4"/>
      <c r="L10" s="30" t="s">
        <v>33</v>
      </c>
      <c r="M10" s="7"/>
      <c r="N10" s="14"/>
      <c r="O10" s="7"/>
      <c r="P10" s="9"/>
      <c r="Q10" s="7"/>
      <c r="R10" s="9"/>
      <c r="S10" s="9"/>
      <c r="T10" s="7">
        <v>1</v>
      </c>
      <c r="U10" s="9">
        <v>70</v>
      </c>
      <c r="V10" s="7">
        <v>1</v>
      </c>
      <c r="W10" s="9">
        <v>12</v>
      </c>
      <c r="X10" s="9">
        <v>12</v>
      </c>
      <c r="Y10" s="19">
        <v>1</v>
      </c>
      <c r="Z10" s="20">
        <v>6</v>
      </c>
    </row>
    <row r="11" spans="2:26" ht="15" x14ac:dyDescent="0.4">
      <c r="B11" s="25">
        <f t="shared" si="0"/>
        <v>7</v>
      </c>
      <c r="C11" s="30" t="s">
        <v>55</v>
      </c>
      <c r="D11" s="27" t="s">
        <v>28</v>
      </c>
      <c r="E11" s="30" t="s">
        <v>50</v>
      </c>
      <c r="F11" s="31">
        <v>563</v>
      </c>
      <c r="G11" s="32" t="s">
        <v>56</v>
      </c>
      <c r="H11" s="30" t="s">
        <v>55</v>
      </c>
      <c r="I11" s="30" t="s">
        <v>32</v>
      </c>
      <c r="J11" s="4">
        <v>563</v>
      </c>
      <c r="K11" s="4"/>
      <c r="L11" s="30" t="s">
        <v>33</v>
      </c>
      <c r="M11" s="7"/>
      <c r="N11" s="14"/>
      <c r="O11" s="7">
        <v>1</v>
      </c>
      <c r="P11" s="9">
        <v>6</v>
      </c>
      <c r="Q11" s="7"/>
      <c r="R11" s="9"/>
      <c r="S11" s="9"/>
      <c r="T11" s="7">
        <v>1</v>
      </c>
      <c r="U11" s="9">
        <v>40</v>
      </c>
      <c r="V11" s="7"/>
      <c r="W11" s="9"/>
      <c r="X11" s="9"/>
      <c r="Y11" s="19">
        <v>1</v>
      </c>
      <c r="Z11" s="20">
        <v>6</v>
      </c>
    </row>
    <row r="12" spans="2:26" ht="15" x14ac:dyDescent="0.4">
      <c r="B12" s="25">
        <f t="shared" si="0"/>
        <v>8</v>
      </c>
      <c r="C12" s="30" t="s">
        <v>57</v>
      </c>
      <c r="D12" s="27" t="s">
        <v>28</v>
      </c>
      <c r="E12" s="30" t="s">
        <v>50</v>
      </c>
      <c r="F12" s="31">
        <v>603</v>
      </c>
      <c r="G12" s="32" t="s">
        <v>58</v>
      </c>
      <c r="H12" s="30" t="s">
        <v>59</v>
      </c>
      <c r="I12" s="30" t="s">
        <v>38</v>
      </c>
      <c r="J12" s="4">
        <v>603</v>
      </c>
      <c r="K12" s="4"/>
      <c r="L12" s="30" t="s">
        <v>60</v>
      </c>
      <c r="M12" s="7"/>
      <c r="N12" s="14"/>
      <c r="O12" s="7">
        <v>1</v>
      </c>
      <c r="P12" s="9">
        <v>14</v>
      </c>
      <c r="Q12" s="7"/>
      <c r="R12" s="9"/>
      <c r="S12" s="9"/>
      <c r="T12" s="7">
        <v>1</v>
      </c>
      <c r="U12" s="9">
        <v>170</v>
      </c>
      <c r="V12" s="7"/>
      <c r="W12" s="9"/>
      <c r="X12" s="9"/>
      <c r="Y12" s="19">
        <v>1</v>
      </c>
      <c r="Z12" s="20">
        <v>10</v>
      </c>
    </row>
    <row r="13" spans="2:26" ht="15" x14ac:dyDescent="0.4">
      <c r="B13" s="25">
        <f t="shared" si="0"/>
        <v>9</v>
      </c>
      <c r="C13" s="30" t="s">
        <v>61</v>
      </c>
      <c r="D13" s="27" t="s">
        <v>28</v>
      </c>
      <c r="E13" s="30" t="s">
        <v>62</v>
      </c>
      <c r="F13" s="31">
        <v>90</v>
      </c>
      <c r="G13" s="32" t="s">
        <v>63</v>
      </c>
      <c r="H13" s="30" t="s">
        <v>64</v>
      </c>
      <c r="I13" s="33" t="s">
        <v>43</v>
      </c>
      <c r="J13" s="4">
        <v>90</v>
      </c>
      <c r="K13" s="4"/>
      <c r="L13" s="45" t="s">
        <v>48</v>
      </c>
      <c r="M13" s="7"/>
      <c r="N13" s="14"/>
      <c r="O13" s="7"/>
      <c r="P13" s="9"/>
      <c r="Q13" s="7">
        <v>1</v>
      </c>
      <c r="R13" s="9">
        <v>4</v>
      </c>
      <c r="S13" s="9">
        <f>R13*$S$2</f>
        <v>64</v>
      </c>
      <c r="T13" s="7"/>
      <c r="U13" s="9"/>
      <c r="V13" s="7"/>
      <c r="W13" s="9"/>
      <c r="X13" s="9"/>
      <c r="Y13" s="19">
        <v>1</v>
      </c>
      <c r="Z13" s="20">
        <v>2</v>
      </c>
    </row>
    <row r="14" spans="2:26" ht="15" x14ac:dyDescent="0.4">
      <c r="B14" s="25">
        <f t="shared" si="0"/>
        <v>10</v>
      </c>
      <c r="C14" s="30" t="s">
        <v>65</v>
      </c>
      <c r="D14" s="27" t="s">
        <v>28</v>
      </c>
      <c r="E14" s="30" t="s">
        <v>50</v>
      </c>
      <c r="F14" s="31">
        <v>25</v>
      </c>
      <c r="G14" s="32">
        <v>2.6</v>
      </c>
      <c r="H14" s="30" t="s">
        <v>66</v>
      </c>
      <c r="I14" s="30" t="s">
        <v>38</v>
      </c>
      <c r="J14" s="4"/>
      <c r="K14" s="4"/>
      <c r="L14" s="30" t="s">
        <v>39</v>
      </c>
      <c r="M14" s="7">
        <v>1</v>
      </c>
      <c r="N14" s="18">
        <v>6</v>
      </c>
      <c r="O14" s="7">
        <v>1</v>
      </c>
      <c r="P14" s="9">
        <v>1</v>
      </c>
      <c r="Q14" s="7">
        <v>1</v>
      </c>
      <c r="R14" s="9">
        <v>4</v>
      </c>
      <c r="S14" s="9">
        <f>R14*$S$2</f>
        <v>64</v>
      </c>
      <c r="T14" s="7">
        <v>1</v>
      </c>
      <c r="U14" s="9">
        <v>5</v>
      </c>
      <c r="V14" s="7"/>
      <c r="W14" s="9"/>
      <c r="X14" s="9"/>
      <c r="Y14" s="19">
        <v>1</v>
      </c>
      <c r="Z14" s="20">
        <v>2</v>
      </c>
    </row>
    <row r="15" spans="2:26" ht="15" x14ac:dyDescent="0.4">
      <c r="B15" s="25">
        <f t="shared" si="0"/>
        <v>11</v>
      </c>
      <c r="C15" s="30" t="s">
        <v>67</v>
      </c>
      <c r="D15" s="27" t="s">
        <v>28</v>
      </c>
      <c r="E15" s="30" t="s">
        <v>29</v>
      </c>
      <c r="F15" s="31">
        <v>21</v>
      </c>
      <c r="G15" s="32" t="s">
        <v>68</v>
      </c>
      <c r="H15" s="30" t="s">
        <v>69</v>
      </c>
      <c r="I15" s="30" t="s">
        <v>38</v>
      </c>
      <c r="J15" s="4"/>
      <c r="K15" s="4"/>
      <c r="L15" s="30" t="s">
        <v>39</v>
      </c>
      <c r="M15" s="7">
        <v>1</v>
      </c>
      <c r="N15" s="18">
        <v>60</v>
      </c>
      <c r="O15" s="7">
        <v>1</v>
      </c>
      <c r="P15" s="9">
        <v>4</v>
      </c>
      <c r="Q15" s="7">
        <v>1</v>
      </c>
      <c r="R15" s="9">
        <v>4</v>
      </c>
      <c r="S15" s="9">
        <f>R15*$S$2</f>
        <v>64</v>
      </c>
      <c r="T15" s="7"/>
      <c r="U15" s="9"/>
      <c r="V15" s="7"/>
      <c r="W15" s="9"/>
      <c r="X15" s="9"/>
      <c r="Y15" s="19">
        <v>1</v>
      </c>
      <c r="Z15" s="20">
        <v>2</v>
      </c>
    </row>
    <row r="16" spans="2:26" ht="15" x14ac:dyDescent="0.4">
      <c r="B16" s="25">
        <f t="shared" si="0"/>
        <v>12</v>
      </c>
      <c r="C16" s="30" t="s">
        <v>70</v>
      </c>
      <c r="D16" s="27" t="s">
        <v>28</v>
      </c>
      <c r="E16" s="30" t="s">
        <v>29</v>
      </c>
      <c r="F16" s="31">
        <v>47</v>
      </c>
      <c r="G16" s="32" t="s">
        <v>71</v>
      </c>
      <c r="H16" s="30" t="s">
        <v>72</v>
      </c>
      <c r="I16" s="30" t="s">
        <v>73</v>
      </c>
      <c r="J16" s="4"/>
      <c r="K16" s="4"/>
      <c r="L16" s="30" t="s">
        <v>74</v>
      </c>
      <c r="M16" s="7">
        <v>1</v>
      </c>
      <c r="N16" s="18">
        <v>200</v>
      </c>
      <c r="O16" s="7">
        <v>1</v>
      </c>
      <c r="P16" s="9">
        <v>4</v>
      </c>
      <c r="Q16" s="7">
        <v>1</v>
      </c>
      <c r="R16" s="9">
        <v>4</v>
      </c>
      <c r="S16" s="9">
        <f>R16*$S$2</f>
        <v>64</v>
      </c>
      <c r="T16" s="7"/>
      <c r="U16" s="9"/>
      <c r="V16" s="7"/>
      <c r="W16" s="9"/>
      <c r="X16" s="9"/>
      <c r="Y16" s="19">
        <v>1</v>
      </c>
      <c r="Z16" s="20">
        <v>2</v>
      </c>
    </row>
    <row r="17" spans="1:74" ht="15" x14ac:dyDescent="0.4">
      <c r="B17" s="25">
        <f t="shared" si="0"/>
        <v>13</v>
      </c>
      <c r="C17" s="30" t="s">
        <v>75</v>
      </c>
      <c r="D17" s="27" t="s">
        <v>28</v>
      </c>
      <c r="E17" s="30" t="s">
        <v>29</v>
      </c>
      <c r="F17" s="31">
        <v>122</v>
      </c>
      <c r="G17" s="32" t="s">
        <v>76</v>
      </c>
      <c r="H17" s="30" t="s">
        <v>77</v>
      </c>
      <c r="I17" s="30" t="s">
        <v>73</v>
      </c>
      <c r="J17" s="4"/>
      <c r="K17" s="4"/>
      <c r="L17" s="30" t="s">
        <v>74</v>
      </c>
      <c r="M17" s="7">
        <v>1</v>
      </c>
      <c r="N17" s="18">
        <v>150</v>
      </c>
      <c r="O17" s="7">
        <v>1</v>
      </c>
      <c r="P17" s="9">
        <v>4</v>
      </c>
      <c r="Q17" s="7">
        <v>1</v>
      </c>
      <c r="R17" s="9">
        <v>4</v>
      </c>
      <c r="S17" s="9">
        <f>R17*$S$2</f>
        <v>64</v>
      </c>
      <c r="T17" s="7"/>
      <c r="U17" s="9"/>
      <c r="V17" s="7"/>
      <c r="W17" s="9"/>
      <c r="X17" s="9"/>
      <c r="Y17" s="19">
        <v>1</v>
      </c>
      <c r="Z17" s="20">
        <v>2</v>
      </c>
    </row>
    <row r="18" spans="1:74" ht="15" x14ac:dyDescent="0.4">
      <c r="B18" s="25">
        <f t="shared" si="0"/>
        <v>14</v>
      </c>
      <c r="C18" s="30" t="s">
        <v>78</v>
      </c>
      <c r="D18" s="27" t="s">
        <v>28</v>
      </c>
      <c r="E18" s="30" t="s">
        <v>50</v>
      </c>
      <c r="F18" s="31">
        <v>654</v>
      </c>
      <c r="G18" s="32" t="s">
        <v>79</v>
      </c>
      <c r="H18" s="30" t="s">
        <v>78</v>
      </c>
      <c r="I18" s="30" t="s">
        <v>38</v>
      </c>
      <c r="J18" s="4"/>
      <c r="K18" s="4"/>
      <c r="L18" s="30" t="s">
        <v>60</v>
      </c>
      <c r="M18" s="7"/>
      <c r="N18" s="14"/>
      <c r="O18" s="7">
        <v>1</v>
      </c>
      <c r="P18" s="9">
        <v>4</v>
      </c>
      <c r="Q18" s="7"/>
      <c r="R18" s="9"/>
      <c r="S18" s="9"/>
      <c r="T18" s="7">
        <v>1</v>
      </c>
      <c r="U18" s="9">
        <v>50</v>
      </c>
      <c r="V18" s="7"/>
      <c r="W18" s="9"/>
      <c r="X18" s="9"/>
      <c r="Y18" s="19">
        <v>1</v>
      </c>
      <c r="Z18" s="20">
        <v>4</v>
      </c>
    </row>
    <row r="19" spans="1:74" ht="15" x14ac:dyDescent="0.4">
      <c r="B19" s="25">
        <f t="shared" si="0"/>
        <v>15</v>
      </c>
      <c r="C19" s="34" t="s">
        <v>80</v>
      </c>
      <c r="D19" s="27" t="s">
        <v>28</v>
      </c>
      <c r="E19" s="34" t="s">
        <v>50</v>
      </c>
      <c r="F19" s="35">
        <v>112</v>
      </c>
      <c r="G19" s="36" t="s">
        <v>81</v>
      </c>
      <c r="H19" s="30" t="s">
        <v>31</v>
      </c>
      <c r="I19" s="30" t="s">
        <v>32</v>
      </c>
      <c r="J19" s="4"/>
      <c r="K19" s="4"/>
      <c r="L19" s="30" t="s">
        <v>33</v>
      </c>
      <c r="M19" s="7"/>
      <c r="N19" s="14"/>
      <c r="O19" s="7"/>
      <c r="P19" s="9"/>
      <c r="Q19" s="7"/>
      <c r="R19" s="9"/>
      <c r="S19" s="9"/>
      <c r="T19" s="7"/>
      <c r="U19" s="9"/>
      <c r="V19" s="7"/>
      <c r="W19" s="9"/>
      <c r="X19" s="9"/>
      <c r="Y19" s="19">
        <v>1</v>
      </c>
      <c r="Z19" s="20">
        <v>4</v>
      </c>
    </row>
    <row r="20" spans="1:74" ht="15" x14ac:dyDescent="0.4">
      <c r="B20" s="25">
        <f t="shared" si="0"/>
        <v>16</v>
      </c>
      <c r="C20" s="30" t="s">
        <v>82</v>
      </c>
      <c r="D20" s="27" t="s">
        <v>28</v>
      </c>
      <c r="E20" s="30" t="s">
        <v>29</v>
      </c>
      <c r="F20" s="35">
        <v>626</v>
      </c>
      <c r="G20" s="37">
        <v>32750</v>
      </c>
      <c r="H20" s="30" t="s">
        <v>83</v>
      </c>
      <c r="I20" s="30" t="s">
        <v>43</v>
      </c>
      <c r="J20" s="4"/>
      <c r="K20" s="4"/>
      <c r="L20" s="30" t="s">
        <v>44</v>
      </c>
      <c r="M20" s="7"/>
      <c r="N20" s="14"/>
      <c r="O20" s="7">
        <v>1</v>
      </c>
      <c r="P20" s="9">
        <v>4</v>
      </c>
      <c r="Q20" s="7">
        <v>1</v>
      </c>
      <c r="R20" s="9">
        <v>5</v>
      </c>
      <c r="S20" s="9">
        <f>R20*16</f>
        <v>80</v>
      </c>
      <c r="T20" s="7"/>
      <c r="U20" s="9"/>
      <c r="V20" s="7"/>
      <c r="W20" s="9"/>
      <c r="X20" s="9"/>
      <c r="Y20" s="19">
        <v>1</v>
      </c>
      <c r="Z20" s="20">
        <v>4</v>
      </c>
    </row>
    <row r="21" spans="1:74" ht="15" x14ac:dyDescent="0.4">
      <c r="B21" s="25">
        <f t="shared" si="0"/>
        <v>17</v>
      </c>
      <c r="C21" s="30" t="s">
        <v>84</v>
      </c>
      <c r="D21" s="27"/>
      <c r="E21" s="30" t="s">
        <v>29</v>
      </c>
      <c r="F21" s="35">
        <v>626</v>
      </c>
      <c r="G21" s="37">
        <v>33450</v>
      </c>
      <c r="H21" s="30" t="s">
        <v>83</v>
      </c>
      <c r="I21" s="30" t="s">
        <v>43</v>
      </c>
      <c r="J21" s="4"/>
      <c r="K21" s="4"/>
      <c r="L21" s="30" t="s">
        <v>44</v>
      </c>
      <c r="M21" s="7">
        <v>1</v>
      </c>
      <c r="N21" s="8">
        <v>300</v>
      </c>
      <c r="O21" s="7">
        <v>1</v>
      </c>
      <c r="P21" s="9">
        <v>4</v>
      </c>
      <c r="Q21" s="7">
        <v>1</v>
      </c>
      <c r="R21" s="9">
        <v>6</v>
      </c>
      <c r="S21" s="9">
        <f>R21*16</f>
        <v>96</v>
      </c>
      <c r="T21" s="7"/>
      <c r="U21" s="9"/>
      <c r="V21" s="7"/>
      <c r="W21" s="9"/>
      <c r="X21" s="9"/>
      <c r="Y21" s="19">
        <v>1</v>
      </c>
      <c r="Z21" s="20">
        <v>4</v>
      </c>
    </row>
    <row r="22" spans="1:74" ht="15" x14ac:dyDescent="0.4">
      <c r="B22" s="25">
        <f t="shared" si="0"/>
        <v>18</v>
      </c>
      <c r="C22" s="30" t="s">
        <v>85</v>
      </c>
      <c r="D22" s="27" t="s">
        <v>28</v>
      </c>
      <c r="E22" s="30" t="s">
        <v>29</v>
      </c>
      <c r="F22" s="31">
        <v>87</v>
      </c>
      <c r="G22" s="38">
        <v>22950</v>
      </c>
      <c r="H22" s="30" t="s">
        <v>86</v>
      </c>
      <c r="I22" s="30" t="s">
        <v>43</v>
      </c>
      <c r="J22" s="4"/>
      <c r="K22" s="4"/>
      <c r="L22" s="30" t="s">
        <v>48</v>
      </c>
      <c r="M22" s="7">
        <v>1</v>
      </c>
      <c r="N22" s="8">
        <v>20</v>
      </c>
      <c r="O22" s="7"/>
      <c r="P22" s="9"/>
      <c r="Q22" s="7">
        <v>1</v>
      </c>
      <c r="R22" s="9">
        <v>4</v>
      </c>
      <c r="S22" s="9">
        <f>R22*$S$2</f>
        <v>64</v>
      </c>
      <c r="T22" s="7"/>
      <c r="U22" s="9"/>
      <c r="V22" s="7"/>
      <c r="W22" s="9"/>
      <c r="X22" s="9"/>
      <c r="Y22" s="19">
        <v>1</v>
      </c>
      <c r="Z22" s="20">
        <v>2</v>
      </c>
    </row>
    <row r="23" spans="1:74" ht="15" x14ac:dyDescent="0.4">
      <c r="B23" s="25">
        <f t="shared" si="0"/>
        <v>19</v>
      </c>
      <c r="C23" s="30" t="s">
        <v>87</v>
      </c>
      <c r="D23" s="27" t="s">
        <v>28</v>
      </c>
      <c r="E23" s="30" t="s">
        <v>50</v>
      </c>
      <c r="F23" s="31">
        <v>87</v>
      </c>
      <c r="G23" s="32" t="s">
        <v>88</v>
      </c>
      <c r="H23" s="30" t="s">
        <v>89</v>
      </c>
      <c r="I23" s="30" t="s">
        <v>43</v>
      </c>
      <c r="J23" s="4"/>
      <c r="K23" s="4"/>
      <c r="L23" s="30" t="s">
        <v>48</v>
      </c>
      <c r="M23" s="7"/>
      <c r="N23" s="14"/>
      <c r="O23" s="7"/>
      <c r="P23" s="9"/>
      <c r="Q23" s="7"/>
      <c r="R23" s="9"/>
      <c r="S23" s="9"/>
      <c r="T23" s="7">
        <v>1</v>
      </c>
      <c r="U23" s="9">
        <v>8</v>
      </c>
      <c r="V23" s="7"/>
      <c r="W23" s="9"/>
      <c r="X23" s="9"/>
      <c r="Y23" s="19">
        <v>1</v>
      </c>
      <c r="Z23" s="20">
        <v>4</v>
      </c>
    </row>
    <row r="24" spans="1:74" ht="15" x14ac:dyDescent="0.4">
      <c r="B24" s="25">
        <f t="shared" si="0"/>
        <v>20</v>
      </c>
      <c r="C24" s="30" t="s">
        <v>90</v>
      </c>
      <c r="D24" s="27" t="s">
        <v>28</v>
      </c>
      <c r="E24" s="30" t="s">
        <v>50</v>
      </c>
      <c r="F24" s="31">
        <v>528</v>
      </c>
      <c r="G24" s="32" t="s">
        <v>91</v>
      </c>
      <c r="H24" s="30" t="s">
        <v>92</v>
      </c>
      <c r="I24" s="30" t="s">
        <v>43</v>
      </c>
      <c r="J24" s="4"/>
      <c r="K24" s="4"/>
      <c r="L24" s="30" t="s">
        <v>48</v>
      </c>
      <c r="M24" s="7"/>
      <c r="N24" s="14"/>
      <c r="O24" s="7">
        <v>1</v>
      </c>
      <c r="P24" s="9">
        <v>4</v>
      </c>
      <c r="Q24" s="7"/>
      <c r="R24" s="9"/>
      <c r="S24" s="9"/>
      <c r="T24" s="7">
        <v>1</v>
      </c>
      <c r="U24" s="9">
        <v>30</v>
      </c>
      <c r="V24" s="7"/>
      <c r="W24" s="9"/>
      <c r="X24" s="9"/>
      <c r="Y24" s="19">
        <v>1</v>
      </c>
      <c r="Z24" s="20">
        <v>2</v>
      </c>
    </row>
    <row r="25" spans="1:74" ht="15" x14ac:dyDescent="0.4">
      <c r="B25" s="25">
        <f t="shared" si="0"/>
        <v>21</v>
      </c>
      <c r="C25" s="30" t="s">
        <v>93</v>
      </c>
      <c r="D25" s="27" t="s">
        <v>28</v>
      </c>
      <c r="E25" s="30" t="s">
        <v>50</v>
      </c>
      <c r="F25" s="31">
        <v>509</v>
      </c>
      <c r="G25" s="38">
        <v>35650</v>
      </c>
      <c r="H25" s="30" t="s">
        <v>94</v>
      </c>
      <c r="I25" s="30" t="s">
        <v>43</v>
      </c>
      <c r="J25" s="4"/>
      <c r="K25" s="4"/>
      <c r="L25" s="30" t="s">
        <v>48</v>
      </c>
      <c r="M25" s="7"/>
      <c r="N25" s="14"/>
      <c r="O25" s="7"/>
      <c r="P25" s="9"/>
      <c r="Q25" s="7"/>
      <c r="R25" s="9"/>
      <c r="S25" s="9"/>
      <c r="T25" s="7">
        <v>1</v>
      </c>
      <c r="U25" s="9">
        <v>10</v>
      </c>
      <c r="V25" s="7"/>
      <c r="W25" s="9"/>
      <c r="X25" s="9"/>
      <c r="Y25" s="19">
        <v>1</v>
      </c>
      <c r="Z25" s="20">
        <v>4</v>
      </c>
    </row>
    <row r="26" spans="1:74" ht="15" x14ac:dyDescent="0.4">
      <c r="B26" s="25">
        <f t="shared" si="0"/>
        <v>22</v>
      </c>
      <c r="C26" s="30" t="s">
        <v>95</v>
      </c>
      <c r="D26" s="27" t="s">
        <v>28</v>
      </c>
      <c r="E26" s="30" t="s">
        <v>29</v>
      </c>
      <c r="F26" s="31">
        <v>509</v>
      </c>
      <c r="G26" s="32" t="s">
        <v>96</v>
      </c>
      <c r="H26" s="30" t="s">
        <v>94</v>
      </c>
      <c r="I26" s="30" t="s">
        <v>43</v>
      </c>
      <c r="J26" s="4"/>
      <c r="K26" s="4"/>
      <c r="L26" s="30" t="s">
        <v>48</v>
      </c>
      <c r="M26" s="7">
        <v>1</v>
      </c>
      <c r="N26" s="8">
        <v>150</v>
      </c>
      <c r="O26" s="7">
        <v>1</v>
      </c>
      <c r="P26" s="9">
        <v>5</v>
      </c>
      <c r="Q26" s="7">
        <v>1</v>
      </c>
      <c r="R26" s="9">
        <v>6</v>
      </c>
      <c r="S26" s="9">
        <f t="shared" ref="S26:S33" si="1">R26*$S$2</f>
        <v>96</v>
      </c>
      <c r="T26" s="7"/>
      <c r="U26" s="9"/>
      <c r="V26" s="7"/>
      <c r="W26" s="9"/>
      <c r="X26" s="9"/>
      <c r="Y26" s="19">
        <v>1</v>
      </c>
      <c r="Z26" s="20">
        <v>2</v>
      </c>
    </row>
    <row r="27" spans="1:74" ht="15" x14ac:dyDescent="0.4">
      <c r="B27" s="25">
        <f t="shared" si="0"/>
        <v>23</v>
      </c>
      <c r="C27" s="30" t="s">
        <v>97</v>
      </c>
      <c r="D27" s="27" t="s">
        <v>28</v>
      </c>
      <c r="E27" s="30" t="s">
        <v>29</v>
      </c>
      <c r="F27" s="31">
        <v>509</v>
      </c>
      <c r="G27" s="32" t="s">
        <v>98</v>
      </c>
      <c r="H27" s="30" t="s">
        <v>94</v>
      </c>
      <c r="I27" s="30" t="s">
        <v>43</v>
      </c>
      <c r="J27" s="4"/>
      <c r="K27" s="4"/>
      <c r="L27" s="30" t="s">
        <v>48</v>
      </c>
      <c r="M27" s="7">
        <v>1</v>
      </c>
      <c r="N27" s="8">
        <v>150</v>
      </c>
      <c r="O27" s="7">
        <v>1</v>
      </c>
      <c r="P27" s="9">
        <v>4</v>
      </c>
      <c r="Q27" s="7">
        <v>1</v>
      </c>
      <c r="R27" s="9">
        <v>6</v>
      </c>
      <c r="S27" s="9">
        <f t="shared" si="1"/>
        <v>96</v>
      </c>
      <c r="T27" s="7"/>
      <c r="U27" s="9"/>
      <c r="V27" s="7"/>
      <c r="W27" s="9"/>
      <c r="X27" s="9"/>
      <c r="Y27" s="19">
        <v>1</v>
      </c>
      <c r="Z27" s="20">
        <v>4</v>
      </c>
    </row>
    <row r="28" spans="1:74" s="17" customFormat="1" ht="15" x14ac:dyDescent="0.4">
      <c r="B28" s="25">
        <f t="shared" si="0"/>
        <v>24</v>
      </c>
      <c r="C28" s="39" t="s">
        <v>99</v>
      </c>
      <c r="D28" s="27" t="s">
        <v>28</v>
      </c>
      <c r="E28" s="39" t="s">
        <v>29</v>
      </c>
      <c r="F28" s="40">
        <v>92</v>
      </c>
      <c r="G28" s="41" t="s">
        <v>100</v>
      </c>
      <c r="H28" s="30" t="s">
        <v>101</v>
      </c>
      <c r="I28" s="39" t="s">
        <v>43</v>
      </c>
      <c r="J28" s="16"/>
      <c r="K28" s="16"/>
      <c r="L28" s="39" t="s">
        <v>48</v>
      </c>
      <c r="M28" s="7">
        <v>1</v>
      </c>
      <c r="N28" s="8">
        <v>150</v>
      </c>
      <c r="O28" s="7">
        <v>1</v>
      </c>
      <c r="P28" s="9">
        <v>4</v>
      </c>
      <c r="Q28" s="7">
        <v>1</v>
      </c>
      <c r="R28" s="9">
        <v>4</v>
      </c>
      <c r="S28" s="9">
        <f t="shared" si="1"/>
        <v>64</v>
      </c>
      <c r="T28" s="7"/>
      <c r="U28" s="9"/>
      <c r="V28" s="7"/>
      <c r="W28" s="9"/>
      <c r="X28" s="9"/>
      <c r="Y28" s="19">
        <v>1</v>
      </c>
      <c r="Z28" s="20">
        <v>2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74" s="15" customFormat="1" ht="15" x14ac:dyDescent="0.4">
      <c r="B29" s="25">
        <f t="shared" si="0"/>
        <v>25</v>
      </c>
      <c r="C29" s="42" t="s">
        <v>102</v>
      </c>
      <c r="D29" s="27" t="s">
        <v>28</v>
      </c>
      <c r="E29" s="42" t="s">
        <v>29</v>
      </c>
      <c r="F29" s="43">
        <v>92</v>
      </c>
      <c r="G29" s="44" t="s">
        <v>103</v>
      </c>
      <c r="H29" s="30" t="s">
        <v>101</v>
      </c>
      <c r="I29" s="42" t="s">
        <v>43</v>
      </c>
      <c r="J29" s="16"/>
      <c r="K29" s="16"/>
      <c r="L29" s="42" t="s">
        <v>48</v>
      </c>
      <c r="M29" s="7">
        <v>1</v>
      </c>
      <c r="N29" s="8">
        <v>150</v>
      </c>
      <c r="O29" s="7">
        <v>1</v>
      </c>
      <c r="P29" s="9">
        <v>4</v>
      </c>
      <c r="Q29" s="7">
        <v>1</v>
      </c>
      <c r="R29" s="9">
        <v>4</v>
      </c>
      <c r="S29" s="9">
        <f t="shared" si="1"/>
        <v>64</v>
      </c>
      <c r="T29" s="7"/>
      <c r="U29" s="9"/>
      <c r="V29" s="7"/>
      <c r="W29" s="9"/>
      <c r="X29" s="12"/>
      <c r="Y29" s="7">
        <v>1</v>
      </c>
      <c r="Z29" s="9">
        <v>2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</row>
    <row r="30" spans="1:74" s="15" customFormat="1" ht="15" x14ac:dyDescent="0.4">
      <c r="A30" s="17"/>
      <c r="B30" s="25">
        <f t="shared" si="0"/>
        <v>26</v>
      </c>
      <c r="C30" s="30" t="s">
        <v>104</v>
      </c>
      <c r="D30" s="27" t="s">
        <v>28</v>
      </c>
      <c r="E30" s="30" t="s">
        <v>29</v>
      </c>
      <c r="F30" s="43">
        <v>92</v>
      </c>
      <c r="G30" s="32" t="s">
        <v>105</v>
      </c>
      <c r="H30" s="30" t="s">
        <v>101</v>
      </c>
      <c r="I30" s="30" t="s">
        <v>43</v>
      </c>
      <c r="J30" s="16"/>
      <c r="K30" s="16"/>
      <c r="L30" s="30" t="s">
        <v>48</v>
      </c>
      <c r="M30" s="7"/>
      <c r="N30" s="8"/>
      <c r="O30" s="7">
        <v>1</v>
      </c>
      <c r="P30" s="9">
        <v>4</v>
      </c>
      <c r="Q30" s="7">
        <v>1</v>
      </c>
      <c r="R30" s="9">
        <v>4</v>
      </c>
      <c r="S30" s="9">
        <f t="shared" si="1"/>
        <v>64</v>
      </c>
      <c r="T30" s="7"/>
      <c r="U30" s="9"/>
      <c r="V30" s="7"/>
      <c r="W30" s="9"/>
      <c r="X30" s="12"/>
      <c r="Y30" s="7">
        <v>1</v>
      </c>
      <c r="Z30" s="9">
        <v>2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</row>
    <row r="31" spans="1:74" ht="15" x14ac:dyDescent="0.4">
      <c r="B31" s="25">
        <f t="shared" si="0"/>
        <v>27</v>
      </c>
      <c r="C31" s="39" t="s">
        <v>106</v>
      </c>
      <c r="D31" s="27" t="s">
        <v>107</v>
      </c>
      <c r="E31" s="39" t="s">
        <v>29</v>
      </c>
      <c r="F31" s="43">
        <v>92</v>
      </c>
      <c r="G31" s="41" t="s">
        <v>108</v>
      </c>
      <c r="H31" s="30" t="s">
        <v>101</v>
      </c>
      <c r="I31" s="39" t="s">
        <v>43</v>
      </c>
      <c r="J31" s="4"/>
      <c r="K31" s="4"/>
      <c r="L31" s="39" t="s">
        <v>48</v>
      </c>
      <c r="M31" s="7">
        <v>1</v>
      </c>
      <c r="N31" s="8">
        <v>80</v>
      </c>
      <c r="O31" s="7">
        <v>1</v>
      </c>
      <c r="P31" s="9">
        <v>4</v>
      </c>
      <c r="Q31" s="7">
        <v>1</v>
      </c>
      <c r="R31" s="9">
        <v>4</v>
      </c>
      <c r="S31" s="9">
        <f t="shared" si="1"/>
        <v>64</v>
      </c>
      <c r="T31" s="7"/>
      <c r="U31" s="9"/>
      <c r="V31" s="7"/>
      <c r="W31" s="9"/>
      <c r="X31" s="9"/>
      <c r="Y31" s="7">
        <v>1</v>
      </c>
      <c r="Z31" s="9">
        <v>2</v>
      </c>
    </row>
    <row r="32" spans="1:74" ht="15" x14ac:dyDescent="0.4">
      <c r="B32" s="46">
        <f t="shared" si="0"/>
        <v>28</v>
      </c>
      <c r="C32" s="47" t="s">
        <v>109</v>
      </c>
      <c r="D32" s="48" t="s">
        <v>107</v>
      </c>
      <c r="E32" s="47" t="s">
        <v>29</v>
      </c>
      <c r="F32" s="49">
        <v>92</v>
      </c>
      <c r="G32" s="50" t="s">
        <v>110</v>
      </c>
      <c r="H32" s="51" t="s">
        <v>101</v>
      </c>
      <c r="I32" s="47" t="s">
        <v>43</v>
      </c>
      <c r="J32" s="46"/>
      <c r="K32" s="46"/>
      <c r="L32" s="47" t="s">
        <v>48</v>
      </c>
      <c r="M32" s="7">
        <v>1</v>
      </c>
      <c r="N32" s="8">
        <v>40</v>
      </c>
      <c r="O32" s="7">
        <v>1</v>
      </c>
      <c r="P32" s="9">
        <v>2</v>
      </c>
      <c r="Q32" s="7">
        <v>1</v>
      </c>
      <c r="R32" s="9">
        <v>4</v>
      </c>
      <c r="S32" s="9">
        <f t="shared" si="1"/>
        <v>64</v>
      </c>
      <c r="T32" s="7"/>
      <c r="U32" s="9"/>
      <c r="V32" s="7"/>
      <c r="W32" s="9"/>
      <c r="X32" s="9"/>
      <c r="Y32" s="7">
        <v>1</v>
      </c>
      <c r="Z32" s="9">
        <v>2</v>
      </c>
    </row>
    <row r="33" spans="2:26" ht="15" x14ac:dyDescent="0.4">
      <c r="B33" s="46">
        <f t="shared" si="0"/>
        <v>29</v>
      </c>
      <c r="C33" s="51" t="s">
        <v>111</v>
      </c>
      <c r="D33" s="52"/>
      <c r="E33" s="51" t="s">
        <v>29</v>
      </c>
      <c r="F33" s="53">
        <v>506</v>
      </c>
      <c r="G33" s="54" t="s">
        <v>112</v>
      </c>
      <c r="H33" s="51" t="s">
        <v>113</v>
      </c>
      <c r="I33" s="51" t="s">
        <v>43</v>
      </c>
      <c r="J33" s="52"/>
      <c r="K33" s="52"/>
      <c r="L33" s="51" t="s">
        <v>48</v>
      </c>
      <c r="M33" s="7">
        <v>1</v>
      </c>
      <c r="N33" s="8">
        <v>200</v>
      </c>
      <c r="O33" s="7">
        <v>1</v>
      </c>
      <c r="P33" s="9">
        <v>4</v>
      </c>
      <c r="Q33" s="7">
        <v>1</v>
      </c>
      <c r="R33" s="9">
        <v>6</v>
      </c>
      <c r="S33" s="9">
        <f t="shared" si="1"/>
        <v>96</v>
      </c>
      <c r="T33" s="7"/>
      <c r="U33" s="9"/>
      <c r="V33" s="7"/>
      <c r="W33" s="9"/>
      <c r="X33" s="9"/>
      <c r="Y33" s="7">
        <v>1</v>
      </c>
      <c r="Z33" s="9">
        <v>4</v>
      </c>
    </row>
    <row r="34" spans="2:26" ht="15" x14ac:dyDescent="0.4">
      <c r="B34" s="46">
        <f t="shared" si="0"/>
        <v>30</v>
      </c>
      <c r="C34" s="55" t="s">
        <v>114</v>
      </c>
      <c r="D34" s="52"/>
      <c r="E34" s="55" t="s">
        <v>50</v>
      </c>
      <c r="F34" s="56">
        <v>506</v>
      </c>
      <c r="G34" s="57" t="s">
        <v>115</v>
      </c>
      <c r="H34" s="51" t="s">
        <v>113</v>
      </c>
      <c r="I34" s="55" t="s">
        <v>43</v>
      </c>
      <c r="J34" s="52"/>
      <c r="K34" s="52"/>
      <c r="L34" s="55" t="s">
        <v>48</v>
      </c>
      <c r="M34" s="7"/>
      <c r="N34" s="8"/>
      <c r="O34" s="7">
        <v>1</v>
      </c>
      <c r="P34" s="9">
        <v>8</v>
      </c>
      <c r="Q34" s="7"/>
      <c r="R34" s="9"/>
      <c r="S34" s="9"/>
      <c r="T34" s="7">
        <v>1</v>
      </c>
      <c r="U34" s="9">
        <v>200</v>
      </c>
      <c r="V34" s="7">
        <v>1</v>
      </c>
      <c r="W34" s="9">
        <v>4</v>
      </c>
      <c r="X34" s="9">
        <f>SUM(X6:X33)</f>
        <v>12</v>
      </c>
      <c r="Y34" s="7">
        <v>1</v>
      </c>
      <c r="Z34" s="9">
        <v>10</v>
      </c>
    </row>
    <row r="35" spans="2:26" ht="15" x14ac:dyDescent="0.4">
      <c r="B35" s="46">
        <f t="shared" si="0"/>
        <v>31</v>
      </c>
      <c r="C35" s="55" t="s">
        <v>116</v>
      </c>
      <c r="D35" s="52"/>
      <c r="E35" s="55" t="s">
        <v>50</v>
      </c>
      <c r="F35" s="56">
        <v>17</v>
      </c>
      <c r="G35" s="57" t="s">
        <v>117</v>
      </c>
      <c r="H35" s="55" t="s">
        <v>118</v>
      </c>
      <c r="I35" s="55" t="s">
        <v>43</v>
      </c>
      <c r="J35" s="52"/>
      <c r="K35" s="52"/>
      <c r="L35" s="55" t="s">
        <v>48</v>
      </c>
      <c r="M35" s="7">
        <v>1</v>
      </c>
      <c r="N35" s="8">
        <v>15</v>
      </c>
      <c r="O35" s="7">
        <v>1</v>
      </c>
      <c r="P35" s="9">
        <v>6</v>
      </c>
      <c r="Q35" s="7"/>
      <c r="R35" s="9"/>
      <c r="S35" s="9"/>
      <c r="T35" s="7">
        <v>1</v>
      </c>
      <c r="U35" s="9">
        <v>30</v>
      </c>
      <c r="V35" s="7"/>
      <c r="W35" s="9"/>
      <c r="X35" s="9"/>
      <c r="Y35" s="7">
        <v>1</v>
      </c>
      <c r="Z35" s="9">
        <v>6</v>
      </c>
    </row>
    <row r="36" spans="2:26" ht="15" x14ac:dyDescent="0.25">
      <c r="L36" s="23"/>
      <c r="N36" s="24">
        <f>SUM(N5:N35)</f>
        <v>2771</v>
      </c>
      <c r="O36" s="24"/>
      <c r="P36" s="24">
        <f>SUM(P5:P35)</f>
        <v>114</v>
      </c>
      <c r="Q36" s="24"/>
      <c r="R36" s="24"/>
      <c r="S36" s="24">
        <f>SUM(S5:S35)</f>
        <v>1360</v>
      </c>
      <c r="T36" s="24"/>
      <c r="U36" s="24">
        <f>SUM(U5:U35)</f>
        <v>633</v>
      </c>
      <c r="V36" s="24"/>
      <c r="W36" s="24"/>
      <c r="X36" s="24">
        <f>SUM(X5:X35)</f>
        <v>24</v>
      </c>
      <c r="Y36" s="24"/>
      <c r="Z36" s="24">
        <f>SUM(Z5:Z35)</f>
        <v>110</v>
      </c>
    </row>
    <row r="37" spans="2:26" ht="13" x14ac:dyDescent="0.3">
      <c r="B37" s="11" t="s">
        <v>119</v>
      </c>
      <c r="C37" t="s">
        <v>120</v>
      </c>
    </row>
  </sheetData>
  <pageMargins left="0.11811023622047245" right="0.11811023622047245" top="0.74803149606299213" bottom="0.74803149606299213" header="0.31496062992125984" footer="0.31496062992125984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5efec8-5aad-4403-8871-32e477d542c8" xsi:nil="true"/>
    <lcf76f155ced4ddcb4097134ff3c332f xmlns="527b08cd-3c50-46c2-906c-a3e09dfd0b45">
      <Terms xmlns="http://schemas.microsoft.com/office/infopath/2007/PartnerControls"/>
    </lcf76f155ced4ddcb4097134ff3c332f>
    <TaxKeywordTaxHTField xmlns="885efec8-5aad-4403-8871-32e477d542c8">
      <Terms xmlns="http://schemas.microsoft.com/office/infopath/2007/PartnerControls"/>
    </TaxKeywordTaxHTField>
    <Project_nummer xmlns="799956d7-2431-42ab-8ac9-cb6628769b73" xsi:nil="true"/>
    <OverdrachtProces18 xmlns="799956d7-2431-42ab-8ac9-cb6628769b73">false</OverdrachtProces18>
    <p10efc03091b4d3584303a79e53dd761 xmlns="885efec8-5aad-4403-8871-32e477d542c8">
      <Terms xmlns="http://schemas.microsoft.com/office/infopath/2007/PartnerControls"/>
    </p10efc03091b4d3584303a79e53dd761>
    <_dlc_DocId xmlns="885efec8-5aad-4403-8871-32e477d542c8">ETM6WN4TMU4Z-945002407-3582</_dlc_DocId>
    <_dlc_DocIdUrl xmlns="885efec8-5aad-4403-8871-32e477d542c8">
      <Url>https://prorailbv.sharepoint.com/teams/R-537401/_layouts/15/DocIdRedir.aspx?ID=ETM6WN4TMU4Z-945002407-3582</Url>
      <Description>ETM6WN4TMU4Z-945002407-3582</Description>
    </_dlc_DocIdUrl>
    <Lijst xmlns="527b08cd-3c50-46c2-906c-a3e09dfd0b4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(Kernproces)" ma:contentTypeID="0x01010089F5B9F35C253C49BBD914355A4E189100D4445E2F56B1D6478A1E2D18A75E052A" ma:contentTypeVersion="22" ma:contentTypeDescription="Een nieuw document maken." ma:contentTypeScope="" ma:versionID="ced79416c562a1be3b64479de9858c0d">
  <xsd:schema xmlns:xsd="http://www.w3.org/2001/XMLSchema" xmlns:xs="http://www.w3.org/2001/XMLSchema" xmlns:p="http://schemas.microsoft.com/office/2006/metadata/properties" xmlns:ns2="885efec8-5aad-4403-8871-32e477d542c8" xmlns:ns3="799956d7-2431-42ab-8ac9-cb6628769b73" xmlns:ns4="527b08cd-3c50-46c2-906c-a3e09dfd0b45" targetNamespace="http://schemas.microsoft.com/office/2006/metadata/properties" ma:root="true" ma:fieldsID="5f553960ec80deebf27d30504babb8ec" ns2:_="" ns3:_="" ns4:_="">
    <xsd:import namespace="885efec8-5aad-4403-8871-32e477d542c8"/>
    <xsd:import namespace="799956d7-2431-42ab-8ac9-cb6628769b73"/>
    <xsd:import namespace="527b08cd-3c50-46c2-906c-a3e09dfd0b45"/>
    <xsd:element name="properties">
      <xsd:complexType>
        <xsd:sequence>
          <xsd:element name="documentManagement">
            <xsd:complexType>
              <xsd:all>
                <xsd:element ref="ns3:Project_nummer" minOccurs="0"/>
                <xsd:element ref="ns3:OverdrachtProces18" minOccurs="0"/>
                <xsd:element ref="ns2:_dlc_DocId" minOccurs="0"/>
                <xsd:element ref="ns2:_dlc_DocIdUrl" minOccurs="0"/>
                <xsd:element ref="ns2:_dlc_DocIdPersistId" minOccurs="0"/>
                <xsd:element ref="ns2:p10efc03091b4d3584303a79e53dd761" minOccurs="0"/>
                <xsd:element ref="ns2:TaxCatchAll" minOccurs="0"/>
                <xsd:element ref="ns2:TaxCatchAllLabe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Lij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efec8-5aad-4403-8871-32e477d542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p10efc03091b4d3584303a79e53dd761" ma:index="11" nillable="true" ma:taxonomy="true" ma:internalName="p10efc03091b4d3584303a79e53dd761" ma:taxonomyFieldName="Expertisegebied" ma:displayName="Expertisegebied" ma:default="" ma:fieldId="{910efc03-091b-4d35-8430-3a79e53dd761}" ma:sspId="c2a34957-f4c5-4396-b3a3-e9c9104dfe78" ma:termSetId="b68342b9-6e2b-4931-a484-1a7959c4cc5e" ma:anchorId="e5b4d554-0ac0-4da8-a18e-4aee3832a9bc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6523265e-1823-4f03-9d4f-9ea56c76fd85}" ma:internalName="TaxCatchAll" ma:showField="CatchAllData" ma:web="885efec8-5aad-4403-8871-32e477d54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6523265e-1823-4f03-9d4f-9ea56c76fd85}" ma:internalName="TaxCatchAllLabel" ma:readOnly="true" ma:showField="CatchAllDataLabel" ma:web="885efec8-5aad-4403-8871-32e477d54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Ondernemingstrefwoorden" ma:fieldId="{23f27201-bee3-471e-b2e7-b64fd8b7ca38}" ma:taxonomyMulti="true" ma:sspId="c2a34957-f4c5-4396-b3a3-e9c9104dfe7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956d7-2431-42ab-8ac9-cb6628769b73" elementFormDefault="qualified">
    <xsd:import namespace="http://schemas.microsoft.com/office/2006/documentManagement/types"/>
    <xsd:import namespace="http://schemas.microsoft.com/office/infopath/2007/PartnerControls"/>
    <xsd:element name="Project_nummer" ma:index="2" nillable="true" ma:displayName="Projectnummer" ma:internalName="Project_nummer">
      <xsd:simpleType>
        <xsd:restriction base="dms:Text">
          <xsd:maxLength value="255"/>
        </xsd:restriction>
      </xsd:simpleType>
    </xsd:element>
    <xsd:element name="OverdrachtProces18" ma:index="3" nillable="true" ma:displayName="OverdrachtProces18" ma:default="0" ma:internalName="OverdrachtProces18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b08cd-3c50-46c2-906c-a3e09dfd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Lijst" ma:index="32" nillable="true" ma:displayName="Lijst" ma:format="Dropdown" ma:internalName="Lijst">
      <xsd:simpleType>
        <xsd:restriction base="dms:Choice">
          <xsd:enumeration value="2"/>
          <xsd:enumeration value="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FC3F6-C10A-4501-B0A3-9F97F6E78DA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24BC66D-0BEE-4A0F-876C-21F2A1D36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70B44-0817-4853-A904-54F1A94DBCEE}">
  <ds:schemaRefs>
    <ds:schemaRef ds:uri="http://schemas.microsoft.com/office/2006/metadata/properties"/>
    <ds:schemaRef ds:uri="http://schemas.microsoft.com/office/infopath/2007/PartnerControls"/>
    <ds:schemaRef ds:uri="885efec8-5aad-4403-8871-32e477d542c8"/>
    <ds:schemaRef ds:uri="527b08cd-3c50-46c2-906c-a3e09dfd0b45"/>
    <ds:schemaRef ds:uri="799956d7-2431-42ab-8ac9-cb6628769b73"/>
  </ds:schemaRefs>
</ds:datastoreItem>
</file>

<file path=customXml/itemProps4.xml><?xml version="1.0" encoding="utf-8"?>
<ds:datastoreItem xmlns:ds="http://schemas.openxmlformats.org/officeDocument/2006/customXml" ds:itemID="{B974E813-D886-4A24-BEBC-F22FA502D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efec8-5aad-4403-8871-32e477d542c8"/>
    <ds:schemaRef ds:uri="799956d7-2431-42ab-8ac9-cb6628769b73"/>
    <ds:schemaRef ds:uri="527b08cd-3c50-46c2-906c-a3e09dfd0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Lijst 3</vt:lpstr>
      <vt:lpstr>'Lijst 3'!Afdrukbereik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Jansen, S. (Sander)</dc:creator>
  <cp:keywords/>
  <dc:description/>
  <cp:lastModifiedBy>Beerendonk, B.L.C. (Bianca)</cp:lastModifiedBy>
  <cp:revision/>
  <dcterms:created xsi:type="dcterms:W3CDTF">2025-06-05T13:56:19Z</dcterms:created>
  <dcterms:modified xsi:type="dcterms:W3CDTF">2026-04-13T10:15:27Z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2025-06-05T14:01:23Z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ec036539-dff3-4f80-b6c1-a0d6fdff7a0e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10, 3, 0, 1</vt:lpwstr>
  </property>
  <property fmtid="{D5CDD505-2E9C-101B-9397-08002B2CF9AE}" pid="10" name="ContentTypeId">
    <vt:lpwstr>0x01010089F5B9F35C253C49BBD914355A4E189100D4445E2F56B1D6478A1E2D18A75E052A</vt:lpwstr>
  </property>
  <property fmtid="{D5CDD505-2E9C-101B-9397-08002B2CF9AE}" pid="11" name="MediaServiceImageTags">
    <vt:lpwstr/>
  </property>
  <property fmtid="{D5CDD505-2E9C-101B-9397-08002B2CF9AE}" pid="12" name="_dlc_DocIdItemGuid">
    <vt:lpwstr>8bfe7e9b-6d1b-4130-8804-4e4f0eecbd3b</vt:lpwstr>
  </property>
  <property fmtid="{D5CDD505-2E9C-101B-9397-08002B2CF9AE}" pid="13" name="TaxKeyword">
    <vt:lpwstr/>
  </property>
  <property fmtid="{D5CDD505-2E9C-101B-9397-08002B2CF9AE}" pid="14" name="Expertisegebied">
    <vt:lpwstr/>
  </property>
</Properties>
</file>