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wf2.sharepoint.com/sites/TeamLopendeinkopen-Bedrijfsvoeringengebouwbeheer/Gedeelde documenten/Bedrijfsvoering/Sanitaire Voorzieningen 2026-2036/4. Aanbestedingsdocumenten/"/>
    </mc:Choice>
  </mc:AlternateContent>
  <xr:revisionPtr revIDLastSave="1501" documentId="13_ncr:1_{0C89CC5F-3D24-45FB-B0BF-D4ADADA732E2}" xr6:coauthVersionLast="47" xr6:coauthVersionMax="47" xr10:uidLastSave="{AA7089B8-08D0-43B8-B733-AAA2447E8F01}"/>
  <bookViews>
    <workbookView xWindow="-108" yWindow="-108" windowWidth="23256" windowHeight="12456" activeTab="3" xr2:uid="{00000000-000D-0000-FFFF-FFFF00000000}"/>
  </bookViews>
  <sheets>
    <sheet name="Locaties" sheetId="8" r:id="rId1"/>
    <sheet name="Voorzieningen" sheetId="7" r:id="rId2"/>
    <sheet name="Verbruiksartikelen" sheetId="6" r:id="rId3"/>
    <sheet name="Prij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H9" i="5"/>
  <c r="N28" i="7"/>
  <c r="F20" i="5" s="1"/>
  <c r="M28" i="7"/>
  <c r="F16" i="5" s="1"/>
  <c r="H16" i="5" s="1"/>
  <c r="F19" i="5"/>
  <c r="F7" i="5"/>
  <c r="D28" i="6"/>
  <c r="G10" i="5" s="1"/>
  <c r="E28" i="6"/>
  <c r="G19" i="5" s="1"/>
  <c r="G28" i="6"/>
  <c r="G13" i="5" s="1"/>
  <c r="H28" i="6"/>
  <c r="G14" i="5" s="1"/>
  <c r="C28" i="6"/>
  <c r="G9" i="5" s="1"/>
  <c r="D2" i="6"/>
  <c r="F2" i="6"/>
  <c r="F28" i="6" s="1"/>
  <c r="G12" i="5" s="1"/>
  <c r="D28" i="7"/>
  <c r="F8" i="5" s="1"/>
  <c r="H8" i="5" s="1"/>
  <c r="E28" i="7"/>
  <c r="F9" i="5" s="1"/>
  <c r="F28" i="7"/>
  <c r="F10" i="5" s="1"/>
  <c r="G28" i="7"/>
  <c r="F11" i="5" s="1"/>
  <c r="H11" i="5" s="1"/>
  <c r="H28" i="7"/>
  <c r="I28" i="7"/>
  <c r="F12" i="5" s="1"/>
  <c r="J28" i="7"/>
  <c r="F13" i="5" s="1"/>
  <c r="K28" i="7"/>
  <c r="F14" i="5" s="1"/>
  <c r="L28" i="7"/>
  <c r="F15" i="5" s="1"/>
  <c r="H15" i="5" s="1"/>
  <c r="C28" i="7"/>
  <c r="H22" i="5" l="1"/>
  <c r="H20" i="5"/>
  <c r="H19" i="5"/>
  <c r="H10" i="5"/>
  <c r="H12" i="5"/>
  <c r="H14" i="5"/>
  <c r="H13" i="5"/>
</calcChain>
</file>

<file path=xl/sharedStrings.xml><?xml version="1.0" encoding="utf-8"?>
<sst xmlns="http://schemas.openxmlformats.org/spreadsheetml/2006/main" count="319" uniqueCount="121">
  <si>
    <t>Locatie</t>
  </si>
  <si>
    <t>Adres</t>
  </si>
  <si>
    <t>Openingstijden</t>
  </si>
  <si>
    <t>Opmerkingen</t>
  </si>
  <si>
    <t>Stadhuis</t>
  </si>
  <si>
    <t>Nieuwe Steen 1, 1625 HV Hoorn</t>
  </si>
  <si>
    <t>Ja</t>
  </si>
  <si>
    <t>Nee</t>
  </si>
  <si>
    <t>Ma t/m Do 07:00 - 15:00</t>
  </si>
  <si>
    <t>Riolering en Wegen</t>
  </si>
  <si>
    <t>De Corantijn 2, 1689 AP Hoorn</t>
  </si>
  <si>
    <t>Rayon 1</t>
  </si>
  <si>
    <t>Geldelozeweg 37, 1625 NW Hoorn</t>
  </si>
  <si>
    <t>Na gunning levermoment afstemmen</t>
  </si>
  <si>
    <t>Rayon 2</t>
  </si>
  <si>
    <t>Roskam 1, 1689 VR Zwaag</t>
  </si>
  <si>
    <t>Rayon 3</t>
  </si>
  <si>
    <t>IJsselweg 2, 1628 JT Hoorn</t>
  </si>
  <si>
    <t>Westfries Museum (Rode Steen)</t>
  </si>
  <si>
    <t>Rode Steen 16-18, 1621 CV Hoorn</t>
  </si>
  <si>
    <t>Westfries Archief</t>
  </si>
  <si>
    <t>Blauwe Berg 5C, 1625 NT Hoorn</t>
  </si>
  <si>
    <t>Stichting Talent / Socrates</t>
  </si>
  <si>
    <t>Lage Hoek 71, 1689 CP Zwaag</t>
  </si>
  <si>
    <t>Sportzaal Huesmolen</t>
  </si>
  <si>
    <t>Huesmolen 59-60, 1625 HZ Hoorn</t>
  </si>
  <si>
    <t>Sportzaal Grote Beer</t>
  </si>
  <si>
    <t>Grote Beer 3A, 1622 ES Hoorn</t>
  </si>
  <si>
    <t>Sportzaal Tweeboomlaan</t>
  </si>
  <si>
    <t>Tweeboomlaan 102-E, 1625 EH Hoorn</t>
  </si>
  <si>
    <t>Gymzaal Gerritsland</t>
  </si>
  <si>
    <t xml:space="preserve">Gerritsland 56, 1621 CD Hoorn </t>
  </si>
  <si>
    <t>Gymzaal Westerblokker</t>
  </si>
  <si>
    <t>Prins Willem Alexanderstraat 11, 1695 BG Blokker</t>
  </si>
  <si>
    <t>Gymzaal Julianalaan</t>
  </si>
  <si>
    <t>Julianalaan 4, 1689 EH Zwaag</t>
  </si>
  <si>
    <t>Gymzaal Han Hoekstrahof</t>
  </si>
  <si>
    <t>Han Hoekstrahof 200A/B, 1628 WX Hoorn</t>
  </si>
  <si>
    <t>Sporthal de Opgang</t>
  </si>
  <si>
    <t>Sportcafé en Sporthal Zwaag</t>
  </si>
  <si>
    <t>Munnikenwoud 1, 1689 BA Zwaag</t>
  </si>
  <si>
    <t>Sporthal De Kers</t>
  </si>
  <si>
    <t>Moerbalk 1, 1628 GW Hoorn</t>
  </si>
  <si>
    <t>Begraafplaats Zuiderveld</t>
  </si>
  <si>
    <t>Zuiderveld 1, 1628ZZ, Hoorn</t>
  </si>
  <si>
    <t>Begraafplaats Berkhouterweg</t>
  </si>
  <si>
    <t>Berkhouterweg 26, 1624 NT Hoorn</t>
  </si>
  <si>
    <t>Statenpoort</t>
  </si>
  <si>
    <t>Nieuwstraat 23a, 1621 EA Hoorn</t>
  </si>
  <si>
    <t>Bouwkeet Stadsbeheer</t>
  </si>
  <si>
    <t>Bangert 18, 1689 Zwaag</t>
  </si>
  <si>
    <t>Kinderboerderij De Woid</t>
  </si>
  <si>
    <t>Koperslager 9A, 1625 AH Hoorn</t>
  </si>
  <si>
    <t>Hertenkamp</t>
  </si>
  <si>
    <t>Julianapark 5, 1621MR Hoorn</t>
  </si>
  <si>
    <t xml:space="preserve">Havendienst Hoorn </t>
  </si>
  <si>
    <t xml:space="preserve">Hoofd 2A, 1621 AM Hoorn </t>
  </si>
  <si>
    <t>Archeologie</t>
  </si>
  <si>
    <t>Nieuwe Steen 30, 1625 HV Hoorn</t>
  </si>
  <si>
    <t>Hygiënebox</t>
  </si>
  <si>
    <t>Geurdispenser</t>
  </si>
  <si>
    <t>Poetsrolhouder</t>
  </si>
  <si>
    <t>Handdoekdispenser</t>
  </si>
  <si>
    <t>Toiletborstel + houder</t>
  </si>
  <si>
    <t>Toiletbrilreiniger</t>
  </si>
  <si>
    <t>Toiletpapierhouder</t>
  </si>
  <si>
    <t>Zeepschuimdispenser</t>
  </si>
  <si>
    <t>Garagezeepdispenser</t>
  </si>
  <si>
    <t>Handdoekenautmaat</t>
  </si>
  <si>
    <t xml:space="preserve">Afvalbakken </t>
  </si>
  <si>
    <t>Totaal</t>
  </si>
  <si>
    <t xml:space="preserve"> </t>
  </si>
  <si>
    <t>Poetsrol</t>
  </si>
  <si>
    <t>Toiletpapier</t>
  </si>
  <si>
    <t>Zeepschuim</t>
  </si>
  <si>
    <t>Garagezeep</t>
  </si>
  <si>
    <t>Gymzaal Han Hoekstrahof (De Bres)</t>
  </si>
  <si>
    <t>Prijzenformulier</t>
  </si>
  <si>
    <t>U vult alleen de grijze velden in.  Maak verder geen aanpassingen in het formulier.</t>
  </si>
  <si>
    <t>Voorzieningen met verbruiksartikelen</t>
  </si>
  <si>
    <t>Huurprijs per voorziening per maand</t>
  </si>
  <si>
    <t>Prijs per 
verbruiksartikel</t>
  </si>
  <si>
    <t>Huidige 
verbruikseenheid</t>
  </si>
  <si>
    <t>Huidige inhoud 
per eenheid</t>
  </si>
  <si>
    <t>Aantal 
voorzieningen</t>
  </si>
  <si>
    <t>Subtotaal</t>
  </si>
  <si>
    <t>Hygiëneboxen</t>
  </si>
  <si>
    <t>stuk</t>
  </si>
  <si>
    <t>Geurdispensers</t>
  </si>
  <si>
    <t>Poetsrolhouder en poetsrol</t>
  </si>
  <si>
    <t>Handdoekdispensers (papier)</t>
  </si>
  <si>
    <t>Toiletborstels met houders</t>
  </si>
  <si>
    <t>Toiletpapierhouders en toiletpapier</t>
  </si>
  <si>
    <t>Zeepschuimdispensers en zeepschuim</t>
  </si>
  <si>
    <t>ml</t>
  </si>
  <si>
    <t>fles</t>
  </si>
  <si>
    <t>Handdoekenautomaat (katoen)</t>
  </si>
  <si>
    <t>Toiletbrilreiniger en reinigingsmiddel</t>
  </si>
  <si>
    <t>Droogloopmatten</t>
  </si>
  <si>
    <t xml:space="preserve">Inschrijfprijs voor 4 jaar* </t>
  </si>
  <si>
    <t xml:space="preserve">* De opgegeven prijzen en/of tarieven zijn uitgedrukt in Euro’s en exclusief BTW, maar inclusief alle overige kosten, waaronder onder meer begrepen maar niet beperkt tot de kosten voor levering, montage- en demontagekosten, salariskosten, kantoorkosten, kosten voor hard- en software, telefoonkosten, coördinatiekosten, kosten woon-werkverkeer, parkeerkosten, reis- en verblijfkosten, verzekeringskosten en sociale premies en belastingen, algemene kosten, winst en risico. Naast aangeboden prijzen mag u geen aanvullende kosten in rekening brengen. 
Kosten voor reiniging en verwisseling zijn verdisconteerd in de huurprijzen per maand.
</t>
  </si>
  <si>
    <t>Akkerwinde 43, 1689 NT Hoorn</t>
  </si>
  <si>
    <t>pak</t>
  </si>
  <si>
    <t>12 rollen</t>
  </si>
  <si>
    <t>doos</t>
  </si>
  <si>
    <t>20 pakken</t>
  </si>
  <si>
    <t>6 rollen</t>
  </si>
  <si>
    <t>6 flessen</t>
  </si>
  <si>
    <t>3 liter</t>
  </si>
  <si>
    <t>Afvalbakken</t>
  </si>
  <si>
    <t>Reinigingsmiddel 
Toiletbrilreiniger</t>
  </si>
  <si>
    <t>Papieren 
Handdoek</t>
  </si>
  <si>
    <t xml:space="preserve">Inschrijver </t>
  </si>
  <si>
    <t>Voorzieningen met verbruiksartikelen
(Optioneel af te nemen)</t>
  </si>
  <si>
    <t>Levering vanuit locatie Riolering en Wegen</t>
  </si>
  <si>
    <t>Monumentaal pand</t>
  </si>
  <si>
    <t>Monumentaal pand, momenteel in renovatie</t>
  </si>
  <si>
    <t>Ma t/m Vr  08:00 - 16:00</t>
  </si>
  <si>
    <t>Bemand</t>
  </si>
  <si>
    <t>Sleutellocatie</t>
  </si>
  <si>
    <t>Indicatief verbruik 
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</si>
</sst>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9.5"/>
      <color rgb="FF273273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1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11" fillId="0" borderId="7" xfId="0" applyFont="1" applyBorder="1"/>
    <xf numFmtId="0" fontId="11" fillId="0" borderId="0" xfId="0" applyFont="1"/>
    <xf numFmtId="0" fontId="8" fillId="0" borderId="4" xfId="0" applyFont="1" applyBorder="1"/>
    <xf numFmtId="0" fontId="11" fillId="0" borderId="4" xfId="0" applyFont="1" applyBorder="1"/>
    <xf numFmtId="0" fontId="12" fillId="4" borderId="0" xfId="0" applyFont="1" applyFill="1"/>
    <xf numFmtId="0" fontId="8" fillId="0" borderId="8" xfId="0" applyFont="1" applyBorder="1" applyAlignment="1">
      <alignment horizontal="left" vertical="top" wrapText="1"/>
    </xf>
    <xf numFmtId="44" fontId="2" fillId="0" borderId="0" xfId="0" applyNumberFormat="1" applyFont="1"/>
    <xf numFmtId="0" fontId="2" fillId="0" borderId="0" xfId="0" applyFont="1" applyAlignment="1">
      <alignment horizontal="center" vertical="top" wrapText="1"/>
    </xf>
    <xf numFmtId="0" fontId="13" fillId="0" borderId="0" xfId="0" applyFont="1"/>
    <xf numFmtId="0" fontId="13" fillId="0" borderId="7" xfId="0" applyFont="1" applyBorder="1"/>
    <xf numFmtId="0" fontId="8" fillId="5" borderId="4" xfId="0" applyFont="1" applyFill="1" applyBorder="1"/>
    <xf numFmtId="0" fontId="10" fillId="0" borderId="11" xfId="0" applyFont="1" applyBorder="1"/>
    <xf numFmtId="0" fontId="10" fillId="0" borderId="12" xfId="0" applyFont="1" applyBorder="1"/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4" xfId="0" applyFont="1" applyFill="1" applyBorder="1"/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textRotation="90" wrapText="1"/>
    </xf>
    <xf numFmtId="0" fontId="15" fillId="0" borderId="0" xfId="0" applyFont="1" applyAlignment="1">
      <alignment horizontal="center" textRotation="90" wrapText="1"/>
    </xf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0" fontId="4" fillId="0" borderId="0" xfId="0" applyFont="1" applyAlignment="1">
      <alignment horizontal="right"/>
    </xf>
    <xf numFmtId="0" fontId="11" fillId="0" borderId="8" xfId="0" applyFont="1" applyBorder="1" applyAlignment="1">
      <alignment vertical="center"/>
    </xf>
    <xf numFmtId="44" fontId="8" fillId="2" borderId="8" xfId="0" applyNumberFormat="1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44" fontId="8" fillId="0" borderId="8" xfId="0" applyNumberFormat="1" applyFont="1" applyBorder="1"/>
    <xf numFmtId="0" fontId="8" fillId="5" borderId="8" xfId="0" applyFont="1" applyFill="1" applyBorder="1" applyAlignment="1">
      <alignment horizontal="center" vertical="top" wrapText="1"/>
    </xf>
    <xf numFmtId="44" fontId="8" fillId="2" borderId="10" xfId="0" applyNumberFormat="1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center" vertical="top" wrapText="1"/>
    </xf>
    <xf numFmtId="44" fontId="4" fillId="0" borderId="2" xfId="0" applyNumberFormat="1" applyFont="1" applyBorder="1"/>
    <xf numFmtId="0" fontId="8" fillId="0" borderId="8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vertical="top"/>
    </xf>
    <xf numFmtId="0" fontId="11" fillId="0" borderId="16" xfId="0" applyFont="1" applyBorder="1" applyAlignment="1">
      <alignment vertical="center"/>
    </xf>
    <xf numFmtId="44" fontId="8" fillId="0" borderId="9" xfId="0" applyNumberFormat="1" applyFont="1" applyBorder="1"/>
    <xf numFmtId="0" fontId="11" fillId="0" borderId="17" xfId="0" applyFont="1" applyBorder="1" applyAlignment="1">
      <alignment vertical="center"/>
    </xf>
    <xf numFmtId="44" fontId="8" fillId="0" borderId="18" xfId="0" applyNumberFormat="1" applyFont="1" applyBorder="1"/>
  </cellXfs>
  <cellStyles count="1">
    <cellStyle name="Standaard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indent="0" justifyLastLine="0" shrinkToFit="0" readingOrder="0"/>
    </dxf>
    <dxf>
      <alignment horizontal="center" vertical="bottom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colors>
    <mruColors>
      <color rgb="FFCA4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622F15-92B6-473C-833D-350EAF71D551}" name="Tabel4" displayName="Tabel4" ref="A1:F27" totalsRowShown="0" headerRowDxfId="57" dataDxfId="56" tableBorderDxfId="55">
  <autoFilter ref="A1:F27" xr:uid="{6F622F15-92B6-473C-833D-350EAF71D551}"/>
  <tableColumns count="6">
    <tableColumn id="1" xr3:uid="{29BF5CE5-CE7D-4695-939D-6CC93DC72988}" name="Locatie" dataDxfId="54"/>
    <tableColumn id="2" xr3:uid="{B3A5790E-8C0F-45BB-AC19-F093EB1E6024}" name="Adres" dataDxfId="53"/>
    <tableColumn id="3" xr3:uid="{9D9BB02B-AB5B-44E9-83CF-BBDA616FBA99}" name="Bemand" dataDxfId="52"/>
    <tableColumn id="5" xr3:uid="{DFEBFBD0-A8C0-4112-9FA8-7FC1969601F1}" name="Sleutellocatie" dataDxfId="51"/>
    <tableColumn id="6" xr3:uid="{5041FF67-EA96-4938-BB0D-F0938F899842}" name="Openingstijden" dataDxfId="50"/>
    <tableColumn id="4" xr3:uid="{04ECC23A-9C88-42BB-BF9F-AAD7FF99C031}" name="Opmerkingen" dataDxfId="4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AEFD48-0D77-4BC8-89D8-4B8868622321}" name="Tabel2" displayName="Tabel2" ref="A1:N28" totalsRowShown="0" headerRowDxfId="48" dataDxfId="47">
  <autoFilter ref="A1:N28" xr:uid="{02AEFD48-0D77-4BC8-89D8-4B8868622321}"/>
  <tableColumns count="14">
    <tableColumn id="1" xr3:uid="{A058660D-29C6-440A-BF5C-D4CDBD7ECDF7}" name="Locatie" dataDxfId="46"/>
    <tableColumn id="2" xr3:uid="{D04C7AEB-CF5E-4EBB-AAAC-9F50764F5D97}" name="Adres" dataDxfId="41"/>
    <tableColumn id="3" xr3:uid="{697DC0BF-7A12-43D8-9680-5F1D66CCE602}" name="Hygiënebox" dataDxfId="40"/>
    <tableColumn id="4" xr3:uid="{2BE52ED9-F994-4F9D-A09B-217CF952E9DC}" name="Geurdispenser" dataDxfId="39"/>
    <tableColumn id="5" xr3:uid="{A64D0AFC-E59A-4B10-9B3C-967A74B3D235}" name="Poetsrolhouder" dataDxfId="38"/>
    <tableColumn id="6" xr3:uid="{1F8C7EEC-D6B6-49A0-ABCB-737B609CB0DB}" name="Handdoekdispenser" dataDxfId="37"/>
    <tableColumn id="7" xr3:uid="{20402570-5E94-451C-A1DF-AD613AA8D6D1}" name="Toiletborstel + houder" dataDxfId="36"/>
    <tableColumn id="13" xr3:uid="{9D2EBB9E-856E-4DAC-B330-9A80AA97CFEC}" name="Toiletbrilreiniger" dataDxfId="35"/>
    <tableColumn id="8" xr3:uid="{1C3063E8-5D34-4F24-9BEF-84C53BD4E295}" name="Toiletpapierhouder" dataDxfId="34"/>
    <tableColumn id="9" xr3:uid="{A106A85B-1573-4C7A-BFD7-760F6BEAD135}" name="Zeepschuimdispenser" dataDxfId="33"/>
    <tableColumn id="10" xr3:uid="{DBCDA973-B659-4316-B871-6EFB1E92ED0B}" name="Garagezeepdispenser" dataDxfId="32"/>
    <tableColumn id="12" xr3:uid="{3C8350C4-EC7A-47C0-B768-0B0A6D19E55B}" name="Handdoekenautmaat" dataDxfId="31"/>
    <tableColumn id="14" xr3:uid="{73B642D4-9F0A-4A81-B0D9-395B77929811}" name="Afvalbakken " dataDxfId="30"/>
    <tableColumn id="11" xr3:uid="{2EFAE4D6-CDB0-4130-95C3-596F4DC84DCE}" name="Droogloopmatten" dataDxfId="2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BE75E1-28C7-4341-ABE6-488F75DAEA29}" name="Tabel1" displayName="Tabel1" ref="A1:H28" totalsRowShown="0" headerRowDxfId="45" dataDxfId="44">
  <autoFilter ref="A1:H28" xr:uid="{0FBE75E1-28C7-4341-ABE6-488F75DAEA29}"/>
  <tableColumns count="8">
    <tableColumn id="1" xr3:uid="{4C6E001E-11AB-4AD5-BFAD-519EF2F67AFC}" name="Locatie" dataDxfId="43"/>
    <tableColumn id="2" xr3:uid="{7BB4618E-799F-4AB6-B131-F1B47FFE8FD1}" name="Adres" dataDxfId="28"/>
    <tableColumn id="3" xr3:uid="{875425E1-FD10-4AC7-846A-45FF94AD3A8A}" name="Poetsrol" dataDxfId="27"/>
    <tableColumn id="4" xr3:uid="{C672328D-EB83-47D6-93A4-18C7F0B680E5}" name="Papieren _x000a_Handdoek" dataDxfId="26"/>
    <tableColumn id="10" xr3:uid="{412F964F-E7C4-4A19-B27E-DD29FE9DB79E}" name="Reinigingsmiddel _x000a_Toiletbrilreiniger" dataDxfId="25"/>
    <tableColumn id="5" xr3:uid="{8E4D59EF-9E63-4FEC-9C83-29891CFC48C8}" name="Toiletpapier" dataDxfId="24"/>
    <tableColumn id="6" xr3:uid="{3CD31034-2E4E-4771-9732-CE1BD7CCEC6A}" name="Zeepschuim" dataDxfId="23"/>
    <tableColumn id="7" xr3:uid="{2EDBCE18-1487-4D3D-A2BA-FD72B2527ABC}" name="Garagezeep" dataDxfId="2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3E5ABD-31FB-4384-8599-DB2DC61AA060}" name="Tabel3" displayName="Tabel3" ref="A6:H16" totalsRowShown="0" headerRowDxfId="42" dataDxfId="21">
  <autoFilter ref="A6:H16" xr:uid="{1D3E5ABD-31FB-4384-8599-DB2DC61AA0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C8EB14F-0126-4F83-9296-95BC797AD5F2}" name="Voorzieningen met verbruiksartikelen" dataDxfId="19"/>
    <tableColumn id="2" xr3:uid="{AD12D052-D296-44F1-8288-D104F4F86D04}" name="Huurprijs per voorziening per maand" dataDxfId="18"/>
    <tableColumn id="3" xr3:uid="{F8EF2AB4-AE0E-49C3-A95C-EE97C91D60B4}" name="Prijs per _x000a_verbruiksartikel" dataDxfId="17"/>
    <tableColumn id="4" xr3:uid="{33B33CBA-CA85-4397-A2BB-654B9A28CCC8}" name="Huidige _x000a_verbruikseenheid" dataDxfId="16"/>
    <tableColumn id="5" xr3:uid="{2CB6C0C6-0CA2-407E-9FF6-0B3907619262}" name="Huidige inhoud _x000a_per eenheid" dataDxfId="15"/>
    <tableColumn id="6" xr3:uid="{A7FD92DD-AF18-4190-8AD1-239E1897981C}" name="Aantal _x000a_voorzieningen" dataDxfId="14">
      <calculatedColumnFormula>Voorzieningen!#REF!</calculatedColumnFormula>
    </tableColumn>
    <tableColumn id="7" xr3:uid="{06E777A8-CF4A-4F67-B32E-FEB1C025F0F9}" name="Indicatief verbruik _x000a_per jaar" dataDxfId="13"/>
    <tableColumn id="8" xr3:uid="{7B93FF42-65AC-44F1-99A6-58A7CBA98E7B}" name="Subtotaal" dataDxfId="12">
      <calculatedColumnFormula>Tabel3[[#This Row],[Huurprijs per voorziening per maand]]*12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DB0071E-27DB-4681-86BF-E7484FE18AE9}" name="Tabel5" displayName="Tabel5" ref="A18:H20" totalsRowShown="0" headerRowDxfId="0" dataDxfId="20" headerRowBorderDxfId="10" tableBorderDxfId="11" totalsRowBorderDxfId="9">
  <autoFilter ref="A18:H20" xr:uid="{0DB0071E-27DB-4681-86BF-E7484FE18AE9}"/>
  <tableColumns count="8">
    <tableColumn id="1" xr3:uid="{BDB95270-A0B5-48D0-90EB-AF35E32A33DE}" name="Voorzieningen met verbruiksartikelen_x000a_(Optioneel af te nemen)" dataDxfId="8"/>
    <tableColumn id="2" xr3:uid="{E090B8AD-A58C-4C34-B374-B57E5101F8DB}" name="Huurprijs per voorziening per maand" dataDxfId="7"/>
    <tableColumn id="3" xr3:uid="{C147ADBE-EA89-4863-BAFE-8C7F18B968DD}" name="Prijs per _x000a_verbruiksartikel" dataDxfId="6"/>
    <tableColumn id="4" xr3:uid="{DDC6F122-3053-4DB7-A061-A8BCEBFE4E83}" name="Huidige _x000a_verbruikseenheid" dataDxfId="5"/>
    <tableColumn id="5" xr3:uid="{C1646639-6685-4A64-A456-7C57CE9547E5}" name="Huidige inhoud _x000a_per eenheid" dataDxfId="4"/>
    <tableColumn id="6" xr3:uid="{59F44EFC-FB72-4F53-9BA4-0B5498A8292A}" name="Aantal _x000a_voorzieningen" dataDxfId="3">
      <calculatedColumnFormula>Voorzieningen!H28</calculatedColumnFormula>
    </tableColumn>
    <tableColumn id="7" xr3:uid="{2F8E14D6-8193-4C8A-B019-49BB69B469D5}" name="Indicatief verbruik _x000a_per jaar" dataDxfId="2">
      <calculatedColumnFormula>Verbruiksartikelen!E28</calculatedColumnFormula>
    </tableColumn>
    <tableColumn id="8" xr3:uid="{5EBF5C8D-6F4F-438E-A99F-765FC2BD4CA7}" name="Subtotaal" dataDxfId="1">
      <calculatedColumnFormula>(B19*F19*12)+(C19*G19)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F6C3C-E14B-4A7D-B1CD-DBBACC20B53B}">
  <dimension ref="A1:F27"/>
  <sheetViews>
    <sheetView workbookViewId="0">
      <selection activeCell="F2" sqref="F2"/>
    </sheetView>
  </sheetViews>
  <sheetFormatPr defaultRowHeight="14.4" x14ac:dyDescent="0.3"/>
  <cols>
    <col min="1" max="1" width="30.109375" bestFit="1" customWidth="1"/>
    <col min="2" max="2" width="43.6640625" bestFit="1" customWidth="1"/>
    <col min="3" max="3" width="10.33203125" bestFit="1" customWidth="1"/>
    <col min="4" max="4" width="14.77734375" bestFit="1" customWidth="1"/>
    <col min="5" max="5" width="32.33203125" bestFit="1" customWidth="1"/>
    <col min="6" max="6" width="43.6640625" customWidth="1"/>
  </cols>
  <sheetData>
    <row r="1" spans="1:6" x14ac:dyDescent="0.3">
      <c r="A1" s="25" t="s">
        <v>0</v>
      </c>
      <c r="B1" s="25" t="s">
        <v>1</v>
      </c>
      <c r="C1" s="25" t="s">
        <v>118</v>
      </c>
      <c r="D1" s="25" t="s">
        <v>119</v>
      </c>
      <c r="E1" s="25" t="s">
        <v>2</v>
      </c>
      <c r="F1" s="25" t="s">
        <v>3</v>
      </c>
    </row>
    <row r="2" spans="1:6" x14ac:dyDescent="0.3">
      <c r="A2" s="23" t="s">
        <v>4</v>
      </c>
      <c r="B2" s="23" t="s">
        <v>5</v>
      </c>
      <c r="C2" s="23" t="s">
        <v>6</v>
      </c>
      <c r="D2" s="23" t="s">
        <v>7</v>
      </c>
      <c r="E2" s="23" t="s">
        <v>8</v>
      </c>
      <c r="F2" s="23"/>
    </row>
    <row r="3" spans="1:6" x14ac:dyDescent="0.3">
      <c r="A3" s="23" t="s">
        <v>9</v>
      </c>
      <c r="B3" s="23" t="s">
        <v>10</v>
      </c>
      <c r="C3" s="23" t="s">
        <v>6</v>
      </c>
      <c r="D3" s="23" t="s">
        <v>7</v>
      </c>
      <c r="E3" s="40" t="s">
        <v>117</v>
      </c>
      <c r="F3" s="40"/>
    </row>
    <row r="4" spans="1:6" x14ac:dyDescent="0.3">
      <c r="A4" s="23" t="s">
        <v>11</v>
      </c>
      <c r="B4" s="23" t="s">
        <v>12</v>
      </c>
      <c r="C4" s="23" t="s">
        <v>7</v>
      </c>
      <c r="D4" s="23" t="s">
        <v>7</v>
      </c>
      <c r="E4" s="23" t="s">
        <v>13</v>
      </c>
      <c r="F4" s="23"/>
    </row>
    <row r="5" spans="1:6" x14ac:dyDescent="0.3">
      <c r="A5" s="23" t="s">
        <v>14</v>
      </c>
      <c r="B5" s="23" t="s">
        <v>15</v>
      </c>
      <c r="C5" s="23" t="s">
        <v>7</v>
      </c>
      <c r="D5" s="23" t="s">
        <v>7</v>
      </c>
      <c r="E5" s="23" t="s">
        <v>13</v>
      </c>
      <c r="F5" s="23"/>
    </row>
    <row r="6" spans="1:6" x14ac:dyDescent="0.3">
      <c r="A6" s="23" t="s">
        <v>16</v>
      </c>
      <c r="B6" s="23" t="s">
        <v>17</v>
      </c>
      <c r="C6" s="23" t="s">
        <v>7</v>
      </c>
      <c r="D6" s="23" t="s">
        <v>7</v>
      </c>
      <c r="E6" s="23" t="s">
        <v>13</v>
      </c>
      <c r="F6" s="23"/>
    </row>
    <row r="7" spans="1:6" x14ac:dyDescent="0.3">
      <c r="A7" s="23" t="s">
        <v>18</v>
      </c>
      <c r="B7" s="23" t="s">
        <v>19</v>
      </c>
      <c r="C7" s="23" t="s">
        <v>6</v>
      </c>
      <c r="D7" s="23" t="s">
        <v>7</v>
      </c>
      <c r="E7" s="23" t="s">
        <v>13</v>
      </c>
      <c r="F7" s="23" t="s">
        <v>116</v>
      </c>
    </row>
    <row r="8" spans="1:6" x14ac:dyDescent="0.3">
      <c r="A8" s="23" t="s">
        <v>20</v>
      </c>
      <c r="B8" s="23" t="s">
        <v>21</v>
      </c>
      <c r="C8" s="23" t="s">
        <v>6</v>
      </c>
      <c r="D8" s="23" t="s">
        <v>7</v>
      </c>
      <c r="E8" s="23" t="s">
        <v>13</v>
      </c>
      <c r="F8" s="23"/>
    </row>
    <row r="9" spans="1:6" x14ac:dyDescent="0.3">
      <c r="A9" s="23" t="s">
        <v>22</v>
      </c>
      <c r="B9" s="23" t="s">
        <v>23</v>
      </c>
      <c r="C9" s="31" t="s">
        <v>6</v>
      </c>
      <c r="D9" s="23" t="s">
        <v>6</v>
      </c>
      <c r="E9" s="23" t="s">
        <v>13</v>
      </c>
      <c r="F9" s="23"/>
    </row>
    <row r="10" spans="1:6" x14ac:dyDescent="0.3">
      <c r="A10" s="23" t="s">
        <v>24</v>
      </c>
      <c r="B10" s="23" t="s">
        <v>25</v>
      </c>
      <c r="C10" s="23" t="s">
        <v>7</v>
      </c>
      <c r="D10" s="23" t="s">
        <v>6</v>
      </c>
      <c r="E10" s="23" t="s">
        <v>13</v>
      </c>
      <c r="F10" s="23"/>
    </row>
    <row r="11" spans="1:6" x14ac:dyDescent="0.3">
      <c r="A11" s="23" t="s">
        <v>26</v>
      </c>
      <c r="B11" s="23" t="s">
        <v>27</v>
      </c>
      <c r="C11" s="23" t="s">
        <v>7</v>
      </c>
      <c r="D11" s="23" t="s">
        <v>6</v>
      </c>
      <c r="E11" s="23" t="s">
        <v>13</v>
      </c>
      <c r="F11" s="23"/>
    </row>
    <row r="12" spans="1:6" x14ac:dyDescent="0.3">
      <c r="A12" s="23" t="s">
        <v>28</v>
      </c>
      <c r="B12" s="23" t="s">
        <v>29</v>
      </c>
      <c r="C12" s="23" t="s">
        <v>7</v>
      </c>
      <c r="D12" s="23" t="s">
        <v>6</v>
      </c>
      <c r="E12" s="23" t="s">
        <v>13</v>
      </c>
      <c r="F12" s="23"/>
    </row>
    <row r="13" spans="1:6" x14ac:dyDescent="0.3">
      <c r="A13" s="23" t="s">
        <v>30</v>
      </c>
      <c r="B13" s="23" t="s">
        <v>31</v>
      </c>
      <c r="C13" s="23" t="s">
        <v>7</v>
      </c>
      <c r="D13" s="23" t="s">
        <v>6</v>
      </c>
      <c r="E13" s="23" t="s">
        <v>13</v>
      </c>
      <c r="F13" s="23"/>
    </row>
    <row r="14" spans="1:6" x14ac:dyDescent="0.3">
      <c r="A14" s="23" t="s">
        <v>32</v>
      </c>
      <c r="B14" s="23" t="s">
        <v>33</v>
      </c>
      <c r="C14" s="23" t="s">
        <v>7</v>
      </c>
      <c r="D14" s="23" t="s">
        <v>6</v>
      </c>
      <c r="E14" s="23" t="s">
        <v>13</v>
      </c>
      <c r="F14" s="23"/>
    </row>
    <row r="15" spans="1:6" x14ac:dyDescent="0.3">
      <c r="A15" s="23" t="s">
        <v>34</v>
      </c>
      <c r="B15" s="23" t="s">
        <v>35</v>
      </c>
      <c r="C15" s="23" t="s">
        <v>7</v>
      </c>
      <c r="D15" s="23" t="s">
        <v>6</v>
      </c>
      <c r="E15" s="23" t="s">
        <v>13</v>
      </c>
      <c r="F15" s="23"/>
    </row>
    <row r="16" spans="1:6" x14ac:dyDescent="0.3">
      <c r="A16" s="23" t="s">
        <v>36</v>
      </c>
      <c r="B16" s="23" t="s">
        <v>37</v>
      </c>
      <c r="C16" s="23" t="s">
        <v>7</v>
      </c>
      <c r="D16" s="23" t="s">
        <v>6</v>
      </c>
      <c r="E16" s="23" t="s">
        <v>13</v>
      </c>
      <c r="F16" s="23"/>
    </row>
    <row r="17" spans="1:6" x14ac:dyDescent="0.3">
      <c r="A17" s="23" t="s">
        <v>38</v>
      </c>
      <c r="B17" s="23" t="s">
        <v>101</v>
      </c>
      <c r="C17" s="23" t="s">
        <v>7</v>
      </c>
      <c r="D17" s="23" t="s">
        <v>6</v>
      </c>
      <c r="E17" s="23" t="s">
        <v>13</v>
      </c>
      <c r="F17" s="23"/>
    </row>
    <row r="18" spans="1:6" x14ac:dyDescent="0.3">
      <c r="A18" s="23" t="s">
        <v>39</v>
      </c>
      <c r="B18" s="23" t="s">
        <v>40</v>
      </c>
      <c r="C18" s="23" t="s">
        <v>7</v>
      </c>
      <c r="D18" s="23" t="s">
        <v>6</v>
      </c>
      <c r="E18" s="23" t="s">
        <v>13</v>
      </c>
      <c r="F18" s="23"/>
    </row>
    <row r="19" spans="1:6" x14ac:dyDescent="0.3">
      <c r="A19" s="23" t="s">
        <v>41</v>
      </c>
      <c r="B19" s="23" t="s">
        <v>42</v>
      </c>
      <c r="C19" s="23" t="s">
        <v>7</v>
      </c>
      <c r="D19" s="23" t="s">
        <v>6</v>
      </c>
      <c r="E19" s="23" t="s">
        <v>13</v>
      </c>
      <c r="F19" s="23"/>
    </row>
    <row r="20" spans="1:6" x14ac:dyDescent="0.3">
      <c r="A20" s="23" t="s">
        <v>43</v>
      </c>
      <c r="B20" s="23" t="s">
        <v>44</v>
      </c>
      <c r="C20" s="23" t="s">
        <v>7</v>
      </c>
      <c r="D20" s="23" t="s">
        <v>6</v>
      </c>
      <c r="E20" s="23" t="s">
        <v>13</v>
      </c>
      <c r="F20" s="23"/>
    </row>
    <row r="21" spans="1:6" x14ac:dyDescent="0.3">
      <c r="A21" s="23" t="s">
        <v>45</v>
      </c>
      <c r="B21" s="23" t="s">
        <v>46</v>
      </c>
      <c r="C21" s="23" t="s">
        <v>7</v>
      </c>
      <c r="D21" s="23" t="s">
        <v>6</v>
      </c>
      <c r="E21" s="23" t="s">
        <v>13</v>
      </c>
      <c r="F21" s="23"/>
    </row>
    <row r="22" spans="1:6" x14ac:dyDescent="0.3">
      <c r="A22" s="23" t="s">
        <v>47</v>
      </c>
      <c r="B22" s="23" t="s">
        <v>48</v>
      </c>
      <c r="C22" s="23" t="s">
        <v>7</v>
      </c>
      <c r="D22" s="23" t="s">
        <v>6</v>
      </c>
      <c r="E22" s="23" t="s">
        <v>13</v>
      </c>
      <c r="F22" s="23" t="s">
        <v>115</v>
      </c>
    </row>
    <row r="23" spans="1:6" x14ac:dyDescent="0.3">
      <c r="A23" s="23" t="s">
        <v>49</v>
      </c>
      <c r="B23" s="23" t="s">
        <v>50</v>
      </c>
      <c r="C23" s="23" t="s">
        <v>7</v>
      </c>
      <c r="D23" s="23" t="s">
        <v>6</v>
      </c>
      <c r="E23" s="23" t="s">
        <v>13</v>
      </c>
      <c r="F23" s="23"/>
    </row>
    <row r="24" spans="1:6" x14ac:dyDescent="0.3">
      <c r="A24" s="23" t="s">
        <v>51</v>
      </c>
      <c r="B24" s="23" t="s">
        <v>52</v>
      </c>
      <c r="C24" s="23" t="s">
        <v>7</v>
      </c>
      <c r="D24" s="23" t="s">
        <v>6</v>
      </c>
      <c r="E24" s="23" t="s">
        <v>13</v>
      </c>
      <c r="F24" s="23" t="s">
        <v>114</v>
      </c>
    </row>
    <row r="25" spans="1:6" x14ac:dyDescent="0.3">
      <c r="A25" s="24" t="s">
        <v>53</v>
      </c>
      <c r="B25" s="24" t="s">
        <v>54</v>
      </c>
      <c r="C25" s="24" t="s">
        <v>7</v>
      </c>
      <c r="D25" s="24" t="s">
        <v>6</v>
      </c>
      <c r="E25" s="23" t="s">
        <v>13</v>
      </c>
      <c r="F25" s="23" t="s">
        <v>114</v>
      </c>
    </row>
    <row r="26" spans="1:6" x14ac:dyDescent="0.3">
      <c r="A26" s="23" t="s">
        <v>55</v>
      </c>
      <c r="B26" s="23" t="s">
        <v>56</v>
      </c>
      <c r="C26" s="40" t="s">
        <v>7</v>
      </c>
      <c r="D26" s="23" t="s">
        <v>6</v>
      </c>
      <c r="E26" s="23" t="s">
        <v>13</v>
      </c>
      <c r="F26" s="23"/>
    </row>
    <row r="27" spans="1:6" x14ac:dyDescent="0.3">
      <c r="A27" s="23" t="s">
        <v>57</v>
      </c>
      <c r="B27" s="23" t="s">
        <v>58</v>
      </c>
      <c r="C27" s="23" t="s">
        <v>6</v>
      </c>
      <c r="D27" s="23" t="s">
        <v>7</v>
      </c>
      <c r="E27" s="23" t="s">
        <v>13</v>
      </c>
      <c r="F27" s="2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69FB-773D-4C95-BB19-570BB4180881}">
  <dimension ref="A1:N36"/>
  <sheetViews>
    <sheetView workbookViewId="0">
      <selection activeCell="D9" sqref="D9"/>
    </sheetView>
  </sheetViews>
  <sheetFormatPr defaultRowHeight="14.4" x14ac:dyDescent="0.3"/>
  <cols>
    <col min="1" max="1" width="38.88671875" bestFit="1" customWidth="1"/>
    <col min="2" max="2" width="41.88671875" bestFit="1" customWidth="1"/>
    <col min="3" max="4" width="8.88671875" style="50"/>
    <col min="5" max="5" width="8.88671875" style="50" customWidth="1"/>
    <col min="6" max="7" width="8.88671875" style="50"/>
    <col min="8" max="8" width="8.88671875" style="50" customWidth="1"/>
    <col min="9" max="9" width="8.88671875" style="50"/>
    <col min="10" max="10" width="11.109375" style="50" customWidth="1"/>
    <col min="11" max="12" width="8.88671875" style="50" customWidth="1"/>
    <col min="13" max="14" width="8.88671875" style="50"/>
  </cols>
  <sheetData>
    <row r="1" spans="1:14" ht="111" x14ac:dyDescent="0.3">
      <c r="A1" s="18" t="s">
        <v>0</v>
      </c>
      <c r="B1" s="19" t="s">
        <v>1</v>
      </c>
      <c r="C1" s="41" t="s">
        <v>59</v>
      </c>
      <c r="D1" s="41" t="s">
        <v>60</v>
      </c>
      <c r="E1" s="41" t="s">
        <v>61</v>
      </c>
      <c r="F1" s="41" t="s">
        <v>62</v>
      </c>
      <c r="G1" s="41" t="s">
        <v>63</v>
      </c>
      <c r="H1" s="41" t="s">
        <v>64</v>
      </c>
      <c r="I1" s="41" t="s">
        <v>65</v>
      </c>
      <c r="J1" s="41" t="s">
        <v>66</v>
      </c>
      <c r="K1" s="41" t="s">
        <v>67</v>
      </c>
      <c r="L1" s="41" t="s">
        <v>68</v>
      </c>
      <c r="M1" s="41" t="s">
        <v>69</v>
      </c>
      <c r="N1" s="41" t="s">
        <v>98</v>
      </c>
    </row>
    <row r="2" spans="1:14" x14ac:dyDescent="0.3">
      <c r="A2" s="20" t="s">
        <v>4</v>
      </c>
      <c r="B2" s="10" t="s">
        <v>5</v>
      </c>
      <c r="C2" s="42">
        <v>27</v>
      </c>
      <c r="D2" s="42">
        <v>52</v>
      </c>
      <c r="E2" s="42">
        <v>11</v>
      </c>
      <c r="F2" s="42">
        <v>30</v>
      </c>
      <c r="G2" s="42">
        <v>52</v>
      </c>
      <c r="H2" s="42">
        <v>13</v>
      </c>
      <c r="I2" s="42">
        <v>52</v>
      </c>
      <c r="J2" s="42">
        <v>46</v>
      </c>
      <c r="K2" s="42"/>
      <c r="L2" s="42"/>
      <c r="M2" s="42">
        <v>30</v>
      </c>
      <c r="N2" s="42">
        <v>3</v>
      </c>
    </row>
    <row r="3" spans="1:14" x14ac:dyDescent="0.3">
      <c r="A3" s="20" t="s">
        <v>9</v>
      </c>
      <c r="B3" s="10" t="s">
        <v>10</v>
      </c>
      <c r="C3" s="42">
        <v>2</v>
      </c>
      <c r="D3" s="42">
        <v>9</v>
      </c>
      <c r="E3" s="42">
        <v>2</v>
      </c>
      <c r="F3" s="42">
        <v>6</v>
      </c>
      <c r="G3" s="42">
        <v>6</v>
      </c>
      <c r="H3" s="42"/>
      <c r="I3" s="42">
        <v>6</v>
      </c>
      <c r="J3" s="42">
        <v>9</v>
      </c>
      <c r="K3" s="42">
        <v>2</v>
      </c>
      <c r="L3" s="42">
        <v>1</v>
      </c>
      <c r="M3" s="42">
        <v>6</v>
      </c>
      <c r="N3" s="42"/>
    </row>
    <row r="4" spans="1:14" x14ac:dyDescent="0.3">
      <c r="A4" s="20" t="s">
        <v>11</v>
      </c>
      <c r="B4" s="23" t="s">
        <v>12</v>
      </c>
      <c r="C4" s="42">
        <v>1</v>
      </c>
      <c r="D4" s="42">
        <v>2</v>
      </c>
      <c r="E4" s="42">
        <v>1</v>
      </c>
      <c r="F4" s="42">
        <v>5</v>
      </c>
      <c r="G4" s="42">
        <v>3</v>
      </c>
      <c r="H4" s="42"/>
      <c r="I4" s="42">
        <v>3</v>
      </c>
      <c r="J4" s="42">
        <v>4</v>
      </c>
      <c r="K4" s="42"/>
      <c r="L4" s="42"/>
      <c r="M4" s="42">
        <v>5</v>
      </c>
      <c r="N4" s="42"/>
    </row>
    <row r="5" spans="1:14" x14ac:dyDescent="0.3">
      <c r="A5" s="20" t="s">
        <v>14</v>
      </c>
      <c r="B5" s="10" t="s">
        <v>15</v>
      </c>
      <c r="C5" s="42">
        <v>1</v>
      </c>
      <c r="D5" s="42">
        <v>3</v>
      </c>
      <c r="E5" s="42">
        <v>1</v>
      </c>
      <c r="F5" s="42">
        <v>3</v>
      </c>
      <c r="G5" s="42">
        <v>3</v>
      </c>
      <c r="H5" s="42"/>
      <c r="I5" s="42">
        <v>3</v>
      </c>
      <c r="J5" s="42">
        <v>5</v>
      </c>
      <c r="K5" s="42"/>
      <c r="L5" s="42"/>
      <c r="M5" s="42">
        <v>3</v>
      </c>
      <c r="N5" s="42"/>
    </row>
    <row r="6" spans="1:14" x14ac:dyDescent="0.3">
      <c r="A6" s="20" t="s">
        <v>16</v>
      </c>
      <c r="B6" s="10" t="s">
        <v>17</v>
      </c>
      <c r="C6" s="42">
        <v>1</v>
      </c>
      <c r="D6" s="42">
        <v>3</v>
      </c>
      <c r="E6" s="42">
        <v>1</v>
      </c>
      <c r="F6" s="42">
        <v>3</v>
      </c>
      <c r="G6" s="42">
        <v>3</v>
      </c>
      <c r="H6" s="42"/>
      <c r="I6" s="42">
        <v>3</v>
      </c>
      <c r="J6" s="42">
        <v>5</v>
      </c>
      <c r="K6" s="42"/>
      <c r="L6" s="42"/>
      <c r="M6" s="42">
        <v>3</v>
      </c>
      <c r="N6" s="42"/>
    </row>
    <row r="7" spans="1:14" x14ac:dyDescent="0.3">
      <c r="A7" s="20" t="s">
        <v>18</v>
      </c>
      <c r="B7" s="10" t="s">
        <v>19</v>
      </c>
      <c r="C7" s="43">
        <v>2</v>
      </c>
      <c r="D7" s="42">
        <v>7</v>
      </c>
      <c r="E7" s="42"/>
      <c r="F7" s="42">
        <v>7</v>
      </c>
      <c r="G7" s="42">
        <v>7</v>
      </c>
      <c r="H7" s="42"/>
      <c r="I7" s="42">
        <v>7</v>
      </c>
      <c r="J7" s="42">
        <v>13</v>
      </c>
      <c r="K7" s="42"/>
      <c r="L7" s="42"/>
      <c r="M7" s="42">
        <v>7</v>
      </c>
      <c r="N7" s="42"/>
    </row>
    <row r="8" spans="1:14" x14ac:dyDescent="0.3">
      <c r="A8" s="20" t="s">
        <v>20</v>
      </c>
      <c r="B8" s="10" t="s">
        <v>21</v>
      </c>
      <c r="C8" s="42">
        <v>3</v>
      </c>
      <c r="D8" s="42">
        <v>7</v>
      </c>
      <c r="E8" s="42"/>
      <c r="F8" s="42">
        <v>7</v>
      </c>
      <c r="G8" s="42">
        <v>6</v>
      </c>
      <c r="H8" s="42"/>
      <c r="I8" s="42">
        <v>6</v>
      </c>
      <c r="J8" s="42">
        <v>7</v>
      </c>
      <c r="K8" s="42"/>
      <c r="L8" s="42"/>
      <c r="M8" s="42">
        <v>6</v>
      </c>
      <c r="N8" s="42"/>
    </row>
    <row r="9" spans="1:14" x14ac:dyDescent="0.3">
      <c r="A9" s="20" t="s">
        <v>22</v>
      </c>
      <c r="B9" s="10" t="s">
        <v>23</v>
      </c>
      <c r="C9" s="42">
        <v>4</v>
      </c>
      <c r="D9" s="42">
        <v>26</v>
      </c>
      <c r="E9" s="42"/>
      <c r="F9" s="42">
        <v>12</v>
      </c>
      <c r="G9" s="42">
        <v>26</v>
      </c>
      <c r="H9" s="42"/>
      <c r="I9" s="42">
        <v>26</v>
      </c>
      <c r="J9" s="42">
        <v>32</v>
      </c>
      <c r="K9" s="42"/>
      <c r="L9" s="42"/>
      <c r="M9" s="42">
        <v>12</v>
      </c>
      <c r="N9" s="42"/>
    </row>
    <row r="10" spans="1:14" x14ac:dyDescent="0.3">
      <c r="A10" s="20" t="s">
        <v>24</v>
      </c>
      <c r="B10" s="10" t="s">
        <v>25</v>
      </c>
      <c r="C10" s="43">
        <v>2</v>
      </c>
      <c r="D10" s="42">
        <v>3</v>
      </c>
      <c r="E10" s="42"/>
      <c r="F10" s="42">
        <v>4</v>
      </c>
      <c r="G10" s="42">
        <v>3</v>
      </c>
      <c r="H10" s="42"/>
      <c r="I10" s="42">
        <v>3</v>
      </c>
      <c r="J10" s="42">
        <v>3</v>
      </c>
      <c r="K10" s="42"/>
      <c r="L10" s="42"/>
      <c r="M10" s="42">
        <v>3</v>
      </c>
      <c r="N10" s="42"/>
    </row>
    <row r="11" spans="1:14" x14ac:dyDescent="0.3">
      <c r="A11" s="20" t="s">
        <v>26</v>
      </c>
      <c r="B11" s="10" t="s">
        <v>27</v>
      </c>
      <c r="C11" s="42">
        <v>6</v>
      </c>
      <c r="D11" s="42">
        <v>6</v>
      </c>
      <c r="E11" s="42"/>
      <c r="F11" s="42">
        <v>6</v>
      </c>
      <c r="G11" s="42">
        <v>6</v>
      </c>
      <c r="H11" s="42"/>
      <c r="I11" s="42">
        <v>6</v>
      </c>
      <c r="J11" s="42">
        <v>6</v>
      </c>
      <c r="K11" s="42"/>
      <c r="L11" s="42"/>
      <c r="M11" s="42">
        <v>6</v>
      </c>
      <c r="N11" s="42"/>
    </row>
    <row r="12" spans="1:14" x14ac:dyDescent="0.3">
      <c r="A12" s="20" t="s">
        <v>28</v>
      </c>
      <c r="B12" s="10" t="s">
        <v>29</v>
      </c>
      <c r="C12" s="42">
        <v>2</v>
      </c>
      <c r="D12" s="42">
        <v>2</v>
      </c>
      <c r="E12" s="42"/>
      <c r="F12" s="42">
        <v>6</v>
      </c>
      <c r="G12" s="42">
        <v>3</v>
      </c>
      <c r="H12" s="42"/>
      <c r="I12" s="42">
        <v>3</v>
      </c>
      <c r="J12" s="42">
        <v>6</v>
      </c>
      <c r="K12" s="42"/>
      <c r="L12" s="42"/>
      <c r="M12" s="42">
        <v>3</v>
      </c>
      <c r="N12" s="42"/>
    </row>
    <row r="13" spans="1:14" x14ac:dyDescent="0.3">
      <c r="A13" s="20" t="s">
        <v>30</v>
      </c>
      <c r="B13" s="10" t="s">
        <v>31</v>
      </c>
      <c r="C13" s="42">
        <v>2</v>
      </c>
      <c r="D13" s="42">
        <v>4</v>
      </c>
      <c r="E13" s="42"/>
      <c r="F13" s="42">
        <v>2</v>
      </c>
      <c r="G13" s="42">
        <v>4</v>
      </c>
      <c r="H13" s="42"/>
      <c r="I13" s="42">
        <v>4</v>
      </c>
      <c r="J13" s="42">
        <v>4</v>
      </c>
      <c r="K13" s="42"/>
      <c r="L13" s="42"/>
      <c r="M13" s="42">
        <v>4</v>
      </c>
      <c r="N13" s="42"/>
    </row>
    <row r="14" spans="1:14" x14ac:dyDescent="0.3">
      <c r="A14" s="20" t="s">
        <v>32</v>
      </c>
      <c r="B14" s="10" t="s">
        <v>33</v>
      </c>
      <c r="C14" s="42">
        <v>1</v>
      </c>
      <c r="D14" s="42">
        <v>3</v>
      </c>
      <c r="E14" s="42"/>
      <c r="F14" s="42">
        <v>5</v>
      </c>
      <c r="G14" s="42">
        <v>3</v>
      </c>
      <c r="H14" s="42"/>
      <c r="I14" s="42">
        <v>3</v>
      </c>
      <c r="J14" s="42">
        <v>3</v>
      </c>
      <c r="K14" s="42"/>
      <c r="L14" s="42"/>
      <c r="M14" s="42">
        <v>3</v>
      </c>
      <c r="N14" s="42"/>
    </row>
    <row r="15" spans="1:14" x14ac:dyDescent="0.3">
      <c r="A15" s="20" t="s">
        <v>34</v>
      </c>
      <c r="B15" s="10" t="s">
        <v>35</v>
      </c>
      <c r="C15" s="42">
        <v>2</v>
      </c>
      <c r="D15" s="42">
        <v>4</v>
      </c>
      <c r="E15" s="42"/>
      <c r="F15" s="42">
        <v>5</v>
      </c>
      <c r="G15" s="42">
        <v>4</v>
      </c>
      <c r="H15" s="42"/>
      <c r="I15" s="42">
        <v>4</v>
      </c>
      <c r="J15" s="42">
        <v>4</v>
      </c>
      <c r="K15" s="42"/>
      <c r="L15" s="42"/>
      <c r="M15" s="42">
        <v>4</v>
      </c>
      <c r="N15" s="42"/>
    </row>
    <row r="16" spans="1:14" x14ac:dyDescent="0.3">
      <c r="A16" s="20" t="s">
        <v>36</v>
      </c>
      <c r="B16" s="10" t="s">
        <v>37</v>
      </c>
      <c r="C16" s="42">
        <v>1</v>
      </c>
      <c r="D16" s="42">
        <v>15</v>
      </c>
      <c r="E16" s="42"/>
      <c r="F16" s="42">
        <v>8</v>
      </c>
      <c r="G16" s="42">
        <v>15</v>
      </c>
      <c r="H16" s="42"/>
      <c r="I16" s="42">
        <v>15</v>
      </c>
      <c r="J16" s="42">
        <v>8</v>
      </c>
      <c r="K16" s="42"/>
      <c r="L16" s="42"/>
      <c r="M16" s="42">
        <v>8</v>
      </c>
      <c r="N16" s="42"/>
    </row>
    <row r="17" spans="1:14" x14ac:dyDescent="0.3">
      <c r="A17" s="20" t="s">
        <v>38</v>
      </c>
      <c r="B17" s="10" t="s">
        <v>101</v>
      </c>
      <c r="C17" s="42">
        <v>1</v>
      </c>
      <c r="D17" s="42">
        <v>14</v>
      </c>
      <c r="E17" s="42"/>
      <c r="F17" s="42">
        <v>13</v>
      </c>
      <c r="G17" s="42">
        <v>14</v>
      </c>
      <c r="H17" s="42"/>
      <c r="I17" s="42">
        <v>14</v>
      </c>
      <c r="J17" s="42">
        <v>14</v>
      </c>
      <c r="K17" s="42"/>
      <c r="L17" s="42"/>
      <c r="M17" s="42">
        <v>13</v>
      </c>
      <c r="N17" s="42"/>
    </row>
    <row r="18" spans="1:14" x14ac:dyDescent="0.3">
      <c r="A18" s="20" t="s">
        <v>39</v>
      </c>
      <c r="B18" s="10" t="s">
        <v>40</v>
      </c>
      <c r="C18" s="42">
        <v>9</v>
      </c>
      <c r="D18" s="42">
        <v>12</v>
      </c>
      <c r="E18" s="42"/>
      <c r="F18" s="42">
        <v>10</v>
      </c>
      <c r="G18" s="42">
        <v>12</v>
      </c>
      <c r="H18" s="42"/>
      <c r="I18" s="42">
        <v>12</v>
      </c>
      <c r="J18" s="42">
        <v>9</v>
      </c>
      <c r="K18" s="42"/>
      <c r="L18" s="42"/>
      <c r="M18" s="42">
        <v>9</v>
      </c>
      <c r="N18" s="42"/>
    </row>
    <row r="19" spans="1:14" x14ac:dyDescent="0.3">
      <c r="A19" s="20" t="s">
        <v>41</v>
      </c>
      <c r="B19" s="10" t="s">
        <v>42</v>
      </c>
      <c r="C19" s="42">
        <v>1</v>
      </c>
      <c r="D19" s="42">
        <v>11</v>
      </c>
      <c r="E19" s="42"/>
      <c r="F19" s="42">
        <v>11</v>
      </c>
      <c r="G19" s="42">
        <v>11</v>
      </c>
      <c r="H19" s="42"/>
      <c r="I19" s="42">
        <v>11</v>
      </c>
      <c r="J19" s="42">
        <v>12</v>
      </c>
      <c r="K19" s="42"/>
      <c r="L19" s="42"/>
      <c r="M19" s="42">
        <v>11</v>
      </c>
      <c r="N19" s="42"/>
    </row>
    <row r="20" spans="1:14" x14ac:dyDescent="0.3">
      <c r="A20" s="20" t="s">
        <v>43</v>
      </c>
      <c r="B20" s="10" t="s">
        <v>44</v>
      </c>
      <c r="C20" s="42">
        <v>3</v>
      </c>
      <c r="D20" s="42">
        <v>4</v>
      </c>
      <c r="E20" s="42"/>
      <c r="F20" s="42">
        <v>5</v>
      </c>
      <c r="G20" s="42">
        <v>4</v>
      </c>
      <c r="H20" s="42"/>
      <c r="I20" s="42">
        <v>4</v>
      </c>
      <c r="J20" s="42">
        <v>5</v>
      </c>
      <c r="K20" s="42"/>
      <c r="L20" s="42"/>
      <c r="M20" s="42">
        <v>4</v>
      </c>
      <c r="N20" s="42"/>
    </row>
    <row r="21" spans="1:14" x14ac:dyDescent="0.3">
      <c r="A21" s="20" t="s">
        <v>45</v>
      </c>
      <c r="B21" s="10" t="s">
        <v>46</v>
      </c>
      <c r="C21" s="42">
        <v>1</v>
      </c>
      <c r="D21" s="42">
        <v>1</v>
      </c>
      <c r="E21" s="42"/>
      <c r="F21" s="42">
        <v>2</v>
      </c>
      <c r="G21" s="42">
        <v>1</v>
      </c>
      <c r="H21" s="42"/>
      <c r="I21" s="42">
        <v>1</v>
      </c>
      <c r="J21" s="42">
        <v>1</v>
      </c>
      <c r="K21" s="42"/>
      <c r="L21" s="42"/>
      <c r="M21" s="42">
        <v>1</v>
      </c>
      <c r="N21" s="42"/>
    </row>
    <row r="22" spans="1:14" x14ac:dyDescent="0.3">
      <c r="A22" s="20" t="s">
        <v>47</v>
      </c>
      <c r="B22" s="10" t="s">
        <v>48</v>
      </c>
      <c r="C22" s="43">
        <v>5</v>
      </c>
      <c r="D22" s="43">
        <v>5</v>
      </c>
      <c r="E22" s="43"/>
      <c r="F22" s="43">
        <v>5</v>
      </c>
      <c r="G22" s="43">
        <v>5</v>
      </c>
      <c r="H22" s="43"/>
      <c r="I22" s="43">
        <v>5</v>
      </c>
      <c r="J22" s="42">
        <v>5</v>
      </c>
      <c r="K22" s="42"/>
      <c r="L22" s="42"/>
      <c r="M22" s="42">
        <v>5</v>
      </c>
      <c r="N22" s="42"/>
    </row>
    <row r="23" spans="1:14" x14ac:dyDescent="0.3">
      <c r="A23" s="20" t="s">
        <v>49</v>
      </c>
      <c r="B23" s="10" t="s">
        <v>50</v>
      </c>
      <c r="C23" s="44"/>
      <c r="D23" s="42">
        <v>1</v>
      </c>
      <c r="E23" s="42"/>
      <c r="F23" s="42">
        <v>1</v>
      </c>
      <c r="G23" s="42">
        <v>1</v>
      </c>
      <c r="H23" s="42"/>
      <c r="I23" s="42">
        <v>1</v>
      </c>
      <c r="J23" s="42">
        <v>1</v>
      </c>
      <c r="K23" s="42"/>
      <c r="L23" s="42"/>
      <c r="M23" s="42">
        <v>1</v>
      </c>
      <c r="N23" s="42"/>
    </row>
    <row r="24" spans="1:14" x14ac:dyDescent="0.3">
      <c r="A24" s="20" t="s">
        <v>51</v>
      </c>
      <c r="B24" s="10" t="s">
        <v>52</v>
      </c>
      <c r="C24" s="42">
        <v>1</v>
      </c>
      <c r="D24" s="42">
        <v>2</v>
      </c>
      <c r="E24" s="42"/>
      <c r="F24" s="42">
        <v>3</v>
      </c>
      <c r="G24" s="42">
        <v>2</v>
      </c>
      <c r="H24" s="42"/>
      <c r="I24" s="42">
        <v>2</v>
      </c>
      <c r="J24" s="42">
        <v>5</v>
      </c>
      <c r="K24" s="42"/>
      <c r="L24" s="42"/>
      <c r="M24" s="42">
        <v>2</v>
      </c>
      <c r="N24" s="42"/>
    </row>
    <row r="25" spans="1:14" s="12" customFormat="1" x14ac:dyDescent="0.3">
      <c r="A25" s="21" t="s">
        <v>53</v>
      </c>
      <c r="B25" s="22" t="s">
        <v>54</v>
      </c>
      <c r="C25" s="45"/>
      <c r="D25" s="45"/>
      <c r="E25" s="45"/>
      <c r="F25" s="45"/>
      <c r="G25" s="45"/>
      <c r="H25" s="45"/>
      <c r="I25" s="45"/>
      <c r="J25" s="46">
        <v>1</v>
      </c>
      <c r="K25" s="45"/>
      <c r="L25" s="45"/>
      <c r="M25" s="42"/>
      <c r="N25" s="42"/>
    </row>
    <row r="26" spans="1:14" x14ac:dyDescent="0.3">
      <c r="A26" s="20" t="s">
        <v>55</v>
      </c>
      <c r="B26" s="10" t="s">
        <v>56</v>
      </c>
      <c r="C26" s="47">
        <v>1</v>
      </c>
      <c r="D26" s="42">
        <v>1</v>
      </c>
      <c r="E26" s="42"/>
      <c r="F26" s="42">
        <v>2</v>
      </c>
      <c r="G26" s="42">
        <v>1</v>
      </c>
      <c r="H26" s="42"/>
      <c r="I26" s="42">
        <v>1</v>
      </c>
      <c r="J26" s="42">
        <v>1</v>
      </c>
      <c r="K26" s="42"/>
      <c r="L26" s="42"/>
      <c r="M26" s="42">
        <v>1</v>
      </c>
      <c r="N26" s="42"/>
    </row>
    <row r="27" spans="1:14" ht="15" thickBot="1" x14ac:dyDescent="0.35">
      <c r="A27" s="20" t="s">
        <v>57</v>
      </c>
      <c r="B27" s="10" t="s">
        <v>58</v>
      </c>
      <c r="C27" s="48">
        <v>1</v>
      </c>
      <c r="D27" s="42">
        <v>3</v>
      </c>
      <c r="E27" s="42"/>
      <c r="F27" s="42">
        <v>2</v>
      </c>
      <c r="G27" s="42">
        <v>3</v>
      </c>
      <c r="H27" s="42"/>
      <c r="I27" s="42">
        <v>3</v>
      </c>
      <c r="J27" s="42">
        <v>3</v>
      </c>
      <c r="K27" s="42"/>
      <c r="L27" s="42"/>
      <c r="M27" s="42">
        <v>3</v>
      </c>
      <c r="N27" s="42"/>
    </row>
    <row r="28" spans="1:14" ht="15" thickBot="1" x14ac:dyDescent="0.35">
      <c r="A28" s="32" t="s">
        <v>70</v>
      </c>
      <c r="B28" s="33"/>
      <c r="C28" s="49">
        <f>SUM(C2:C27)</f>
        <v>80</v>
      </c>
      <c r="D28" s="49">
        <f t="shared" ref="D28:N28" si="0">SUM(D2:D27)</f>
        <v>200</v>
      </c>
      <c r="E28" s="49">
        <f t="shared" si="0"/>
        <v>16</v>
      </c>
      <c r="F28" s="49">
        <f t="shared" si="0"/>
        <v>163</v>
      </c>
      <c r="G28" s="49">
        <f t="shared" si="0"/>
        <v>198</v>
      </c>
      <c r="H28" s="49">
        <f t="shared" si="0"/>
        <v>13</v>
      </c>
      <c r="I28" s="49">
        <f t="shared" si="0"/>
        <v>198</v>
      </c>
      <c r="J28" s="49">
        <f t="shared" si="0"/>
        <v>212</v>
      </c>
      <c r="K28" s="49">
        <f t="shared" si="0"/>
        <v>2</v>
      </c>
      <c r="L28" s="49">
        <f t="shared" si="0"/>
        <v>1</v>
      </c>
      <c r="M28" s="49">
        <f t="shared" si="0"/>
        <v>153</v>
      </c>
      <c r="N28" s="49">
        <f t="shared" si="0"/>
        <v>3</v>
      </c>
    </row>
    <row r="36" spans="4:4" x14ac:dyDescent="0.3">
      <c r="D36" s="50" t="s">
        <v>71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3539-AFE6-4808-B77F-541464CB0FE0}">
  <dimension ref="A1:H28"/>
  <sheetViews>
    <sheetView workbookViewId="0">
      <selection activeCell="C17" sqref="C17"/>
    </sheetView>
  </sheetViews>
  <sheetFormatPr defaultColWidth="8.88671875" defaultRowHeight="13.2" x14ac:dyDescent="0.25"/>
  <cols>
    <col min="1" max="1" width="27" style="10" bestFit="1" customWidth="1"/>
    <col min="2" max="2" width="41.88671875" style="10" bestFit="1" customWidth="1"/>
    <col min="3" max="3" width="8.88671875" style="42"/>
    <col min="4" max="4" width="13.44140625" style="42" customWidth="1"/>
    <col min="5" max="5" width="8.88671875" style="42" customWidth="1"/>
    <col min="6" max="6" width="10.88671875" style="42" customWidth="1"/>
    <col min="7" max="8" width="8.88671875" style="42"/>
    <col min="9" max="16384" width="8.88671875" style="10"/>
  </cols>
  <sheetData>
    <row r="1" spans="1:8" ht="85.8" x14ac:dyDescent="0.25">
      <c r="A1" s="18" t="s">
        <v>0</v>
      </c>
      <c r="B1" s="19" t="s">
        <v>1</v>
      </c>
      <c r="C1" s="41" t="s">
        <v>72</v>
      </c>
      <c r="D1" s="51" t="s">
        <v>111</v>
      </c>
      <c r="E1" s="52" t="s">
        <v>110</v>
      </c>
      <c r="F1" s="41" t="s">
        <v>73</v>
      </c>
      <c r="G1" s="41" t="s">
        <v>74</v>
      </c>
      <c r="H1" s="41" t="s">
        <v>75</v>
      </c>
    </row>
    <row r="2" spans="1:8" x14ac:dyDescent="0.25">
      <c r="A2" s="20" t="s">
        <v>4</v>
      </c>
      <c r="B2" s="10" t="s">
        <v>5</v>
      </c>
      <c r="C2" s="42">
        <v>22</v>
      </c>
      <c r="D2" s="42">
        <f>147+15</f>
        <v>162</v>
      </c>
      <c r="E2" s="44">
        <v>120</v>
      </c>
      <c r="F2" s="42">
        <f>178+15+15</f>
        <v>208</v>
      </c>
      <c r="G2" s="42">
        <v>132</v>
      </c>
    </row>
    <row r="3" spans="1:8" x14ac:dyDescent="0.25">
      <c r="A3" s="20" t="s">
        <v>9</v>
      </c>
      <c r="B3" s="10" t="s">
        <v>10</v>
      </c>
      <c r="C3" s="42">
        <v>38</v>
      </c>
      <c r="D3" s="42">
        <v>21</v>
      </c>
      <c r="F3" s="42">
        <v>17</v>
      </c>
      <c r="G3" s="42">
        <v>18</v>
      </c>
      <c r="H3" s="44">
        <v>20</v>
      </c>
    </row>
    <row r="4" spans="1:8" x14ac:dyDescent="0.25">
      <c r="A4" s="20" t="s">
        <v>11</v>
      </c>
      <c r="B4" s="23" t="s">
        <v>12</v>
      </c>
      <c r="C4" s="42">
        <v>13</v>
      </c>
      <c r="D4" s="42">
        <v>12</v>
      </c>
      <c r="F4" s="42">
        <v>5</v>
      </c>
      <c r="G4" s="42">
        <v>14</v>
      </c>
    </row>
    <row r="5" spans="1:8" x14ac:dyDescent="0.25">
      <c r="A5" s="20" t="s">
        <v>14</v>
      </c>
      <c r="B5" s="10" t="s">
        <v>15</v>
      </c>
      <c r="C5" s="42">
        <v>20</v>
      </c>
      <c r="D5" s="42">
        <v>12</v>
      </c>
      <c r="F5" s="42">
        <v>2</v>
      </c>
      <c r="G5" s="42">
        <v>14</v>
      </c>
    </row>
    <row r="6" spans="1:8" x14ac:dyDescent="0.25">
      <c r="A6" s="20" t="s">
        <v>16</v>
      </c>
      <c r="B6" s="10" t="s">
        <v>17</v>
      </c>
      <c r="D6" s="42">
        <v>18</v>
      </c>
      <c r="F6" s="42">
        <v>4</v>
      </c>
      <c r="G6" s="42">
        <v>12</v>
      </c>
    </row>
    <row r="7" spans="1:8" x14ac:dyDescent="0.25">
      <c r="A7" s="20" t="s">
        <v>18</v>
      </c>
      <c r="B7" s="10" t="s">
        <v>19</v>
      </c>
      <c r="D7" s="42">
        <v>65</v>
      </c>
      <c r="F7" s="42">
        <v>150</v>
      </c>
      <c r="G7" s="42">
        <v>100</v>
      </c>
    </row>
    <row r="8" spans="1:8" x14ac:dyDescent="0.25">
      <c r="A8" s="20" t="s">
        <v>20</v>
      </c>
      <c r="B8" s="10" t="s">
        <v>21</v>
      </c>
      <c r="D8" s="42">
        <v>12</v>
      </c>
      <c r="F8" s="42">
        <v>5</v>
      </c>
      <c r="G8" s="42">
        <v>14</v>
      </c>
    </row>
    <row r="9" spans="1:8" x14ac:dyDescent="0.25">
      <c r="A9" s="20" t="s">
        <v>22</v>
      </c>
      <c r="B9" s="10" t="s">
        <v>23</v>
      </c>
      <c r="D9" s="42">
        <v>39</v>
      </c>
      <c r="F9" s="42">
        <v>39</v>
      </c>
      <c r="G9" s="42">
        <v>6</v>
      </c>
    </row>
    <row r="10" spans="1:8" x14ac:dyDescent="0.25">
      <c r="A10" s="20" t="s">
        <v>24</v>
      </c>
      <c r="B10" s="10" t="s">
        <v>25</v>
      </c>
      <c r="D10" s="42">
        <v>20</v>
      </c>
      <c r="F10" s="42">
        <v>16</v>
      </c>
      <c r="G10" s="42">
        <v>6</v>
      </c>
    </row>
    <row r="11" spans="1:8" x14ac:dyDescent="0.25">
      <c r="A11" s="20" t="s">
        <v>26</v>
      </c>
      <c r="B11" s="10" t="s">
        <v>27</v>
      </c>
      <c r="D11" s="42">
        <v>8</v>
      </c>
      <c r="F11" s="42">
        <v>8</v>
      </c>
      <c r="G11" s="42">
        <v>6</v>
      </c>
    </row>
    <row r="12" spans="1:8" x14ac:dyDescent="0.25">
      <c r="A12" s="20" t="s">
        <v>28</v>
      </c>
      <c r="B12" s="10" t="s">
        <v>29</v>
      </c>
      <c r="D12" s="42">
        <v>7</v>
      </c>
      <c r="F12" s="42">
        <v>4</v>
      </c>
      <c r="G12" s="42">
        <v>3</v>
      </c>
    </row>
    <row r="13" spans="1:8" x14ac:dyDescent="0.25">
      <c r="A13" s="20" t="s">
        <v>30</v>
      </c>
      <c r="B13" s="10" t="s">
        <v>31</v>
      </c>
      <c r="D13" s="42">
        <v>2</v>
      </c>
      <c r="F13" s="42">
        <v>5</v>
      </c>
      <c r="G13" s="42">
        <v>3</v>
      </c>
    </row>
    <row r="14" spans="1:8" x14ac:dyDescent="0.25">
      <c r="A14" s="20" t="s">
        <v>32</v>
      </c>
      <c r="B14" s="10" t="s">
        <v>33</v>
      </c>
      <c r="D14" s="42">
        <v>6</v>
      </c>
      <c r="F14" s="42">
        <v>6</v>
      </c>
      <c r="G14" s="42">
        <v>3</v>
      </c>
    </row>
    <row r="15" spans="1:8" x14ac:dyDescent="0.25">
      <c r="A15" s="20" t="s">
        <v>34</v>
      </c>
      <c r="B15" s="10" t="s">
        <v>35</v>
      </c>
      <c r="D15" s="42">
        <v>5</v>
      </c>
      <c r="F15" s="42">
        <v>5</v>
      </c>
      <c r="G15" s="42">
        <v>3</v>
      </c>
    </row>
    <row r="16" spans="1:8" x14ac:dyDescent="0.25">
      <c r="A16" s="20" t="s">
        <v>76</v>
      </c>
      <c r="B16" s="10" t="s">
        <v>37</v>
      </c>
      <c r="D16" s="42">
        <v>2</v>
      </c>
      <c r="G16" s="42">
        <v>3</v>
      </c>
    </row>
    <row r="17" spans="1:8" x14ac:dyDescent="0.25">
      <c r="A17" s="20" t="s">
        <v>38</v>
      </c>
      <c r="B17" s="10" t="s">
        <v>101</v>
      </c>
      <c r="C17" s="43">
        <v>1</v>
      </c>
      <c r="D17" s="42">
        <v>20</v>
      </c>
      <c r="F17" s="42">
        <v>9</v>
      </c>
      <c r="G17" s="42">
        <v>6</v>
      </c>
    </row>
    <row r="18" spans="1:8" x14ac:dyDescent="0.25">
      <c r="A18" s="20" t="s">
        <v>39</v>
      </c>
      <c r="B18" s="10" t="s">
        <v>40</v>
      </c>
      <c r="D18" s="42">
        <v>20</v>
      </c>
      <c r="F18" s="43">
        <v>11</v>
      </c>
      <c r="G18" s="42">
        <v>6</v>
      </c>
    </row>
    <row r="19" spans="1:8" x14ac:dyDescent="0.25">
      <c r="A19" s="20" t="s">
        <v>41</v>
      </c>
      <c r="B19" s="10" t="s">
        <v>42</v>
      </c>
      <c r="D19" s="42">
        <v>20</v>
      </c>
      <c r="F19" s="42">
        <v>9</v>
      </c>
      <c r="G19" s="42">
        <v>6</v>
      </c>
    </row>
    <row r="20" spans="1:8" x14ac:dyDescent="0.25">
      <c r="A20" s="20" t="s">
        <v>43</v>
      </c>
      <c r="B20" s="10" t="s">
        <v>44</v>
      </c>
      <c r="D20" s="42">
        <v>5</v>
      </c>
      <c r="F20" s="42">
        <v>5</v>
      </c>
      <c r="G20" s="42">
        <v>3</v>
      </c>
    </row>
    <row r="21" spans="1:8" x14ac:dyDescent="0.25">
      <c r="A21" s="20" t="s">
        <v>45</v>
      </c>
      <c r="B21" s="10" t="s">
        <v>46</v>
      </c>
      <c r="D21" s="43">
        <v>2</v>
      </c>
      <c r="F21" s="43">
        <v>2</v>
      </c>
      <c r="G21" s="42">
        <v>2</v>
      </c>
    </row>
    <row r="22" spans="1:8" s="29" customFormat="1" x14ac:dyDescent="0.25">
      <c r="A22" s="30" t="s">
        <v>47</v>
      </c>
      <c r="B22" s="29" t="s">
        <v>48</v>
      </c>
      <c r="C22" s="46"/>
      <c r="D22" s="46">
        <v>2</v>
      </c>
      <c r="E22" s="46"/>
      <c r="F22" s="53">
        <v>2</v>
      </c>
      <c r="G22" s="46">
        <v>6</v>
      </c>
      <c r="H22" s="46"/>
    </row>
    <row r="23" spans="1:8" s="11" customFormat="1" x14ac:dyDescent="0.25">
      <c r="A23" s="20" t="s">
        <v>49</v>
      </c>
      <c r="B23" s="10" t="s">
        <v>50</v>
      </c>
      <c r="C23" s="46"/>
      <c r="D23" s="54">
        <v>2</v>
      </c>
      <c r="E23" s="54"/>
      <c r="F23" s="54">
        <v>2</v>
      </c>
      <c r="G23" s="54">
        <v>2</v>
      </c>
      <c r="H23" s="46"/>
    </row>
    <row r="24" spans="1:8" x14ac:dyDescent="0.25">
      <c r="A24" s="20" t="s">
        <v>51</v>
      </c>
      <c r="B24" s="10" t="s">
        <v>52</v>
      </c>
      <c r="D24" s="42">
        <v>2</v>
      </c>
      <c r="F24" s="42">
        <v>2</v>
      </c>
      <c r="G24" s="42">
        <v>2</v>
      </c>
    </row>
    <row r="25" spans="1:8" s="11" customFormat="1" x14ac:dyDescent="0.25">
      <c r="A25" s="21" t="s">
        <v>53</v>
      </c>
      <c r="B25" s="22" t="s">
        <v>54</v>
      </c>
      <c r="C25" s="46"/>
      <c r="D25" s="46"/>
      <c r="E25" s="46"/>
      <c r="F25" s="46">
        <v>0</v>
      </c>
      <c r="G25" s="46">
        <v>2</v>
      </c>
      <c r="H25" s="46"/>
    </row>
    <row r="26" spans="1:8" s="11" customFormat="1" x14ac:dyDescent="0.25">
      <c r="A26" s="20" t="s">
        <v>55</v>
      </c>
      <c r="B26" s="10" t="s">
        <v>56</v>
      </c>
      <c r="C26" s="46"/>
      <c r="D26" s="46">
        <v>2</v>
      </c>
      <c r="E26" s="46"/>
      <c r="F26" s="46">
        <v>2</v>
      </c>
      <c r="G26" s="46">
        <v>2</v>
      </c>
      <c r="H26" s="46"/>
    </row>
    <row r="27" spans="1:8" s="11" customFormat="1" ht="13.8" thickBot="1" x14ac:dyDescent="0.3">
      <c r="A27" s="20" t="s">
        <v>57</v>
      </c>
      <c r="B27" s="10" t="s">
        <v>58</v>
      </c>
      <c r="C27" s="46"/>
      <c r="D27" s="54">
        <v>5</v>
      </c>
      <c r="E27" s="54"/>
      <c r="F27" s="54">
        <v>5</v>
      </c>
      <c r="G27" s="54">
        <v>3</v>
      </c>
      <c r="H27" s="46"/>
    </row>
    <row r="28" spans="1:8" ht="13.8" thickBot="1" x14ac:dyDescent="0.3">
      <c r="A28" s="16" t="s">
        <v>70</v>
      </c>
      <c r="B28" s="17"/>
      <c r="C28" s="55">
        <f>SUBTOTAL(109,C2:C27)</f>
        <v>94</v>
      </c>
      <c r="D28" s="55">
        <f t="shared" ref="D28:H28" si="0">SUBTOTAL(109,D2:D27)</f>
        <v>471</v>
      </c>
      <c r="E28" s="55">
        <f t="shared" si="0"/>
        <v>120</v>
      </c>
      <c r="F28" s="55">
        <f t="shared" si="0"/>
        <v>523</v>
      </c>
      <c r="G28" s="55">
        <f t="shared" si="0"/>
        <v>377</v>
      </c>
      <c r="H28" s="55">
        <f t="shared" si="0"/>
        <v>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3489-3339-48AA-B887-C9B828B4D8AB}">
  <dimension ref="A1:H27"/>
  <sheetViews>
    <sheetView showGridLines="0" tabSelected="1" workbookViewId="0">
      <selection activeCell="B4" sqref="B4:C4"/>
    </sheetView>
  </sheetViews>
  <sheetFormatPr defaultColWidth="8.88671875" defaultRowHeight="13.8" x14ac:dyDescent="0.25"/>
  <cols>
    <col min="1" max="1" width="42.33203125" style="4" bestFit="1" customWidth="1"/>
    <col min="2" max="3" width="23.6640625" style="4" customWidth="1"/>
    <col min="4" max="4" width="16.109375" style="4" bestFit="1" customWidth="1"/>
    <col min="5" max="5" width="14.33203125" style="9" bestFit="1" customWidth="1"/>
    <col min="6" max="6" width="13.44140625" style="4" bestFit="1" customWidth="1"/>
    <col min="7" max="7" width="22.33203125" style="4" customWidth="1"/>
    <col min="8" max="8" width="31.44140625" style="4" customWidth="1"/>
    <col min="9" max="16384" width="8.88671875" style="4"/>
  </cols>
  <sheetData>
    <row r="1" spans="1:8" s="2" customFormat="1" ht="21" x14ac:dyDescent="0.3">
      <c r="A1" s="1" t="s">
        <v>77</v>
      </c>
      <c r="B1" s="1"/>
      <c r="C1" s="1"/>
      <c r="D1" s="1"/>
      <c r="E1" s="1"/>
      <c r="F1" s="1"/>
      <c r="G1" s="1"/>
    </row>
    <row r="2" spans="1:8" s="2" customFormat="1" ht="21.6" customHeight="1" x14ac:dyDescent="0.3">
      <c r="A2" s="34" t="s">
        <v>78</v>
      </c>
      <c r="B2" s="34"/>
      <c r="C2" s="34"/>
      <c r="D2" s="34"/>
      <c r="E2" s="5"/>
      <c r="F2" s="5"/>
      <c r="G2" s="5"/>
    </row>
    <row r="3" spans="1:8" ht="14.4" thickBot="1" x14ac:dyDescent="0.3">
      <c r="A3" s="3"/>
      <c r="B3" s="3"/>
      <c r="C3" s="3"/>
      <c r="D3" s="3"/>
      <c r="E3" s="3"/>
      <c r="F3" s="3"/>
    </row>
    <row r="4" spans="1:8" ht="19.8" thickBot="1" x14ac:dyDescent="0.4">
      <c r="A4" s="58" t="s">
        <v>112</v>
      </c>
      <c r="B4" s="35"/>
      <c r="C4" s="36"/>
      <c r="D4" s="3"/>
      <c r="E4" s="6"/>
      <c r="F4" s="6"/>
      <c r="G4" s="6"/>
      <c r="H4" s="3"/>
    </row>
    <row r="5" spans="1:8" x14ac:dyDescent="0.25">
      <c r="A5" s="7"/>
      <c r="B5" s="8"/>
      <c r="C5" s="8"/>
      <c r="D5" s="8"/>
      <c r="E5" s="8"/>
      <c r="F5" s="8"/>
      <c r="G5" s="8"/>
    </row>
    <row r="6" spans="1:8" s="15" customFormat="1" ht="26.4" x14ac:dyDescent="0.3">
      <c r="A6" s="14" t="s">
        <v>79</v>
      </c>
      <c r="B6" s="56" t="s">
        <v>80</v>
      </c>
      <c r="C6" s="56" t="s">
        <v>81</v>
      </c>
      <c r="D6" s="56" t="s">
        <v>82</v>
      </c>
      <c r="E6" s="56" t="s">
        <v>83</v>
      </c>
      <c r="F6" s="56" t="s">
        <v>84</v>
      </c>
      <c r="G6" s="56" t="s">
        <v>120</v>
      </c>
      <c r="H6" s="57" t="s">
        <v>85</v>
      </c>
    </row>
    <row r="7" spans="1:8" x14ac:dyDescent="0.25">
      <c r="A7" s="59" t="s">
        <v>86</v>
      </c>
      <c r="B7" s="60">
        <v>0</v>
      </c>
      <c r="C7" s="26"/>
      <c r="D7" s="61" t="s">
        <v>87</v>
      </c>
      <c r="E7" s="61"/>
      <c r="F7" s="61">
        <f>Voorzieningen!C28</f>
        <v>80</v>
      </c>
      <c r="G7" s="61"/>
      <c r="H7" s="62">
        <f>B7*F7*12</f>
        <v>0</v>
      </c>
    </row>
    <row r="8" spans="1:8" x14ac:dyDescent="0.25">
      <c r="A8" s="59" t="s">
        <v>88</v>
      </c>
      <c r="B8" s="60">
        <v>0</v>
      </c>
      <c r="C8" s="26"/>
      <c r="D8" s="61" t="s">
        <v>87</v>
      </c>
      <c r="E8" s="61"/>
      <c r="F8" s="61">
        <f>Voorzieningen!D28</f>
        <v>200</v>
      </c>
      <c r="G8" s="61"/>
      <c r="H8" s="62">
        <f>B8*F8*12</f>
        <v>0</v>
      </c>
    </row>
    <row r="9" spans="1:8" x14ac:dyDescent="0.25">
      <c r="A9" s="59" t="s">
        <v>89</v>
      </c>
      <c r="B9" s="60">
        <v>0</v>
      </c>
      <c r="C9" s="60">
        <v>0</v>
      </c>
      <c r="D9" s="61" t="s">
        <v>102</v>
      </c>
      <c r="E9" s="61" t="s">
        <v>106</v>
      </c>
      <c r="F9" s="61">
        <f>Voorzieningen!E28</f>
        <v>16</v>
      </c>
      <c r="G9" s="61">
        <f>Verbruiksartikelen!C28</f>
        <v>94</v>
      </c>
      <c r="H9" s="62">
        <f>(B9*F9*12)+(C9*G9)</f>
        <v>0</v>
      </c>
    </row>
    <row r="10" spans="1:8" x14ac:dyDescent="0.25">
      <c r="A10" s="59" t="s">
        <v>90</v>
      </c>
      <c r="B10" s="60">
        <v>0</v>
      </c>
      <c r="C10" s="60">
        <v>0</v>
      </c>
      <c r="D10" s="61" t="s">
        <v>104</v>
      </c>
      <c r="E10" s="61" t="s">
        <v>105</v>
      </c>
      <c r="F10" s="61">
        <f>Voorzieningen!F28</f>
        <v>163</v>
      </c>
      <c r="G10" s="61">
        <f>Verbruiksartikelen!D28</f>
        <v>471</v>
      </c>
      <c r="H10" s="62">
        <f>(B10*F10*12)+(C10*G10)</f>
        <v>0</v>
      </c>
    </row>
    <row r="11" spans="1:8" x14ac:dyDescent="0.25">
      <c r="A11" s="59" t="s">
        <v>91</v>
      </c>
      <c r="B11" s="60">
        <v>0</v>
      </c>
      <c r="C11" s="26"/>
      <c r="D11" s="61" t="s">
        <v>87</v>
      </c>
      <c r="E11" s="61"/>
      <c r="F11" s="61">
        <f>Voorzieningen!G28</f>
        <v>198</v>
      </c>
      <c r="G11" s="61"/>
      <c r="H11" s="62">
        <f>B11*F11*12</f>
        <v>0</v>
      </c>
    </row>
    <row r="12" spans="1:8" x14ac:dyDescent="0.25">
      <c r="A12" s="59" t="s">
        <v>92</v>
      </c>
      <c r="B12" s="60">
        <v>0</v>
      </c>
      <c r="C12" s="60">
        <v>0</v>
      </c>
      <c r="D12" s="61" t="s">
        <v>102</v>
      </c>
      <c r="E12" s="61" t="s">
        <v>103</v>
      </c>
      <c r="F12" s="61">
        <f>Voorzieningen!I28</f>
        <v>198</v>
      </c>
      <c r="G12" s="61">
        <f>Verbruiksartikelen!F28</f>
        <v>523</v>
      </c>
      <c r="H12" s="62">
        <f>(B12*F12*12)+(C12*G12)</f>
        <v>0</v>
      </c>
    </row>
    <row r="13" spans="1:8" x14ac:dyDescent="0.25">
      <c r="A13" s="59" t="s">
        <v>93</v>
      </c>
      <c r="B13" s="60">
        <v>0</v>
      </c>
      <c r="C13" s="60">
        <v>0</v>
      </c>
      <c r="D13" s="61" t="s">
        <v>102</v>
      </c>
      <c r="E13" s="61" t="s">
        <v>107</v>
      </c>
      <c r="F13" s="61">
        <f>Voorzieningen!J28</f>
        <v>212</v>
      </c>
      <c r="G13" s="61">
        <f>Verbruiksartikelen!G28</f>
        <v>377</v>
      </c>
      <c r="H13" s="62">
        <f>(B13*F13*12)+(C13*G13)</f>
        <v>0</v>
      </c>
    </row>
    <row r="14" spans="1:8" x14ac:dyDescent="0.25">
      <c r="A14" s="59" t="s">
        <v>67</v>
      </c>
      <c r="B14" s="60">
        <v>0</v>
      </c>
      <c r="C14" s="60">
        <v>0</v>
      </c>
      <c r="D14" s="61" t="s">
        <v>95</v>
      </c>
      <c r="E14" s="63" t="s">
        <v>108</v>
      </c>
      <c r="F14" s="61">
        <f>Voorzieningen!K28</f>
        <v>2</v>
      </c>
      <c r="G14" s="61">
        <f>Verbruiksartikelen!H28</f>
        <v>20</v>
      </c>
      <c r="H14" s="62">
        <f>(B14*F14*12)+(C14*G14)</f>
        <v>0</v>
      </c>
    </row>
    <row r="15" spans="1:8" x14ac:dyDescent="0.25">
      <c r="A15" s="59" t="s">
        <v>96</v>
      </c>
      <c r="B15" s="60">
        <v>0</v>
      </c>
      <c r="C15" s="26"/>
      <c r="D15" s="61" t="s">
        <v>87</v>
      </c>
      <c r="E15" s="61"/>
      <c r="F15" s="61">
        <f>Voorzieningen!L28</f>
        <v>1</v>
      </c>
      <c r="G15" s="61"/>
      <c r="H15" s="62">
        <f>B15*F15*12</f>
        <v>0</v>
      </c>
    </row>
    <row r="16" spans="1:8" x14ac:dyDescent="0.25">
      <c r="A16" s="59" t="s">
        <v>109</v>
      </c>
      <c r="B16" s="60">
        <v>0</v>
      </c>
      <c r="C16" s="26"/>
      <c r="D16" s="61" t="s">
        <v>87</v>
      </c>
      <c r="E16" s="61"/>
      <c r="F16" s="67">
        <f>Voorzieningen!M28</f>
        <v>153</v>
      </c>
      <c r="G16" s="61"/>
      <c r="H16" s="62">
        <f>B16*F16*12</f>
        <v>0</v>
      </c>
    </row>
    <row r="17" spans="1:8" x14ac:dyDescent="0.25">
      <c r="A17" s="13"/>
      <c r="B17" s="13"/>
      <c r="C17" s="8"/>
      <c r="D17" s="28"/>
      <c r="E17" s="28"/>
      <c r="F17" s="28"/>
      <c r="G17" s="28"/>
      <c r="H17" s="27"/>
    </row>
    <row r="18" spans="1:8" s="15" customFormat="1" ht="26.4" x14ac:dyDescent="0.3">
      <c r="A18" s="68" t="s">
        <v>113</v>
      </c>
      <c r="B18" s="69" t="s">
        <v>80</v>
      </c>
      <c r="C18" s="69" t="s">
        <v>81</v>
      </c>
      <c r="D18" s="69" t="s">
        <v>82</v>
      </c>
      <c r="E18" s="69" t="s">
        <v>83</v>
      </c>
      <c r="F18" s="69" t="s">
        <v>84</v>
      </c>
      <c r="G18" s="69" t="s">
        <v>120</v>
      </c>
      <c r="H18" s="70" t="s">
        <v>85</v>
      </c>
    </row>
    <row r="19" spans="1:8" s="10" customFormat="1" ht="13.2" x14ac:dyDescent="0.25">
      <c r="A19" s="71" t="s">
        <v>97</v>
      </c>
      <c r="B19" s="60">
        <v>0</v>
      </c>
      <c r="C19" s="60">
        <v>0</v>
      </c>
      <c r="D19" s="61" t="s">
        <v>94</v>
      </c>
      <c r="E19" s="61">
        <v>475</v>
      </c>
      <c r="F19" s="61">
        <f>Voorzieningen!H28</f>
        <v>13</v>
      </c>
      <c r="G19" s="61">
        <f>Verbruiksartikelen!E28</f>
        <v>120</v>
      </c>
      <c r="H19" s="72">
        <f t="shared" ref="H19:H20" si="0">(B19*F19*12)+(C19*G19)</f>
        <v>0</v>
      </c>
    </row>
    <row r="20" spans="1:8" s="10" customFormat="1" ht="13.2" x14ac:dyDescent="0.25">
      <c r="A20" s="73" t="s">
        <v>98</v>
      </c>
      <c r="B20" s="64">
        <v>0</v>
      </c>
      <c r="C20" s="56"/>
      <c r="D20" s="65" t="s">
        <v>87</v>
      </c>
      <c r="E20" s="65"/>
      <c r="F20" s="65">
        <f>Voorzieningen!N28</f>
        <v>3</v>
      </c>
      <c r="G20" s="65"/>
      <c r="H20" s="74">
        <f t="shared" si="0"/>
        <v>0</v>
      </c>
    </row>
    <row r="21" spans="1:8" ht="14.4" thickBot="1" x14ac:dyDescent="0.3">
      <c r="H21" s="27"/>
    </row>
    <row r="22" spans="1:8" ht="19.95" customHeight="1" thickBot="1" x14ac:dyDescent="0.4">
      <c r="F22" s="38" t="s">
        <v>99</v>
      </c>
      <c r="G22" s="39"/>
      <c r="H22" s="66">
        <f>SUM(H7:H16)+(H19+H20)*4</f>
        <v>0</v>
      </c>
    </row>
    <row r="24" spans="1:8" ht="13.95" customHeight="1" x14ac:dyDescent="0.25">
      <c r="A24" s="37" t="s">
        <v>100</v>
      </c>
      <c r="B24" s="37"/>
      <c r="C24" s="37"/>
      <c r="D24" s="37"/>
      <c r="E24" s="37"/>
      <c r="F24" s="37"/>
      <c r="G24" s="37"/>
      <c r="H24" s="37"/>
    </row>
    <row r="25" spans="1:8" x14ac:dyDescent="0.25">
      <c r="A25" s="37"/>
      <c r="B25" s="37"/>
      <c r="C25" s="37"/>
      <c r="D25" s="37"/>
      <c r="E25" s="37"/>
      <c r="F25" s="37"/>
      <c r="G25" s="37"/>
      <c r="H25" s="37"/>
    </row>
    <row r="26" spans="1:8" x14ac:dyDescent="0.25">
      <c r="A26" s="37"/>
      <c r="B26" s="37"/>
      <c r="C26" s="37"/>
      <c r="D26" s="37"/>
      <c r="E26" s="37"/>
      <c r="F26" s="37"/>
      <c r="G26" s="37"/>
      <c r="H26" s="37"/>
    </row>
    <row r="27" spans="1:8" ht="27.6" customHeight="1" x14ac:dyDescent="0.25">
      <c r="A27" s="37"/>
      <c r="B27" s="37"/>
      <c r="C27" s="37"/>
      <c r="D27" s="37"/>
      <c r="E27" s="37"/>
      <c r="F27" s="37"/>
      <c r="G27" s="37"/>
      <c r="H27" s="37"/>
    </row>
  </sheetData>
  <mergeCells count="4">
    <mergeCell ref="A2:D2"/>
    <mergeCell ref="B4:C4"/>
    <mergeCell ref="A24:H27"/>
    <mergeCell ref="F22:G22"/>
  </mergeCells>
  <pageMargins left="0.7" right="0.7" top="0.75" bottom="0.75" header="0.3" footer="0.3"/>
  <pageSetup paperSize="9" orientation="portrait" r:id="rId1"/>
  <ignoredErrors>
    <ignoredError sqref="H13:H14 H7:H8 H12 H15:H16 F7:F16 F20 H9:H11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51f16b-6971-42bd-ad33-5e2bb52cb201">
      <Terms xmlns="http://schemas.microsoft.com/office/infopath/2007/PartnerControls"/>
    </lcf76f155ced4ddcb4097134ff3c332f>
    <Zaaknr xmlns="6d51f16b-6971-42bd-ad33-5e2bb52cb201" xsi:nil="true"/>
    <Inkoper xmlns="6d51f16b-6971-42bd-ad33-5e2bb52cb201">
      <UserInfo>
        <DisplayName/>
        <AccountId xsi:nil="true"/>
        <AccountType/>
      </UserInfo>
    </Inkoper>
    <Status xmlns="6d51f16b-6971-42bd-ad33-5e2bb52cb20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74F9614CE5D418268523BE12B6CDD" ma:contentTypeVersion="17" ma:contentTypeDescription="Een nieuw document maken." ma:contentTypeScope="" ma:versionID="a8b9f240700b2bbfaa331c85ac0aade0">
  <xsd:schema xmlns:xsd="http://www.w3.org/2001/XMLSchema" xmlns:xs="http://www.w3.org/2001/XMLSchema" xmlns:p="http://schemas.microsoft.com/office/2006/metadata/properties" xmlns:ns2="6d51f16b-6971-42bd-ad33-5e2bb52cb201" xmlns:ns3="a89afb74-1e0d-4848-88c4-4d8eb5b75cc9" targetNamespace="http://schemas.microsoft.com/office/2006/metadata/properties" ma:root="true" ma:fieldsID="6ed7070f85a649ab1a9f4dc4ad0e198d" ns2:_="" ns3:_="">
    <xsd:import namespace="6d51f16b-6971-42bd-ad33-5e2bb52cb201"/>
    <xsd:import namespace="a89afb74-1e0d-4848-88c4-4d8eb5b75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Zaaknr" minOccurs="0"/>
                <xsd:element ref="ns2:Inkoper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1f16b-6971-42bd-ad33-5e2bb52cb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Zaaknr" ma:index="12" nillable="true" ma:displayName="Zaaknr" ma:format="Dropdown" ma:internalName="Zaaknr">
      <xsd:simpleType>
        <xsd:restriction base="dms:Text">
          <xsd:maxLength value="255"/>
        </xsd:restriction>
      </xsd:simpleType>
    </xsd:element>
    <xsd:element name="Inkoper" ma:index="13" nillable="true" ma:displayName="Inkoper" ma:format="Dropdown" ma:list="UserInfo" ma:SharePointGroup="0" ma:internalName="Inkop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4" nillable="true" ma:displayName="Status" ma:format="Dropdown" ma:internalName="Status">
      <xsd:simpleType>
        <xsd:restriction base="dms:Choice">
          <xsd:enumeration value="Voorbereidingsfase"/>
          <xsd:enumeration value="Aanbestedingsfase"/>
          <xsd:enumeration value="Aandacht nodig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26512e2-4467-4850-af5f-22fbe741ef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fb74-1e0d-4848-88c4-4d8eb5b75cc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38E89-B2B0-4B5D-9204-F4BB19329956}">
  <ds:schemaRefs>
    <ds:schemaRef ds:uri="http://schemas.microsoft.com/office/2006/metadata/properties"/>
    <ds:schemaRef ds:uri="http://schemas.microsoft.com/office/infopath/2007/PartnerControls"/>
    <ds:schemaRef ds:uri="6d51f16b-6971-42bd-ad33-5e2bb52cb201"/>
  </ds:schemaRefs>
</ds:datastoreItem>
</file>

<file path=customXml/itemProps2.xml><?xml version="1.0" encoding="utf-8"?>
<ds:datastoreItem xmlns:ds="http://schemas.openxmlformats.org/officeDocument/2006/customXml" ds:itemID="{A7C95094-E10C-44C1-BD2E-41D86DA8C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51f16b-6971-42bd-ad33-5e2bb52cb201"/>
    <ds:schemaRef ds:uri="a89afb74-1e0d-4848-88c4-4d8eb5b75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B4AA8-D3E8-4167-8506-2FEFAB7F91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Locaties</vt:lpstr>
      <vt:lpstr>Voorzieningen</vt:lpstr>
      <vt:lpstr>Verbruiksartikelen</vt:lpstr>
      <vt:lpstr>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Zanten, Marja van</dc:creator>
  <cp:keywords/>
  <dc:description/>
  <cp:lastModifiedBy>Vuurst, Ron van der</cp:lastModifiedBy>
  <cp:revision/>
  <dcterms:created xsi:type="dcterms:W3CDTF">2019-06-10T23:19:37Z</dcterms:created>
  <dcterms:modified xsi:type="dcterms:W3CDTF">2026-04-10T13:48:55Z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0x0101000AE74F9614CE5D418268523BE12B6CDD</vt:lpwstr>
  </property>
  <property fmtid="{D5CDD505-2E9C-101B-9397-08002B2CF9AE}" pid="3" name="MediaServiceImageTags">
    <vt:lpwstr/>
  </property>
</Properties>
</file>